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mtzu\Desktop\ejercicios excel\"/>
    </mc:Choice>
  </mc:AlternateContent>
  <xr:revisionPtr revIDLastSave="0" documentId="13_ncr:1_{7A291178-1487-409E-AC4D-9279A90DDC63}" xr6:coauthVersionLast="47" xr6:coauthVersionMax="47" xr10:uidLastSave="{00000000-0000-0000-0000-000000000000}"/>
  <bookViews>
    <workbookView xWindow="-120" yWindow="-120" windowWidth="38640" windowHeight="21120" tabRatio="399" activeTab="4" xr2:uid="{00000000-000D-0000-FFFF-FFFF00000000}"/>
  </bookViews>
  <sheets>
    <sheet name="sala" sheetId="6" r:id="rId1"/>
    <sheet name="cocina" sheetId="8" r:id="rId2"/>
    <sheet name="Hoja4" sheetId="10" r:id="rId3"/>
    <sheet name="tablas_dinamicas" sheetId="12" r:id="rId4"/>
    <sheet name="Dashboard" sheetId="13" r:id="rId5"/>
  </sheets>
  <definedNames>
    <definedName name="DatosExternos_1" localSheetId="1" hidden="1">cocina!$A$1:$I$1903</definedName>
    <definedName name="DatosExternos_1" localSheetId="0" hidden="1">sala!$A$1:$M$768</definedName>
    <definedName name="SegmentaciónDeDatos_Cobrado">#N/A</definedName>
  </definedNames>
  <calcPr calcId="191029"/>
  <pivotCaches>
    <pivotCache cacheId="0" r:id="rId6"/>
    <pivotCache cacheId="1" r:id="rId7"/>
    <pivotCache cacheId="3" r:id="rId8"/>
    <pivotCache cacheId="14" r:id="rId9"/>
  </pivotCaches>
  <extLst>
    <ext xmlns:x14="http://schemas.microsoft.com/office/spreadsheetml/2009/9/main" uri="{BBE1A952-AA13-448e-AADC-164F8A28A991}">
      <x14:slicerCaches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3" l="1"/>
  <c r="B4" i="13"/>
  <c r="B3" i="13"/>
  <c r="W157" i="6"/>
  <c r="W158" i="6"/>
  <c r="W159" i="6"/>
  <c r="W160" i="6"/>
  <c r="W161" i="6"/>
  <c r="W162" i="6"/>
  <c r="W238" i="6"/>
  <c r="W257" i="6"/>
  <c r="W258" i="6"/>
  <c r="W259" i="6"/>
  <c r="W260" i="6"/>
  <c r="W421" i="6"/>
  <c r="W497" i="6"/>
  <c r="W498" i="6"/>
  <c r="W499" i="6"/>
  <c r="W500" i="6"/>
  <c r="W517" i="6"/>
  <c r="W518" i="6"/>
  <c r="W617" i="6"/>
  <c r="W618" i="6"/>
  <c r="S2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367" i="6"/>
  <c r="S368" i="6"/>
  <c r="S369" i="6"/>
  <c r="S370" i="6"/>
  <c r="S371" i="6"/>
  <c r="S372" i="6"/>
  <c r="S373" i="6"/>
  <c r="S374" i="6"/>
  <c r="S375" i="6"/>
  <c r="S376" i="6"/>
  <c r="S377" i="6"/>
  <c r="S378" i="6"/>
  <c r="S379" i="6"/>
  <c r="S380" i="6"/>
  <c r="S381" i="6"/>
  <c r="S382" i="6"/>
  <c r="S383" i="6"/>
  <c r="S384" i="6"/>
  <c r="S385" i="6"/>
  <c r="S386" i="6"/>
  <c r="S387" i="6"/>
  <c r="S388" i="6"/>
  <c r="S389" i="6"/>
  <c r="S390" i="6"/>
  <c r="S391" i="6"/>
  <c r="S392" i="6"/>
  <c r="S393" i="6"/>
  <c r="S394" i="6"/>
  <c r="S395" i="6"/>
  <c r="S396" i="6"/>
  <c r="S397" i="6"/>
  <c r="S398" i="6"/>
  <c r="S399" i="6"/>
  <c r="S400" i="6"/>
  <c r="S401" i="6"/>
  <c r="S402" i="6"/>
  <c r="S403" i="6"/>
  <c r="S404" i="6"/>
  <c r="S405" i="6"/>
  <c r="S406" i="6"/>
  <c r="S407" i="6"/>
  <c r="S408" i="6"/>
  <c r="S409" i="6"/>
  <c r="S410" i="6"/>
  <c r="S411" i="6"/>
  <c r="S412" i="6"/>
  <c r="S413" i="6"/>
  <c r="S414" i="6"/>
  <c r="S415" i="6"/>
  <c r="S416" i="6"/>
  <c r="S417" i="6"/>
  <c r="S418" i="6"/>
  <c r="S419" i="6"/>
  <c r="S420" i="6"/>
  <c r="S421" i="6"/>
  <c r="S422" i="6"/>
  <c r="S423" i="6"/>
  <c r="S424" i="6"/>
  <c r="S425" i="6"/>
  <c r="S426" i="6"/>
  <c r="S427" i="6"/>
  <c r="S428" i="6"/>
  <c r="S429" i="6"/>
  <c r="S430" i="6"/>
  <c r="S431" i="6"/>
  <c r="S432" i="6"/>
  <c r="S433" i="6"/>
  <c r="S434" i="6"/>
  <c r="S435" i="6"/>
  <c r="S436" i="6"/>
  <c r="S437" i="6"/>
  <c r="S438" i="6"/>
  <c r="S439" i="6"/>
  <c r="S440" i="6"/>
  <c r="S441" i="6"/>
  <c r="S442" i="6"/>
  <c r="S443" i="6"/>
  <c r="S444" i="6"/>
  <c r="S445" i="6"/>
  <c r="S446" i="6"/>
  <c r="S447" i="6"/>
  <c r="S448" i="6"/>
  <c r="S449" i="6"/>
  <c r="S450" i="6"/>
  <c r="S451" i="6"/>
  <c r="S452" i="6"/>
  <c r="S453" i="6"/>
  <c r="S454" i="6"/>
  <c r="S455" i="6"/>
  <c r="S456" i="6"/>
  <c r="S457" i="6"/>
  <c r="S458" i="6"/>
  <c r="S459" i="6"/>
  <c r="S460" i="6"/>
  <c r="S461" i="6"/>
  <c r="S462" i="6"/>
  <c r="S463" i="6"/>
  <c r="S464" i="6"/>
  <c r="S465" i="6"/>
  <c r="S466" i="6"/>
  <c r="S467" i="6"/>
  <c r="S468" i="6"/>
  <c r="S469" i="6"/>
  <c r="S470" i="6"/>
  <c r="S471" i="6"/>
  <c r="S472" i="6"/>
  <c r="S473" i="6"/>
  <c r="S474" i="6"/>
  <c r="S475" i="6"/>
  <c r="S476" i="6"/>
  <c r="S477" i="6"/>
  <c r="S478" i="6"/>
  <c r="S479" i="6"/>
  <c r="S480" i="6"/>
  <c r="S481" i="6"/>
  <c r="S482" i="6"/>
  <c r="S483" i="6"/>
  <c r="S484" i="6"/>
  <c r="S485" i="6"/>
  <c r="S486" i="6"/>
  <c r="S487" i="6"/>
  <c r="S488" i="6"/>
  <c r="S489" i="6"/>
  <c r="S490" i="6"/>
  <c r="S491" i="6"/>
  <c r="S492" i="6"/>
  <c r="S493" i="6"/>
  <c r="S494" i="6"/>
  <c r="S495" i="6"/>
  <c r="S496" i="6"/>
  <c r="S497" i="6"/>
  <c r="S498" i="6"/>
  <c r="S499" i="6"/>
  <c r="S500" i="6"/>
  <c r="S501" i="6"/>
  <c r="S502" i="6"/>
  <c r="S503" i="6"/>
  <c r="S504" i="6"/>
  <c r="S505" i="6"/>
  <c r="S506" i="6"/>
  <c r="S507" i="6"/>
  <c r="S508" i="6"/>
  <c r="S509" i="6"/>
  <c r="S510" i="6"/>
  <c r="S511" i="6"/>
  <c r="S512" i="6"/>
  <c r="S513" i="6"/>
  <c r="S514" i="6"/>
  <c r="S515" i="6"/>
  <c r="S516" i="6"/>
  <c r="S517" i="6"/>
  <c r="S518" i="6"/>
  <c r="S519" i="6"/>
  <c r="S520" i="6"/>
  <c r="S521" i="6"/>
  <c r="S522" i="6"/>
  <c r="S523" i="6"/>
  <c r="S524" i="6"/>
  <c r="S525" i="6"/>
  <c r="S526" i="6"/>
  <c r="S527" i="6"/>
  <c r="S528" i="6"/>
  <c r="S529" i="6"/>
  <c r="S530" i="6"/>
  <c r="S531" i="6"/>
  <c r="S532" i="6"/>
  <c r="S533" i="6"/>
  <c r="S534" i="6"/>
  <c r="S535" i="6"/>
  <c r="S536" i="6"/>
  <c r="S537" i="6"/>
  <c r="S538" i="6"/>
  <c r="S539" i="6"/>
  <c r="S540" i="6"/>
  <c r="S541" i="6"/>
  <c r="S542" i="6"/>
  <c r="S543" i="6"/>
  <c r="S544" i="6"/>
  <c r="S545" i="6"/>
  <c r="S546" i="6"/>
  <c r="S547" i="6"/>
  <c r="S548" i="6"/>
  <c r="S549" i="6"/>
  <c r="S550" i="6"/>
  <c r="S551" i="6"/>
  <c r="S552" i="6"/>
  <c r="S553" i="6"/>
  <c r="S554" i="6"/>
  <c r="S555" i="6"/>
  <c r="S556" i="6"/>
  <c r="S557" i="6"/>
  <c r="S558" i="6"/>
  <c r="S559" i="6"/>
  <c r="S560" i="6"/>
  <c r="S561" i="6"/>
  <c r="S562" i="6"/>
  <c r="S563" i="6"/>
  <c r="S564" i="6"/>
  <c r="S565" i="6"/>
  <c r="S566" i="6"/>
  <c r="S567" i="6"/>
  <c r="S568" i="6"/>
  <c r="S569" i="6"/>
  <c r="S570" i="6"/>
  <c r="S571" i="6"/>
  <c r="S572" i="6"/>
  <c r="S573" i="6"/>
  <c r="S574" i="6"/>
  <c r="S575" i="6"/>
  <c r="S576" i="6"/>
  <c r="S577" i="6"/>
  <c r="S578" i="6"/>
  <c r="S579" i="6"/>
  <c r="S580" i="6"/>
  <c r="S581" i="6"/>
  <c r="S582" i="6"/>
  <c r="S583" i="6"/>
  <c r="S584" i="6"/>
  <c r="S585" i="6"/>
  <c r="S586" i="6"/>
  <c r="S587" i="6"/>
  <c r="S588" i="6"/>
  <c r="S589" i="6"/>
  <c r="S590" i="6"/>
  <c r="S591" i="6"/>
  <c r="S592" i="6"/>
  <c r="S593" i="6"/>
  <c r="S594" i="6"/>
  <c r="S595" i="6"/>
  <c r="S596" i="6"/>
  <c r="S597" i="6"/>
  <c r="S598" i="6"/>
  <c r="S599" i="6"/>
  <c r="S600" i="6"/>
  <c r="S601" i="6"/>
  <c r="S602" i="6"/>
  <c r="S603" i="6"/>
  <c r="S604" i="6"/>
  <c r="S605" i="6"/>
  <c r="S606" i="6"/>
  <c r="S607" i="6"/>
  <c r="S608" i="6"/>
  <c r="S609" i="6"/>
  <c r="S610" i="6"/>
  <c r="S611" i="6"/>
  <c r="S612" i="6"/>
  <c r="S613" i="6"/>
  <c r="S614" i="6"/>
  <c r="S615" i="6"/>
  <c r="S616" i="6"/>
  <c r="S617" i="6"/>
  <c r="S618" i="6"/>
  <c r="S619" i="6"/>
  <c r="S620" i="6"/>
  <c r="S621" i="6"/>
  <c r="S622" i="6"/>
  <c r="S623" i="6"/>
  <c r="S624" i="6"/>
  <c r="S625" i="6"/>
  <c r="S626" i="6"/>
  <c r="S627" i="6"/>
  <c r="S628" i="6"/>
  <c r="S629" i="6"/>
  <c r="S630" i="6"/>
  <c r="S631" i="6"/>
  <c r="S632" i="6"/>
  <c r="S633" i="6"/>
  <c r="S634" i="6"/>
  <c r="S635" i="6"/>
  <c r="S636" i="6"/>
  <c r="S637" i="6"/>
  <c r="S638" i="6"/>
  <c r="S639" i="6"/>
  <c r="S640" i="6"/>
  <c r="S641" i="6"/>
  <c r="S642" i="6"/>
  <c r="S643" i="6"/>
  <c r="S644" i="6"/>
  <c r="S645" i="6"/>
  <c r="S646" i="6"/>
  <c r="S647" i="6"/>
  <c r="S648" i="6"/>
  <c r="S649" i="6"/>
  <c r="S650" i="6"/>
  <c r="S651" i="6"/>
  <c r="S652" i="6"/>
  <c r="S653" i="6"/>
  <c r="S654" i="6"/>
  <c r="S655" i="6"/>
  <c r="S656" i="6"/>
  <c r="S657" i="6"/>
  <c r="S658" i="6"/>
  <c r="S659" i="6"/>
  <c r="S660" i="6"/>
  <c r="S661" i="6"/>
  <c r="S662" i="6"/>
  <c r="S663" i="6"/>
  <c r="S664" i="6"/>
  <c r="S665" i="6"/>
  <c r="S666" i="6"/>
  <c r="S667" i="6"/>
  <c r="S668" i="6"/>
  <c r="S669" i="6"/>
  <c r="S670" i="6"/>
  <c r="S671" i="6"/>
  <c r="S672" i="6"/>
  <c r="S673" i="6"/>
  <c r="S674" i="6"/>
  <c r="S675" i="6"/>
  <c r="S676" i="6"/>
  <c r="S677" i="6"/>
  <c r="S678" i="6"/>
  <c r="S679" i="6"/>
  <c r="S680" i="6"/>
  <c r="S681" i="6"/>
  <c r="S682" i="6"/>
  <c r="S683" i="6"/>
  <c r="S684" i="6"/>
  <c r="S685" i="6"/>
  <c r="S686" i="6"/>
  <c r="S687" i="6"/>
  <c r="S688" i="6"/>
  <c r="S689" i="6"/>
  <c r="S690" i="6"/>
  <c r="S691" i="6"/>
  <c r="S692" i="6"/>
  <c r="S693" i="6"/>
  <c r="S694" i="6"/>
  <c r="S695" i="6"/>
  <c r="S696" i="6"/>
  <c r="S697" i="6"/>
  <c r="S698" i="6"/>
  <c r="S699" i="6"/>
  <c r="S700" i="6"/>
  <c r="S701" i="6"/>
  <c r="S702" i="6"/>
  <c r="S703" i="6"/>
  <c r="S704" i="6"/>
  <c r="S705" i="6"/>
  <c r="S706" i="6"/>
  <c r="S707" i="6"/>
  <c r="S708" i="6"/>
  <c r="S709" i="6"/>
  <c r="S710" i="6"/>
  <c r="S711" i="6"/>
  <c r="S712" i="6"/>
  <c r="S713" i="6"/>
  <c r="S714" i="6"/>
  <c r="S715" i="6"/>
  <c r="S716" i="6"/>
  <c r="S717" i="6"/>
  <c r="S718" i="6"/>
  <c r="S719" i="6"/>
  <c r="S720" i="6"/>
  <c r="S721" i="6"/>
  <c r="S722" i="6"/>
  <c r="S723" i="6"/>
  <c r="S724" i="6"/>
  <c r="S725" i="6"/>
  <c r="S726" i="6"/>
  <c r="S727" i="6"/>
  <c r="S728" i="6"/>
  <c r="S729" i="6"/>
  <c r="S730" i="6"/>
  <c r="S731" i="6"/>
  <c r="S732" i="6"/>
  <c r="S733" i="6"/>
  <c r="S734" i="6"/>
  <c r="S735" i="6"/>
  <c r="S736" i="6"/>
  <c r="S737" i="6"/>
  <c r="S738" i="6"/>
  <c r="S739" i="6"/>
  <c r="S740" i="6"/>
  <c r="S741" i="6"/>
  <c r="S742" i="6"/>
  <c r="S743" i="6"/>
  <c r="S744" i="6"/>
  <c r="S745" i="6"/>
  <c r="S746" i="6"/>
  <c r="S747" i="6"/>
  <c r="S748" i="6"/>
  <c r="S749" i="6"/>
  <c r="S750" i="6"/>
  <c r="S751" i="6"/>
  <c r="S752" i="6"/>
  <c r="S753" i="6"/>
  <c r="S754" i="6"/>
  <c r="S755" i="6"/>
  <c r="S756" i="6"/>
  <c r="S757" i="6"/>
  <c r="S758" i="6"/>
  <c r="S759" i="6"/>
  <c r="S760" i="6"/>
  <c r="S761" i="6"/>
  <c r="S762" i="6"/>
  <c r="S763" i="6"/>
  <c r="S764" i="6"/>
  <c r="S765" i="6"/>
  <c r="S766" i="6"/>
  <c r="S767" i="6"/>
  <c r="S768" i="6"/>
  <c r="Q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23" i="6"/>
  <c r="Q524" i="6"/>
  <c r="Q525" i="6"/>
  <c r="Q526" i="6"/>
  <c r="Q527" i="6"/>
  <c r="Q528" i="6"/>
  <c r="Q529" i="6"/>
  <c r="Q530" i="6"/>
  <c r="Q531" i="6"/>
  <c r="Q532" i="6"/>
  <c r="Q533" i="6"/>
  <c r="Q534" i="6"/>
  <c r="Q535" i="6"/>
  <c r="Q536" i="6"/>
  <c r="Q537" i="6"/>
  <c r="Q538" i="6"/>
  <c r="Q539" i="6"/>
  <c r="Q540" i="6"/>
  <c r="Q541" i="6"/>
  <c r="Q542" i="6"/>
  <c r="Q543" i="6"/>
  <c r="Q544" i="6"/>
  <c r="Q545" i="6"/>
  <c r="Q546" i="6"/>
  <c r="Q547" i="6"/>
  <c r="Q548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79" i="6"/>
  <c r="Q580" i="6"/>
  <c r="Q581" i="6"/>
  <c r="Q582" i="6"/>
  <c r="Q583" i="6"/>
  <c r="Q584" i="6"/>
  <c r="Q585" i="6"/>
  <c r="Q586" i="6"/>
  <c r="Q587" i="6"/>
  <c r="Q588" i="6"/>
  <c r="Q589" i="6"/>
  <c r="Q590" i="6"/>
  <c r="Q591" i="6"/>
  <c r="Q592" i="6"/>
  <c r="Q593" i="6"/>
  <c r="Q594" i="6"/>
  <c r="Q595" i="6"/>
  <c r="Q596" i="6"/>
  <c r="Q597" i="6"/>
  <c r="Q598" i="6"/>
  <c r="Q599" i="6"/>
  <c r="Q600" i="6"/>
  <c r="Q601" i="6"/>
  <c r="Q602" i="6"/>
  <c r="Q603" i="6"/>
  <c r="Q604" i="6"/>
  <c r="Q605" i="6"/>
  <c r="Q606" i="6"/>
  <c r="Q607" i="6"/>
  <c r="Q608" i="6"/>
  <c r="Q609" i="6"/>
  <c r="Q610" i="6"/>
  <c r="Q611" i="6"/>
  <c r="Q612" i="6"/>
  <c r="Q613" i="6"/>
  <c r="Q614" i="6"/>
  <c r="Q615" i="6"/>
  <c r="Q616" i="6"/>
  <c r="Q617" i="6"/>
  <c r="Q618" i="6"/>
  <c r="Q619" i="6"/>
  <c r="Q620" i="6"/>
  <c r="Q621" i="6"/>
  <c r="Q622" i="6"/>
  <c r="Q623" i="6"/>
  <c r="Q624" i="6"/>
  <c r="Q625" i="6"/>
  <c r="Q626" i="6"/>
  <c r="Q627" i="6"/>
  <c r="Q628" i="6"/>
  <c r="Q629" i="6"/>
  <c r="Q630" i="6"/>
  <c r="Q631" i="6"/>
  <c r="Q632" i="6"/>
  <c r="Q633" i="6"/>
  <c r="Q634" i="6"/>
  <c r="Q635" i="6"/>
  <c r="Q636" i="6"/>
  <c r="Q637" i="6"/>
  <c r="Q638" i="6"/>
  <c r="Q639" i="6"/>
  <c r="Q640" i="6"/>
  <c r="Q641" i="6"/>
  <c r="Q642" i="6"/>
  <c r="Q643" i="6"/>
  <c r="Q644" i="6"/>
  <c r="Q645" i="6"/>
  <c r="Q646" i="6"/>
  <c r="Q647" i="6"/>
  <c r="Q648" i="6"/>
  <c r="Q649" i="6"/>
  <c r="Q650" i="6"/>
  <c r="Q651" i="6"/>
  <c r="Q652" i="6"/>
  <c r="Q653" i="6"/>
  <c r="Q654" i="6"/>
  <c r="Q655" i="6"/>
  <c r="Q656" i="6"/>
  <c r="Q657" i="6"/>
  <c r="Q658" i="6"/>
  <c r="Q659" i="6"/>
  <c r="Q660" i="6"/>
  <c r="Q661" i="6"/>
  <c r="Q662" i="6"/>
  <c r="Q663" i="6"/>
  <c r="Q664" i="6"/>
  <c r="Q665" i="6"/>
  <c r="Q666" i="6"/>
  <c r="Q667" i="6"/>
  <c r="Q668" i="6"/>
  <c r="Q669" i="6"/>
  <c r="Q670" i="6"/>
  <c r="Q671" i="6"/>
  <c r="Q672" i="6"/>
  <c r="Q673" i="6"/>
  <c r="Q674" i="6"/>
  <c r="Q675" i="6"/>
  <c r="Q676" i="6"/>
  <c r="Q677" i="6"/>
  <c r="Q678" i="6"/>
  <c r="Q679" i="6"/>
  <c r="Q680" i="6"/>
  <c r="Q681" i="6"/>
  <c r="Q682" i="6"/>
  <c r="Q683" i="6"/>
  <c r="Q684" i="6"/>
  <c r="Q685" i="6"/>
  <c r="Q686" i="6"/>
  <c r="Q687" i="6"/>
  <c r="Q688" i="6"/>
  <c r="Q689" i="6"/>
  <c r="Q690" i="6"/>
  <c r="Q691" i="6"/>
  <c r="Q692" i="6"/>
  <c r="Q693" i="6"/>
  <c r="Q694" i="6"/>
  <c r="Q695" i="6"/>
  <c r="Q696" i="6"/>
  <c r="Q697" i="6"/>
  <c r="Q698" i="6"/>
  <c r="Q699" i="6"/>
  <c r="Q700" i="6"/>
  <c r="Q701" i="6"/>
  <c r="Q702" i="6"/>
  <c r="Q703" i="6"/>
  <c r="Q704" i="6"/>
  <c r="Q705" i="6"/>
  <c r="Q706" i="6"/>
  <c r="Q707" i="6"/>
  <c r="Q708" i="6"/>
  <c r="Q709" i="6"/>
  <c r="Q710" i="6"/>
  <c r="Q711" i="6"/>
  <c r="Q712" i="6"/>
  <c r="Q713" i="6"/>
  <c r="Q714" i="6"/>
  <c r="Q715" i="6"/>
  <c r="Q716" i="6"/>
  <c r="Q717" i="6"/>
  <c r="Q718" i="6"/>
  <c r="Q719" i="6"/>
  <c r="Q720" i="6"/>
  <c r="Q721" i="6"/>
  <c r="Q722" i="6"/>
  <c r="Q723" i="6"/>
  <c r="Q724" i="6"/>
  <c r="Q725" i="6"/>
  <c r="Q726" i="6"/>
  <c r="Q727" i="6"/>
  <c r="Q728" i="6"/>
  <c r="Q729" i="6"/>
  <c r="Q730" i="6"/>
  <c r="Q731" i="6"/>
  <c r="Q732" i="6"/>
  <c r="Q733" i="6"/>
  <c r="Q734" i="6"/>
  <c r="Q735" i="6"/>
  <c r="Q736" i="6"/>
  <c r="Q737" i="6"/>
  <c r="Q738" i="6"/>
  <c r="Q739" i="6"/>
  <c r="Q740" i="6"/>
  <c r="Q741" i="6"/>
  <c r="Q742" i="6"/>
  <c r="Q743" i="6"/>
  <c r="Q744" i="6"/>
  <c r="Q745" i="6"/>
  <c r="Q746" i="6"/>
  <c r="Q747" i="6"/>
  <c r="Q748" i="6"/>
  <c r="Q749" i="6"/>
  <c r="Q750" i="6"/>
  <c r="Q751" i="6"/>
  <c r="Q752" i="6"/>
  <c r="Q753" i="6"/>
  <c r="Q754" i="6"/>
  <c r="Q755" i="6"/>
  <c r="Q756" i="6"/>
  <c r="Q757" i="6"/>
  <c r="Q758" i="6"/>
  <c r="Q759" i="6"/>
  <c r="Q760" i="6"/>
  <c r="Q761" i="6"/>
  <c r="Q762" i="6"/>
  <c r="Q763" i="6"/>
  <c r="Q764" i="6"/>
  <c r="Q765" i="6"/>
  <c r="Q766" i="6"/>
  <c r="Q767" i="6"/>
  <c r="Q768" i="6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R33" i="6" s="1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R74" i="6" s="1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R93" i="6" s="1"/>
  <c r="P94" i="6"/>
  <c r="R94" i="6" s="1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R133" i="6" s="1"/>
  <c r="P134" i="6"/>
  <c r="R134" i="6" s="1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R153" i="6" s="1"/>
  <c r="P154" i="6"/>
  <c r="R154" i="6" s="1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R213" i="6" s="1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R294" i="6" s="1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R333" i="6" s="1"/>
  <c r="P334" i="6"/>
  <c r="R334" i="6" s="1"/>
  <c r="P335" i="6"/>
  <c r="P336" i="6"/>
  <c r="P337" i="6"/>
  <c r="P338" i="6"/>
  <c r="P339" i="6"/>
  <c r="P340" i="6"/>
  <c r="P341" i="6"/>
  <c r="P342" i="6"/>
  <c r="P343" i="6"/>
  <c r="P344" i="6"/>
  <c r="P345" i="6"/>
  <c r="P346" i="6"/>
  <c r="P347" i="6"/>
  <c r="P348" i="6"/>
  <c r="P349" i="6"/>
  <c r="P350" i="6"/>
  <c r="P351" i="6"/>
  <c r="P352" i="6"/>
  <c r="P353" i="6"/>
  <c r="P354" i="6"/>
  <c r="P355" i="6"/>
  <c r="P356" i="6"/>
  <c r="P357" i="6"/>
  <c r="P358" i="6"/>
  <c r="P359" i="6"/>
  <c r="P360" i="6"/>
  <c r="P361" i="6"/>
  <c r="P362" i="6"/>
  <c r="P363" i="6"/>
  <c r="P364" i="6"/>
  <c r="P365" i="6"/>
  <c r="P366" i="6"/>
  <c r="P367" i="6"/>
  <c r="P368" i="6"/>
  <c r="P369" i="6"/>
  <c r="P370" i="6"/>
  <c r="P371" i="6"/>
  <c r="P372" i="6"/>
  <c r="P373" i="6"/>
  <c r="P374" i="6"/>
  <c r="P375" i="6"/>
  <c r="P376" i="6"/>
  <c r="P377" i="6"/>
  <c r="P378" i="6"/>
  <c r="P379" i="6"/>
  <c r="P380" i="6"/>
  <c r="P381" i="6"/>
  <c r="P382" i="6"/>
  <c r="P383" i="6"/>
  <c r="P384" i="6"/>
  <c r="P385" i="6"/>
  <c r="P386" i="6"/>
  <c r="P387" i="6"/>
  <c r="P388" i="6"/>
  <c r="P389" i="6"/>
  <c r="P390" i="6"/>
  <c r="P391" i="6"/>
  <c r="P392" i="6"/>
  <c r="P393" i="6"/>
  <c r="P394" i="6"/>
  <c r="P395" i="6"/>
  <c r="P396" i="6"/>
  <c r="P397" i="6"/>
  <c r="P398" i="6"/>
  <c r="P399" i="6"/>
  <c r="P400" i="6"/>
  <c r="P401" i="6"/>
  <c r="P402" i="6"/>
  <c r="P403" i="6"/>
  <c r="P404" i="6"/>
  <c r="P405" i="6"/>
  <c r="P406" i="6"/>
  <c r="P407" i="6"/>
  <c r="P408" i="6"/>
  <c r="P409" i="6"/>
  <c r="P410" i="6"/>
  <c r="P411" i="6"/>
  <c r="P412" i="6"/>
  <c r="P413" i="6"/>
  <c r="P414" i="6"/>
  <c r="P415" i="6"/>
  <c r="P416" i="6"/>
  <c r="P417" i="6"/>
  <c r="P418" i="6"/>
  <c r="P419" i="6"/>
  <c r="P420" i="6"/>
  <c r="P421" i="6"/>
  <c r="P422" i="6"/>
  <c r="P423" i="6"/>
  <c r="P424" i="6"/>
  <c r="P425" i="6"/>
  <c r="P426" i="6"/>
  <c r="P427" i="6"/>
  <c r="P428" i="6"/>
  <c r="P429" i="6"/>
  <c r="P430" i="6"/>
  <c r="P431" i="6"/>
  <c r="P432" i="6"/>
  <c r="P433" i="6"/>
  <c r="P434" i="6"/>
  <c r="P435" i="6"/>
  <c r="P436" i="6"/>
  <c r="P437" i="6"/>
  <c r="P438" i="6"/>
  <c r="P439" i="6"/>
  <c r="P440" i="6"/>
  <c r="P441" i="6"/>
  <c r="P442" i="6"/>
  <c r="P443" i="6"/>
  <c r="P444" i="6"/>
  <c r="P445" i="6"/>
  <c r="P446" i="6"/>
  <c r="P447" i="6"/>
  <c r="P448" i="6"/>
  <c r="P449" i="6"/>
  <c r="P450" i="6"/>
  <c r="P451" i="6"/>
  <c r="P452" i="6"/>
  <c r="P453" i="6"/>
  <c r="R453" i="6" s="1"/>
  <c r="P454" i="6"/>
  <c r="P455" i="6"/>
  <c r="P456" i="6"/>
  <c r="P457" i="6"/>
  <c r="P458" i="6"/>
  <c r="P459" i="6"/>
  <c r="P460" i="6"/>
  <c r="P461" i="6"/>
  <c r="P462" i="6"/>
  <c r="P463" i="6"/>
  <c r="P464" i="6"/>
  <c r="P465" i="6"/>
  <c r="P466" i="6"/>
  <c r="P467" i="6"/>
  <c r="P468" i="6"/>
  <c r="P469" i="6"/>
  <c r="P470" i="6"/>
  <c r="P471" i="6"/>
  <c r="P472" i="6"/>
  <c r="P473" i="6"/>
  <c r="P474" i="6"/>
  <c r="P475" i="6"/>
  <c r="P476" i="6"/>
  <c r="P477" i="6"/>
  <c r="P478" i="6"/>
  <c r="P479" i="6"/>
  <c r="P480" i="6"/>
  <c r="P481" i="6"/>
  <c r="P482" i="6"/>
  <c r="P483" i="6"/>
  <c r="P484" i="6"/>
  <c r="P485" i="6"/>
  <c r="P486" i="6"/>
  <c r="P487" i="6"/>
  <c r="P488" i="6"/>
  <c r="P489" i="6"/>
  <c r="P490" i="6"/>
  <c r="P491" i="6"/>
  <c r="P492" i="6"/>
  <c r="P493" i="6"/>
  <c r="P494" i="6"/>
  <c r="P495" i="6"/>
  <c r="P496" i="6"/>
  <c r="P497" i="6"/>
  <c r="P498" i="6"/>
  <c r="P499" i="6"/>
  <c r="P500" i="6"/>
  <c r="P501" i="6"/>
  <c r="P502" i="6"/>
  <c r="P503" i="6"/>
  <c r="P504" i="6"/>
  <c r="P505" i="6"/>
  <c r="P506" i="6"/>
  <c r="P507" i="6"/>
  <c r="P508" i="6"/>
  <c r="P509" i="6"/>
  <c r="P510" i="6"/>
  <c r="P511" i="6"/>
  <c r="P512" i="6"/>
  <c r="P513" i="6"/>
  <c r="P514" i="6"/>
  <c r="P515" i="6"/>
  <c r="P516" i="6"/>
  <c r="P517" i="6"/>
  <c r="P518" i="6"/>
  <c r="P519" i="6"/>
  <c r="P520" i="6"/>
  <c r="P521" i="6"/>
  <c r="P522" i="6"/>
  <c r="P523" i="6"/>
  <c r="P524" i="6"/>
  <c r="P525" i="6"/>
  <c r="P526" i="6"/>
  <c r="P527" i="6"/>
  <c r="P528" i="6"/>
  <c r="P529" i="6"/>
  <c r="P530" i="6"/>
  <c r="P531" i="6"/>
  <c r="P532" i="6"/>
  <c r="P533" i="6"/>
  <c r="R533" i="6" s="1"/>
  <c r="P534" i="6"/>
  <c r="R534" i="6" s="1"/>
  <c r="P535" i="6"/>
  <c r="P536" i="6"/>
  <c r="P537" i="6"/>
  <c r="P538" i="6"/>
  <c r="P539" i="6"/>
  <c r="P540" i="6"/>
  <c r="P541" i="6"/>
  <c r="P542" i="6"/>
  <c r="P543" i="6"/>
  <c r="P544" i="6"/>
  <c r="P545" i="6"/>
  <c r="P546" i="6"/>
  <c r="P547" i="6"/>
  <c r="P548" i="6"/>
  <c r="P549" i="6"/>
  <c r="P550" i="6"/>
  <c r="P551" i="6"/>
  <c r="P552" i="6"/>
  <c r="P553" i="6"/>
  <c r="R553" i="6" s="1"/>
  <c r="P554" i="6"/>
  <c r="R554" i="6" s="1"/>
  <c r="P555" i="6"/>
  <c r="P556" i="6"/>
  <c r="P557" i="6"/>
  <c r="P558" i="6"/>
  <c r="P559" i="6"/>
  <c r="P560" i="6"/>
  <c r="P561" i="6"/>
  <c r="P562" i="6"/>
  <c r="P563" i="6"/>
  <c r="P564" i="6"/>
  <c r="P565" i="6"/>
  <c r="P566" i="6"/>
  <c r="P567" i="6"/>
  <c r="P568" i="6"/>
  <c r="P569" i="6"/>
  <c r="P570" i="6"/>
  <c r="P571" i="6"/>
  <c r="P572" i="6"/>
  <c r="P573" i="6"/>
  <c r="P574" i="6"/>
  <c r="P575" i="6"/>
  <c r="P576" i="6"/>
  <c r="P577" i="6"/>
  <c r="P578" i="6"/>
  <c r="P579" i="6"/>
  <c r="P580" i="6"/>
  <c r="P581" i="6"/>
  <c r="P582" i="6"/>
  <c r="P583" i="6"/>
  <c r="P584" i="6"/>
  <c r="P585" i="6"/>
  <c r="P586" i="6"/>
  <c r="P587" i="6"/>
  <c r="P588" i="6"/>
  <c r="P589" i="6"/>
  <c r="P590" i="6"/>
  <c r="P591" i="6"/>
  <c r="P592" i="6"/>
  <c r="P593" i="6"/>
  <c r="P594" i="6"/>
  <c r="R594" i="6" s="1"/>
  <c r="P595" i="6"/>
  <c r="P596" i="6"/>
  <c r="P597" i="6"/>
  <c r="P598" i="6"/>
  <c r="P599" i="6"/>
  <c r="P600" i="6"/>
  <c r="P601" i="6"/>
  <c r="P602" i="6"/>
  <c r="P603" i="6"/>
  <c r="P604" i="6"/>
  <c r="P605" i="6"/>
  <c r="P606" i="6"/>
  <c r="P607" i="6"/>
  <c r="P608" i="6"/>
  <c r="P609" i="6"/>
  <c r="P610" i="6"/>
  <c r="P611" i="6"/>
  <c r="P612" i="6"/>
  <c r="P613" i="6"/>
  <c r="R613" i="6" s="1"/>
  <c r="P614" i="6"/>
  <c r="R614" i="6" s="1"/>
  <c r="P615" i="6"/>
  <c r="P616" i="6"/>
  <c r="P617" i="6"/>
  <c r="P618" i="6"/>
  <c r="P619" i="6"/>
  <c r="P620" i="6"/>
  <c r="P621" i="6"/>
  <c r="P622" i="6"/>
  <c r="P623" i="6"/>
  <c r="P624" i="6"/>
  <c r="P625" i="6"/>
  <c r="P626" i="6"/>
  <c r="P627" i="6"/>
  <c r="P628" i="6"/>
  <c r="P629" i="6"/>
  <c r="P630" i="6"/>
  <c r="P631" i="6"/>
  <c r="P632" i="6"/>
  <c r="P633" i="6"/>
  <c r="P634" i="6"/>
  <c r="P635" i="6"/>
  <c r="P636" i="6"/>
  <c r="P637" i="6"/>
  <c r="P638" i="6"/>
  <c r="P639" i="6"/>
  <c r="P640" i="6"/>
  <c r="P641" i="6"/>
  <c r="P642" i="6"/>
  <c r="P643" i="6"/>
  <c r="P644" i="6"/>
  <c r="P645" i="6"/>
  <c r="P646" i="6"/>
  <c r="P647" i="6"/>
  <c r="P648" i="6"/>
  <c r="P649" i="6"/>
  <c r="P650" i="6"/>
  <c r="P651" i="6"/>
  <c r="P652" i="6"/>
  <c r="P653" i="6"/>
  <c r="P654" i="6"/>
  <c r="P655" i="6"/>
  <c r="P656" i="6"/>
  <c r="P657" i="6"/>
  <c r="P658" i="6"/>
  <c r="P659" i="6"/>
  <c r="P660" i="6"/>
  <c r="P661" i="6"/>
  <c r="P662" i="6"/>
  <c r="P663" i="6"/>
  <c r="P664" i="6"/>
  <c r="P665" i="6"/>
  <c r="P666" i="6"/>
  <c r="P667" i="6"/>
  <c r="P668" i="6"/>
  <c r="P669" i="6"/>
  <c r="P670" i="6"/>
  <c r="P671" i="6"/>
  <c r="P672" i="6"/>
  <c r="P673" i="6"/>
  <c r="P674" i="6"/>
  <c r="P675" i="6"/>
  <c r="P676" i="6"/>
  <c r="P677" i="6"/>
  <c r="P678" i="6"/>
  <c r="P679" i="6"/>
  <c r="P680" i="6"/>
  <c r="P681" i="6"/>
  <c r="P682" i="6"/>
  <c r="P683" i="6"/>
  <c r="P684" i="6"/>
  <c r="P685" i="6"/>
  <c r="P686" i="6"/>
  <c r="P687" i="6"/>
  <c r="P688" i="6"/>
  <c r="P689" i="6"/>
  <c r="P690" i="6"/>
  <c r="P691" i="6"/>
  <c r="P692" i="6"/>
  <c r="P693" i="6"/>
  <c r="P694" i="6"/>
  <c r="P695" i="6"/>
  <c r="P696" i="6"/>
  <c r="P697" i="6"/>
  <c r="P698" i="6"/>
  <c r="P699" i="6"/>
  <c r="P700" i="6"/>
  <c r="P701" i="6"/>
  <c r="P702" i="6"/>
  <c r="P703" i="6"/>
  <c r="P704" i="6"/>
  <c r="P705" i="6"/>
  <c r="P706" i="6"/>
  <c r="P707" i="6"/>
  <c r="P708" i="6"/>
  <c r="P709" i="6"/>
  <c r="P710" i="6"/>
  <c r="P711" i="6"/>
  <c r="P712" i="6"/>
  <c r="P713" i="6"/>
  <c r="P714" i="6"/>
  <c r="P715" i="6"/>
  <c r="P716" i="6"/>
  <c r="P717" i="6"/>
  <c r="P718" i="6"/>
  <c r="P719" i="6"/>
  <c r="P720" i="6"/>
  <c r="P721" i="6"/>
  <c r="P722" i="6"/>
  <c r="P723" i="6"/>
  <c r="P724" i="6"/>
  <c r="P725" i="6"/>
  <c r="P726" i="6"/>
  <c r="P727" i="6"/>
  <c r="P728" i="6"/>
  <c r="P729" i="6"/>
  <c r="P730" i="6"/>
  <c r="P731" i="6"/>
  <c r="P732" i="6"/>
  <c r="P733" i="6"/>
  <c r="R733" i="6" s="1"/>
  <c r="P734" i="6"/>
  <c r="R734" i="6" s="1"/>
  <c r="P735" i="6"/>
  <c r="P736" i="6"/>
  <c r="P737" i="6"/>
  <c r="P738" i="6"/>
  <c r="P739" i="6"/>
  <c r="P740" i="6"/>
  <c r="P741" i="6"/>
  <c r="P742" i="6"/>
  <c r="P743" i="6"/>
  <c r="P744" i="6"/>
  <c r="P745" i="6"/>
  <c r="P746" i="6"/>
  <c r="P747" i="6"/>
  <c r="P748" i="6"/>
  <c r="P749" i="6"/>
  <c r="P750" i="6"/>
  <c r="P751" i="6"/>
  <c r="P752" i="6"/>
  <c r="P753" i="6"/>
  <c r="R753" i="6" s="1"/>
  <c r="P754" i="6"/>
  <c r="P755" i="6"/>
  <c r="P756" i="6"/>
  <c r="P757" i="6"/>
  <c r="P758" i="6"/>
  <c r="P759" i="6"/>
  <c r="P760" i="6"/>
  <c r="P761" i="6"/>
  <c r="P762" i="6"/>
  <c r="P763" i="6"/>
  <c r="P764" i="6"/>
  <c r="P765" i="6"/>
  <c r="P766" i="6"/>
  <c r="P767" i="6"/>
  <c r="P768" i="6"/>
  <c r="P2" i="6"/>
  <c r="O2" i="6"/>
  <c r="W2" i="6" s="1"/>
  <c r="O3" i="6"/>
  <c r="W3" i="6" s="1"/>
  <c r="O4" i="6"/>
  <c r="W4" i="6" s="1"/>
  <c r="O5" i="6"/>
  <c r="W5" i="6" s="1"/>
  <c r="O6" i="6"/>
  <c r="W6" i="6" s="1"/>
  <c r="O7" i="6"/>
  <c r="W7" i="6" s="1"/>
  <c r="O8" i="6"/>
  <c r="W8" i="6" s="1"/>
  <c r="O9" i="6"/>
  <c r="W9" i="6" s="1"/>
  <c r="O10" i="6"/>
  <c r="W10" i="6" s="1"/>
  <c r="O11" i="6"/>
  <c r="W11" i="6" s="1"/>
  <c r="O12" i="6"/>
  <c r="W12" i="6" s="1"/>
  <c r="O13" i="6"/>
  <c r="W13" i="6" s="1"/>
  <c r="O14" i="6"/>
  <c r="W14" i="6" s="1"/>
  <c r="O15" i="6"/>
  <c r="W15" i="6" s="1"/>
  <c r="O16" i="6"/>
  <c r="W16" i="6" s="1"/>
  <c r="O17" i="6"/>
  <c r="W17" i="6" s="1"/>
  <c r="O18" i="6"/>
  <c r="W18" i="6" s="1"/>
  <c r="O19" i="6"/>
  <c r="W19" i="6" s="1"/>
  <c r="O20" i="6"/>
  <c r="W20" i="6" s="1"/>
  <c r="O21" i="6"/>
  <c r="W21" i="6" s="1"/>
  <c r="O22" i="6"/>
  <c r="W22" i="6" s="1"/>
  <c r="O23" i="6"/>
  <c r="W23" i="6" s="1"/>
  <c r="O24" i="6"/>
  <c r="W24" i="6" s="1"/>
  <c r="O25" i="6"/>
  <c r="W25" i="6" s="1"/>
  <c r="O26" i="6"/>
  <c r="W26" i="6" s="1"/>
  <c r="O27" i="6"/>
  <c r="W27" i="6" s="1"/>
  <c r="O28" i="6"/>
  <c r="W28" i="6" s="1"/>
  <c r="O29" i="6"/>
  <c r="W29" i="6" s="1"/>
  <c r="O30" i="6"/>
  <c r="W30" i="6" s="1"/>
  <c r="O31" i="6"/>
  <c r="W31" i="6" s="1"/>
  <c r="O32" i="6"/>
  <c r="W32" i="6" s="1"/>
  <c r="O33" i="6"/>
  <c r="W33" i="6" s="1"/>
  <c r="O34" i="6"/>
  <c r="W34" i="6" s="1"/>
  <c r="O35" i="6"/>
  <c r="W35" i="6" s="1"/>
  <c r="O36" i="6"/>
  <c r="W36" i="6" s="1"/>
  <c r="O37" i="6"/>
  <c r="W37" i="6" s="1"/>
  <c r="O38" i="6"/>
  <c r="W38" i="6" s="1"/>
  <c r="O39" i="6"/>
  <c r="W39" i="6" s="1"/>
  <c r="O40" i="6"/>
  <c r="W40" i="6" s="1"/>
  <c r="O41" i="6"/>
  <c r="W41" i="6" s="1"/>
  <c r="O42" i="6"/>
  <c r="W42" i="6" s="1"/>
  <c r="O43" i="6"/>
  <c r="W43" i="6" s="1"/>
  <c r="O44" i="6"/>
  <c r="W44" i="6" s="1"/>
  <c r="O45" i="6"/>
  <c r="W45" i="6" s="1"/>
  <c r="O46" i="6"/>
  <c r="W46" i="6" s="1"/>
  <c r="O47" i="6"/>
  <c r="W47" i="6" s="1"/>
  <c r="O48" i="6"/>
  <c r="W48" i="6" s="1"/>
  <c r="O49" i="6"/>
  <c r="W49" i="6" s="1"/>
  <c r="O50" i="6"/>
  <c r="W50" i="6" s="1"/>
  <c r="O51" i="6"/>
  <c r="W51" i="6" s="1"/>
  <c r="O52" i="6"/>
  <c r="W52" i="6" s="1"/>
  <c r="O53" i="6"/>
  <c r="W53" i="6" s="1"/>
  <c r="O54" i="6"/>
  <c r="W54" i="6" s="1"/>
  <c r="O55" i="6"/>
  <c r="W55" i="6" s="1"/>
  <c r="O56" i="6"/>
  <c r="W56" i="6" s="1"/>
  <c r="O57" i="6"/>
  <c r="W57" i="6" s="1"/>
  <c r="O58" i="6"/>
  <c r="W58" i="6" s="1"/>
  <c r="O59" i="6"/>
  <c r="W59" i="6" s="1"/>
  <c r="O60" i="6"/>
  <c r="W60" i="6" s="1"/>
  <c r="O61" i="6"/>
  <c r="W61" i="6" s="1"/>
  <c r="O62" i="6"/>
  <c r="W62" i="6" s="1"/>
  <c r="O63" i="6"/>
  <c r="W63" i="6" s="1"/>
  <c r="O64" i="6"/>
  <c r="W64" i="6" s="1"/>
  <c r="O65" i="6"/>
  <c r="W65" i="6" s="1"/>
  <c r="O66" i="6"/>
  <c r="W66" i="6" s="1"/>
  <c r="O67" i="6"/>
  <c r="W67" i="6" s="1"/>
  <c r="O68" i="6"/>
  <c r="W68" i="6" s="1"/>
  <c r="O69" i="6"/>
  <c r="W69" i="6" s="1"/>
  <c r="O70" i="6"/>
  <c r="W70" i="6" s="1"/>
  <c r="O71" i="6"/>
  <c r="W71" i="6" s="1"/>
  <c r="O72" i="6"/>
  <c r="W72" i="6" s="1"/>
  <c r="O73" i="6"/>
  <c r="W73" i="6" s="1"/>
  <c r="O74" i="6"/>
  <c r="W74" i="6" s="1"/>
  <c r="O75" i="6"/>
  <c r="W75" i="6" s="1"/>
  <c r="O76" i="6"/>
  <c r="W76" i="6" s="1"/>
  <c r="O77" i="6"/>
  <c r="W77" i="6" s="1"/>
  <c r="O78" i="6"/>
  <c r="W78" i="6" s="1"/>
  <c r="O79" i="6"/>
  <c r="W79" i="6" s="1"/>
  <c r="O80" i="6"/>
  <c r="W80" i="6" s="1"/>
  <c r="O81" i="6"/>
  <c r="W81" i="6" s="1"/>
  <c r="O82" i="6"/>
  <c r="W82" i="6" s="1"/>
  <c r="O83" i="6"/>
  <c r="W83" i="6" s="1"/>
  <c r="O84" i="6"/>
  <c r="W84" i="6" s="1"/>
  <c r="O85" i="6"/>
  <c r="W85" i="6" s="1"/>
  <c r="O86" i="6"/>
  <c r="W86" i="6" s="1"/>
  <c r="O87" i="6"/>
  <c r="W87" i="6" s="1"/>
  <c r="O88" i="6"/>
  <c r="W88" i="6" s="1"/>
  <c r="O89" i="6"/>
  <c r="W89" i="6" s="1"/>
  <c r="O90" i="6"/>
  <c r="W90" i="6" s="1"/>
  <c r="O91" i="6"/>
  <c r="W91" i="6" s="1"/>
  <c r="O92" i="6"/>
  <c r="W92" i="6" s="1"/>
  <c r="O93" i="6"/>
  <c r="W93" i="6" s="1"/>
  <c r="O94" i="6"/>
  <c r="W94" i="6" s="1"/>
  <c r="O95" i="6"/>
  <c r="W95" i="6" s="1"/>
  <c r="O96" i="6"/>
  <c r="W96" i="6" s="1"/>
  <c r="O97" i="6"/>
  <c r="W97" i="6" s="1"/>
  <c r="O98" i="6"/>
  <c r="W98" i="6" s="1"/>
  <c r="O99" i="6"/>
  <c r="W99" i="6" s="1"/>
  <c r="O100" i="6"/>
  <c r="W100" i="6" s="1"/>
  <c r="O101" i="6"/>
  <c r="W101" i="6" s="1"/>
  <c r="O102" i="6"/>
  <c r="W102" i="6" s="1"/>
  <c r="O103" i="6"/>
  <c r="W103" i="6" s="1"/>
  <c r="O104" i="6"/>
  <c r="W104" i="6" s="1"/>
  <c r="O105" i="6"/>
  <c r="W105" i="6" s="1"/>
  <c r="O106" i="6"/>
  <c r="W106" i="6" s="1"/>
  <c r="O107" i="6"/>
  <c r="W107" i="6" s="1"/>
  <c r="O108" i="6"/>
  <c r="W108" i="6" s="1"/>
  <c r="O109" i="6"/>
  <c r="W109" i="6" s="1"/>
  <c r="O110" i="6"/>
  <c r="W110" i="6" s="1"/>
  <c r="O111" i="6"/>
  <c r="W111" i="6" s="1"/>
  <c r="O112" i="6"/>
  <c r="W112" i="6" s="1"/>
  <c r="O113" i="6"/>
  <c r="W113" i="6" s="1"/>
  <c r="O114" i="6"/>
  <c r="W114" i="6" s="1"/>
  <c r="O115" i="6"/>
  <c r="W115" i="6" s="1"/>
  <c r="O116" i="6"/>
  <c r="W116" i="6" s="1"/>
  <c r="O117" i="6"/>
  <c r="W117" i="6" s="1"/>
  <c r="O118" i="6"/>
  <c r="W118" i="6" s="1"/>
  <c r="O119" i="6"/>
  <c r="W119" i="6" s="1"/>
  <c r="O120" i="6"/>
  <c r="W120" i="6" s="1"/>
  <c r="O121" i="6"/>
  <c r="W121" i="6" s="1"/>
  <c r="O122" i="6"/>
  <c r="W122" i="6" s="1"/>
  <c r="O123" i="6"/>
  <c r="W123" i="6" s="1"/>
  <c r="O124" i="6"/>
  <c r="W124" i="6" s="1"/>
  <c r="O125" i="6"/>
  <c r="W125" i="6" s="1"/>
  <c r="O126" i="6"/>
  <c r="W126" i="6" s="1"/>
  <c r="O127" i="6"/>
  <c r="W127" i="6" s="1"/>
  <c r="O128" i="6"/>
  <c r="W128" i="6" s="1"/>
  <c r="O129" i="6"/>
  <c r="W129" i="6" s="1"/>
  <c r="O130" i="6"/>
  <c r="W130" i="6" s="1"/>
  <c r="O131" i="6"/>
  <c r="W131" i="6" s="1"/>
  <c r="O132" i="6"/>
  <c r="W132" i="6" s="1"/>
  <c r="O133" i="6"/>
  <c r="W133" i="6" s="1"/>
  <c r="O134" i="6"/>
  <c r="W134" i="6" s="1"/>
  <c r="O135" i="6"/>
  <c r="W135" i="6" s="1"/>
  <c r="O136" i="6"/>
  <c r="W136" i="6" s="1"/>
  <c r="O137" i="6"/>
  <c r="W137" i="6" s="1"/>
  <c r="O138" i="6"/>
  <c r="W138" i="6" s="1"/>
  <c r="O139" i="6"/>
  <c r="W139" i="6" s="1"/>
  <c r="O140" i="6"/>
  <c r="W140" i="6" s="1"/>
  <c r="O141" i="6"/>
  <c r="W141" i="6" s="1"/>
  <c r="O142" i="6"/>
  <c r="W142" i="6" s="1"/>
  <c r="O143" i="6"/>
  <c r="W143" i="6" s="1"/>
  <c r="O144" i="6"/>
  <c r="W144" i="6" s="1"/>
  <c r="O145" i="6"/>
  <c r="W145" i="6" s="1"/>
  <c r="O146" i="6"/>
  <c r="W146" i="6" s="1"/>
  <c r="O147" i="6"/>
  <c r="W147" i="6" s="1"/>
  <c r="O148" i="6"/>
  <c r="W148" i="6" s="1"/>
  <c r="O149" i="6"/>
  <c r="W149" i="6" s="1"/>
  <c r="O150" i="6"/>
  <c r="W150" i="6" s="1"/>
  <c r="O151" i="6"/>
  <c r="W151" i="6" s="1"/>
  <c r="O152" i="6"/>
  <c r="W152" i="6" s="1"/>
  <c r="O153" i="6"/>
  <c r="W153" i="6" s="1"/>
  <c r="O154" i="6"/>
  <c r="W154" i="6" s="1"/>
  <c r="O155" i="6"/>
  <c r="W155" i="6" s="1"/>
  <c r="O156" i="6"/>
  <c r="W156" i="6" s="1"/>
  <c r="O157" i="6"/>
  <c r="O158" i="6"/>
  <c r="O159" i="6"/>
  <c r="O160" i="6"/>
  <c r="O161" i="6"/>
  <c r="O162" i="6"/>
  <c r="O163" i="6"/>
  <c r="W163" i="6" s="1"/>
  <c r="O164" i="6"/>
  <c r="W164" i="6" s="1"/>
  <c r="O165" i="6"/>
  <c r="W165" i="6" s="1"/>
  <c r="O166" i="6"/>
  <c r="W166" i="6" s="1"/>
  <c r="O167" i="6"/>
  <c r="W167" i="6" s="1"/>
  <c r="O168" i="6"/>
  <c r="W168" i="6" s="1"/>
  <c r="O169" i="6"/>
  <c r="W169" i="6" s="1"/>
  <c r="O170" i="6"/>
  <c r="W170" i="6" s="1"/>
  <c r="O171" i="6"/>
  <c r="W171" i="6" s="1"/>
  <c r="O172" i="6"/>
  <c r="W172" i="6" s="1"/>
  <c r="O173" i="6"/>
  <c r="W173" i="6" s="1"/>
  <c r="O174" i="6"/>
  <c r="W174" i="6" s="1"/>
  <c r="O175" i="6"/>
  <c r="W175" i="6" s="1"/>
  <c r="O176" i="6"/>
  <c r="W176" i="6" s="1"/>
  <c r="O177" i="6"/>
  <c r="W177" i="6" s="1"/>
  <c r="O178" i="6"/>
  <c r="W178" i="6" s="1"/>
  <c r="O179" i="6"/>
  <c r="W179" i="6" s="1"/>
  <c r="O180" i="6"/>
  <c r="W180" i="6" s="1"/>
  <c r="O181" i="6"/>
  <c r="W181" i="6" s="1"/>
  <c r="O182" i="6"/>
  <c r="W182" i="6" s="1"/>
  <c r="O183" i="6"/>
  <c r="W183" i="6" s="1"/>
  <c r="O184" i="6"/>
  <c r="W184" i="6" s="1"/>
  <c r="O185" i="6"/>
  <c r="W185" i="6" s="1"/>
  <c r="O186" i="6"/>
  <c r="W186" i="6" s="1"/>
  <c r="O187" i="6"/>
  <c r="W187" i="6" s="1"/>
  <c r="O188" i="6"/>
  <c r="W188" i="6" s="1"/>
  <c r="O189" i="6"/>
  <c r="W189" i="6" s="1"/>
  <c r="O190" i="6"/>
  <c r="W190" i="6" s="1"/>
  <c r="O191" i="6"/>
  <c r="W191" i="6" s="1"/>
  <c r="O192" i="6"/>
  <c r="W192" i="6" s="1"/>
  <c r="O193" i="6"/>
  <c r="W193" i="6" s="1"/>
  <c r="O194" i="6"/>
  <c r="W194" i="6" s="1"/>
  <c r="O195" i="6"/>
  <c r="W195" i="6" s="1"/>
  <c r="O196" i="6"/>
  <c r="W196" i="6" s="1"/>
  <c r="O197" i="6"/>
  <c r="W197" i="6" s="1"/>
  <c r="O198" i="6"/>
  <c r="W198" i="6" s="1"/>
  <c r="O199" i="6"/>
  <c r="W199" i="6" s="1"/>
  <c r="O200" i="6"/>
  <c r="W200" i="6" s="1"/>
  <c r="O201" i="6"/>
  <c r="W201" i="6" s="1"/>
  <c r="O202" i="6"/>
  <c r="W202" i="6" s="1"/>
  <c r="O203" i="6"/>
  <c r="W203" i="6" s="1"/>
  <c r="O204" i="6"/>
  <c r="W204" i="6" s="1"/>
  <c r="O205" i="6"/>
  <c r="W205" i="6" s="1"/>
  <c r="O206" i="6"/>
  <c r="W206" i="6" s="1"/>
  <c r="O207" i="6"/>
  <c r="W207" i="6" s="1"/>
  <c r="O208" i="6"/>
  <c r="W208" i="6" s="1"/>
  <c r="O209" i="6"/>
  <c r="W209" i="6" s="1"/>
  <c r="O210" i="6"/>
  <c r="W210" i="6" s="1"/>
  <c r="O211" i="6"/>
  <c r="W211" i="6" s="1"/>
  <c r="O212" i="6"/>
  <c r="W212" i="6" s="1"/>
  <c r="O213" i="6"/>
  <c r="W213" i="6" s="1"/>
  <c r="O214" i="6"/>
  <c r="W214" i="6" s="1"/>
  <c r="O215" i="6"/>
  <c r="W215" i="6" s="1"/>
  <c r="O216" i="6"/>
  <c r="W216" i="6" s="1"/>
  <c r="O217" i="6"/>
  <c r="W217" i="6" s="1"/>
  <c r="O218" i="6"/>
  <c r="W218" i="6" s="1"/>
  <c r="O219" i="6"/>
  <c r="W219" i="6" s="1"/>
  <c r="O220" i="6"/>
  <c r="W220" i="6" s="1"/>
  <c r="O221" i="6"/>
  <c r="W221" i="6" s="1"/>
  <c r="O222" i="6"/>
  <c r="W222" i="6" s="1"/>
  <c r="O223" i="6"/>
  <c r="W223" i="6" s="1"/>
  <c r="O224" i="6"/>
  <c r="W224" i="6" s="1"/>
  <c r="O225" i="6"/>
  <c r="W225" i="6" s="1"/>
  <c r="O226" i="6"/>
  <c r="W226" i="6" s="1"/>
  <c r="O227" i="6"/>
  <c r="W227" i="6" s="1"/>
  <c r="O228" i="6"/>
  <c r="W228" i="6" s="1"/>
  <c r="O229" i="6"/>
  <c r="W229" i="6" s="1"/>
  <c r="O230" i="6"/>
  <c r="W230" i="6" s="1"/>
  <c r="O231" i="6"/>
  <c r="W231" i="6" s="1"/>
  <c r="O232" i="6"/>
  <c r="W232" i="6" s="1"/>
  <c r="O233" i="6"/>
  <c r="W233" i="6" s="1"/>
  <c r="O234" i="6"/>
  <c r="W234" i="6" s="1"/>
  <c r="O235" i="6"/>
  <c r="W235" i="6" s="1"/>
  <c r="O236" i="6"/>
  <c r="W236" i="6" s="1"/>
  <c r="O237" i="6"/>
  <c r="W237" i="6" s="1"/>
  <c r="O238" i="6"/>
  <c r="O239" i="6"/>
  <c r="W239" i="6" s="1"/>
  <c r="O240" i="6"/>
  <c r="W240" i="6" s="1"/>
  <c r="O241" i="6"/>
  <c r="W241" i="6" s="1"/>
  <c r="O242" i="6"/>
  <c r="W242" i="6" s="1"/>
  <c r="O243" i="6"/>
  <c r="W243" i="6" s="1"/>
  <c r="O244" i="6"/>
  <c r="W244" i="6" s="1"/>
  <c r="O245" i="6"/>
  <c r="W245" i="6" s="1"/>
  <c r="O246" i="6"/>
  <c r="W246" i="6" s="1"/>
  <c r="O247" i="6"/>
  <c r="W247" i="6" s="1"/>
  <c r="O248" i="6"/>
  <c r="W248" i="6" s="1"/>
  <c r="O249" i="6"/>
  <c r="W249" i="6" s="1"/>
  <c r="O250" i="6"/>
  <c r="W250" i="6" s="1"/>
  <c r="O251" i="6"/>
  <c r="W251" i="6" s="1"/>
  <c r="O252" i="6"/>
  <c r="W252" i="6" s="1"/>
  <c r="O253" i="6"/>
  <c r="W253" i="6" s="1"/>
  <c r="O254" i="6"/>
  <c r="W254" i="6" s="1"/>
  <c r="O255" i="6"/>
  <c r="W255" i="6" s="1"/>
  <c r="O256" i="6"/>
  <c r="W256" i="6" s="1"/>
  <c r="O257" i="6"/>
  <c r="O258" i="6"/>
  <c r="O259" i="6"/>
  <c r="O260" i="6"/>
  <c r="O261" i="6"/>
  <c r="W261" i="6" s="1"/>
  <c r="O262" i="6"/>
  <c r="W262" i="6" s="1"/>
  <c r="O263" i="6"/>
  <c r="W263" i="6" s="1"/>
  <c r="O264" i="6"/>
  <c r="W264" i="6" s="1"/>
  <c r="O265" i="6"/>
  <c r="W265" i="6" s="1"/>
  <c r="O266" i="6"/>
  <c r="W266" i="6" s="1"/>
  <c r="O267" i="6"/>
  <c r="W267" i="6" s="1"/>
  <c r="O268" i="6"/>
  <c r="W268" i="6" s="1"/>
  <c r="O269" i="6"/>
  <c r="W269" i="6" s="1"/>
  <c r="O270" i="6"/>
  <c r="W270" i="6" s="1"/>
  <c r="O271" i="6"/>
  <c r="W271" i="6" s="1"/>
  <c r="O272" i="6"/>
  <c r="W272" i="6" s="1"/>
  <c r="O273" i="6"/>
  <c r="W273" i="6" s="1"/>
  <c r="O274" i="6"/>
  <c r="W274" i="6" s="1"/>
  <c r="O275" i="6"/>
  <c r="W275" i="6" s="1"/>
  <c r="O276" i="6"/>
  <c r="W276" i="6" s="1"/>
  <c r="O277" i="6"/>
  <c r="W277" i="6" s="1"/>
  <c r="O278" i="6"/>
  <c r="W278" i="6" s="1"/>
  <c r="O279" i="6"/>
  <c r="W279" i="6" s="1"/>
  <c r="O280" i="6"/>
  <c r="W280" i="6" s="1"/>
  <c r="O281" i="6"/>
  <c r="W281" i="6" s="1"/>
  <c r="O282" i="6"/>
  <c r="W282" i="6" s="1"/>
  <c r="O283" i="6"/>
  <c r="W283" i="6" s="1"/>
  <c r="O284" i="6"/>
  <c r="W284" i="6" s="1"/>
  <c r="O285" i="6"/>
  <c r="W285" i="6" s="1"/>
  <c r="O286" i="6"/>
  <c r="W286" i="6" s="1"/>
  <c r="O287" i="6"/>
  <c r="W287" i="6" s="1"/>
  <c r="O288" i="6"/>
  <c r="W288" i="6" s="1"/>
  <c r="O289" i="6"/>
  <c r="W289" i="6" s="1"/>
  <c r="O290" i="6"/>
  <c r="W290" i="6" s="1"/>
  <c r="O291" i="6"/>
  <c r="W291" i="6" s="1"/>
  <c r="O292" i="6"/>
  <c r="W292" i="6" s="1"/>
  <c r="O293" i="6"/>
  <c r="W293" i="6" s="1"/>
  <c r="O294" i="6"/>
  <c r="W294" i="6" s="1"/>
  <c r="O295" i="6"/>
  <c r="W295" i="6" s="1"/>
  <c r="O296" i="6"/>
  <c r="W296" i="6" s="1"/>
  <c r="O297" i="6"/>
  <c r="W297" i="6" s="1"/>
  <c r="O298" i="6"/>
  <c r="W298" i="6" s="1"/>
  <c r="O299" i="6"/>
  <c r="W299" i="6" s="1"/>
  <c r="O300" i="6"/>
  <c r="W300" i="6" s="1"/>
  <c r="O301" i="6"/>
  <c r="W301" i="6" s="1"/>
  <c r="O302" i="6"/>
  <c r="W302" i="6" s="1"/>
  <c r="O303" i="6"/>
  <c r="W303" i="6" s="1"/>
  <c r="O304" i="6"/>
  <c r="W304" i="6" s="1"/>
  <c r="O305" i="6"/>
  <c r="W305" i="6" s="1"/>
  <c r="O306" i="6"/>
  <c r="W306" i="6" s="1"/>
  <c r="O307" i="6"/>
  <c r="W307" i="6" s="1"/>
  <c r="O308" i="6"/>
  <c r="W308" i="6" s="1"/>
  <c r="O309" i="6"/>
  <c r="W309" i="6" s="1"/>
  <c r="O310" i="6"/>
  <c r="W310" i="6" s="1"/>
  <c r="O311" i="6"/>
  <c r="W311" i="6" s="1"/>
  <c r="O312" i="6"/>
  <c r="W312" i="6" s="1"/>
  <c r="O313" i="6"/>
  <c r="W313" i="6" s="1"/>
  <c r="O314" i="6"/>
  <c r="W314" i="6" s="1"/>
  <c r="O315" i="6"/>
  <c r="W315" i="6" s="1"/>
  <c r="O316" i="6"/>
  <c r="W316" i="6" s="1"/>
  <c r="O317" i="6"/>
  <c r="W317" i="6" s="1"/>
  <c r="O318" i="6"/>
  <c r="W318" i="6" s="1"/>
  <c r="O319" i="6"/>
  <c r="W319" i="6" s="1"/>
  <c r="O320" i="6"/>
  <c r="W320" i="6" s="1"/>
  <c r="O321" i="6"/>
  <c r="W321" i="6" s="1"/>
  <c r="O322" i="6"/>
  <c r="W322" i="6" s="1"/>
  <c r="O323" i="6"/>
  <c r="W323" i="6" s="1"/>
  <c r="O324" i="6"/>
  <c r="W324" i="6" s="1"/>
  <c r="O325" i="6"/>
  <c r="W325" i="6" s="1"/>
  <c r="O326" i="6"/>
  <c r="W326" i="6" s="1"/>
  <c r="O327" i="6"/>
  <c r="W327" i="6" s="1"/>
  <c r="O328" i="6"/>
  <c r="W328" i="6" s="1"/>
  <c r="O329" i="6"/>
  <c r="W329" i="6" s="1"/>
  <c r="O330" i="6"/>
  <c r="W330" i="6" s="1"/>
  <c r="O331" i="6"/>
  <c r="W331" i="6" s="1"/>
  <c r="O332" i="6"/>
  <c r="W332" i="6" s="1"/>
  <c r="O333" i="6"/>
  <c r="W333" i="6" s="1"/>
  <c r="O334" i="6"/>
  <c r="W334" i="6" s="1"/>
  <c r="O335" i="6"/>
  <c r="W335" i="6" s="1"/>
  <c r="O336" i="6"/>
  <c r="W336" i="6" s="1"/>
  <c r="O337" i="6"/>
  <c r="W337" i="6" s="1"/>
  <c r="O338" i="6"/>
  <c r="W338" i="6" s="1"/>
  <c r="O339" i="6"/>
  <c r="W339" i="6" s="1"/>
  <c r="O340" i="6"/>
  <c r="W340" i="6" s="1"/>
  <c r="O341" i="6"/>
  <c r="W341" i="6" s="1"/>
  <c r="O342" i="6"/>
  <c r="W342" i="6" s="1"/>
  <c r="O343" i="6"/>
  <c r="W343" i="6" s="1"/>
  <c r="O344" i="6"/>
  <c r="W344" i="6" s="1"/>
  <c r="O345" i="6"/>
  <c r="W345" i="6" s="1"/>
  <c r="O346" i="6"/>
  <c r="W346" i="6" s="1"/>
  <c r="O347" i="6"/>
  <c r="W347" i="6" s="1"/>
  <c r="O348" i="6"/>
  <c r="W348" i="6" s="1"/>
  <c r="O349" i="6"/>
  <c r="W349" i="6" s="1"/>
  <c r="O350" i="6"/>
  <c r="W350" i="6" s="1"/>
  <c r="O351" i="6"/>
  <c r="W351" i="6" s="1"/>
  <c r="O352" i="6"/>
  <c r="W352" i="6" s="1"/>
  <c r="O353" i="6"/>
  <c r="W353" i="6" s="1"/>
  <c r="O354" i="6"/>
  <c r="W354" i="6" s="1"/>
  <c r="O355" i="6"/>
  <c r="W355" i="6" s="1"/>
  <c r="O356" i="6"/>
  <c r="W356" i="6" s="1"/>
  <c r="O357" i="6"/>
  <c r="W357" i="6" s="1"/>
  <c r="O358" i="6"/>
  <c r="W358" i="6" s="1"/>
  <c r="O359" i="6"/>
  <c r="W359" i="6" s="1"/>
  <c r="O360" i="6"/>
  <c r="W360" i="6" s="1"/>
  <c r="O361" i="6"/>
  <c r="W361" i="6" s="1"/>
  <c r="O362" i="6"/>
  <c r="W362" i="6" s="1"/>
  <c r="O363" i="6"/>
  <c r="W363" i="6" s="1"/>
  <c r="O364" i="6"/>
  <c r="W364" i="6" s="1"/>
  <c r="O365" i="6"/>
  <c r="W365" i="6" s="1"/>
  <c r="O366" i="6"/>
  <c r="W366" i="6" s="1"/>
  <c r="O367" i="6"/>
  <c r="W367" i="6" s="1"/>
  <c r="O368" i="6"/>
  <c r="W368" i="6" s="1"/>
  <c r="O369" i="6"/>
  <c r="W369" i="6" s="1"/>
  <c r="O370" i="6"/>
  <c r="W370" i="6" s="1"/>
  <c r="O371" i="6"/>
  <c r="W371" i="6" s="1"/>
  <c r="O372" i="6"/>
  <c r="W372" i="6" s="1"/>
  <c r="O373" i="6"/>
  <c r="W373" i="6" s="1"/>
  <c r="O374" i="6"/>
  <c r="W374" i="6" s="1"/>
  <c r="O375" i="6"/>
  <c r="W375" i="6" s="1"/>
  <c r="O376" i="6"/>
  <c r="W376" i="6" s="1"/>
  <c r="O377" i="6"/>
  <c r="W377" i="6" s="1"/>
  <c r="O378" i="6"/>
  <c r="W378" i="6" s="1"/>
  <c r="O379" i="6"/>
  <c r="W379" i="6" s="1"/>
  <c r="O380" i="6"/>
  <c r="W380" i="6" s="1"/>
  <c r="O381" i="6"/>
  <c r="W381" i="6" s="1"/>
  <c r="O382" i="6"/>
  <c r="W382" i="6" s="1"/>
  <c r="O383" i="6"/>
  <c r="W383" i="6" s="1"/>
  <c r="O384" i="6"/>
  <c r="W384" i="6" s="1"/>
  <c r="O385" i="6"/>
  <c r="W385" i="6" s="1"/>
  <c r="O386" i="6"/>
  <c r="W386" i="6" s="1"/>
  <c r="O387" i="6"/>
  <c r="W387" i="6" s="1"/>
  <c r="O388" i="6"/>
  <c r="W388" i="6" s="1"/>
  <c r="O389" i="6"/>
  <c r="W389" i="6" s="1"/>
  <c r="O390" i="6"/>
  <c r="W390" i="6" s="1"/>
  <c r="O391" i="6"/>
  <c r="W391" i="6" s="1"/>
  <c r="O392" i="6"/>
  <c r="W392" i="6" s="1"/>
  <c r="O393" i="6"/>
  <c r="W393" i="6" s="1"/>
  <c r="O394" i="6"/>
  <c r="W394" i="6" s="1"/>
  <c r="O395" i="6"/>
  <c r="W395" i="6" s="1"/>
  <c r="O396" i="6"/>
  <c r="W396" i="6" s="1"/>
  <c r="O397" i="6"/>
  <c r="W397" i="6" s="1"/>
  <c r="O398" i="6"/>
  <c r="W398" i="6" s="1"/>
  <c r="O399" i="6"/>
  <c r="W399" i="6" s="1"/>
  <c r="O400" i="6"/>
  <c r="W400" i="6" s="1"/>
  <c r="O401" i="6"/>
  <c r="W401" i="6" s="1"/>
  <c r="O402" i="6"/>
  <c r="W402" i="6" s="1"/>
  <c r="O403" i="6"/>
  <c r="W403" i="6" s="1"/>
  <c r="O404" i="6"/>
  <c r="W404" i="6" s="1"/>
  <c r="O405" i="6"/>
  <c r="W405" i="6" s="1"/>
  <c r="O406" i="6"/>
  <c r="W406" i="6" s="1"/>
  <c r="O407" i="6"/>
  <c r="W407" i="6" s="1"/>
  <c r="O408" i="6"/>
  <c r="W408" i="6" s="1"/>
  <c r="O409" i="6"/>
  <c r="W409" i="6" s="1"/>
  <c r="O410" i="6"/>
  <c r="W410" i="6" s="1"/>
  <c r="O411" i="6"/>
  <c r="W411" i="6" s="1"/>
  <c r="O412" i="6"/>
  <c r="W412" i="6" s="1"/>
  <c r="O413" i="6"/>
  <c r="W413" i="6" s="1"/>
  <c r="O414" i="6"/>
  <c r="W414" i="6" s="1"/>
  <c r="O415" i="6"/>
  <c r="W415" i="6" s="1"/>
  <c r="O416" i="6"/>
  <c r="W416" i="6" s="1"/>
  <c r="O417" i="6"/>
  <c r="W417" i="6" s="1"/>
  <c r="O418" i="6"/>
  <c r="W418" i="6" s="1"/>
  <c r="O419" i="6"/>
  <c r="W419" i="6" s="1"/>
  <c r="O420" i="6"/>
  <c r="W420" i="6" s="1"/>
  <c r="O421" i="6"/>
  <c r="O422" i="6"/>
  <c r="W422" i="6" s="1"/>
  <c r="O423" i="6"/>
  <c r="W423" i="6" s="1"/>
  <c r="O424" i="6"/>
  <c r="W424" i="6" s="1"/>
  <c r="O425" i="6"/>
  <c r="W425" i="6" s="1"/>
  <c r="O426" i="6"/>
  <c r="W426" i="6" s="1"/>
  <c r="O427" i="6"/>
  <c r="W427" i="6" s="1"/>
  <c r="O428" i="6"/>
  <c r="W428" i="6" s="1"/>
  <c r="O429" i="6"/>
  <c r="W429" i="6" s="1"/>
  <c r="O430" i="6"/>
  <c r="W430" i="6" s="1"/>
  <c r="O431" i="6"/>
  <c r="W431" i="6" s="1"/>
  <c r="O432" i="6"/>
  <c r="W432" i="6" s="1"/>
  <c r="O433" i="6"/>
  <c r="W433" i="6" s="1"/>
  <c r="O434" i="6"/>
  <c r="W434" i="6" s="1"/>
  <c r="O435" i="6"/>
  <c r="W435" i="6" s="1"/>
  <c r="O436" i="6"/>
  <c r="W436" i="6" s="1"/>
  <c r="O437" i="6"/>
  <c r="W437" i="6" s="1"/>
  <c r="O438" i="6"/>
  <c r="W438" i="6" s="1"/>
  <c r="O439" i="6"/>
  <c r="W439" i="6" s="1"/>
  <c r="O440" i="6"/>
  <c r="W440" i="6" s="1"/>
  <c r="O441" i="6"/>
  <c r="W441" i="6" s="1"/>
  <c r="O442" i="6"/>
  <c r="W442" i="6" s="1"/>
  <c r="O443" i="6"/>
  <c r="W443" i="6" s="1"/>
  <c r="O444" i="6"/>
  <c r="W444" i="6" s="1"/>
  <c r="O445" i="6"/>
  <c r="W445" i="6" s="1"/>
  <c r="O446" i="6"/>
  <c r="W446" i="6" s="1"/>
  <c r="O447" i="6"/>
  <c r="W447" i="6" s="1"/>
  <c r="O448" i="6"/>
  <c r="W448" i="6" s="1"/>
  <c r="O449" i="6"/>
  <c r="W449" i="6" s="1"/>
  <c r="O450" i="6"/>
  <c r="W450" i="6" s="1"/>
  <c r="O451" i="6"/>
  <c r="W451" i="6" s="1"/>
  <c r="O452" i="6"/>
  <c r="W452" i="6" s="1"/>
  <c r="O453" i="6"/>
  <c r="W453" i="6" s="1"/>
  <c r="O454" i="6"/>
  <c r="W454" i="6" s="1"/>
  <c r="O455" i="6"/>
  <c r="W455" i="6" s="1"/>
  <c r="O456" i="6"/>
  <c r="W456" i="6" s="1"/>
  <c r="O457" i="6"/>
  <c r="W457" i="6" s="1"/>
  <c r="O458" i="6"/>
  <c r="W458" i="6" s="1"/>
  <c r="O459" i="6"/>
  <c r="W459" i="6" s="1"/>
  <c r="O460" i="6"/>
  <c r="W460" i="6" s="1"/>
  <c r="O461" i="6"/>
  <c r="W461" i="6" s="1"/>
  <c r="O462" i="6"/>
  <c r="W462" i="6" s="1"/>
  <c r="O463" i="6"/>
  <c r="W463" i="6" s="1"/>
  <c r="O464" i="6"/>
  <c r="W464" i="6" s="1"/>
  <c r="O465" i="6"/>
  <c r="W465" i="6" s="1"/>
  <c r="O466" i="6"/>
  <c r="W466" i="6" s="1"/>
  <c r="O467" i="6"/>
  <c r="W467" i="6" s="1"/>
  <c r="O468" i="6"/>
  <c r="W468" i="6" s="1"/>
  <c r="O469" i="6"/>
  <c r="W469" i="6" s="1"/>
  <c r="O470" i="6"/>
  <c r="W470" i="6" s="1"/>
  <c r="O471" i="6"/>
  <c r="W471" i="6" s="1"/>
  <c r="O472" i="6"/>
  <c r="W472" i="6" s="1"/>
  <c r="O473" i="6"/>
  <c r="W473" i="6" s="1"/>
  <c r="O474" i="6"/>
  <c r="W474" i="6" s="1"/>
  <c r="O475" i="6"/>
  <c r="W475" i="6" s="1"/>
  <c r="O476" i="6"/>
  <c r="W476" i="6" s="1"/>
  <c r="O477" i="6"/>
  <c r="W477" i="6" s="1"/>
  <c r="O478" i="6"/>
  <c r="W478" i="6" s="1"/>
  <c r="O479" i="6"/>
  <c r="W479" i="6" s="1"/>
  <c r="O480" i="6"/>
  <c r="W480" i="6" s="1"/>
  <c r="O481" i="6"/>
  <c r="W481" i="6" s="1"/>
  <c r="O482" i="6"/>
  <c r="W482" i="6" s="1"/>
  <c r="O483" i="6"/>
  <c r="W483" i="6" s="1"/>
  <c r="O484" i="6"/>
  <c r="W484" i="6" s="1"/>
  <c r="O485" i="6"/>
  <c r="W485" i="6" s="1"/>
  <c r="O486" i="6"/>
  <c r="W486" i="6" s="1"/>
  <c r="O487" i="6"/>
  <c r="W487" i="6" s="1"/>
  <c r="O488" i="6"/>
  <c r="W488" i="6" s="1"/>
  <c r="O489" i="6"/>
  <c r="W489" i="6" s="1"/>
  <c r="O490" i="6"/>
  <c r="W490" i="6" s="1"/>
  <c r="O491" i="6"/>
  <c r="W491" i="6" s="1"/>
  <c r="O492" i="6"/>
  <c r="W492" i="6" s="1"/>
  <c r="O493" i="6"/>
  <c r="W493" i="6" s="1"/>
  <c r="O494" i="6"/>
  <c r="W494" i="6" s="1"/>
  <c r="O495" i="6"/>
  <c r="W495" i="6" s="1"/>
  <c r="O496" i="6"/>
  <c r="W496" i="6" s="1"/>
  <c r="O497" i="6"/>
  <c r="O498" i="6"/>
  <c r="O499" i="6"/>
  <c r="O500" i="6"/>
  <c r="O501" i="6"/>
  <c r="W501" i="6" s="1"/>
  <c r="O502" i="6"/>
  <c r="W502" i="6" s="1"/>
  <c r="O503" i="6"/>
  <c r="W503" i="6" s="1"/>
  <c r="O504" i="6"/>
  <c r="W504" i="6" s="1"/>
  <c r="O505" i="6"/>
  <c r="W505" i="6" s="1"/>
  <c r="O506" i="6"/>
  <c r="W506" i="6" s="1"/>
  <c r="O507" i="6"/>
  <c r="W507" i="6" s="1"/>
  <c r="O508" i="6"/>
  <c r="W508" i="6" s="1"/>
  <c r="O509" i="6"/>
  <c r="W509" i="6" s="1"/>
  <c r="O510" i="6"/>
  <c r="W510" i="6" s="1"/>
  <c r="O511" i="6"/>
  <c r="W511" i="6" s="1"/>
  <c r="O512" i="6"/>
  <c r="W512" i="6" s="1"/>
  <c r="O513" i="6"/>
  <c r="W513" i="6" s="1"/>
  <c r="O514" i="6"/>
  <c r="W514" i="6" s="1"/>
  <c r="O515" i="6"/>
  <c r="W515" i="6" s="1"/>
  <c r="O516" i="6"/>
  <c r="W516" i="6" s="1"/>
  <c r="O517" i="6"/>
  <c r="O518" i="6"/>
  <c r="O519" i="6"/>
  <c r="W519" i="6" s="1"/>
  <c r="O520" i="6"/>
  <c r="W520" i="6" s="1"/>
  <c r="O521" i="6"/>
  <c r="W521" i="6" s="1"/>
  <c r="O522" i="6"/>
  <c r="W522" i="6" s="1"/>
  <c r="O523" i="6"/>
  <c r="W523" i="6" s="1"/>
  <c r="O524" i="6"/>
  <c r="W524" i="6" s="1"/>
  <c r="O525" i="6"/>
  <c r="W525" i="6" s="1"/>
  <c r="O526" i="6"/>
  <c r="W526" i="6" s="1"/>
  <c r="O527" i="6"/>
  <c r="W527" i="6" s="1"/>
  <c r="O528" i="6"/>
  <c r="W528" i="6" s="1"/>
  <c r="O529" i="6"/>
  <c r="W529" i="6" s="1"/>
  <c r="O530" i="6"/>
  <c r="W530" i="6" s="1"/>
  <c r="O531" i="6"/>
  <c r="W531" i="6" s="1"/>
  <c r="O532" i="6"/>
  <c r="W532" i="6" s="1"/>
  <c r="O533" i="6"/>
  <c r="W533" i="6" s="1"/>
  <c r="O534" i="6"/>
  <c r="W534" i="6" s="1"/>
  <c r="O535" i="6"/>
  <c r="W535" i="6" s="1"/>
  <c r="O536" i="6"/>
  <c r="W536" i="6" s="1"/>
  <c r="O537" i="6"/>
  <c r="W537" i="6" s="1"/>
  <c r="O538" i="6"/>
  <c r="W538" i="6" s="1"/>
  <c r="O539" i="6"/>
  <c r="W539" i="6" s="1"/>
  <c r="O540" i="6"/>
  <c r="W540" i="6" s="1"/>
  <c r="O541" i="6"/>
  <c r="W541" i="6" s="1"/>
  <c r="O542" i="6"/>
  <c r="W542" i="6" s="1"/>
  <c r="O543" i="6"/>
  <c r="W543" i="6" s="1"/>
  <c r="O544" i="6"/>
  <c r="W544" i="6" s="1"/>
  <c r="O545" i="6"/>
  <c r="W545" i="6" s="1"/>
  <c r="O546" i="6"/>
  <c r="W546" i="6" s="1"/>
  <c r="O547" i="6"/>
  <c r="W547" i="6" s="1"/>
  <c r="O548" i="6"/>
  <c r="W548" i="6" s="1"/>
  <c r="O549" i="6"/>
  <c r="W549" i="6" s="1"/>
  <c r="O550" i="6"/>
  <c r="W550" i="6" s="1"/>
  <c r="O551" i="6"/>
  <c r="W551" i="6" s="1"/>
  <c r="O552" i="6"/>
  <c r="W552" i="6" s="1"/>
  <c r="O553" i="6"/>
  <c r="W553" i="6" s="1"/>
  <c r="O554" i="6"/>
  <c r="W554" i="6" s="1"/>
  <c r="O555" i="6"/>
  <c r="W555" i="6" s="1"/>
  <c r="O556" i="6"/>
  <c r="W556" i="6" s="1"/>
  <c r="O557" i="6"/>
  <c r="W557" i="6" s="1"/>
  <c r="O558" i="6"/>
  <c r="W558" i="6" s="1"/>
  <c r="O559" i="6"/>
  <c r="W559" i="6" s="1"/>
  <c r="O560" i="6"/>
  <c r="W560" i="6" s="1"/>
  <c r="O561" i="6"/>
  <c r="W561" i="6" s="1"/>
  <c r="O562" i="6"/>
  <c r="W562" i="6" s="1"/>
  <c r="O563" i="6"/>
  <c r="W563" i="6" s="1"/>
  <c r="O564" i="6"/>
  <c r="W564" i="6" s="1"/>
  <c r="O565" i="6"/>
  <c r="W565" i="6" s="1"/>
  <c r="O566" i="6"/>
  <c r="W566" i="6" s="1"/>
  <c r="O567" i="6"/>
  <c r="W567" i="6" s="1"/>
  <c r="O568" i="6"/>
  <c r="W568" i="6" s="1"/>
  <c r="O569" i="6"/>
  <c r="W569" i="6" s="1"/>
  <c r="O570" i="6"/>
  <c r="W570" i="6" s="1"/>
  <c r="O571" i="6"/>
  <c r="W571" i="6" s="1"/>
  <c r="O572" i="6"/>
  <c r="W572" i="6" s="1"/>
  <c r="O573" i="6"/>
  <c r="W573" i="6" s="1"/>
  <c r="O574" i="6"/>
  <c r="W574" i="6" s="1"/>
  <c r="O575" i="6"/>
  <c r="W575" i="6" s="1"/>
  <c r="O576" i="6"/>
  <c r="W576" i="6" s="1"/>
  <c r="O577" i="6"/>
  <c r="W577" i="6" s="1"/>
  <c r="O578" i="6"/>
  <c r="W578" i="6" s="1"/>
  <c r="O579" i="6"/>
  <c r="W579" i="6" s="1"/>
  <c r="O580" i="6"/>
  <c r="W580" i="6" s="1"/>
  <c r="O581" i="6"/>
  <c r="W581" i="6" s="1"/>
  <c r="O582" i="6"/>
  <c r="W582" i="6" s="1"/>
  <c r="O583" i="6"/>
  <c r="W583" i="6" s="1"/>
  <c r="O584" i="6"/>
  <c r="W584" i="6" s="1"/>
  <c r="O585" i="6"/>
  <c r="W585" i="6" s="1"/>
  <c r="O586" i="6"/>
  <c r="W586" i="6" s="1"/>
  <c r="O587" i="6"/>
  <c r="W587" i="6" s="1"/>
  <c r="O588" i="6"/>
  <c r="W588" i="6" s="1"/>
  <c r="O589" i="6"/>
  <c r="W589" i="6" s="1"/>
  <c r="O590" i="6"/>
  <c r="W590" i="6" s="1"/>
  <c r="O591" i="6"/>
  <c r="W591" i="6" s="1"/>
  <c r="O592" i="6"/>
  <c r="W592" i="6" s="1"/>
  <c r="O593" i="6"/>
  <c r="W593" i="6" s="1"/>
  <c r="O594" i="6"/>
  <c r="W594" i="6" s="1"/>
  <c r="O595" i="6"/>
  <c r="W595" i="6" s="1"/>
  <c r="O596" i="6"/>
  <c r="W596" i="6" s="1"/>
  <c r="O597" i="6"/>
  <c r="W597" i="6" s="1"/>
  <c r="O598" i="6"/>
  <c r="W598" i="6" s="1"/>
  <c r="O599" i="6"/>
  <c r="W599" i="6" s="1"/>
  <c r="O600" i="6"/>
  <c r="W600" i="6" s="1"/>
  <c r="O601" i="6"/>
  <c r="W601" i="6" s="1"/>
  <c r="O602" i="6"/>
  <c r="W602" i="6" s="1"/>
  <c r="O603" i="6"/>
  <c r="W603" i="6" s="1"/>
  <c r="O604" i="6"/>
  <c r="W604" i="6" s="1"/>
  <c r="O605" i="6"/>
  <c r="W605" i="6" s="1"/>
  <c r="O606" i="6"/>
  <c r="W606" i="6" s="1"/>
  <c r="O607" i="6"/>
  <c r="W607" i="6" s="1"/>
  <c r="O608" i="6"/>
  <c r="W608" i="6" s="1"/>
  <c r="O609" i="6"/>
  <c r="W609" i="6" s="1"/>
  <c r="O610" i="6"/>
  <c r="W610" i="6" s="1"/>
  <c r="O611" i="6"/>
  <c r="W611" i="6" s="1"/>
  <c r="O612" i="6"/>
  <c r="W612" i="6" s="1"/>
  <c r="O613" i="6"/>
  <c r="W613" i="6" s="1"/>
  <c r="O614" i="6"/>
  <c r="W614" i="6" s="1"/>
  <c r="O615" i="6"/>
  <c r="W615" i="6" s="1"/>
  <c r="O616" i="6"/>
  <c r="W616" i="6" s="1"/>
  <c r="O617" i="6"/>
  <c r="O618" i="6"/>
  <c r="O619" i="6"/>
  <c r="W619" i="6" s="1"/>
  <c r="O620" i="6"/>
  <c r="W620" i="6" s="1"/>
  <c r="O621" i="6"/>
  <c r="W621" i="6" s="1"/>
  <c r="O622" i="6"/>
  <c r="W622" i="6" s="1"/>
  <c r="O623" i="6"/>
  <c r="W623" i="6" s="1"/>
  <c r="O624" i="6"/>
  <c r="W624" i="6" s="1"/>
  <c r="O625" i="6"/>
  <c r="W625" i="6" s="1"/>
  <c r="O626" i="6"/>
  <c r="W626" i="6" s="1"/>
  <c r="O627" i="6"/>
  <c r="W627" i="6" s="1"/>
  <c r="O628" i="6"/>
  <c r="W628" i="6" s="1"/>
  <c r="O629" i="6"/>
  <c r="W629" i="6" s="1"/>
  <c r="O630" i="6"/>
  <c r="W630" i="6" s="1"/>
  <c r="O631" i="6"/>
  <c r="W631" i="6" s="1"/>
  <c r="O632" i="6"/>
  <c r="W632" i="6" s="1"/>
  <c r="O633" i="6"/>
  <c r="W633" i="6" s="1"/>
  <c r="O634" i="6"/>
  <c r="W634" i="6" s="1"/>
  <c r="O635" i="6"/>
  <c r="W635" i="6" s="1"/>
  <c r="O636" i="6"/>
  <c r="W636" i="6" s="1"/>
  <c r="O637" i="6"/>
  <c r="W637" i="6" s="1"/>
  <c r="O638" i="6"/>
  <c r="W638" i="6" s="1"/>
  <c r="O639" i="6"/>
  <c r="W639" i="6" s="1"/>
  <c r="O640" i="6"/>
  <c r="W640" i="6" s="1"/>
  <c r="O641" i="6"/>
  <c r="W641" i="6" s="1"/>
  <c r="O642" i="6"/>
  <c r="W642" i="6" s="1"/>
  <c r="O643" i="6"/>
  <c r="W643" i="6" s="1"/>
  <c r="O644" i="6"/>
  <c r="W644" i="6" s="1"/>
  <c r="O645" i="6"/>
  <c r="W645" i="6" s="1"/>
  <c r="O646" i="6"/>
  <c r="W646" i="6" s="1"/>
  <c r="O647" i="6"/>
  <c r="W647" i="6" s="1"/>
  <c r="O648" i="6"/>
  <c r="W648" i="6" s="1"/>
  <c r="O649" i="6"/>
  <c r="W649" i="6" s="1"/>
  <c r="O650" i="6"/>
  <c r="W650" i="6" s="1"/>
  <c r="O651" i="6"/>
  <c r="W651" i="6" s="1"/>
  <c r="O652" i="6"/>
  <c r="W652" i="6" s="1"/>
  <c r="O653" i="6"/>
  <c r="W653" i="6" s="1"/>
  <c r="O654" i="6"/>
  <c r="W654" i="6" s="1"/>
  <c r="O655" i="6"/>
  <c r="W655" i="6" s="1"/>
  <c r="O656" i="6"/>
  <c r="W656" i="6" s="1"/>
  <c r="O657" i="6"/>
  <c r="W657" i="6" s="1"/>
  <c r="O658" i="6"/>
  <c r="W658" i="6" s="1"/>
  <c r="O659" i="6"/>
  <c r="W659" i="6" s="1"/>
  <c r="O660" i="6"/>
  <c r="W660" i="6" s="1"/>
  <c r="O661" i="6"/>
  <c r="W661" i="6" s="1"/>
  <c r="O662" i="6"/>
  <c r="W662" i="6" s="1"/>
  <c r="O663" i="6"/>
  <c r="W663" i="6" s="1"/>
  <c r="O664" i="6"/>
  <c r="W664" i="6" s="1"/>
  <c r="O665" i="6"/>
  <c r="W665" i="6" s="1"/>
  <c r="O666" i="6"/>
  <c r="W666" i="6" s="1"/>
  <c r="O667" i="6"/>
  <c r="W667" i="6" s="1"/>
  <c r="O668" i="6"/>
  <c r="W668" i="6" s="1"/>
  <c r="O669" i="6"/>
  <c r="W669" i="6" s="1"/>
  <c r="O670" i="6"/>
  <c r="W670" i="6" s="1"/>
  <c r="O671" i="6"/>
  <c r="W671" i="6" s="1"/>
  <c r="O672" i="6"/>
  <c r="W672" i="6" s="1"/>
  <c r="O673" i="6"/>
  <c r="W673" i="6" s="1"/>
  <c r="O674" i="6"/>
  <c r="W674" i="6" s="1"/>
  <c r="O675" i="6"/>
  <c r="W675" i="6" s="1"/>
  <c r="O676" i="6"/>
  <c r="W676" i="6" s="1"/>
  <c r="O677" i="6"/>
  <c r="W677" i="6" s="1"/>
  <c r="O678" i="6"/>
  <c r="W678" i="6" s="1"/>
  <c r="O679" i="6"/>
  <c r="W679" i="6" s="1"/>
  <c r="O680" i="6"/>
  <c r="W680" i="6" s="1"/>
  <c r="O681" i="6"/>
  <c r="W681" i="6" s="1"/>
  <c r="O682" i="6"/>
  <c r="W682" i="6" s="1"/>
  <c r="O683" i="6"/>
  <c r="W683" i="6" s="1"/>
  <c r="O684" i="6"/>
  <c r="W684" i="6" s="1"/>
  <c r="O685" i="6"/>
  <c r="W685" i="6" s="1"/>
  <c r="O686" i="6"/>
  <c r="W686" i="6" s="1"/>
  <c r="O687" i="6"/>
  <c r="W687" i="6" s="1"/>
  <c r="O688" i="6"/>
  <c r="W688" i="6" s="1"/>
  <c r="O689" i="6"/>
  <c r="W689" i="6" s="1"/>
  <c r="O690" i="6"/>
  <c r="W690" i="6" s="1"/>
  <c r="O691" i="6"/>
  <c r="W691" i="6" s="1"/>
  <c r="O692" i="6"/>
  <c r="W692" i="6" s="1"/>
  <c r="O693" i="6"/>
  <c r="W693" i="6" s="1"/>
  <c r="O694" i="6"/>
  <c r="W694" i="6" s="1"/>
  <c r="O695" i="6"/>
  <c r="W695" i="6" s="1"/>
  <c r="O696" i="6"/>
  <c r="W696" i="6" s="1"/>
  <c r="O697" i="6"/>
  <c r="W697" i="6" s="1"/>
  <c r="O698" i="6"/>
  <c r="W698" i="6" s="1"/>
  <c r="O699" i="6"/>
  <c r="W699" i="6" s="1"/>
  <c r="O700" i="6"/>
  <c r="W700" i="6" s="1"/>
  <c r="O701" i="6"/>
  <c r="W701" i="6" s="1"/>
  <c r="O702" i="6"/>
  <c r="W702" i="6" s="1"/>
  <c r="O703" i="6"/>
  <c r="W703" i="6" s="1"/>
  <c r="O704" i="6"/>
  <c r="W704" i="6" s="1"/>
  <c r="O705" i="6"/>
  <c r="W705" i="6" s="1"/>
  <c r="O706" i="6"/>
  <c r="W706" i="6" s="1"/>
  <c r="O707" i="6"/>
  <c r="W707" i="6" s="1"/>
  <c r="O708" i="6"/>
  <c r="W708" i="6" s="1"/>
  <c r="O709" i="6"/>
  <c r="W709" i="6" s="1"/>
  <c r="O710" i="6"/>
  <c r="W710" i="6" s="1"/>
  <c r="O711" i="6"/>
  <c r="W711" i="6" s="1"/>
  <c r="O712" i="6"/>
  <c r="W712" i="6" s="1"/>
  <c r="O713" i="6"/>
  <c r="W713" i="6" s="1"/>
  <c r="O714" i="6"/>
  <c r="W714" i="6" s="1"/>
  <c r="O715" i="6"/>
  <c r="W715" i="6" s="1"/>
  <c r="O716" i="6"/>
  <c r="W716" i="6" s="1"/>
  <c r="O717" i="6"/>
  <c r="W717" i="6" s="1"/>
  <c r="O718" i="6"/>
  <c r="W718" i="6" s="1"/>
  <c r="O719" i="6"/>
  <c r="W719" i="6" s="1"/>
  <c r="O720" i="6"/>
  <c r="W720" i="6" s="1"/>
  <c r="O721" i="6"/>
  <c r="W721" i="6" s="1"/>
  <c r="O722" i="6"/>
  <c r="W722" i="6" s="1"/>
  <c r="O723" i="6"/>
  <c r="W723" i="6" s="1"/>
  <c r="O724" i="6"/>
  <c r="W724" i="6" s="1"/>
  <c r="O725" i="6"/>
  <c r="W725" i="6" s="1"/>
  <c r="O726" i="6"/>
  <c r="W726" i="6" s="1"/>
  <c r="O727" i="6"/>
  <c r="W727" i="6" s="1"/>
  <c r="O728" i="6"/>
  <c r="W728" i="6" s="1"/>
  <c r="O729" i="6"/>
  <c r="W729" i="6" s="1"/>
  <c r="O730" i="6"/>
  <c r="W730" i="6" s="1"/>
  <c r="O731" i="6"/>
  <c r="W731" i="6" s="1"/>
  <c r="O732" i="6"/>
  <c r="W732" i="6" s="1"/>
  <c r="O733" i="6"/>
  <c r="W733" i="6" s="1"/>
  <c r="O734" i="6"/>
  <c r="W734" i="6" s="1"/>
  <c r="O735" i="6"/>
  <c r="W735" i="6" s="1"/>
  <c r="O736" i="6"/>
  <c r="W736" i="6" s="1"/>
  <c r="O737" i="6"/>
  <c r="W737" i="6" s="1"/>
  <c r="O738" i="6"/>
  <c r="W738" i="6" s="1"/>
  <c r="O739" i="6"/>
  <c r="W739" i="6" s="1"/>
  <c r="O740" i="6"/>
  <c r="W740" i="6" s="1"/>
  <c r="O741" i="6"/>
  <c r="W741" i="6" s="1"/>
  <c r="O742" i="6"/>
  <c r="W742" i="6" s="1"/>
  <c r="O743" i="6"/>
  <c r="W743" i="6" s="1"/>
  <c r="O744" i="6"/>
  <c r="W744" i="6" s="1"/>
  <c r="O745" i="6"/>
  <c r="W745" i="6" s="1"/>
  <c r="O746" i="6"/>
  <c r="W746" i="6" s="1"/>
  <c r="O747" i="6"/>
  <c r="W747" i="6" s="1"/>
  <c r="O748" i="6"/>
  <c r="W748" i="6" s="1"/>
  <c r="O749" i="6"/>
  <c r="W749" i="6" s="1"/>
  <c r="O750" i="6"/>
  <c r="W750" i="6" s="1"/>
  <c r="O751" i="6"/>
  <c r="W751" i="6" s="1"/>
  <c r="O752" i="6"/>
  <c r="W752" i="6" s="1"/>
  <c r="O753" i="6"/>
  <c r="W753" i="6" s="1"/>
  <c r="O754" i="6"/>
  <c r="W754" i="6" s="1"/>
  <c r="O755" i="6"/>
  <c r="W755" i="6" s="1"/>
  <c r="O756" i="6"/>
  <c r="W756" i="6" s="1"/>
  <c r="O757" i="6"/>
  <c r="W757" i="6" s="1"/>
  <c r="O758" i="6"/>
  <c r="W758" i="6" s="1"/>
  <c r="O759" i="6"/>
  <c r="W759" i="6" s="1"/>
  <c r="O760" i="6"/>
  <c r="W760" i="6" s="1"/>
  <c r="O761" i="6"/>
  <c r="W761" i="6" s="1"/>
  <c r="O762" i="6"/>
  <c r="W762" i="6" s="1"/>
  <c r="O763" i="6"/>
  <c r="W763" i="6" s="1"/>
  <c r="O764" i="6"/>
  <c r="W764" i="6" s="1"/>
  <c r="O765" i="6"/>
  <c r="W765" i="6" s="1"/>
  <c r="O766" i="6"/>
  <c r="W766" i="6" s="1"/>
  <c r="O767" i="6"/>
  <c r="W767" i="6" s="1"/>
  <c r="O768" i="6"/>
  <c r="W768" i="6" s="1"/>
  <c r="N2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M30" i="8"/>
  <c r="M31" i="8"/>
  <c r="M39" i="8"/>
  <c r="M43" i="8"/>
  <c r="M47" i="8"/>
  <c r="M52" i="8"/>
  <c r="M55" i="8"/>
  <c r="M71" i="8"/>
  <c r="M73" i="8"/>
  <c r="M79" i="8"/>
  <c r="M81" i="8"/>
  <c r="M83" i="8"/>
  <c r="M87" i="8"/>
  <c r="M90" i="8"/>
  <c r="M91" i="8"/>
  <c r="M99" i="8"/>
  <c r="M101" i="8"/>
  <c r="M115" i="8"/>
  <c r="M131" i="8"/>
  <c r="M133" i="8"/>
  <c r="M136" i="8"/>
  <c r="M139" i="8"/>
  <c r="M140" i="8"/>
  <c r="M141" i="8"/>
  <c r="M143" i="8"/>
  <c r="M147" i="8"/>
  <c r="M163" i="8"/>
  <c r="M167" i="8"/>
  <c r="M175" i="8"/>
  <c r="M190" i="8"/>
  <c r="M191" i="8"/>
  <c r="M195" i="8"/>
  <c r="M196" i="8"/>
  <c r="M215" i="8"/>
  <c r="M221" i="8"/>
  <c r="M227" i="8"/>
  <c r="M230" i="8"/>
  <c r="M231" i="8"/>
  <c r="M232" i="8"/>
  <c r="M233" i="8"/>
  <c r="M239" i="8"/>
  <c r="M241" i="8"/>
  <c r="M256" i="8"/>
  <c r="M271" i="8"/>
  <c r="M275" i="8"/>
  <c r="M279" i="8"/>
  <c r="M280" i="8"/>
  <c r="M290" i="8"/>
  <c r="M291" i="8"/>
  <c r="M310" i="8"/>
  <c r="M311" i="8"/>
  <c r="M315" i="8"/>
  <c r="M317" i="8"/>
  <c r="M327" i="8"/>
  <c r="M331" i="8"/>
  <c r="M336" i="8"/>
  <c r="M339" i="8"/>
  <c r="M355" i="8"/>
  <c r="M367" i="8"/>
  <c r="M371" i="8"/>
  <c r="M375" i="8"/>
  <c r="M381" i="8"/>
  <c r="M387" i="8"/>
  <c r="M390" i="8"/>
  <c r="M391" i="8"/>
  <c r="M398" i="8"/>
  <c r="M399" i="8"/>
  <c r="M415" i="8"/>
  <c r="M423" i="8"/>
  <c r="M430" i="8"/>
  <c r="M431" i="8"/>
  <c r="M432" i="8"/>
  <c r="M456" i="8"/>
  <c r="M459" i="8"/>
  <c r="M471" i="8"/>
  <c r="M473" i="8"/>
  <c r="M474" i="8"/>
  <c r="M475" i="8"/>
  <c r="M479" i="8"/>
  <c r="M499" i="8"/>
  <c r="M510" i="8"/>
  <c r="M511" i="8"/>
  <c r="M515" i="8"/>
  <c r="M516" i="8"/>
  <c r="M527" i="8"/>
  <c r="M531" i="8"/>
  <c r="M532" i="8"/>
  <c r="M533" i="8"/>
  <c r="M540" i="8"/>
  <c r="M541" i="8"/>
  <c r="M555" i="8"/>
  <c r="M559" i="8"/>
  <c r="M570" i="8"/>
  <c r="M571" i="8"/>
  <c r="M575" i="8"/>
  <c r="M595" i="8"/>
  <c r="M599" i="8"/>
  <c r="M601" i="8"/>
  <c r="M613" i="8"/>
  <c r="M615" i="8"/>
  <c r="M616" i="8"/>
  <c r="M620" i="8"/>
  <c r="M621" i="8"/>
  <c r="M639" i="8"/>
  <c r="M655" i="8"/>
  <c r="M656" i="8"/>
  <c r="M659" i="8"/>
  <c r="M671" i="8"/>
  <c r="M675" i="8"/>
  <c r="M683" i="8"/>
  <c r="M687" i="8"/>
  <c r="M699" i="8"/>
  <c r="M701" i="8"/>
  <c r="M710" i="8"/>
  <c r="M711" i="8"/>
  <c r="M715" i="8"/>
  <c r="M716" i="8"/>
  <c r="M736" i="8"/>
  <c r="M741" i="8"/>
  <c r="M747" i="8"/>
  <c r="M755" i="8"/>
  <c r="M759" i="8"/>
  <c r="M763" i="8"/>
  <c r="M767" i="8"/>
  <c r="M770" i="8"/>
  <c r="M771" i="8"/>
  <c r="M781" i="8"/>
  <c r="M787" i="8"/>
  <c r="M795" i="8"/>
  <c r="M799" i="8"/>
  <c r="M801" i="8"/>
  <c r="M815" i="8"/>
  <c r="M816" i="8"/>
  <c r="M830" i="8"/>
  <c r="M831" i="8"/>
  <c r="M839" i="8"/>
  <c r="M841" i="8"/>
  <c r="M847" i="8"/>
  <c r="M852" i="8"/>
  <c r="M853" i="8"/>
  <c r="M854" i="8"/>
  <c r="M855" i="8"/>
  <c r="M856" i="8"/>
  <c r="M859" i="8"/>
  <c r="M879" i="8"/>
  <c r="M891" i="8"/>
  <c r="M899" i="8"/>
  <c r="M900" i="8"/>
  <c r="M910" i="8"/>
  <c r="M911" i="8"/>
  <c r="M912" i="8"/>
  <c r="M913" i="8"/>
  <c r="M927" i="8"/>
  <c r="M931" i="8"/>
  <c r="M936" i="8"/>
  <c r="M937" i="8"/>
  <c r="M939" i="8"/>
  <c r="M955" i="8"/>
  <c r="M959" i="8"/>
  <c r="M972" i="8"/>
  <c r="M973" i="8"/>
  <c r="M991" i="8"/>
  <c r="M995" i="8"/>
  <c r="M996" i="8"/>
  <c r="M999" i="8"/>
  <c r="M1000" i="8"/>
  <c r="M1001" i="8"/>
  <c r="M1030" i="8"/>
  <c r="M1031" i="8"/>
  <c r="M1039" i="8"/>
  <c r="M1043" i="8"/>
  <c r="M1047" i="8"/>
  <c r="M1052" i="8"/>
  <c r="M1055" i="8"/>
  <c r="M1071" i="8"/>
  <c r="M1073" i="8"/>
  <c r="M1079" i="8"/>
  <c r="M1081" i="8"/>
  <c r="M1083" i="8"/>
  <c r="M1087" i="8"/>
  <c r="M1090" i="8"/>
  <c r="M1091" i="8"/>
  <c r="M1099" i="8"/>
  <c r="M1115" i="8"/>
  <c r="M1131" i="8"/>
  <c r="M1136" i="8"/>
  <c r="M1139" i="8"/>
  <c r="M1140" i="8"/>
  <c r="M1141" i="8"/>
  <c r="M1143" i="8"/>
  <c r="M1147" i="8"/>
  <c r="M1159" i="8"/>
  <c r="M1162" i="8"/>
  <c r="M1169" i="8"/>
  <c r="M1171" i="8"/>
  <c r="M1175" i="8"/>
  <c r="M1181" i="8"/>
  <c r="M1187" i="8"/>
  <c r="M1192" i="8"/>
  <c r="M1209" i="8"/>
  <c r="M1210" i="8"/>
  <c r="M1211" i="8"/>
  <c r="M1212" i="8"/>
  <c r="M1213" i="8"/>
  <c r="M1214" i="8"/>
  <c r="M1229" i="8"/>
  <c r="M1235" i="8"/>
  <c r="M1243" i="8"/>
  <c r="M1244" i="8"/>
  <c r="M1245" i="8"/>
  <c r="M1249" i="8"/>
  <c r="M1250" i="8"/>
  <c r="M1251" i="8"/>
  <c r="M1256" i="8"/>
  <c r="M1259" i="8"/>
  <c r="M1265" i="8"/>
  <c r="M1267" i="8"/>
  <c r="M1271" i="8"/>
  <c r="M1272" i="8"/>
  <c r="M1273" i="8"/>
  <c r="M1275" i="8"/>
  <c r="M1276" i="8"/>
  <c r="M1283" i="8"/>
  <c r="M1296" i="8"/>
  <c r="M1309" i="8"/>
  <c r="M1312" i="8"/>
  <c r="M1313" i="8"/>
  <c r="M1314" i="8"/>
  <c r="M1315" i="8"/>
  <c r="M1322" i="8"/>
  <c r="M1330" i="8"/>
  <c r="M1335" i="8"/>
  <c r="M1336" i="8"/>
  <c r="M1339" i="8"/>
  <c r="M1340" i="8"/>
  <c r="M1343" i="8"/>
  <c r="M1349" i="8"/>
  <c r="M1356" i="8"/>
  <c r="M1360" i="8"/>
  <c r="M1361" i="8"/>
  <c r="M1368" i="8"/>
  <c r="M1370" i="8"/>
  <c r="M1371" i="8"/>
  <c r="M1372" i="8"/>
  <c r="M1375" i="8"/>
  <c r="M1376" i="8"/>
  <c r="M1379" i="8"/>
  <c r="M1389" i="8"/>
  <c r="M1391" i="8"/>
  <c r="M1396" i="8"/>
  <c r="M1399" i="8"/>
  <c r="M1402" i="8"/>
  <c r="M1403" i="8"/>
  <c r="M1407" i="8"/>
  <c r="M1410" i="8"/>
  <c r="M1412" i="8"/>
  <c r="M1413" i="8"/>
  <c r="M1420" i="8"/>
  <c r="M1421" i="8"/>
  <c r="M1435" i="8"/>
  <c r="M1439" i="8"/>
  <c r="M1440" i="8"/>
  <c r="M1441" i="8"/>
  <c r="M1442" i="8"/>
  <c r="M1455" i="8"/>
  <c r="M1460" i="8"/>
  <c r="M1461" i="8"/>
  <c r="M1463" i="8"/>
  <c r="M1464" i="8"/>
  <c r="M1465" i="8"/>
  <c r="M1467" i="8"/>
  <c r="M1470" i="8"/>
  <c r="M1475" i="8"/>
  <c r="M1476" i="8"/>
  <c r="M1503" i="8"/>
  <c r="M1504" i="8"/>
  <c r="M1505" i="8"/>
  <c r="M1507" i="8"/>
  <c r="M1508" i="8"/>
  <c r="M1519" i="8"/>
  <c r="M1524" i="8"/>
  <c r="M1529" i="8"/>
  <c r="M1530" i="8"/>
  <c r="M1536" i="8"/>
  <c r="M1539" i="8"/>
  <c r="M1540" i="8"/>
  <c r="M1543" i="8"/>
  <c r="M1549" i="8"/>
  <c r="M1550" i="8"/>
  <c r="M1559" i="8"/>
  <c r="M1561" i="8"/>
  <c r="M1563" i="8"/>
  <c r="M1564" i="8"/>
  <c r="M1565" i="8"/>
  <c r="M1567" i="8"/>
  <c r="M1568" i="8"/>
  <c r="M1569" i="8"/>
  <c r="M1570" i="8"/>
  <c r="M1590" i="8"/>
  <c r="M1591" i="8"/>
  <c r="M1592" i="8"/>
  <c r="M1596" i="8"/>
  <c r="M1599" i="8"/>
  <c r="M1601" i="8"/>
  <c r="M1602" i="8"/>
  <c r="M1603" i="8"/>
  <c r="M1610" i="8"/>
  <c r="M1611" i="8"/>
  <c r="M1614" i="8"/>
  <c r="M1617" i="8"/>
  <c r="M1629" i="8"/>
  <c r="M1630" i="8"/>
  <c r="M1631" i="8"/>
  <c r="M1632" i="8"/>
  <c r="M1641" i="8"/>
  <c r="M1649" i="8"/>
  <c r="M1651" i="8"/>
  <c r="M1652" i="8"/>
  <c r="M1653" i="8"/>
  <c r="M1654" i="8"/>
  <c r="M1655" i="8"/>
  <c r="M1656" i="8"/>
  <c r="M1659" i="8"/>
  <c r="M1675" i="8"/>
  <c r="M1676" i="8"/>
  <c r="M1683" i="8"/>
  <c r="M1685" i="8"/>
  <c r="M1687" i="8"/>
  <c r="M1690" i="8"/>
  <c r="M1691" i="8"/>
  <c r="M1692" i="8"/>
  <c r="M1693" i="8"/>
  <c r="M1701" i="8"/>
  <c r="M1707" i="8"/>
  <c r="M1708" i="8"/>
  <c r="M1711" i="8"/>
  <c r="M1715" i="8"/>
  <c r="M1716" i="8"/>
  <c r="M1721" i="8"/>
  <c r="M1730" i="8"/>
  <c r="M1731" i="8"/>
  <c r="M1735" i="8"/>
  <c r="M1741" i="8"/>
  <c r="M1744" i="8"/>
  <c r="M1746" i="8"/>
  <c r="M1747" i="8"/>
  <c r="M1748" i="8"/>
  <c r="M1750" i="8"/>
  <c r="M1756" i="8"/>
  <c r="M1770" i="8"/>
  <c r="M1771" i="8"/>
  <c r="M1772" i="8"/>
  <c r="M1773" i="8"/>
  <c r="M1775" i="8"/>
  <c r="M1776" i="8"/>
  <c r="M1787" i="8"/>
  <c r="M1788" i="8"/>
  <c r="M1792" i="8"/>
  <c r="M1793" i="8"/>
  <c r="M1795" i="8"/>
  <c r="M1796" i="8"/>
  <c r="M1815" i="8"/>
  <c r="M1830" i="8"/>
  <c r="M1831" i="8"/>
  <c r="M1832" i="8"/>
  <c r="M1833" i="8"/>
  <c r="M1834" i="8"/>
  <c r="M1835" i="8"/>
  <c r="M1850" i="8"/>
  <c r="M1855" i="8"/>
  <c r="M1856" i="8"/>
  <c r="M1866" i="8"/>
  <c r="M1872" i="8"/>
  <c r="M1873" i="8"/>
  <c r="M1876" i="8"/>
  <c r="M1881" i="8"/>
  <c r="M1884" i="8"/>
  <c r="M1886" i="8"/>
  <c r="M1890" i="8"/>
  <c r="M1901" i="8"/>
  <c r="J2" i="8"/>
  <c r="L2" i="8" s="1"/>
  <c r="J3" i="8"/>
  <c r="J4" i="8"/>
  <c r="L4" i="8" s="1"/>
  <c r="J5" i="8"/>
  <c r="L5" i="8" s="1"/>
  <c r="J6" i="8"/>
  <c r="J7" i="8"/>
  <c r="L7" i="8" s="1"/>
  <c r="J8" i="8"/>
  <c r="L8" i="8" s="1"/>
  <c r="J9" i="8"/>
  <c r="L9" i="8" s="1"/>
  <c r="J10" i="8"/>
  <c r="L10" i="8" s="1"/>
  <c r="J11" i="8"/>
  <c r="L11" i="8" s="1"/>
  <c r="J12" i="8"/>
  <c r="L12" i="8" s="1"/>
  <c r="J13" i="8"/>
  <c r="L13" i="8" s="1"/>
  <c r="J14" i="8"/>
  <c r="L14" i="8" s="1"/>
  <c r="J15" i="8"/>
  <c r="L15" i="8" s="1"/>
  <c r="J16" i="8"/>
  <c r="L16" i="8" s="1"/>
  <c r="J17" i="8"/>
  <c r="L17" i="8" s="1"/>
  <c r="J18" i="8"/>
  <c r="L18" i="8" s="1"/>
  <c r="J19" i="8"/>
  <c r="L19" i="8" s="1"/>
  <c r="J20" i="8"/>
  <c r="L20" i="8" s="1"/>
  <c r="J21" i="8"/>
  <c r="L21" i="8" s="1"/>
  <c r="J22" i="8"/>
  <c r="J23" i="8"/>
  <c r="J24" i="8"/>
  <c r="L24" i="8" s="1"/>
  <c r="J25" i="8"/>
  <c r="J26" i="8"/>
  <c r="J27" i="8"/>
  <c r="J28" i="8"/>
  <c r="L28" i="8" s="1"/>
  <c r="J29" i="8"/>
  <c r="L29" i="8" s="1"/>
  <c r="J30" i="8"/>
  <c r="L30" i="8" s="1"/>
  <c r="J31" i="8"/>
  <c r="L31" i="8" s="1"/>
  <c r="J32" i="8"/>
  <c r="L32" i="8" s="1"/>
  <c r="J33" i="8"/>
  <c r="L33" i="8" s="1"/>
  <c r="J34" i="8"/>
  <c r="L34" i="8" s="1"/>
  <c r="J35" i="8"/>
  <c r="L35" i="8" s="1"/>
  <c r="J36" i="8"/>
  <c r="L36" i="8" s="1"/>
  <c r="J37" i="8"/>
  <c r="L37" i="8" s="1"/>
  <c r="J38" i="8"/>
  <c r="L38" i="8" s="1"/>
  <c r="J39" i="8"/>
  <c r="L39" i="8" s="1"/>
  <c r="J40" i="8"/>
  <c r="L40" i="8" s="1"/>
  <c r="J41" i="8"/>
  <c r="L41" i="8" s="1"/>
  <c r="J42" i="8"/>
  <c r="J43" i="8"/>
  <c r="J44" i="8"/>
  <c r="J45" i="8"/>
  <c r="J46" i="8"/>
  <c r="J47" i="8"/>
  <c r="J48" i="8"/>
  <c r="J49" i="8"/>
  <c r="J50" i="8"/>
  <c r="L50" i="8" s="1"/>
  <c r="J51" i="8"/>
  <c r="L51" i="8" s="1"/>
  <c r="J52" i="8"/>
  <c r="L52" i="8" s="1"/>
  <c r="J53" i="8"/>
  <c r="L53" i="8" s="1"/>
  <c r="J54" i="8"/>
  <c r="L54" i="8" s="1"/>
  <c r="J55" i="8"/>
  <c r="L55" i="8" s="1"/>
  <c r="J56" i="8"/>
  <c r="L56" i="8" s="1"/>
  <c r="J57" i="8"/>
  <c r="L57" i="8" s="1"/>
  <c r="J58" i="8"/>
  <c r="L58" i="8" s="1"/>
  <c r="J59" i="8"/>
  <c r="L59" i="8" s="1"/>
  <c r="J60" i="8"/>
  <c r="L60" i="8" s="1"/>
  <c r="J61" i="8"/>
  <c r="L61" i="8" s="1"/>
  <c r="J62" i="8"/>
  <c r="J63" i="8"/>
  <c r="J64" i="8"/>
  <c r="L64" i="8" s="1"/>
  <c r="J65" i="8"/>
  <c r="J66" i="8"/>
  <c r="J67" i="8"/>
  <c r="J68" i="8"/>
  <c r="L68" i="8" s="1"/>
  <c r="J69" i="8"/>
  <c r="L69" i="8" s="1"/>
  <c r="J70" i="8"/>
  <c r="L70" i="8" s="1"/>
  <c r="J71" i="8"/>
  <c r="L71" i="8" s="1"/>
  <c r="J72" i="8"/>
  <c r="L72" i="8" s="1"/>
  <c r="J73" i="8"/>
  <c r="L73" i="8" s="1"/>
  <c r="J74" i="8"/>
  <c r="L74" i="8" s="1"/>
  <c r="J75" i="8"/>
  <c r="L75" i="8" s="1"/>
  <c r="J76" i="8"/>
  <c r="L76" i="8" s="1"/>
  <c r="J77" i="8"/>
  <c r="L77" i="8" s="1"/>
  <c r="J78" i="8"/>
  <c r="L78" i="8" s="1"/>
  <c r="J79" i="8"/>
  <c r="L79" i="8" s="1"/>
  <c r="J80" i="8"/>
  <c r="L80" i="8" s="1"/>
  <c r="J81" i="8"/>
  <c r="L81" i="8" s="1"/>
  <c r="J82" i="8"/>
  <c r="J83" i="8"/>
  <c r="J84" i="8"/>
  <c r="L84" i="8" s="1"/>
  <c r="J85" i="8"/>
  <c r="L85" i="8" s="1"/>
  <c r="J86" i="8"/>
  <c r="J87" i="8"/>
  <c r="J88" i="8"/>
  <c r="L88" i="8" s="1"/>
  <c r="J89" i="8"/>
  <c r="L89" i="8" s="1"/>
  <c r="J90" i="8"/>
  <c r="L90" i="8" s="1"/>
  <c r="J91" i="8"/>
  <c r="L91" i="8" s="1"/>
  <c r="J92" i="8"/>
  <c r="L92" i="8" s="1"/>
  <c r="J93" i="8"/>
  <c r="L93" i="8" s="1"/>
  <c r="J94" i="8"/>
  <c r="J95" i="8"/>
  <c r="L95" i="8" s="1"/>
  <c r="J96" i="8"/>
  <c r="L96" i="8" s="1"/>
  <c r="J97" i="8"/>
  <c r="L97" i="8" s="1"/>
  <c r="J98" i="8"/>
  <c r="L98" i="8" s="1"/>
  <c r="J99" i="8"/>
  <c r="L99" i="8" s="1"/>
  <c r="J100" i="8"/>
  <c r="L100" i="8" s="1"/>
  <c r="J101" i="8"/>
  <c r="L101" i="8" s="1"/>
  <c r="J102" i="8"/>
  <c r="J103" i="8"/>
  <c r="J104" i="8"/>
  <c r="L104" i="8" s="1"/>
  <c r="J105" i="8"/>
  <c r="L105" i="8" s="1"/>
  <c r="J106" i="8"/>
  <c r="J107" i="8"/>
  <c r="J108" i="8"/>
  <c r="L108" i="8" s="1"/>
  <c r="J109" i="8"/>
  <c r="L109" i="8" s="1"/>
  <c r="J110" i="8"/>
  <c r="L110" i="8" s="1"/>
  <c r="J111" i="8"/>
  <c r="L111" i="8" s="1"/>
  <c r="J112" i="8"/>
  <c r="L112" i="8" s="1"/>
  <c r="J113" i="8"/>
  <c r="L113" i="8" s="1"/>
  <c r="J114" i="8"/>
  <c r="L114" i="8" s="1"/>
  <c r="J115" i="8"/>
  <c r="L115" i="8" s="1"/>
  <c r="J116" i="8"/>
  <c r="L116" i="8" s="1"/>
  <c r="J117" i="8"/>
  <c r="L117" i="8" s="1"/>
  <c r="J118" i="8"/>
  <c r="L118" i="8" s="1"/>
  <c r="J119" i="8"/>
  <c r="L119" i="8" s="1"/>
  <c r="J120" i="8"/>
  <c r="L120" i="8" s="1"/>
  <c r="J121" i="8"/>
  <c r="L121" i="8" s="1"/>
  <c r="J122" i="8"/>
  <c r="J123" i="8"/>
  <c r="J124" i="8"/>
  <c r="J125" i="8"/>
  <c r="J126" i="8"/>
  <c r="J127" i="8"/>
  <c r="J128" i="8"/>
  <c r="L128" i="8" s="1"/>
  <c r="J129" i="8"/>
  <c r="L129" i="8" s="1"/>
  <c r="J130" i="8"/>
  <c r="L130" i="8" s="1"/>
  <c r="J131" i="8"/>
  <c r="L131" i="8" s="1"/>
  <c r="J132" i="8"/>
  <c r="L132" i="8" s="1"/>
  <c r="J133" i="8"/>
  <c r="L133" i="8" s="1"/>
  <c r="J134" i="8"/>
  <c r="L134" i="8" s="1"/>
  <c r="J135" i="8"/>
  <c r="L135" i="8" s="1"/>
  <c r="J136" i="8"/>
  <c r="L136" i="8" s="1"/>
  <c r="J137" i="8"/>
  <c r="L137" i="8" s="1"/>
  <c r="J138" i="8"/>
  <c r="L138" i="8" s="1"/>
  <c r="J139" i="8"/>
  <c r="L139" i="8" s="1"/>
  <c r="J140" i="8"/>
  <c r="L140" i="8" s="1"/>
  <c r="J141" i="8"/>
  <c r="L141" i="8" s="1"/>
  <c r="J142" i="8"/>
  <c r="J143" i="8"/>
  <c r="J144" i="8"/>
  <c r="J145" i="8"/>
  <c r="L145" i="8" s="1"/>
  <c r="J146" i="8"/>
  <c r="J147" i="8"/>
  <c r="L147" i="8" s="1"/>
  <c r="J148" i="8"/>
  <c r="L148" i="8" s="1"/>
  <c r="J149" i="8"/>
  <c r="J150" i="8"/>
  <c r="J151" i="8"/>
  <c r="L151" i="8" s="1"/>
  <c r="J152" i="8"/>
  <c r="L152" i="8" s="1"/>
  <c r="J153" i="8"/>
  <c r="L153" i="8" s="1"/>
  <c r="J154" i="8"/>
  <c r="L154" i="8" s="1"/>
  <c r="J155" i="8"/>
  <c r="L155" i="8" s="1"/>
  <c r="J156" i="8"/>
  <c r="L156" i="8" s="1"/>
  <c r="J157" i="8"/>
  <c r="L157" i="8" s="1"/>
  <c r="J158" i="8"/>
  <c r="L158" i="8" s="1"/>
  <c r="J159" i="8"/>
  <c r="L159" i="8" s="1"/>
  <c r="J160" i="8"/>
  <c r="L160" i="8" s="1"/>
  <c r="J161" i="8"/>
  <c r="L161" i="8" s="1"/>
  <c r="J162" i="8"/>
  <c r="L162" i="8" s="1"/>
  <c r="J163" i="8"/>
  <c r="J164" i="8"/>
  <c r="L164" i="8" s="1"/>
  <c r="J165" i="8"/>
  <c r="L165" i="8" s="1"/>
  <c r="J166" i="8"/>
  <c r="J167" i="8"/>
  <c r="J168" i="8"/>
  <c r="L168" i="8" s="1"/>
  <c r="J169" i="8"/>
  <c r="L169" i="8" s="1"/>
  <c r="J170" i="8"/>
  <c r="L170" i="8" s="1"/>
  <c r="J171" i="8"/>
  <c r="L171" i="8" s="1"/>
  <c r="J172" i="8"/>
  <c r="L172" i="8" s="1"/>
  <c r="J173" i="8"/>
  <c r="L173" i="8" s="1"/>
  <c r="J174" i="8"/>
  <c r="L174" i="8" s="1"/>
  <c r="J175" i="8"/>
  <c r="L175" i="8" s="1"/>
  <c r="J176" i="8"/>
  <c r="L176" i="8" s="1"/>
  <c r="J177" i="8"/>
  <c r="L177" i="8" s="1"/>
  <c r="J178" i="8"/>
  <c r="L178" i="8" s="1"/>
  <c r="J179" i="8"/>
  <c r="L179" i="8" s="1"/>
  <c r="J180" i="8"/>
  <c r="L180" i="8" s="1"/>
  <c r="J181" i="8"/>
  <c r="L181" i="8" s="1"/>
  <c r="J182" i="8"/>
  <c r="J183" i="8"/>
  <c r="J184" i="8"/>
  <c r="L184" i="8" s="1"/>
  <c r="J185" i="8"/>
  <c r="L185" i="8" s="1"/>
  <c r="J186" i="8"/>
  <c r="J187" i="8"/>
  <c r="J188" i="8"/>
  <c r="L188" i="8" s="1"/>
  <c r="J189" i="8"/>
  <c r="L189" i="8" s="1"/>
  <c r="J190" i="8"/>
  <c r="L190" i="8" s="1"/>
  <c r="J191" i="8"/>
  <c r="L191" i="8" s="1"/>
  <c r="J192" i="8"/>
  <c r="L192" i="8" s="1"/>
  <c r="J193" i="8"/>
  <c r="L193" i="8" s="1"/>
  <c r="J194" i="8"/>
  <c r="L194" i="8" s="1"/>
  <c r="J195" i="8"/>
  <c r="L195" i="8" s="1"/>
  <c r="J196" i="8"/>
  <c r="L196" i="8" s="1"/>
  <c r="J197" i="8"/>
  <c r="L197" i="8" s="1"/>
  <c r="J198" i="8"/>
  <c r="L198" i="8" s="1"/>
  <c r="J199" i="8"/>
  <c r="L199" i="8" s="1"/>
  <c r="J200" i="8"/>
  <c r="L200" i="8" s="1"/>
  <c r="J201" i="8"/>
  <c r="L201" i="8" s="1"/>
  <c r="J202" i="8"/>
  <c r="J203" i="8"/>
  <c r="J204" i="8"/>
  <c r="J205" i="8"/>
  <c r="J206" i="8"/>
  <c r="J207" i="8"/>
  <c r="J208" i="8"/>
  <c r="L208" i="8" s="1"/>
  <c r="J209" i="8"/>
  <c r="L209" i="8" s="1"/>
  <c r="J210" i="8"/>
  <c r="L210" i="8" s="1"/>
  <c r="J211" i="8"/>
  <c r="L211" i="8" s="1"/>
  <c r="J212" i="8"/>
  <c r="L212" i="8" s="1"/>
  <c r="J213" i="8"/>
  <c r="L213" i="8" s="1"/>
  <c r="J214" i="8"/>
  <c r="L214" i="8" s="1"/>
  <c r="J215" i="8"/>
  <c r="L215" i="8" s="1"/>
  <c r="J216" i="8"/>
  <c r="L216" i="8" s="1"/>
  <c r="J217" i="8"/>
  <c r="L217" i="8" s="1"/>
  <c r="J218" i="8"/>
  <c r="L218" i="8" s="1"/>
  <c r="J219" i="8"/>
  <c r="L219" i="8" s="1"/>
  <c r="J220" i="8"/>
  <c r="L220" i="8" s="1"/>
  <c r="J221" i="8"/>
  <c r="L221" i="8" s="1"/>
  <c r="J222" i="8"/>
  <c r="J223" i="8"/>
  <c r="J224" i="8"/>
  <c r="J225" i="8"/>
  <c r="J226" i="8"/>
  <c r="L226" i="8" s="1"/>
  <c r="J227" i="8"/>
  <c r="J228" i="8"/>
  <c r="J229" i="8"/>
  <c r="L229" i="8" s="1"/>
  <c r="J230" i="8"/>
  <c r="L230" i="8" s="1"/>
  <c r="J231" i="8"/>
  <c r="L231" i="8" s="1"/>
  <c r="J232" i="8"/>
  <c r="L232" i="8" s="1"/>
  <c r="J233" i="8"/>
  <c r="L233" i="8" s="1"/>
  <c r="J234" i="8"/>
  <c r="L234" i="8" s="1"/>
  <c r="J235" i="8"/>
  <c r="L235" i="8" s="1"/>
  <c r="J236" i="8"/>
  <c r="L236" i="8" s="1"/>
  <c r="J237" i="8"/>
  <c r="L237" i="8" s="1"/>
  <c r="J238" i="8"/>
  <c r="L238" i="8" s="1"/>
  <c r="J239" i="8"/>
  <c r="L239" i="8" s="1"/>
  <c r="J240" i="8"/>
  <c r="L240" i="8" s="1"/>
  <c r="J241" i="8"/>
  <c r="L241" i="8" s="1"/>
  <c r="J242" i="8"/>
  <c r="J243" i="8"/>
  <c r="J244" i="8"/>
  <c r="L244" i="8" s="1"/>
  <c r="J245" i="8"/>
  <c r="L245" i="8" s="1"/>
  <c r="J246" i="8"/>
  <c r="J247" i="8"/>
  <c r="J248" i="8"/>
  <c r="J249" i="8"/>
  <c r="J250" i="8"/>
  <c r="L250" i="8" s="1"/>
  <c r="J251" i="8"/>
  <c r="L251" i="8" s="1"/>
  <c r="J252" i="8"/>
  <c r="J253" i="8"/>
  <c r="L253" i="8" s="1"/>
  <c r="J254" i="8"/>
  <c r="L254" i="8" s="1"/>
  <c r="J255" i="8"/>
  <c r="L255" i="8" s="1"/>
  <c r="J256" i="8"/>
  <c r="L256" i="8" s="1"/>
  <c r="J257" i="8"/>
  <c r="L257" i="8" s="1"/>
  <c r="J258" i="8"/>
  <c r="L258" i="8" s="1"/>
  <c r="J259" i="8"/>
  <c r="L259" i="8" s="1"/>
  <c r="J260" i="8"/>
  <c r="L260" i="8" s="1"/>
  <c r="J261" i="8"/>
  <c r="L261" i="8" s="1"/>
  <c r="J262" i="8"/>
  <c r="J263" i="8"/>
  <c r="J264" i="8"/>
  <c r="J265" i="8"/>
  <c r="L265" i="8" s="1"/>
  <c r="J266" i="8"/>
  <c r="J267" i="8"/>
  <c r="J268" i="8"/>
  <c r="L268" i="8" s="1"/>
  <c r="J269" i="8"/>
  <c r="J270" i="8"/>
  <c r="L270" i="8" s="1"/>
  <c r="J271" i="8"/>
  <c r="L271" i="8" s="1"/>
  <c r="J272" i="8"/>
  <c r="L272" i="8" s="1"/>
  <c r="J273" i="8"/>
  <c r="L273" i="8" s="1"/>
  <c r="J274" i="8"/>
  <c r="L274" i="8" s="1"/>
  <c r="J275" i="8"/>
  <c r="L275" i="8" s="1"/>
  <c r="J276" i="8"/>
  <c r="L276" i="8" s="1"/>
  <c r="J277" i="8"/>
  <c r="L277" i="8" s="1"/>
  <c r="J278" i="8"/>
  <c r="L278" i="8" s="1"/>
  <c r="J279" i="8"/>
  <c r="L279" i="8" s="1"/>
  <c r="J280" i="8"/>
  <c r="L280" i="8" s="1"/>
  <c r="J281" i="8"/>
  <c r="L281" i="8" s="1"/>
  <c r="J282" i="8"/>
  <c r="J283" i="8"/>
  <c r="J284" i="8"/>
  <c r="L284" i="8" s="1"/>
  <c r="J285" i="8"/>
  <c r="J286" i="8"/>
  <c r="J287" i="8"/>
  <c r="L287" i="8" s="1"/>
  <c r="J288" i="8"/>
  <c r="L288" i="8" s="1"/>
  <c r="J289" i="8"/>
  <c r="L289" i="8" s="1"/>
  <c r="J290" i="8"/>
  <c r="L290" i="8" s="1"/>
  <c r="J291" i="8"/>
  <c r="L291" i="8" s="1"/>
  <c r="J292" i="8"/>
  <c r="L292" i="8" s="1"/>
  <c r="J293" i="8"/>
  <c r="L293" i="8" s="1"/>
  <c r="J294" i="8"/>
  <c r="L294" i="8" s="1"/>
  <c r="J295" i="8"/>
  <c r="L295" i="8" s="1"/>
  <c r="J296" i="8"/>
  <c r="L296" i="8" s="1"/>
  <c r="J297" i="8"/>
  <c r="L297" i="8" s="1"/>
  <c r="J298" i="8"/>
  <c r="L298" i="8" s="1"/>
  <c r="J299" i="8"/>
  <c r="L299" i="8" s="1"/>
  <c r="J300" i="8"/>
  <c r="L300" i="8" s="1"/>
  <c r="J301" i="8"/>
  <c r="L301" i="8" s="1"/>
  <c r="J302" i="8"/>
  <c r="J303" i="8"/>
  <c r="J304" i="8"/>
  <c r="J305" i="8"/>
  <c r="J306" i="8"/>
  <c r="J307" i="8"/>
  <c r="J308" i="8"/>
  <c r="L308" i="8" s="1"/>
  <c r="J309" i="8"/>
  <c r="L309" i="8" s="1"/>
  <c r="J310" i="8"/>
  <c r="L310" i="8" s="1"/>
  <c r="J311" i="8"/>
  <c r="L311" i="8" s="1"/>
  <c r="J312" i="8"/>
  <c r="L312" i="8" s="1"/>
  <c r="J313" i="8"/>
  <c r="L313" i="8" s="1"/>
  <c r="J314" i="8"/>
  <c r="L314" i="8" s="1"/>
  <c r="J315" i="8"/>
  <c r="L315" i="8" s="1"/>
  <c r="J316" i="8"/>
  <c r="L316" i="8" s="1"/>
  <c r="J317" i="8"/>
  <c r="L317" i="8" s="1"/>
  <c r="J318" i="8"/>
  <c r="L318" i="8" s="1"/>
  <c r="J319" i="8"/>
  <c r="L319" i="8" s="1"/>
  <c r="J320" i="8"/>
  <c r="L320" i="8" s="1"/>
  <c r="J321" i="8"/>
  <c r="L321" i="8" s="1"/>
  <c r="J322" i="8"/>
  <c r="J323" i="8"/>
  <c r="J324" i="8"/>
  <c r="L324" i="8" s="1"/>
  <c r="J325" i="8"/>
  <c r="L325" i="8" s="1"/>
  <c r="J326" i="8"/>
  <c r="J327" i="8"/>
  <c r="J328" i="8"/>
  <c r="L328" i="8" s="1"/>
  <c r="J329" i="8"/>
  <c r="L329" i="8" s="1"/>
  <c r="J330" i="8"/>
  <c r="L330" i="8" s="1"/>
  <c r="J331" i="8"/>
  <c r="L331" i="8" s="1"/>
  <c r="J332" i="8"/>
  <c r="L332" i="8" s="1"/>
  <c r="J333" i="8"/>
  <c r="L333" i="8" s="1"/>
  <c r="J334" i="8"/>
  <c r="L334" i="8" s="1"/>
  <c r="J335" i="8"/>
  <c r="L335" i="8" s="1"/>
  <c r="J336" i="8"/>
  <c r="L336" i="8" s="1"/>
  <c r="J337" i="8"/>
  <c r="L337" i="8" s="1"/>
  <c r="J338" i="8"/>
  <c r="L338" i="8" s="1"/>
  <c r="J339" i="8"/>
  <c r="L339" i="8" s="1"/>
  <c r="J340" i="8"/>
  <c r="L340" i="8" s="1"/>
  <c r="J341" i="8"/>
  <c r="L341" i="8" s="1"/>
  <c r="J342" i="8"/>
  <c r="J343" i="8"/>
  <c r="J344" i="8"/>
  <c r="J345" i="8"/>
  <c r="L345" i="8" s="1"/>
  <c r="J346" i="8"/>
  <c r="J347" i="8"/>
  <c r="J348" i="8"/>
  <c r="L348" i="8" s="1"/>
  <c r="J349" i="8"/>
  <c r="J350" i="8"/>
  <c r="L350" i="8" s="1"/>
  <c r="J351" i="8"/>
  <c r="L351" i="8" s="1"/>
  <c r="J352" i="8"/>
  <c r="L352" i="8" s="1"/>
  <c r="J353" i="8"/>
  <c r="L353" i="8" s="1"/>
  <c r="J354" i="8"/>
  <c r="L354" i="8" s="1"/>
  <c r="J355" i="8"/>
  <c r="L355" i="8" s="1"/>
  <c r="J356" i="8"/>
  <c r="L356" i="8" s="1"/>
  <c r="J357" i="8"/>
  <c r="L357" i="8" s="1"/>
  <c r="J358" i="8"/>
  <c r="L358" i="8" s="1"/>
  <c r="J359" i="8"/>
  <c r="L359" i="8" s="1"/>
  <c r="J360" i="8"/>
  <c r="L360" i="8" s="1"/>
  <c r="J361" i="8"/>
  <c r="L361" i="8" s="1"/>
  <c r="J362" i="8"/>
  <c r="J363" i="8"/>
  <c r="J364" i="8"/>
  <c r="L364" i="8" s="1"/>
  <c r="J365" i="8"/>
  <c r="J366" i="8"/>
  <c r="L366" i="8" s="1"/>
  <c r="J367" i="8"/>
  <c r="J368" i="8"/>
  <c r="L368" i="8" s="1"/>
  <c r="J369" i="8"/>
  <c r="J370" i="8"/>
  <c r="J371" i="8"/>
  <c r="L371" i="8" s="1"/>
  <c r="J372" i="8"/>
  <c r="L372" i="8" s="1"/>
  <c r="J373" i="8"/>
  <c r="L373" i="8" s="1"/>
  <c r="J374" i="8"/>
  <c r="L374" i="8" s="1"/>
  <c r="J375" i="8"/>
  <c r="L375" i="8" s="1"/>
  <c r="J376" i="8"/>
  <c r="L376" i="8" s="1"/>
  <c r="J377" i="8"/>
  <c r="L377" i="8" s="1"/>
  <c r="J378" i="8"/>
  <c r="L378" i="8" s="1"/>
  <c r="J379" i="8"/>
  <c r="L379" i="8" s="1"/>
  <c r="J380" i="8"/>
  <c r="L380" i="8" s="1"/>
  <c r="J381" i="8"/>
  <c r="L381" i="8" s="1"/>
  <c r="J382" i="8"/>
  <c r="J383" i="8"/>
  <c r="J384" i="8"/>
  <c r="J385" i="8"/>
  <c r="L385" i="8" s="1"/>
  <c r="J386" i="8"/>
  <c r="J387" i="8"/>
  <c r="J388" i="8"/>
  <c r="J389" i="8"/>
  <c r="L389" i="8" s="1"/>
  <c r="J390" i="8"/>
  <c r="L390" i="8" s="1"/>
  <c r="J391" i="8"/>
  <c r="L391" i="8" s="1"/>
  <c r="J392" i="8"/>
  <c r="L392" i="8" s="1"/>
  <c r="J393" i="8"/>
  <c r="L393" i="8" s="1"/>
  <c r="J394" i="8"/>
  <c r="L394" i="8" s="1"/>
  <c r="J395" i="8"/>
  <c r="L395" i="8" s="1"/>
  <c r="J396" i="8"/>
  <c r="L396" i="8" s="1"/>
  <c r="J397" i="8"/>
  <c r="L397" i="8" s="1"/>
  <c r="J398" i="8"/>
  <c r="L398" i="8" s="1"/>
  <c r="J399" i="8"/>
  <c r="L399" i="8" s="1"/>
  <c r="J400" i="8"/>
  <c r="L400" i="8" s="1"/>
  <c r="J401" i="8"/>
  <c r="L401" i="8" s="1"/>
  <c r="J402" i="8"/>
  <c r="J403" i="8"/>
  <c r="J404" i="8"/>
  <c r="L404" i="8" s="1"/>
  <c r="J405" i="8"/>
  <c r="L405" i="8" s="1"/>
  <c r="J406" i="8"/>
  <c r="J407" i="8"/>
  <c r="J408" i="8"/>
  <c r="J409" i="8"/>
  <c r="L409" i="8" s="1"/>
  <c r="J410" i="8"/>
  <c r="L410" i="8" s="1"/>
  <c r="J411" i="8"/>
  <c r="L411" i="8" s="1"/>
  <c r="J412" i="8"/>
  <c r="L412" i="8" s="1"/>
  <c r="J413" i="8"/>
  <c r="L413" i="8" s="1"/>
  <c r="J414" i="8"/>
  <c r="L414" i="8" s="1"/>
  <c r="J415" i="8"/>
  <c r="L415" i="8" s="1"/>
  <c r="J416" i="8"/>
  <c r="L416" i="8" s="1"/>
  <c r="J417" i="8"/>
  <c r="L417" i="8" s="1"/>
  <c r="J418" i="8"/>
  <c r="L418" i="8" s="1"/>
  <c r="J419" i="8"/>
  <c r="L419" i="8" s="1"/>
  <c r="J420" i="8"/>
  <c r="L420" i="8" s="1"/>
  <c r="J421" i="8"/>
  <c r="L421" i="8" s="1"/>
  <c r="J422" i="8"/>
  <c r="J423" i="8"/>
  <c r="J424" i="8"/>
  <c r="J425" i="8"/>
  <c r="L425" i="8" s="1"/>
  <c r="J426" i="8"/>
  <c r="J427" i="8"/>
  <c r="L427" i="8" s="1"/>
  <c r="J428" i="8"/>
  <c r="L428" i="8" s="1"/>
  <c r="J429" i="8"/>
  <c r="L429" i="8" s="1"/>
  <c r="J430" i="8"/>
  <c r="L430" i="8" s="1"/>
  <c r="J431" i="8"/>
  <c r="L431" i="8" s="1"/>
  <c r="J432" i="8"/>
  <c r="L432" i="8" s="1"/>
  <c r="J433" i="8"/>
  <c r="L433" i="8" s="1"/>
  <c r="J434" i="8"/>
  <c r="L434" i="8" s="1"/>
  <c r="J435" i="8"/>
  <c r="L435" i="8" s="1"/>
  <c r="J436" i="8"/>
  <c r="L436" i="8" s="1"/>
  <c r="J437" i="8"/>
  <c r="L437" i="8" s="1"/>
  <c r="J438" i="8"/>
  <c r="L438" i="8" s="1"/>
  <c r="J439" i="8"/>
  <c r="L439" i="8" s="1"/>
  <c r="J440" i="8"/>
  <c r="L440" i="8" s="1"/>
  <c r="J441" i="8"/>
  <c r="L441" i="8" s="1"/>
  <c r="J442" i="8"/>
  <c r="J443" i="8"/>
  <c r="J444" i="8"/>
  <c r="L444" i="8" s="1"/>
  <c r="J445" i="8"/>
  <c r="J446" i="8"/>
  <c r="J447" i="8"/>
  <c r="J448" i="8"/>
  <c r="L448" i="8" s="1"/>
  <c r="J449" i="8"/>
  <c r="L449" i="8" s="1"/>
  <c r="J450" i="8"/>
  <c r="L450" i="8" s="1"/>
  <c r="J451" i="8"/>
  <c r="L451" i="8" s="1"/>
  <c r="J452" i="8"/>
  <c r="L452" i="8" s="1"/>
  <c r="J453" i="8"/>
  <c r="L453" i="8" s="1"/>
  <c r="J454" i="8"/>
  <c r="L454" i="8" s="1"/>
  <c r="J455" i="8"/>
  <c r="L455" i="8" s="1"/>
  <c r="J456" i="8"/>
  <c r="L456" i="8" s="1"/>
  <c r="J457" i="8"/>
  <c r="L457" i="8" s="1"/>
  <c r="J458" i="8"/>
  <c r="L458" i="8" s="1"/>
  <c r="J459" i="8"/>
  <c r="L459" i="8" s="1"/>
  <c r="J460" i="8"/>
  <c r="L460" i="8" s="1"/>
  <c r="J461" i="8"/>
  <c r="L461" i="8" s="1"/>
  <c r="J462" i="8"/>
  <c r="J463" i="8"/>
  <c r="J464" i="8"/>
  <c r="J465" i="8"/>
  <c r="J466" i="8"/>
  <c r="J467" i="8"/>
  <c r="L467" i="8" s="1"/>
  <c r="J468" i="8"/>
  <c r="L468" i="8" s="1"/>
  <c r="J469" i="8"/>
  <c r="L469" i="8" s="1"/>
  <c r="J470" i="8"/>
  <c r="L470" i="8" s="1"/>
  <c r="J471" i="8"/>
  <c r="L471" i="8" s="1"/>
  <c r="J472" i="8"/>
  <c r="L472" i="8" s="1"/>
  <c r="J473" i="8"/>
  <c r="L473" i="8" s="1"/>
  <c r="J474" i="8"/>
  <c r="L474" i="8" s="1"/>
  <c r="J475" i="8"/>
  <c r="L475" i="8" s="1"/>
  <c r="J476" i="8"/>
  <c r="L476" i="8" s="1"/>
  <c r="J477" i="8"/>
  <c r="L477" i="8" s="1"/>
  <c r="J478" i="8"/>
  <c r="L478" i="8" s="1"/>
  <c r="J479" i="8"/>
  <c r="L479" i="8" s="1"/>
  <c r="J480" i="8"/>
  <c r="L480" i="8" s="1"/>
  <c r="J481" i="8"/>
  <c r="L481" i="8" s="1"/>
  <c r="J482" i="8"/>
  <c r="J483" i="8"/>
  <c r="J484" i="8"/>
  <c r="J485" i="8"/>
  <c r="L485" i="8" s="1"/>
  <c r="J486" i="8"/>
  <c r="J487" i="8"/>
  <c r="L487" i="8" s="1"/>
  <c r="J488" i="8"/>
  <c r="L488" i="8" s="1"/>
  <c r="J489" i="8"/>
  <c r="L489" i="8" s="1"/>
  <c r="J490" i="8"/>
  <c r="L490" i="8" s="1"/>
  <c r="J491" i="8"/>
  <c r="L491" i="8" s="1"/>
  <c r="J492" i="8"/>
  <c r="L492" i="8" s="1"/>
  <c r="J493" i="8"/>
  <c r="L493" i="8" s="1"/>
  <c r="J494" i="8"/>
  <c r="L494" i="8" s="1"/>
  <c r="J495" i="8"/>
  <c r="L495" i="8" s="1"/>
  <c r="J496" i="8"/>
  <c r="L496" i="8" s="1"/>
  <c r="J497" i="8"/>
  <c r="L497" i="8" s="1"/>
  <c r="J498" i="8"/>
  <c r="L498" i="8" s="1"/>
  <c r="J499" i="8"/>
  <c r="L499" i="8" s="1"/>
  <c r="J500" i="8"/>
  <c r="L500" i="8" s="1"/>
  <c r="J501" i="8"/>
  <c r="L501" i="8" s="1"/>
  <c r="J502" i="8"/>
  <c r="J503" i="8"/>
  <c r="J504" i="8"/>
  <c r="L504" i="8" s="1"/>
  <c r="J505" i="8"/>
  <c r="L505" i="8" s="1"/>
  <c r="J506" i="8"/>
  <c r="J507" i="8"/>
  <c r="L507" i="8" s="1"/>
  <c r="J508" i="8"/>
  <c r="L508" i="8" s="1"/>
  <c r="J509" i="8"/>
  <c r="L509" i="8" s="1"/>
  <c r="J510" i="8"/>
  <c r="L510" i="8" s="1"/>
  <c r="J511" i="8"/>
  <c r="L511" i="8" s="1"/>
  <c r="J512" i="8"/>
  <c r="L512" i="8" s="1"/>
  <c r="J513" i="8"/>
  <c r="L513" i="8" s="1"/>
  <c r="J514" i="8"/>
  <c r="L514" i="8" s="1"/>
  <c r="J515" i="8"/>
  <c r="L515" i="8" s="1"/>
  <c r="J516" i="8"/>
  <c r="L516" i="8" s="1"/>
  <c r="J517" i="8"/>
  <c r="L517" i="8" s="1"/>
  <c r="J518" i="8"/>
  <c r="L518" i="8" s="1"/>
  <c r="J519" i="8"/>
  <c r="L519" i="8" s="1"/>
  <c r="J520" i="8"/>
  <c r="L520" i="8" s="1"/>
  <c r="J521" i="8"/>
  <c r="L521" i="8" s="1"/>
  <c r="J522" i="8"/>
  <c r="J523" i="8"/>
  <c r="J524" i="8"/>
  <c r="J525" i="8"/>
  <c r="J526" i="8"/>
  <c r="J527" i="8"/>
  <c r="L527" i="8" s="1"/>
  <c r="J528" i="8"/>
  <c r="L528" i="8" s="1"/>
  <c r="J529" i="8"/>
  <c r="L529" i="8" s="1"/>
  <c r="J530" i="8"/>
  <c r="L530" i="8" s="1"/>
  <c r="J531" i="8"/>
  <c r="L531" i="8" s="1"/>
  <c r="J532" i="8"/>
  <c r="L532" i="8" s="1"/>
  <c r="J533" i="8"/>
  <c r="L533" i="8" s="1"/>
  <c r="J534" i="8"/>
  <c r="L534" i="8" s="1"/>
  <c r="J535" i="8"/>
  <c r="L535" i="8" s="1"/>
  <c r="J536" i="8"/>
  <c r="L536" i="8" s="1"/>
  <c r="J537" i="8"/>
  <c r="L537" i="8" s="1"/>
  <c r="J538" i="8"/>
  <c r="L538" i="8" s="1"/>
  <c r="J539" i="8"/>
  <c r="L539" i="8" s="1"/>
  <c r="J540" i="8"/>
  <c r="L540" i="8" s="1"/>
  <c r="J541" i="8"/>
  <c r="L541" i="8" s="1"/>
  <c r="J542" i="8"/>
  <c r="J543" i="8"/>
  <c r="J544" i="8"/>
  <c r="J545" i="8"/>
  <c r="J546" i="8"/>
  <c r="J547" i="8"/>
  <c r="J548" i="8"/>
  <c r="L548" i="8" s="1"/>
  <c r="J549" i="8"/>
  <c r="J550" i="8"/>
  <c r="L550" i="8" s="1"/>
  <c r="J551" i="8"/>
  <c r="L551" i="8" s="1"/>
  <c r="J552" i="8"/>
  <c r="L552" i="8" s="1"/>
  <c r="J553" i="8"/>
  <c r="L553" i="8" s="1"/>
  <c r="J554" i="8"/>
  <c r="L554" i="8" s="1"/>
  <c r="J555" i="8"/>
  <c r="L555" i="8" s="1"/>
  <c r="J556" i="8"/>
  <c r="L556" i="8" s="1"/>
  <c r="J557" i="8"/>
  <c r="L557" i="8" s="1"/>
  <c r="J558" i="8"/>
  <c r="L558" i="8" s="1"/>
  <c r="J559" i="8"/>
  <c r="L559" i="8" s="1"/>
  <c r="J560" i="8"/>
  <c r="L560" i="8" s="1"/>
  <c r="J561" i="8"/>
  <c r="L561" i="8" s="1"/>
  <c r="J562" i="8"/>
  <c r="J563" i="8"/>
  <c r="J564" i="8"/>
  <c r="L564" i="8" s="1"/>
  <c r="J565" i="8"/>
  <c r="L565" i="8" s="1"/>
  <c r="J566" i="8"/>
  <c r="J567" i="8"/>
  <c r="J568" i="8"/>
  <c r="L568" i="8" s="1"/>
  <c r="J569" i="8"/>
  <c r="L569" i="8" s="1"/>
  <c r="J570" i="8"/>
  <c r="L570" i="8" s="1"/>
  <c r="J571" i="8"/>
  <c r="L571" i="8" s="1"/>
  <c r="J572" i="8"/>
  <c r="L572" i="8" s="1"/>
  <c r="J573" i="8"/>
  <c r="L573" i="8" s="1"/>
  <c r="J574" i="8"/>
  <c r="L574" i="8" s="1"/>
  <c r="J575" i="8"/>
  <c r="L575" i="8" s="1"/>
  <c r="J576" i="8"/>
  <c r="L576" i="8" s="1"/>
  <c r="J577" i="8"/>
  <c r="L577" i="8" s="1"/>
  <c r="J578" i="8"/>
  <c r="L578" i="8" s="1"/>
  <c r="J579" i="8"/>
  <c r="L579" i="8" s="1"/>
  <c r="J580" i="8"/>
  <c r="L580" i="8" s="1"/>
  <c r="J581" i="8"/>
  <c r="L581" i="8" s="1"/>
  <c r="J582" i="8"/>
  <c r="J583" i="8"/>
  <c r="J584" i="8"/>
  <c r="L584" i="8" s="1"/>
  <c r="J585" i="8"/>
  <c r="L585" i="8" s="1"/>
  <c r="J586" i="8"/>
  <c r="J587" i="8"/>
  <c r="J588" i="8"/>
  <c r="L588" i="8" s="1"/>
  <c r="J589" i="8"/>
  <c r="L589" i="8" s="1"/>
  <c r="J590" i="8"/>
  <c r="L590" i="8" s="1"/>
  <c r="J591" i="8"/>
  <c r="L591" i="8" s="1"/>
  <c r="J592" i="8"/>
  <c r="L592" i="8" s="1"/>
  <c r="J593" i="8"/>
  <c r="L593" i="8" s="1"/>
  <c r="J594" i="8"/>
  <c r="L594" i="8" s="1"/>
  <c r="J595" i="8"/>
  <c r="L595" i="8" s="1"/>
  <c r="J596" i="8"/>
  <c r="L596" i="8" s="1"/>
  <c r="J597" i="8"/>
  <c r="L597" i="8" s="1"/>
  <c r="J598" i="8"/>
  <c r="L598" i="8" s="1"/>
  <c r="J599" i="8"/>
  <c r="L599" i="8" s="1"/>
  <c r="J600" i="8"/>
  <c r="L600" i="8" s="1"/>
  <c r="J601" i="8"/>
  <c r="L601" i="8" s="1"/>
  <c r="J602" i="8"/>
  <c r="J603" i="8"/>
  <c r="J604" i="8"/>
  <c r="L604" i="8" s="1"/>
  <c r="J605" i="8"/>
  <c r="L605" i="8" s="1"/>
  <c r="J606" i="8"/>
  <c r="J607" i="8"/>
  <c r="J608" i="8"/>
  <c r="L608" i="8" s="1"/>
  <c r="J609" i="8"/>
  <c r="L609" i="8" s="1"/>
  <c r="J610" i="8"/>
  <c r="L610" i="8" s="1"/>
  <c r="J611" i="8"/>
  <c r="L611" i="8" s="1"/>
  <c r="J612" i="8"/>
  <c r="L612" i="8" s="1"/>
  <c r="J613" i="8"/>
  <c r="L613" i="8" s="1"/>
  <c r="J614" i="8"/>
  <c r="L614" i="8" s="1"/>
  <c r="J615" i="8"/>
  <c r="L615" i="8" s="1"/>
  <c r="J616" i="8"/>
  <c r="L616" i="8" s="1"/>
  <c r="J617" i="8"/>
  <c r="L617" i="8" s="1"/>
  <c r="J618" i="8"/>
  <c r="L618" i="8" s="1"/>
  <c r="J619" i="8"/>
  <c r="L619" i="8" s="1"/>
  <c r="J620" i="8"/>
  <c r="L620" i="8" s="1"/>
  <c r="J621" i="8"/>
  <c r="L621" i="8" s="1"/>
  <c r="J622" i="8"/>
  <c r="J623" i="8"/>
  <c r="J624" i="8"/>
  <c r="J625" i="8"/>
  <c r="J626" i="8"/>
  <c r="J627" i="8"/>
  <c r="L627" i="8" s="1"/>
  <c r="J628" i="8"/>
  <c r="L628" i="8" s="1"/>
  <c r="J629" i="8"/>
  <c r="L629" i="8" s="1"/>
  <c r="J630" i="8"/>
  <c r="L630" i="8" s="1"/>
  <c r="J631" i="8"/>
  <c r="L631" i="8" s="1"/>
  <c r="J632" i="8"/>
  <c r="L632" i="8" s="1"/>
  <c r="J633" i="8"/>
  <c r="L633" i="8" s="1"/>
  <c r="J634" i="8"/>
  <c r="L634" i="8" s="1"/>
  <c r="J635" i="8"/>
  <c r="L635" i="8" s="1"/>
  <c r="J636" i="8"/>
  <c r="L636" i="8" s="1"/>
  <c r="J637" i="8"/>
  <c r="L637" i="8" s="1"/>
  <c r="J638" i="8"/>
  <c r="L638" i="8" s="1"/>
  <c r="J639" i="8"/>
  <c r="L639" i="8" s="1"/>
  <c r="J640" i="8"/>
  <c r="L640" i="8" s="1"/>
  <c r="J641" i="8"/>
  <c r="L641" i="8" s="1"/>
  <c r="J642" i="8"/>
  <c r="J643" i="8"/>
  <c r="J644" i="8"/>
  <c r="L644" i="8" s="1"/>
  <c r="J645" i="8"/>
  <c r="L645" i="8" s="1"/>
  <c r="J646" i="8"/>
  <c r="J647" i="8"/>
  <c r="L647" i="8" s="1"/>
  <c r="J648" i="8"/>
  <c r="L648" i="8" s="1"/>
  <c r="J649" i="8"/>
  <c r="J650" i="8"/>
  <c r="L650" i="8" s="1"/>
  <c r="J651" i="8"/>
  <c r="L651" i="8" s="1"/>
  <c r="J652" i="8"/>
  <c r="L652" i="8" s="1"/>
  <c r="J653" i="8"/>
  <c r="L653" i="8" s="1"/>
  <c r="J654" i="8"/>
  <c r="L654" i="8" s="1"/>
  <c r="J655" i="8"/>
  <c r="L655" i="8" s="1"/>
  <c r="J656" i="8"/>
  <c r="L656" i="8" s="1"/>
  <c r="J657" i="8"/>
  <c r="L657" i="8" s="1"/>
  <c r="J658" i="8"/>
  <c r="L658" i="8" s="1"/>
  <c r="J659" i="8"/>
  <c r="L659" i="8" s="1"/>
  <c r="J660" i="8"/>
  <c r="L660" i="8" s="1"/>
  <c r="J661" i="8"/>
  <c r="L661" i="8" s="1"/>
  <c r="J662" i="8"/>
  <c r="J663" i="8"/>
  <c r="J664" i="8"/>
  <c r="J665" i="8"/>
  <c r="L665" i="8" s="1"/>
  <c r="J666" i="8"/>
  <c r="J667" i="8"/>
  <c r="L667" i="8" s="1"/>
  <c r="J668" i="8"/>
  <c r="L668" i="8" s="1"/>
  <c r="J669" i="8"/>
  <c r="L669" i="8" s="1"/>
  <c r="J670" i="8"/>
  <c r="L670" i="8" s="1"/>
  <c r="J671" i="8"/>
  <c r="L671" i="8" s="1"/>
  <c r="J672" i="8"/>
  <c r="L672" i="8" s="1"/>
  <c r="J673" i="8"/>
  <c r="L673" i="8" s="1"/>
  <c r="J674" i="8"/>
  <c r="L674" i="8" s="1"/>
  <c r="J675" i="8"/>
  <c r="L675" i="8" s="1"/>
  <c r="J676" i="8"/>
  <c r="L676" i="8" s="1"/>
  <c r="J677" i="8"/>
  <c r="L677" i="8" s="1"/>
  <c r="J678" i="8"/>
  <c r="L678" i="8" s="1"/>
  <c r="J679" i="8"/>
  <c r="L679" i="8" s="1"/>
  <c r="J680" i="8"/>
  <c r="L680" i="8" s="1"/>
  <c r="J681" i="8"/>
  <c r="L681" i="8" s="1"/>
  <c r="J682" i="8"/>
  <c r="J683" i="8"/>
  <c r="J684" i="8"/>
  <c r="L684" i="8" s="1"/>
  <c r="J685" i="8"/>
  <c r="L685" i="8" s="1"/>
  <c r="J686" i="8"/>
  <c r="J687" i="8"/>
  <c r="L687" i="8" s="1"/>
  <c r="J688" i="8"/>
  <c r="J689" i="8"/>
  <c r="L689" i="8" s="1"/>
  <c r="J690" i="8"/>
  <c r="L690" i="8" s="1"/>
  <c r="J691" i="8"/>
  <c r="L691" i="8" s="1"/>
  <c r="J692" i="8"/>
  <c r="L692" i="8" s="1"/>
  <c r="J693" i="8"/>
  <c r="L693" i="8" s="1"/>
  <c r="J694" i="8"/>
  <c r="L694" i="8" s="1"/>
  <c r="J695" i="8"/>
  <c r="L695" i="8" s="1"/>
  <c r="J696" i="8"/>
  <c r="L696" i="8" s="1"/>
  <c r="J697" i="8"/>
  <c r="L697" i="8" s="1"/>
  <c r="J698" i="8"/>
  <c r="L698" i="8" s="1"/>
  <c r="J699" i="8"/>
  <c r="L699" i="8" s="1"/>
  <c r="J700" i="8"/>
  <c r="L700" i="8" s="1"/>
  <c r="J701" i="8"/>
  <c r="L701" i="8" s="1"/>
  <c r="J702" i="8"/>
  <c r="J703" i="8"/>
  <c r="J704" i="8"/>
  <c r="J705" i="8"/>
  <c r="J706" i="8"/>
  <c r="J707" i="8"/>
  <c r="J708" i="8"/>
  <c r="L708" i="8" s="1"/>
  <c r="J709" i="8"/>
  <c r="L709" i="8" s="1"/>
  <c r="J710" i="8"/>
  <c r="L710" i="8" s="1"/>
  <c r="J711" i="8"/>
  <c r="L711" i="8" s="1"/>
  <c r="J712" i="8"/>
  <c r="L712" i="8" s="1"/>
  <c r="J713" i="8"/>
  <c r="L713" i="8" s="1"/>
  <c r="J714" i="8"/>
  <c r="L714" i="8" s="1"/>
  <c r="J715" i="8"/>
  <c r="L715" i="8" s="1"/>
  <c r="J716" i="8"/>
  <c r="L716" i="8" s="1"/>
  <c r="J717" i="8"/>
  <c r="L717" i="8" s="1"/>
  <c r="J718" i="8"/>
  <c r="L718" i="8" s="1"/>
  <c r="J719" i="8"/>
  <c r="L719" i="8" s="1"/>
  <c r="J720" i="8"/>
  <c r="L720" i="8" s="1"/>
  <c r="J721" i="8"/>
  <c r="L721" i="8" s="1"/>
  <c r="J722" i="8"/>
  <c r="J723" i="8"/>
  <c r="J724" i="8"/>
  <c r="J725" i="8"/>
  <c r="J726" i="8"/>
  <c r="J727" i="8"/>
  <c r="J728" i="8"/>
  <c r="L728" i="8" s="1"/>
  <c r="J729" i="8"/>
  <c r="L729" i="8" s="1"/>
  <c r="J730" i="8"/>
  <c r="L730" i="8" s="1"/>
  <c r="J731" i="8"/>
  <c r="L731" i="8" s="1"/>
  <c r="J732" i="8"/>
  <c r="L732" i="8" s="1"/>
  <c r="J733" i="8"/>
  <c r="L733" i="8" s="1"/>
  <c r="J734" i="8"/>
  <c r="L734" i="8" s="1"/>
  <c r="J735" i="8"/>
  <c r="L735" i="8" s="1"/>
  <c r="J736" i="8"/>
  <c r="L736" i="8" s="1"/>
  <c r="J737" i="8"/>
  <c r="L737" i="8" s="1"/>
  <c r="J738" i="8"/>
  <c r="L738" i="8" s="1"/>
  <c r="J739" i="8"/>
  <c r="L739" i="8" s="1"/>
  <c r="J740" i="8"/>
  <c r="L740" i="8" s="1"/>
  <c r="J741" i="8"/>
  <c r="L741" i="8" s="1"/>
  <c r="J742" i="8"/>
  <c r="J743" i="8"/>
  <c r="J744" i="8"/>
  <c r="J745" i="8"/>
  <c r="J746" i="8"/>
  <c r="J747" i="8"/>
  <c r="J748" i="8"/>
  <c r="L748" i="8" s="1"/>
  <c r="J749" i="8"/>
  <c r="J750" i="8"/>
  <c r="L750" i="8" s="1"/>
  <c r="J751" i="8"/>
  <c r="L751" i="8" s="1"/>
  <c r="J752" i="8"/>
  <c r="L752" i="8" s="1"/>
  <c r="J753" i="8"/>
  <c r="L753" i="8" s="1"/>
  <c r="J754" i="8"/>
  <c r="L754" i="8" s="1"/>
  <c r="J755" i="8"/>
  <c r="L755" i="8" s="1"/>
  <c r="J756" i="8"/>
  <c r="L756" i="8" s="1"/>
  <c r="J757" i="8"/>
  <c r="L757" i="8" s="1"/>
  <c r="J758" i="8"/>
  <c r="L758" i="8" s="1"/>
  <c r="J759" i="8"/>
  <c r="L759" i="8" s="1"/>
  <c r="J760" i="8"/>
  <c r="L760" i="8" s="1"/>
  <c r="J761" i="8"/>
  <c r="L761" i="8" s="1"/>
  <c r="J762" i="8"/>
  <c r="J763" i="8"/>
  <c r="J764" i="8"/>
  <c r="J765" i="8"/>
  <c r="L765" i="8" s="1"/>
  <c r="J766" i="8"/>
  <c r="J767" i="8"/>
  <c r="J768" i="8"/>
  <c r="L768" i="8" s="1"/>
  <c r="J769" i="8"/>
  <c r="L769" i="8" s="1"/>
  <c r="J770" i="8"/>
  <c r="L770" i="8" s="1"/>
  <c r="J771" i="8"/>
  <c r="L771" i="8" s="1"/>
  <c r="J772" i="8"/>
  <c r="L772" i="8" s="1"/>
  <c r="J773" i="8"/>
  <c r="L773" i="8" s="1"/>
  <c r="J774" i="8"/>
  <c r="L774" i="8" s="1"/>
  <c r="J775" i="8"/>
  <c r="L775" i="8" s="1"/>
  <c r="J776" i="8"/>
  <c r="L776" i="8" s="1"/>
  <c r="J777" i="8"/>
  <c r="L777" i="8" s="1"/>
  <c r="J778" i="8"/>
  <c r="L778" i="8" s="1"/>
  <c r="J779" i="8"/>
  <c r="L779" i="8" s="1"/>
  <c r="J780" i="8"/>
  <c r="L780" i="8" s="1"/>
  <c r="J781" i="8"/>
  <c r="L781" i="8" s="1"/>
  <c r="J782" i="8"/>
  <c r="J783" i="8"/>
  <c r="J784" i="8"/>
  <c r="J785" i="8"/>
  <c r="L785" i="8" s="1"/>
  <c r="J786" i="8"/>
  <c r="J787" i="8"/>
  <c r="L787" i="8" s="1"/>
  <c r="J788" i="8"/>
  <c r="L788" i="8" s="1"/>
  <c r="J789" i="8"/>
  <c r="L789" i="8" s="1"/>
  <c r="J790" i="8"/>
  <c r="L790" i="8" s="1"/>
  <c r="J791" i="8"/>
  <c r="L791" i="8" s="1"/>
  <c r="J792" i="8"/>
  <c r="L792" i="8" s="1"/>
  <c r="J793" i="8"/>
  <c r="L793" i="8" s="1"/>
  <c r="J794" i="8"/>
  <c r="L794" i="8" s="1"/>
  <c r="J795" i="8"/>
  <c r="L795" i="8" s="1"/>
  <c r="J796" i="8"/>
  <c r="L796" i="8" s="1"/>
  <c r="J797" i="8"/>
  <c r="L797" i="8" s="1"/>
  <c r="J798" i="8"/>
  <c r="L798" i="8" s="1"/>
  <c r="J799" i="8"/>
  <c r="L799" i="8" s="1"/>
  <c r="J800" i="8"/>
  <c r="L800" i="8" s="1"/>
  <c r="J801" i="8"/>
  <c r="L801" i="8" s="1"/>
  <c r="J802" i="8"/>
  <c r="J803" i="8"/>
  <c r="J804" i="8"/>
  <c r="L804" i="8" s="1"/>
  <c r="J805" i="8"/>
  <c r="L805" i="8" s="1"/>
  <c r="J806" i="8"/>
  <c r="J807" i="8"/>
  <c r="L807" i="8" s="1"/>
  <c r="J808" i="8"/>
  <c r="L808" i="8" s="1"/>
  <c r="J809" i="8"/>
  <c r="L809" i="8" s="1"/>
  <c r="J810" i="8"/>
  <c r="L810" i="8" s="1"/>
  <c r="J811" i="8"/>
  <c r="L811" i="8" s="1"/>
  <c r="J812" i="8"/>
  <c r="L812" i="8" s="1"/>
  <c r="J813" i="8"/>
  <c r="L813" i="8" s="1"/>
  <c r="J814" i="8"/>
  <c r="L814" i="8" s="1"/>
  <c r="J815" i="8"/>
  <c r="L815" i="8" s="1"/>
  <c r="J816" i="8"/>
  <c r="L816" i="8" s="1"/>
  <c r="J817" i="8"/>
  <c r="L817" i="8" s="1"/>
  <c r="J818" i="8"/>
  <c r="L818" i="8" s="1"/>
  <c r="J819" i="8"/>
  <c r="L819" i="8" s="1"/>
  <c r="J820" i="8"/>
  <c r="L820" i="8" s="1"/>
  <c r="J821" i="8"/>
  <c r="L821" i="8" s="1"/>
  <c r="J822" i="8"/>
  <c r="J823" i="8"/>
  <c r="J824" i="8"/>
  <c r="L824" i="8" s="1"/>
  <c r="J825" i="8"/>
  <c r="J826" i="8"/>
  <c r="J827" i="8"/>
  <c r="L827" i="8" s="1"/>
  <c r="J828" i="8"/>
  <c r="L828" i="8" s="1"/>
  <c r="J829" i="8"/>
  <c r="J830" i="8"/>
  <c r="J831" i="8"/>
  <c r="L831" i="8" s="1"/>
  <c r="J832" i="8"/>
  <c r="L832" i="8" s="1"/>
  <c r="J833" i="8"/>
  <c r="L833" i="8" s="1"/>
  <c r="J834" i="8"/>
  <c r="L834" i="8" s="1"/>
  <c r="J835" i="8"/>
  <c r="L835" i="8" s="1"/>
  <c r="J836" i="8"/>
  <c r="L836" i="8" s="1"/>
  <c r="J837" i="8"/>
  <c r="L837" i="8" s="1"/>
  <c r="J838" i="8"/>
  <c r="L838" i="8" s="1"/>
  <c r="J839" i="8"/>
  <c r="L839" i="8" s="1"/>
  <c r="J840" i="8"/>
  <c r="L840" i="8" s="1"/>
  <c r="J841" i="8"/>
  <c r="L841" i="8" s="1"/>
  <c r="J842" i="8"/>
  <c r="J843" i="8"/>
  <c r="J844" i="8"/>
  <c r="J845" i="8"/>
  <c r="J846" i="8"/>
  <c r="J847" i="8"/>
  <c r="J848" i="8"/>
  <c r="L848" i="8" s="1"/>
  <c r="J849" i="8"/>
  <c r="L849" i="8" s="1"/>
  <c r="J850" i="8"/>
  <c r="L850" i="8" s="1"/>
  <c r="J851" i="8"/>
  <c r="L851" i="8" s="1"/>
  <c r="J852" i="8"/>
  <c r="L852" i="8" s="1"/>
  <c r="J853" i="8"/>
  <c r="L853" i="8" s="1"/>
  <c r="J854" i="8"/>
  <c r="L854" i="8" s="1"/>
  <c r="J855" i="8"/>
  <c r="L855" i="8" s="1"/>
  <c r="J856" i="8"/>
  <c r="L856" i="8" s="1"/>
  <c r="J857" i="8"/>
  <c r="L857" i="8" s="1"/>
  <c r="J858" i="8"/>
  <c r="L858" i="8" s="1"/>
  <c r="J859" i="8"/>
  <c r="L859" i="8" s="1"/>
  <c r="J860" i="8"/>
  <c r="L860" i="8" s="1"/>
  <c r="J861" i="8"/>
  <c r="L861" i="8" s="1"/>
  <c r="J862" i="8"/>
  <c r="J863" i="8"/>
  <c r="J864" i="8"/>
  <c r="L864" i="8" s="1"/>
  <c r="J865" i="8"/>
  <c r="J866" i="8"/>
  <c r="J867" i="8"/>
  <c r="J868" i="8"/>
  <c r="L868" i="8" s="1"/>
  <c r="J869" i="8"/>
  <c r="L869" i="8" s="1"/>
  <c r="J870" i="8"/>
  <c r="L870" i="8" s="1"/>
  <c r="J871" i="8"/>
  <c r="L871" i="8" s="1"/>
  <c r="J872" i="8"/>
  <c r="L872" i="8" s="1"/>
  <c r="J873" i="8"/>
  <c r="L873" i="8" s="1"/>
  <c r="J874" i="8"/>
  <c r="L874" i="8" s="1"/>
  <c r="J875" i="8"/>
  <c r="L875" i="8" s="1"/>
  <c r="J876" i="8"/>
  <c r="L876" i="8" s="1"/>
  <c r="J877" i="8"/>
  <c r="L877" i="8" s="1"/>
  <c r="J878" i="8"/>
  <c r="L878" i="8" s="1"/>
  <c r="J879" i="8"/>
  <c r="L879" i="8" s="1"/>
  <c r="J880" i="8"/>
  <c r="L880" i="8" s="1"/>
  <c r="J881" i="8"/>
  <c r="L881" i="8" s="1"/>
  <c r="J882" i="8"/>
  <c r="J883" i="8"/>
  <c r="J884" i="8"/>
  <c r="J885" i="8"/>
  <c r="J886" i="8"/>
  <c r="J887" i="8"/>
  <c r="J888" i="8"/>
  <c r="L888" i="8" s="1"/>
  <c r="J889" i="8"/>
  <c r="L889" i="8" s="1"/>
  <c r="J890" i="8"/>
  <c r="L890" i="8" s="1"/>
  <c r="J891" i="8"/>
  <c r="L891" i="8" s="1"/>
  <c r="J892" i="8"/>
  <c r="L892" i="8" s="1"/>
  <c r="J893" i="8"/>
  <c r="L893" i="8" s="1"/>
  <c r="J894" i="8"/>
  <c r="L894" i="8" s="1"/>
  <c r="J895" i="8"/>
  <c r="L895" i="8" s="1"/>
  <c r="J896" i="8"/>
  <c r="L896" i="8" s="1"/>
  <c r="J897" i="8"/>
  <c r="L897" i="8" s="1"/>
  <c r="J898" i="8"/>
  <c r="L898" i="8" s="1"/>
  <c r="J899" i="8"/>
  <c r="L899" i="8" s="1"/>
  <c r="J900" i="8"/>
  <c r="L900" i="8" s="1"/>
  <c r="J901" i="8"/>
  <c r="L901" i="8" s="1"/>
  <c r="J902" i="8"/>
  <c r="J903" i="8"/>
  <c r="J904" i="8"/>
  <c r="J905" i="8"/>
  <c r="J906" i="8"/>
  <c r="J907" i="8"/>
  <c r="J908" i="8"/>
  <c r="L908" i="8" s="1"/>
  <c r="J909" i="8"/>
  <c r="J910" i="8"/>
  <c r="J911" i="8"/>
  <c r="J912" i="8"/>
  <c r="L912" i="8" s="1"/>
  <c r="J913" i="8"/>
  <c r="L913" i="8" s="1"/>
  <c r="J914" i="8"/>
  <c r="L914" i="8" s="1"/>
  <c r="J915" i="8"/>
  <c r="L915" i="8" s="1"/>
  <c r="J916" i="8"/>
  <c r="L916" i="8" s="1"/>
  <c r="J917" i="8"/>
  <c r="L917" i="8" s="1"/>
  <c r="J918" i="8"/>
  <c r="L918" i="8" s="1"/>
  <c r="J919" i="8"/>
  <c r="L919" i="8" s="1"/>
  <c r="J920" i="8"/>
  <c r="L920" i="8" s="1"/>
  <c r="J921" i="8"/>
  <c r="L921" i="8" s="1"/>
  <c r="J922" i="8"/>
  <c r="J923" i="8"/>
  <c r="J924" i="8"/>
  <c r="L924" i="8" s="1"/>
  <c r="J925" i="8"/>
  <c r="L925" i="8" s="1"/>
  <c r="J926" i="8"/>
  <c r="J927" i="8"/>
  <c r="L927" i="8" s="1"/>
  <c r="J928" i="8"/>
  <c r="L928" i="8" s="1"/>
  <c r="J929" i="8"/>
  <c r="L929" i="8" s="1"/>
  <c r="J930" i="8"/>
  <c r="L930" i="8" s="1"/>
  <c r="J931" i="8"/>
  <c r="L931" i="8" s="1"/>
  <c r="J932" i="8"/>
  <c r="L932" i="8" s="1"/>
  <c r="J933" i="8"/>
  <c r="L933" i="8" s="1"/>
  <c r="J934" i="8"/>
  <c r="L934" i="8" s="1"/>
  <c r="J935" i="8"/>
  <c r="L935" i="8" s="1"/>
  <c r="J936" i="8"/>
  <c r="L936" i="8" s="1"/>
  <c r="J937" i="8"/>
  <c r="L937" i="8" s="1"/>
  <c r="J938" i="8"/>
  <c r="L938" i="8" s="1"/>
  <c r="J939" i="8"/>
  <c r="L939" i="8" s="1"/>
  <c r="J940" i="8"/>
  <c r="L940" i="8" s="1"/>
  <c r="J941" i="8"/>
  <c r="L941" i="8" s="1"/>
  <c r="J942" i="8"/>
  <c r="J943" i="8"/>
  <c r="J944" i="8"/>
  <c r="J945" i="8"/>
  <c r="L945" i="8" s="1"/>
  <c r="J946" i="8"/>
  <c r="J947" i="8"/>
  <c r="L947" i="8" s="1"/>
  <c r="J948" i="8"/>
  <c r="L948" i="8" s="1"/>
  <c r="J949" i="8"/>
  <c r="L949" i="8" s="1"/>
  <c r="J950" i="8"/>
  <c r="L950" i="8" s="1"/>
  <c r="J951" i="8"/>
  <c r="L951" i="8" s="1"/>
  <c r="J952" i="8"/>
  <c r="L952" i="8" s="1"/>
  <c r="J953" i="8"/>
  <c r="L953" i="8" s="1"/>
  <c r="J954" i="8"/>
  <c r="L954" i="8" s="1"/>
  <c r="J955" i="8"/>
  <c r="L955" i="8" s="1"/>
  <c r="J956" i="8"/>
  <c r="L956" i="8" s="1"/>
  <c r="J957" i="8"/>
  <c r="L957" i="8" s="1"/>
  <c r="J958" i="8"/>
  <c r="L958" i="8" s="1"/>
  <c r="J959" i="8"/>
  <c r="L959" i="8" s="1"/>
  <c r="J960" i="8"/>
  <c r="L960" i="8" s="1"/>
  <c r="J961" i="8"/>
  <c r="L961" i="8" s="1"/>
  <c r="J962" i="8"/>
  <c r="J963" i="8"/>
  <c r="J964" i="8"/>
  <c r="J965" i="8"/>
  <c r="L965" i="8" s="1"/>
  <c r="J966" i="8"/>
  <c r="J967" i="8"/>
  <c r="J968" i="8"/>
  <c r="L968" i="8" s="1"/>
  <c r="J969" i="8"/>
  <c r="L969" i="8" s="1"/>
  <c r="J970" i="8"/>
  <c r="L970" i="8" s="1"/>
  <c r="J971" i="8"/>
  <c r="L971" i="8" s="1"/>
  <c r="J972" i="8"/>
  <c r="L972" i="8" s="1"/>
  <c r="J973" i="8"/>
  <c r="L973" i="8" s="1"/>
  <c r="J974" i="8"/>
  <c r="L974" i="8" s="1"/>
  <c r="J975" i="8"/>
  <c r="L975" i="8" s="1"/>
  <c r="J976" i="8"/>
  <c r="L976" i="8" s="1"/>
  <c r="J977" i="8"/>
  <c r="L977" i="8" s="1"/>
  <c r="J978" i="8"/>
  <c r="L978" i="8" s="1"/>
  <c r="J979" i="8"/>
  <c r="L979" i="8" s="1"/>
  <c r="J980" i="8"/>
  <c r="L980" i="8" s="1"/>
  <c r="J981" i="8"/>
  <c r="L981" i="8" s="1"/>
  <c r="J982" i="8"/>
  <c r="J983" i="8"/>
  <c r="J984" i="8"/>
  <c r="J985" i="8"/>
  <c r="J986" i="8"/>
  <c r="J987" i="8"/>
  <c r="J988" i="8"/>
  <c r="L988" i="8" s="1"/>
  <c r="J989" i="8"/>
  <c r="J990" i="8"/>
  <c r="L990" i="8" s="1"/>
  <c r="J991" i="8"/>
  <c r="L991" i="8" s="1"/>
  <c r="J992" i="8"/>
  <c r="L992" i="8" s="1"/>
  <c r="J993" i="8"/>
  <c r="L993" i="8" s="1"/>
  <c r="J994" i="8"/>
  <c r="L994" i="8" s="1"/>
  <c r="J995" i="8"/>
  <c r="L995" i="8" s="1"/>
  <c r="J996" i="8"/>
  <c r="L996" i="8" s="1"/>
  <c r="J997" i="8"/>
  <c r="L997" i="8" s="1"/>
  <c r="J998" i="8"/>
  <c r="L998" i="8" s="1"/>
  <c r="J999" i="8"/>
  <c r="L999" i="8" s="1"/>
  <c r="J1000" i="8"/>
  <c r="L1000" i="8" s="1"/>
  <c r="J1001" i="8"/>
  <c r="L1001" i="8" s="1"/>
  <c r="J1002" i="8"/>
  <c r="J1003" i="8"/>
  <c r="J1004" i="8"/>
  <c r="L1004" i="8" s="1"/>
  <c r="J1005" i="8"/>
  <c r="J1006" i="8"/>
  <c r="J1007" i="8"/>
  <c r="J1008" i="8"/>
  <c r="L1008" i="8" s="1"/>
  <c r="J1009" i="8"/>
  <c r="L1009" i="8" s="1"/>
  <c r="J1010" i="8"/>
  <c r="L1010" i="8" s="1"/>
  <c r="J1011" i="8"/>
  <c r="L1011" i="8" s="1"/>
  <c r="J1012" i="8"/>
  <c r="L1012" i="8" s="1"/>
  <c r="J1013" i="8"/>
  <c r="L1013" i="8" s="1"/>
  <c r="J1014" i="8"/>
  <c r="L1014" i="8" s="1"/>
  <c r="J1015" i="8"/>
  <c r="L1015" i="8" s="1"/>
  <c r="J1016" i="8"/>
  <c r="L1016" i="8" s="1"/>
  <c r="J1017" i="8"/>
  <c r="L1017" i="8" s="1"/>
  <c r="J1018" i="8"/>
  <c r="L1018" i="8" s="1"/>
  <c r="J1019" i="8"/>
  <c r="L1019" i="8" s="1"/>
  <c r="J1020" i="8"/>
  <c r="L1020" i="8" s="1"/>
  <c r="J1021" i="8"/>
  <c r="L1021" i="8" s="1"/>
  <c r="J1022" i="8"/>
  <c r="J1023" i="8"/>
  <c r="J1024" i="8"/>
  <c r="L1024" i="8" s="1"/>
  <c r="J1025" i="8"/>
  <c r="L1025" i="8" s="1"/>
  <c r="J1026" i="8"/>
  <c r="J1027" i="8"/>
  <c r="J1028" i="8"/>
  <c r="L1028" i="8" s="1"/>
  <c r="J1029" i="8"/>
  <c r="L1029" i="8" s="1"/>
  <c r="J1030" i="8"/>
  <c r="L1030" i="8" s="1"/>
  <c r="J1031" i="8"/>
  <c r="L1031" i="8" s="1"/>
  <c r="J1032" i="8"/>
  <c r="L1032" i="8" s="1"/>
  <c r="J1033" i="8"/>
  <c r="L1033" i="8" s="1"/>
  <c r="J1034" i="8"/>
  <c r="L1034" i="8" s="1"/>
  <c r="J1035" i="8"/>
  <c r="L1035" i="8" s="1"/>
  <c r="J1036" i="8"/>
  <c r="L1036" i="8" s="1"/>
  <c r="J1037" i="8"/>
  <c r="L1037" i="8" s="1"/>
  <c r="J1038" i="8"/>
  <c r="L1038" i="8" s="1"/>
  <c r="J1039" i="8"/>
  <c r="L1039" i="8" s="1"/>
  <c r="J1040" i="8"/>
  <c r="L1040" i="8" s="1"/>
  <c r="J1041" i="8"/>
  <c r="L1041" i="8" s="1"/>
  <c r="J1042" i="8"/>
  <c r="J1043" i="8"/>
  <c r="J1044" i="8"/>
  <c r="J1045" i="8"/>
  <c r="J1046" i="8"/>
  <c r="J1047" i="8"/>
  <c r="L1047" i="8" s="1"/>
  <c r="J1048" i="8"/>
  <c r="L1048" i="8" s="1"/>
  <c r="J1049" i="8"/>
  <c r="L1049" i="8" s="1"/>
  <c r="J1050" i="8"/>
  <c r="L1050" i="8" s="1"/>
  <c r="J1051" i="8"/>
  <c r="L1051" i="8" s="1"/>
  <c r="J1052" i="8"/>
  <c r="L1052" i="8" s="1"/>
  <c r="J1053" i="8"/>
  <c r="L1053" i="8" s="1"/>
  <c r="J1054" i="8"/>
  <c r="L1054" i="8" s="1"/>
  <c r="J1055" i="8"/>
  <c r="L1055" i="8" s="1"/>
  <c r="J1056" i="8"/>
  <c r="L1056" i="8" s="1"/>
  <c r="J1057" i="8"/>
  <c r="L1057" i="8" s="1"/>
  <c r="J1058" i="8"/>
  <c r="L1058" i="8" s="1"/>
  <c r="J1059" i="8"/>
  <c r="L1059" i="8" s="1"/>
  <c r="J1060" i="8"/>
  <c r="L1060" i="8" s="1"/>
  <c r="J1061" i="8"/>
  <c r="L1061" i="8" s="1"/>
  <c r="J1062" i="8"/>
  <c r="J1063" i="8"/>
  <c r="J1064" i="8"/>
  <c r="J1065" i="8"/>
  <c r="L1065" i="8" s="1"/>
  <c r="J1066" i="8"/>
  <c r="J1067" i="8"/>
  <c r="L1067" i="8" s="1"/>
  <c r="J1068" i="8"/>
  <c r="L1068" i="8" s="1"/>
  <c r="J1069" i="8"/>
  <c r="L1069" i="8" s="1"/>
  <c r="J1070" i="8"/>
  <c r="L1070" i="8" s="1"/>
  <c r="J1071" i="8"/>
  <c r="L1071" i="8" s="1"/>
  <c r="J1072" i="8"/>
  <c r="L1072" i="8" s="1"/>
  <c r="J1073" i="8"/>
  <c r="L1073" i="8" s="1"/>
  <c r="J1074" i="8"/>
  <c r="L1074" i="8" s="1"/>
  <c r="J1075" i="8"/>
  <c r="L1075" i="8" s="1"/>
  <c r="J1076" i="8"/>
  <c r="L1076" i="8" s="1"/>
  <c r="J1077" i="8"/>
  <c r="L1077" i="8" s="1"/>
  <c r="J1078" i="8"/>
  <c r="L1078" i="8" s="1"/>
  <c r="J1079" i="8"/>
  <c r="L1079" i="8" s="1"/>
  <c r="J1080" i="8"/>
  <c r="L1080" i="8" s="1"/>
  <c r="J1081" i="8"/>
  <c r="L1081" i="8" s="1"/>
  <c r="J1082" i="8"/>
  <c r="J1083" i="8"/>
  <c r="J1084" i="8"/>
  <c r="J1085" i="8"/>
  <c r="L1085" i="8" s="1"/>
  <c r="J1086" i="8"/>
  <c r="J1087" i="8"/>
  <c r="J1088" i="8"/>
  <c r="L1088" i="8" s="1"/>
  <c r="J1089" i="8"/>
  <c r="J1090" i="8"/>
  <c r="L1090" i="8" s="1"/>
  <c r="J1091" i="8"/>
  <c r="L1091" i="8" s="1"/>
  <c r="J1092" i="8"/>
  <c r="L1092" i="8" s="1"/>
  <c r="J1093" i="8"/>
  <c r="L1093" i="8" s="1"/>
  <c r="J1094" i="8"/>
  <c r="L1094" i="8" s="1"/>
  <c r="J1095" i="8"/>
  <c r="L1095" i="8" s="1"/>
  <c r="J1096" i="8"/>
  <c r="L1096" i="8" s="1"/>
  <c r="J1097" i="8"/>
  <c r="L1097" i="8" s="1"/>
  <c r="J1098" i="8"/>
  <c r="L1098" i="8" s="1"/>
  <c r="J1099" i="8"/>
  <c r="L1099" i="8" s="1"/>
  <c r="J1100" i="8"/>
  <c r="L1100" i="8" s="1"/>
  <c r="J1101" i="8"/>
  <c r="L1101" i="8" s="1"/>
  <c r="J1102" i="8"/>
  <c r="J1103" i="8"/>
  <c r="J1104" i="8"/>
  <c r="L1104" i="8" s="1"/>
  <c r="J1105" i="8"/>
  <c r="L1105" i="8" s="1"/>
  <c r="J1106" i="8"/>
  <c r="J1107" i="8"/>
  <c r="L1107" i="8" s="1"/>
  <c r="J1108" i="8"/>
  <c r="L1108" i="8" s="1"/>
  <c r="J1109" i="8"/>
  <c r="L1109" i="8" s="1"/>
  <c r="J1110" i="8"/>
  <c r="L1110" i="8" s="1"/>
  <c r="J1111" i="8"/>
  <c r="L1111" i="8" s="1"/>
  <c r="J1112" i="8"/>
  <c r="L1112" i="8" s="1"/>
  <c r="J1113" i="8"/>
  <c r="L1113" i="8" s="1"/>
  <c r="J1114" i="8"/>
  <c r="L1114" i="8" s="1"/>
  <c r="J1115" i="8"/>
  <c r="L1115" i="8" s="1"/>
  <c r="J1116" i="8"/>
  <c r="L1116" i="8" s="1"/>
  <c r="J1117" i="8"/>
  <c r="L1117" i="8" s="1"/>
  <c r="J1118" i="8"/>
  <c r="L1118" i="8" s="1"/>
  <c r="J1119" i="8"/>
  <c r="L1119" i="8" s="1"/>
  <c r="J1120" i="8"/>
  <c r="L1120" i="8" s="1"/>
  <c r="J1121" i="8"/>
  <c r="L1121" i="8" s="1"/>
  <c r="J1122" i="8"/>
  <c r="J1123" i="8"/>
  <c r="J1124" i="8"/>
  <c r="L1124" i="8" s="1"/>
  <c r="J1125" i="8"/>
  <c r="L1125" i="8" s="1"/>
  <c r="J1126" i="8"/>
  <c r="J1127" i="8"/>
  <c r="J1128" i="8"/>
  <c r="L1128" i="8" s="1"/>
  <c r="J1129" i="8"/>
  <c r="L1129" i="8" s="1"/>
  <c r="J1130" i="8"/>
  <c r="L1130" i="8" s="1"/>
  <c r="J1131" i="8"/>
  <c r="L1131" i="8" s="1"/>
  <c r="J1132" i="8"/>
  <c r="L1132" i="8" s="1"/>
  <c r="J1133" i="8"/>
  <c r="L1133" i="8" s="1"/>
  <c r="J1134" i="8"/>
  <c r="L1134" i="8" s="1"/>
  <c r="J1135" i="8"/>
  <c r="L1135" i="8" s="1"/>
  <c r="J1136" i="8"/>
  <c r="L1136" i="8" s="1"/>
  <c r="J1137" i="8"/>
  <c r="L1137" i="8" s="1"/>
  <c r="J1138" i="8"/>
  <c r="L1138" i="8" s="1"/>
  <c r="J1139" i="8"/>
  <c r="L1139" i="8" s="1"/>
  <c r="J1140" i="8"/>
  <c r="L1140" i="8" s="1"/>
  <c r="J1141" i="8"/>
  <c r="L1141" i="8" s="1"/>
  <c r="J1142" i="8"/>
  <c r="J1143" i="8"/>
  <c r="J1144" i="8"/>
  <c r="L1144" i="8" s="1"/>
  <c r="J1145" i="8"/>
  <c r="L1145" i="8" s="1"/>
  <c r="J1146" i="8"/>
  <c r="J1147" i="8"/>
  <c r="J1148" i="8"/>
  <c r="L1148" i="8" s="1"/>
  <c r="J1149" i="8"/>
  <c r="L1149" i="8" s="1"/>
  <c r="J1150" i="8"/>
  <c r="L1150" i="8" s="1"/>
  <c r="J1151" i="8"/>
  <c r="L1151" i="8" s="1"/>
  <c r="J1152" i="8"/>
  <c r="L1152" i="8" s="1"/>
  <c r="J1153" i="8"/>
  <c r="L1153" i="8" s="1"/>
  <c r="J1154" i="8"/>
  <c r="L1154" i="8" s="1"/>
  <c r="J1155" i="8"/>
  <c r="L1155" i="8" s="1"/>
  <c r="J1156" i="8"/>
  <c r="L1156" i="8" s="1"/>
  <c r="J1157" i="8"/>
  <c r="L1157" i="8" s="1"/>
  <c r="J1158" i="8"/>
  <c r="L1158" i="8" s="1"/>
  <c r="J1159" i="8"/>
  <c r="L1159" i="8" s="1"/>
  <c r="J1160" i="8"/>
  <c r="L1160" i="8" s="1"/>
  <c r="J1161" i="8"/>
  <c r="L1161" i="8" s="1"/>
  <c r="J1162" i="8"/>
  <c r="J1163" i="8"/>
  <c r="J1164" i="8"/>
  <c r="J1165" i="8"/>
  <c r="J1166" i="8"/>
  <c r="J1167" i="8"/>
  <c r="J1168" i="8"/>
  <c r="L1168" i="8" s="1"/>
  <c r="J1169" i="8"/>
  <c r="L1169" i="8" s="1"/>
  <c r="J1170" i="8"/>
  <c r="L1170" i="8" s="1"/>
  <c r="J1171" i="8"/>
  <c r="L1171" i="8" s="1"/>
  <c r="J1172" i="8"/>
  <c r="L1172" i="8" s="1"/>
  <c r="J1173" i="8"/>
  <c r="L1173" i="8" s="1"/>
  <c r="J1174" i="8"/>
  <c r="L1174" i="8" s="1"/>
  <c r="J1175" i="8"/>
  <c r="L1175" i="8" s="1"/>
  <c r="J1176" i="8"/>
  <c r="L1176" i="8" s="1"/>
  <c r="J1177" i="8"/>
  <c r="L1177" i="8" s="1"/>
  <c r="J1178" i="8"/>
  <c r="L1178" i="8" s="1"/>
  <c r="J1179" i="8"/>
  <c r="L1179" i="8" s="1"/>
  <c r="J1180" i="8"/>
  <c r="L1180" i="8" s="1"/>
  <c r="J1181" i="8"/>
  <c r="L1181" i="8" s="1"/>
  <c r="J1182" i="8"/>
  <c r="J1183" i="8"/>
  <c r="J1184" i="8"/>
  <c r="L1184" i="8" s="1"/>
  <c r="J1185" i="8"/>
  <c r="L1185" i="8" s="1"/>
  <c r="J1186" i="8"/>
  <c r="J1187" i="8"/>
  <c r="L1187" i="8" s="1"/>
  <c r="J1188" i="8"/>
  <c r="L1188" i="8" s="1"/>
  <c r="J1189" i="8"/>
  <c r="L1189" i="8" s="1"/>
  <c r="J1190" i="8"/>
  <c r="L1190" i="8" s="1"/>
  <c r="J1191" i="8"/>
  <c r="L1191" i="8" s="1"/>
  <c r="J1192" i="8"/>
  <c r="L1192" i="8" s="1"/>
  <c r="J1193" i="8"/>
  <c r="L1193" i="8" s="1"/>
  <c r="J1194" i="8"/>
  <c r="L1194" i="8" s="1"/>
  <c r="J1195" i="8"/>
  <c r="L1195" i="8" s="1"/>
  <c r="J1196" i="8"/>
  <c r="L1196" i="8" s="1"/>
  <c r="J1197" i="8"/>
  <c r="L1197" i="8" s="1"/>
  <c r="J1198" i="8"/>
  <c r="L1198" i="8" s="1"/>
  <c r="J1199" i="8"/>
  <c r="L1199" i="8" s="1"/>
  <c r="J1200" i="8"/>
  <c r="L1200" i="8" s="1"/>
  <c r="J1201" i="8"/>
  <c r="L1201" i="8" s="1"/>
  <c r="J1202" i="8"/>
  <c r="J1203" i="8"/>
  <c r="J1204" i="8"/>
  <c r="J1205" i="8"/>
  <c r="L1205" i="8" s="1"/>
  <c r="J1206" i="8"/>
  <c r="J1207" i="8"/>
  <c r="J1208" i="8"/>
  <c r="L1208" i="8" s="1"/>
  <c r="J1209" i="8"/>
  <c r="L1209" i="8" s="1"/>
  <c r="J1210" i="8"/>
  <c r="L1210" i="8" s="1"/>
  <c r="J1211" i="8"/>
  <c r="L1211" i="8" s="1"/>
  <c r="J1212" i="8"/>
  <c r="L1212" i="8" s="1"/>
  <c r="J1213" i="8"/>
  <c r="L1213" i="8" s="1"/>
  <c r="J1214" i="8"/>
  <c r="L1214" i="8" s="1"/>
  <c r="J1215" i="8"/>
  <c r="L1215" i="8" s="1"/>
  <c r="J1216" i="8"/>
  <c r="L1216" i="8" s="1"/>
  <c r="J1217" i="8"/>
  <c r="L1217" i="8" s="1"/>
  <c r="J1218" i="8"/>
  <c r="L1218" i="8" s="1"/>
  <c r="J1219" i="8"/>
  <c r="L1219" i="8" s="1"/>
  <c r="J1220" i="8"/>
  <c r="L1220" i="8" s="1"/>
  <c r="J1221" i="8"/>
  <c r="L1221" i="8" s="1"/>
  <c r="J1222" i="8"/>
  <c r="J1223" i="8"/>
  <c r="J1224" i="8"/>
  <c r="J1225" i="8"/>
  <c r="J1226" i="8"/>
  <c r="J1227" i="8"/>
  <c r="L1227" i="8" s="1"/>
  <c r="J1228" i="8"/>
  <c r="L1228" i="8" s="1"/>
  <c r="J1229" i="8"/>
  <c r="J1230" i="8"/>
  <c r="L1230" i="8" s="1"/>
  <c r="J1231" i="8"/>
  <c r="L1231" i="8" s="1"/>
  <c r="J1232" i="8"/>
  <c r="L1232" i="8" s="1"/>
  <c r="J1233" i="8"/>
  <c r="L1233" i="8" s="1"/>
  <c r="J1234" i="8"/>
  <c r="L1234" i="8" s="1"/>
  <c r="J1235" i="8"/>
  <c r="L1235" i="8" s="1"/>
  <c r="J1236" i="8"/>
  <c r="L1236" i="8" s="1"/>
  <c r="J1237" i="8"/>
  <c r="L1237" i="8" s="1"/>
  <c r="J1238" i="8"/>
  <c r="L1238" i="8" s="1"/>
  <c r="J1239" i="8"/>
  <c r="L1239" i="8" s="1"/>
  <c r="J1240" i="8"/>
  <c r="L1240" i="8" s="1"/>
  <c r="J1241" i="8"/>
  <c r="L1241" i="8" s="1"/>
  <c r="J1242" i="8"/>
  <c r="J1243" i="8"/>
  <c r="J1244" i="8"/>
  <c r="J1245" i="8"/>
  <c r="J1246" i="8"/>
  <c r="J1247" i="8"/>
  <c r="J1248" i="8"/>
  <c r="L1248" i="8" s="1"/>
  <c r="J1249" i="8"/>
  <c r="L1249" i="8" s="1"/>
  <c r="J1250" i="8"/>
  <c r="L1250" i="8" s="1"/>
  <c r="J1251" i="8"/>
  <c r="L1251" i="8" s="1"/>
  <c r="J1252" i="8"/>
  <c r="L1252" i="8" s="1"/>
  <c r="J1253" i="8"/>
  <c r="L1253" i="8" s="1"/>
  <c r="J1254" i="8"/>
  <c r="L1254" i="8" s="1"/>
  <c r="J1255" i="8"/>
  <c r="L1255" i="8" s="1"/>
  <c r="J1256" i="8"/>
  <c r="L1256" i="8" s="1"/>
  <c r="J1257" i="8"/>
  <c r="L1257" i="8" s="1"/>
  <c r="J1258" i="8"/>
  <c r="L1258" i="8" s="1"/>
  <c r="J1259" i="8"/>
  <c r="L1259" i="8" s="1"/>
  <c r="J1260" i="8"/>
  <c r="L1260" i="8" s="1"/>
  <c r="J1261" i="8"/>
  <c r="L1261" i="8" s="1"/>
  <c r="J1262" i="8"/>
  <c r="J1263" i="8"/>
  <c r="J1264" i="8"/>
  <c r="L1264" i="8" s="1"/>
  <c r="J1265" i="8"/>
  <c r="J1266" i="8"/>
  <c r="J1267" i="8"/>
  <c r="L1267" i="8" s="1"/>
  <c r="J1268" i="8"/>
  <c r="L1268" i="8" s="1"/>
  <c r="J1269" i="8"/>
  <c r="L1269" i="8" s="1"/>
  <c r="J1270" i="8"/>
  <c r="L1270" i="8" s="1"/>
  <c r="J1271" i="8"/>
  <c r="L1271" i="8" s="1"/>
  <c r="J1272" i="8"/>
  <c r="L1272" i="8" s="1"/>
  <c r="J1273" i="8"/>
  <c r="L1273" i="8" s="1"/>
  <c r="J1274" i="8"/>
  <c r="L1274" i="8" s="1"/>
  <c r="J1275" i="8"/>
  <c r="L1275" i="8" s="1"/>
  <c r="J1276" i="8"/>
  <c r="L1276" i="8" s="1"/>
  <c r="J1277" i="8"/>
  <c r="L1277" i="8" s="1"/>
  <c r="J1278" i="8"/>
  <c r="L1278" i="8" s="1"/>
  <c r="J1279" i="8"/>
  <c r="L1279" i="8" s="1"/>
  <c r="J1280" i="8"/>
  <c r="L1280" i="8" s="1"/>
  <c r="J1281" i="8"/>
  <c r="L1281" i="8" s="1"/>
  <c r="J1282" i="8"/>
  <c r="J1283" i="8"/>
  <c r="J1284" i="8"/>
  <c r="J1285" i="8"/>
  <c r="L1285" i="8" s="1"/>
  <c r="J1286" i="8"/>
  <c r="J1287" i="8"/>
  <c r="J1288" i="8"/>
  <c r="L1288" i="8" s="1"/>
  <c r="J1289" i="8"/>
  <c r="L1289" i="8" s="1"/>
  <c r="J1290" i="8"/>
  <c r="L1290" i="8" s="1"/>
  <c r="J1291" i="8"/>
  <c r="L1291" i="8" s="1"/>
  <c r="J1292" i="8"/>
  <c r="L1292" i="8" s="1"/>
  <c r="J1293" i="8"/>
  <c r="L1293" i="8" s="1"/>
  <c r="J1294" i="8"/>
  <c r="L1294" i="8" s="1"/>
  <c r="J1295" i="8"/>
  <c r="L1295" i="8" s="1"/>
  <c r="J1296" i="8"/>
  <c r="L1296" i="8" s="1"/>
  <c r="J1297" i="8"/>
  <c r="L1297" i="8" s="1"/>
  <c r="J1298" i="8"/>
  <c r="L1298" i="8" s="1"/>
  <c r="J1299" i="8"/>
  <c r="L1299" i="8" s="1"/>
  <c r="J1300" i="8"/>
  <c r="L1300" i="8" s="1"/>
  <c r="J1301" i="8"/>
  <c r="L1301" i="8" s="1"/>
  <c r="J1302" i="8"/>
  <c r="J1303" i="8"/>
  <c r="J1304" i="8"/>
  <c r="J1305" i="8"/>
  <c r="J1306" i="8"/>
  <c r="J1307" i="8"/>
  <c r="J1308" i="8"/>
  <c r="L1308" i="8" s="1"/>
  <c r="J1309" i="8"/>
  <c r="L1309" i="8" s="1"/>
  <c r="J1310" i="8"/>
  <c r="L1310" i="8" s="1"/>
  <c r="J1311" i="8"/>
  <c r="L1311" i="8" s="1"/>
  <c r="J1312" i="8"/>
  <c r="L1312" i="8" s="1"/>
  <c r="J1313" i="8"/>
  <c r="L1313" i="8" s="1"/>
  <c r="J1314" i="8"/>
  <c r="L1314" i="8" s="1"/>
  <c r="J1315" i="8"/>
  <c r="L1315" i="8" s="1"/>
  <c r="J1316" i="8"/>
  <c r="L1316" i="8" s="1"/>
  <c r="J1317" i="8"/>
  <c r="L1317" i="8" s="1"/>
  <c r="J1318" i="8"/>
  <c r="L1318" i="8" s="1"/>
  <c r="J1319" i="8"/>
  <c r="L1319" i="8" s="1"/>
  <c r="J1320" i="8"/>
  <c r="L1320" i="8" s="1"/>
  <c r="J1321" i="8"/>
  <c r="L1321" i="8" s="1"/>
  <c r="J1322" i="8"/>
  <c r="J1323" i="8"/>
  <c r="J1324" i="8"/>
  <c r="L1324" i="8" s="1"/>
  <c r="J1325" i="8"/>
  <c r="L1325" i="8" s="1"/>
  <c r="J1326" i="8"/>
  <c r="J1327" i="8"/>
  <c r="J1328" i="8"/>
  <c r="L1328" i="8" s="1"/>
  <c r="J1329" i="8"/>
  <c r="L1329" i="8" s="1"/>
  <c r="J1330" i="8"/>
  <c r="L1330" i="8" s="1"/>
  <c r="J1331" i="8"/>
  <c r="L1331" i="8" s="1"/>
  <c r="J1332" i="8"/>
  <c r="L1332" i="8" s="1"/>
  <c r="J1333" i="8"/>
  <c r="L1333" i="8" s="1"/>
  <c r="J1334" i="8"/>
  <c r="L1334" i="8" s="1"/>
  <c r="J1335" i="8"/>
  <c r="L1335" i="8" s="1"/>
  <c r="J1336" i="8"/>
  <c r="L1336" i="8" s="1"/>
  <c r="J1337" i="8"/>
  <c r="L1337" i="8" s="1"/>
  <c r="J1338" i="8"/>
  <c r="L1338" i="8" s="1"/>
  <c r="J1339" i="8"/>
  <c r="L1339" i="8" s="1"/>
  <c r="J1340" i="8"/>
  <c r="L1340" i="8" s="1"/>
  <c r="J1341" i="8"/>
  <c r="L1341" i="8" s="1"/>
  <c r="J1342" i="8"/>
  <c r="J1343" i="8"/>
  <c r="J1344" i="8"/>
  <c r="L1344" i="8" s="1"/>
  <c r="J1345" i="8"/>
  <c r="L1345" i="8" s="1"/>
  <c r="J1346" i="8"/>
  <c r="J1347" i="8"/>
  <c r="J1348" i="8"/>
  <c r="J1349" i="8"/>
  <c r="L1349" i="8" s="1"/>
  <c r="J1350" i="8"/>
  <c r="L1350" i="8" s="1"/>
  <c r="J1351" i="8"/>
  <c r="L1351" i="8" s="1"/>
  <c r="J1352" i="8"/>
  <c r="L1352" i="8" s="1"/>
  <c r="J1353" i="8"/>
  <c r="L1353" i="8" s="1"/>
  <c r="J1354" i="8"/>
  <c r="L1354" i="8" s="1"/>
  <c r="J1355" i="8"/>
  <c r="L1355" i="8" s="1"/>
  <c r="J1356" i="8"/>
  <c r="L1356" i="8" s="1"/>
  <c r="J1357" i="8"/>
  <c r="L1357" i="8" s="1"/>
  <c r="J1358" i="8"/>
  <c r="L1358" i="8" s="1"/>
  <c r="J1359" i="8"/>
  <c r="L1359" i="8" s="1"/>
  <c r="J1360" i="8"/>
  <c r="L1360" i="8" s="1"/>
  <c r="J1361" i="8"/>
  <c r="L1361" i="8" s="1"/>
  <c r="J1362" i="8"/>
  <c r="J1363" i="8"/>
  <c r="J1364" i="8"/>
  <c r="J1365" i="8"/>
  <c r="J1366" i="8"/>
  <c r="J1367" i="8"/>
  <c r="J1368" i="8"/>
  <c r="L1368" i="8" s="1"/>
  <c r="J1369" i="8"/>
  <c r="L1369" i="8" s="1"/>
  <c r="J1370" i="8"/>
  <c r="L1370" i="8" s="1"/>
  <c r="J1371" i="8"/>
  <c r="L1371" i="8" s="1"/>
  <c r="J1372" i="8"/>
  <c r="L1372" i="8" s="1"/>
  <c r="J1373" i="8"/>
  <c r="L1373" i="8" s="1"/>
  <c r="J1374" i="8"/>
  <c r="L1374" i="8" s="1"/>
  <c r="J1375" i="8"/>
  <c r="L1375" i="8" s="1"/>
  <c r="J1376" i="8"/>
  <c r="L1376" i="8" s="1"/>
  <c r="J1377" i="8"/>
  <c r="L1377" i="8" s="1"/>
  <c r="J1378" i="8"/>
  <c r="L1378" i="8" s="1"/>
  <c r="J1379" i="8"/>
  <c r="L1379" i="8" s="1"/>
  <c r="J1380" i="8"/>
  <c r="L1380" i="8" s="1"/>
  <c r="J1381" i="8"/>
  <c r="L1381" i="8" s="1"/>
  <c r="J1382" i="8"/>
  <c r="J1383" i="8"/>
  <c r="J1384" i="8"/>
  <c r="J1385" i="8"/>
  <c r="L1385" i="8" s="1"/>
  <c r="J1386" i="8"/>
  <c r="J1387" i="8"/>
  <c r="J1388" i="8"/>
  <c r="L1388" i="8" s="1"/>
  <c r="J1389" i="8"/>
  <c r="J1390" i="8"/>
  <c r="L1390" i="8" s="1"/>
  <c r="J1391" i="8"/>
  <c r="L1391" i="8" s="1"/>
  <c r="J1392" i="8"/>
  <c r="L1392" i="8" s="1"/>
  <c r="J1393" i="8"/>
  <c r="L1393" i="8" s="1"/>
  <c r="J1394" i="8"/>
  <c r="L1394" i="8" s="1"/>
  <c r="J1395" i="8"/>
  <c r="L1395" i="8" s="1"/>
  <c r="J1396" i="8"/>
  <c r="L1396" i="8" s="1"/>
  <c r="J1397" i="8"/>
  <c r="L1397" i="8" s="1"/>
  <c r="J1398" i="8"/>
  <c r="L1398" i="8" s="1"/>
  <c r="J1399" i="8"/>
  <c r="L1399" i="8" s="1"/>
  <c r="J1400" i="8"/>
  <c r="L1400" i="8" s="1"/>
  <c r="J1401" i="8"/>
  <c r="L1401" i="8" s="1"/>
  <c r="J1402" i="8"/>
  <c r="J1403" i="8"/>
  <c r="J1404" i="8"/>
  <c r="L1404" i="8" s="1"/>
  <c r="J1405" i="8"/>
  <c r="L1405" i="8" s="1"/>
  <c r="J1406" i="8"/>
  <c r="J1407" i="8"/>
  <c r="J1408" i="8"/>
  <c r="L1408" i="8" s="1"/>
  <c r="J1409" i="8"/>
  <c r="L1409" i="8" s="1"/>
  <c r="J1410" i="8"/>
  <c r="L1410" i="8" s="1"/>
  <c r="J1411" i="8"/>
  <c r="L1411" i="8" s="1"/>
  <c r="J1412" i="8"/>
  <c r="L1412" i="8" s="1"/>
  <c r="J1413" i="8"/>
  <c r="L1413" i="8" s="1"/>
  <c r="J1414" i="8"/>
  <c r="L1414" i="8" s="1"/>
  <c r="J1415" i="8"/>
  <c r="L1415" i="8" s="1"/>
  <c r="J1416" i="8"/>
  <c r="L1416" i="8" s="1"/>
  <c r="J1417" i="8"/>
  <c r="L1417" i="8" s="1"/>
  <c r="J1418" i="8"/>
  <c r="L1418" i="8" s="1"/>
  <c r="J1419" i="8"/>
  <c r="L1419" i="8" s="1"/>
  <c r="J1420" i="8"/>
  <c r="L1420" i="8" s="1"/>
  <c r="J1421" i="8"/>
  <c r="L1421" i="8" s="1"/>
  <c r="J1422" i="8"/>
  <c r="J1423" i="8"/>
  <c r="J1424" i="8"/>
  <c r="L1424" i="8" s="1"/>
  <c r="J1425" i="8"/>
  <c r="L1425" i="8" s="1"/>
  <c r="J1426" i="8"/>
  <c r="J1427" i="8"/>
  <c r="L1427" i="8" s="1"/>
  <c r="J1428" i="8"/>
  <c r="L1428" i="8" s="1"/>
  <c r="J1429" i="8"/>
  <c r="L1429" i="8" s="1"/>
  <c r="J1430" i="8"/>
  <c r="L1430" i="8" s="1"/>
  <c r="J1431" i="8"/>
  <c r="L1431" i="8" s="1"/>
  <c r="J1432" i="8"/>
  <c r="L1432" i="8" s="1"/>
  <c r="J1433" i="8"/>
  <c r="L1433" i="8" s="1"/>
  <c r="J1434" i="8"/>
  <c r="L1434" i="8" s="1"/>
  <c r="J1435" i="8"/>
  <c r="L1435" i="8" s="1"/>
  <c r="J1436" i="8"/>
  <c r="L1436" i="8" s="1"/>
  <c r="J1437" i="8"/>
  <c r="L1437" i="8" s="1"/>
  <c r="J1438" i="8"/>
  <c r="L1438" i="8" s="1"/>
  <c r="J1439" i="8"/>
  <c r="L1439" i="8" s="1"/>
  <c r="J1440" i="8"/>
  <c r="L1440" i="8" s="1"/>
  <c r="J1441" i="8"/>
  <c r="L1441" i="8" s="1"/>
  <c r="J1442" i="8"/>
  <c r="J1443" i="8"/>
  <c r="J1444" i="8"/>
  <c r="J1445" i="8"/>
  <c r="J1446" i="8"/>
  <c r="J1447" i="8"/>
  <c r="J1448" i="8"/>
  <c r="L1448" i="8" s="1"/>
  <c r="J1449" i="8"/>
  <c r="L1449" i="8" s="1"/>
  <c r="J1450" i="8"/>
  <c r="L1450" i="8" s="1"/>
  <c r="J1451" i="8"/>
  <c r="L1451" i="8" s="1"/>
  <c r="J1452" i="8"/>
  <c r="L1452" i="8" s="1"/>
  <c r="J1453" i="8"/>
  <c r="L1453" i="8" s="1"/>
  <c r="J1454" i="8"/>
  <c r="L1454" i="8" s="1"/>
  <c r="J1455" i="8"/>
  <c r="L1455" i="8" s="1"/>
  <c r="J1456" i="8"/>
  <c r="L1456" i="8" s="1"/>
  <c r="J1457" i="8"/>
  <c r="L1457" i="8" s="1"/>
  <c r="J1458" i="8"/>
  <c r="L1458" i="8" s="1"/>
  <c r="J1459" i="8"/>
  <c r="L1459" i="8" s="1"/>
  <c r="J1460" i="8"/>
  <c r="L1460" i="8" s="1"/>
  <c r="J1461" i="8"/>
  <c r="L1461" i="8" s="1"/>
  <c r="J1462" i="8"/>
  <c r="J1463" i="8"/>
  <c r="J1464" i="8"/>
  <c r="L1464" i="8" s="1"/>
  <c r="J1465" i="8"/>
  <c r="L1465" i="8" s="1"/>
  <c r="J1466" i="8"/>
  <c r="J1467" i="8"/>
  <c r="J1468" i="8"/>
  <c r="L1468" i="8" s="1"/>
  <c r="J1469" i="8"/>
  <c r="L1469" i="8" s="1"/>
  <c r="J1470" i="8"/>
  <c r="L1470" i="8" s="1"/>
  <c r="J1471" i="8"/>
  <c r="L1471" i="8" s="1"/>
  <c r="J1472" i="8"/>
  <c r="L1472" i="8" s="1"/>
  <c r="J1473" i="8"/>
  <c r="L1473" i="8" s="1"/>
  <c r="J1474" i="8"/>
  <c r="L1474" i="8" s="1"/>
  <c r="J1475" i="8"/>
  <c r="L1475" i="8" s="1"/>
  <c r="J1476" i="8"/>
  <c r="L1476" i="8" s="1"/>
  <c r="J1477" i="8"/>
  <c r="L1477" i="8" s="1"/>
  <c r="J1478" i="8"/>
  <c r="L1478" i="8" s="1"/>
  <c r="J1479" i="8"/>
  <c r="L1479" i="8" s="1"/>
  <c r="J1480" i="8"/>
  <c r="L1480" i="8" s="1"/>
  <c r="J1481" i="8"/>
  <c r="L1481" i="8" s="1"/>
  <c r="J1482" i="8"/>
  <c r="J1483" i="8"/>
  <c r="J1484" i="8"/>
  <c r="J1485" i="8"/>
  <c r="L1485" i="8" s="1"/>
  <c r="J1486" i="8"/>
  <c r="J1487" i="8"/>
  <c r="J1488" i="8"/>
  <c r="L1488" i="8" s="1"/>
  <c r="J1489" i="8"/>
  <c r="L1489" i="8" s="1"/>
  <c r="J1490" i="8"/>
  <c r="L1490" i="8" s="1"/>
  <c r="J1491" i="8"/>
  <c r="L1491" i="8" s="1"/>
  <c r="J1492" i="8"/>
  <c r="L1492" i="8" s="1"/>
  <c r="J1493" i="8"/>
  <c r="L1493" i="8" s="1"/>
  <c r="J1494" i="8"/>
  <c r="L1494" i="8" s="1"/>
  <c r="J1495" i="8"/>
  <c r="L1495" i="8" s="1"/>
  <c r="J1496" i="8"/>
  <c r="L1496" i="8" s="1"/>
  <c r="J1497" i="8"/>
  <c r="L1497" i="8" s="1"/>
  <c r="J1498" i="8"/>
  <c r="L1498" i="8" s="1"/>
  <c r="J1499" i="8"/>
  <c r="L1499" i="8" s="1"/>
  <c r="J1500" i="8"/>
  <c r="L1500" i="8" s="1"/>
  <c r="J1501" i="8"/>
  <c r="L1501" i="8" s="1"/>
  <c r="J1502" i="8"/>
  <c r="J1503" i="8"/>
  <c r="J1504" i="8"/>
  <c r="L1504" i="8" s="1"/>
  <c r="J1505" i="8"/>
  <c r="L1505" i="8" s="1"/>
  <c r="J1506" i="8"/>
  <c r="J1507" i="8"/>
  <c r="L1507" i="8" s="1"/>
  <c r="J1508" i="8"/>
  <c r="L1508" i="8" s="1"/>
  <c r="J1509" i="8"/>
  <c r="L1509" i="8" s="1"/>
  <c r="J1510" i="8"/>
  <c r="L1510" i="8" s="1"/>
  <c r="J1511" i="8"/>
  <c r="L1511" i="8" s="1"/>
  <c r="J1512" i="8"/>
  <c r="L1512" i="8" s="1"/>
  <c r="J1513" i="8"/>
  <c r="L1513" i="8" s="1"/>
  <c r="J1514" i="8"/>
  <c r="L1514" i="8" s="1"/>
  <c r="J1515" i="8"/>
  <c r="L1515" i="8" s="1"/>
  <c r="J1516" i="8"/>
  <c r="L1516" i="8" s="1"/>
  <c r="J1517" i="8"/>
  <c r="L1517" i="8" s="1"/>
  <c r="J1518" i="8"/>
  <c r="L1518" i="8" s="1"/>
  <c r="J1519" i="8"/>
  <c r="L1519" i="8" s="1"/>
  <c r="J1520" i="8"/>
  <c r="L1520" i="8" s="1"/>
  <c r="J1521" i="8"/>
  <c r="L1521" i="8" s="1"/>
  <c r="J1522" i="8"/>
  <c r="J1523" i="8"/>
  <c r="J1524" i="8"/>
  <c r="L1524" i="8" s="1"/>
  <c r="J1525" i="8"/>
  <c r="J1526" i="8"/>
  <c r="J1527" i="8"/>
  <c r="L1527" i="8" s="1"/>
  <c r="J1528" i="8"/>
  <c r="L1528" i="8" s="1"/>
  <c r="J1529" i="8"/>
  <c r="L1529" i="8" s="1"/>
  <c r="J1530" i="8"/>
  <c r="L1530" i="8" s="1"/>
  <c r="J1531" i="8"/>
  <c r="L1531" i="8" s="1"/>
  <c r="J1532" i="8"/>
  <c r="L1532" i="8" s="1"/>
  <c r="J1533" i="8"/>
  <c r="L1533" i="8" s="1"/>
  <c r="J1534" i="8"/>
  <c r="L1534" i="8" s="1"/>
  <c r="J1535" i="8"/>
  <c r="L1535" i="8" s="1"/>
  <c r="J1536" i="8"/>
  <c r="L1536" i="8" s="1"/>
  <c r="J1537" i="8"/>
  <c r="L1537" i="8" s="1"/>
  <c r="J1538" i="8"/>
  <c r="L1538" i="8" s="1"/>
  <c r="J1539" i="8"/>
  <c r="L1539" i="8" s="1"/>
  <c r="J1540" i="8"/>
  <c r="L1540" i="8" s="1"/>
  <c r="J1541" i="8"/>
  <c r="L1541" i="8" s="1"/>
  <c r="J1542" i="8"/>
  <c r="J1543" i="8"/>
  <c r="J1544" i="8"/>
  <c r="J1545" i="8"/>
  <c r="J1546" i="8"/>
  <c r="J1547" i="8"/>
  <c r="L1547" i="8" s="1"/>
  <c r="J1548" i="8"/>
  <c r="L1548" i="8" s="1"/>
  <c r="J1549" i="8"/>
  <c r="L1549" i="8" s="1"/>
  <c r="J1550" i="8"/>
  <c r="L1550" i="8" s="1"/>
  <c r="J1551" i="8"/>
  <c r="L1551" i="8" s="1"/>
  <c r="J1552" i="8"/>
  <c r="L1552" i="8" s="1"/>
  <c r="J1553" i="8"/>
  <c r="L1553" i="8" s="1"/>
  <c r="J1554" i="8"/>
  <c r="L1554" i="8" s="1"/>
  <c r="J1555" i="8"/>
  <c r="L1555" i="8" s="1"/>
  <c r="J1556" i="8"/>
  <c r="L1556" i="8" s="1"/>
  <c r="J1557" i="8"/>
  <c r="L1557" i="8" s="1"/>
  <c r="J1558" i="8"/>
  <c r="L1558" i="8" s="1"/>
  <c r="J1559" i="8"/>
  <c r="L1559" i="8" s="1"/>
  <c r="J1560" i="8"/>
  <c r="L1560" i="8" s="1"/>
  <c r="J1561" i="8"/>
  <c r="L1561" i="8" s="1"/>
  <c r="J1562" i="8"/>
  <c r="J1563" i="8"/>
  <c r="J1564" i="8"/>
  <c r="L1564" i="8" s="1"/>
  <c r="J1565" i="8"/>
  <c r="L1565" i="8" s="1"/>
  <c r="J1566" i="8"/>
  <c r="J1567" i="8"/>
  <c r="J1568" i="8"/>
  <c r="L1568" i="8" s="1"/>
  <c r="J1569" i="8"/>
  <c r="L1569" i="8" s="1"/>
  <c r="J1570" i="8"/>
  <c r="L1570" i="8" s="1"/>
  <c r="J1571" i="8"/>
  <c r="L1571" i="8" s="1"/>
  <c r="J1572" i="8"/>
  <c r="L1572" i="8" s="1"/>
  <c r="J1573" i="8"/>
  <c r="L1573" i="8" s="1"/>
  <c r="J1574" i="8"/>
  <c r="L1574" i="8" s="1"/>
  <c r="J1575" i="8"/>
  <c r="L1575" i="8" s="1"/>
  <c r="J1576" i="8"/>
  <c r="L1576" i="8" s="1"/>
  <c r="J1577" i="8"/>
  <c r="L1577" i="8" s="1"/>
  <c r="J1578" i="8"/>
  <c r="L1578" i="8" s="1"/>
  <c r="J1579" i="8"/>
  <c r="L1579" i="8" s="1"/>
  <c r="J1580" i="8"/>
  <c r="L1580" i="8" s="1"/>
  <c r="J1581" i="8"/>
  <c r="L1581" i="8" s="1"/>
  <c r="J1582" i="8"/>
  <c r="J1583" i="8"/>
  <c r="J1584" i="8"/>
  <c r="L1584" i="8" s="1"/>
  <c r="J1585" i="8"/>
  <c r="L1585" i="8" s="1"/>
  <c r="J1586" i="8"/>
  <c r="J1587" i="8"/>
  <c r="L1587" i="8" s="1"/>
  <c r="J1588" i="8"/>
  <c r="L1588" i="8" s="1"/>
  <c r="J1589" i="8"/>
  <c r="L1589" i="8" s="1"/>
  <c r="J1590" i="8"/>
  <c r="L1590" i="8" s="1"/>
  <c r="J1591" i="8"/>
  <c r="L1591" i="8" s="1"/>
  <c r="J1592" i="8"/>
  <c r="L1592" i="8" s="1"/>
  <c r="J1593" i="8"/>
  <c r="L1593" i="8" s="1"/>
  <c r="J1594" i="8"/>
  <c r="L1594" i="8" s="1"/>
  <c r="J1595" i="8"/>
  <c r="L1595" i="8" s="1"/>
  <c r="J1596" i="8"/>
  <c r="L1596" i="8" s="1"/>
  <c r="J1597" i="8"/>
  <c r="L1597" i="8" s="1"/>
  <c r="J1598" i="8"/>
  <c r="L1598" i="8" s="1"/>
  <c r="J1599" i="8"/>
  <c r="L1599" i="8" s="1"/>
  <c r="J1600" i="8"/>
  <c r="L1600" i="8" s="1"/>
  <c r="J1601" i="8"/>
  <c r="L1601" i="8" s="1"/>
  <c r="J1602" i="8"/>
  <c r="J1603" i="8"/>
  <c r="J1604" i="8"/>
  <c r="L1604" i="8" s="1"/>
  <c r="J1605" i="8"/>
  <c r="L1605" i="8" s="1"/>
  <c r="J1606" i="8"/>
  <c r="J1607" i="8"/>
  <c r="L1607" i="8" s="1"/>
  <c r="J1608" i="8"/>
  <c r="L1608" i="8" s="1"/>
  <c r="J1609" i="8"/>
  <c r="L1609" i="8" s="1"/>
  <c r="J1610" i="8"/>
  <c r="L1610" i="8" s="1"/>
  <c r="J1611" i="8"/>
  <c r="L1611" i="8" s="1"/>
  <c r="J1612" i="8"/>
  <c r="L1612" i="8" s="1"/>
  <c r="J1613" i="8"/>
  <c r="L1613" i="8" s="1"/>
  <c r="J1614" i="8"/>
  <c r="L1614" i="8" s="1"/>
  <c r="J1615" i="8"/>
  <c r="L1615" i="8" s="1"/>
  <c r="J1616" i="8"/>
  <c r="L1616" i="8" s="1"/>
  <c r="J1617" i="8"/>
  <c r="L1617" i="8" s="1"/>
  <c r="J1618" i="8"/>
  <c r="L1618" i="8" s="1"/>
  <c r="J1619" i="8"/>
  <c r="L1619" i="8" s="1"/>
  <c r="J1620" i="8"/>
  <c r="L1620" i="8" s="1"/>
  <c r="J1621" i="8"/>
  <c r="L1621" i="8" s="1"/>
  <c r="J1622" i="8"/>
  <c r="J1623" i="8"/>
  <c r="J1624" i="8"/>
  <c r="J1625" i="8"/>
  <c r="J1626" i="8"/>
  <c r="J1627" i="8"/>
  <c r="L1627" i="8" s="1"/>
  <c r="J1628" i="8"/>
  <c r="L1628" i="8" s="1"/>
  <c r="J1629" i="8"/>
  <c r="L1629" i="8" s="1"/>
  <c r="J1630" i="8"/>
  <c r="L1630" i="8" s="1"/>
  <c r="J1631" i="8"/>
  <c r="L1631" i="8" s="1"/>
  <c r="J1632" i="8"/>
  <c r="L1632" i="8" s="1"/>
  <c r="J1633" i="8"/>
  <c r="L1633" i="8" s="1"/>
  <c r="J1634" i="8"/>
  <c r="L1634" i="8" s="1"/>
  <c r="J1635" i="8"/>
  <c r="L1635" i="8" s="1"/>
  <c r="J1636" i="8"/>
  <c r="L1636" i="8" s="1"/>
  <c r="J1637" i="8"/>
  <c r="L1637" i="8" s="1"/>
  <c r="J1638" i="8"/>
  <c r="L1638" i="8" s="1"/>
  <c r="J1639" i="8"/>
  <c r="L1639" i="8" s="1"/>
  <c r="J1640" i="8"/>
  <c r="L1640" i="8" s="1"/>
  <c r="J1641" i="8"/>
  <c r="L1641" i="8" s="1"/>
  <c r="J1642" i="8"/>
  <c r="J1643" i="8"/>
  <c r="J1644" i="8"/>
  <c r="L1644" i="8" s="1"/>
  <c r="J1645" i="8"/>
  <c r="J1646" i="8"/>
  <c r="J1647" i="8"/>
  <c r="L1647" i="8" s="1"/>
  <c r="J1648" i="8"/>
  <c r="L1648" i="8" s="1"/>
  <c r="J1649" i="8"/>
  <c r="L1649" i="8" s="1"/>
  <c r="J1650" i="8"/>
  <c r="L1650" i="8" s="1"/>
  <c r="J1651" i="8"/>
  <c r="L1651" i="8" s="1"/>
  <c r="J1652" i="8"/>
  <c r="L1652" i="8" s="1"/>
  <c r="J1653" i="8"/>
  <c r="L1653" i="8" s="1"/>
  <c r="J1654" i="8"/>
  <c r="L1654" i="8" s="1"/>
  <c r="J1655" i="8"/>
  <c r="L1655" i="8" s="1"/>
  <c r="J1656" i="8"/>
  <c r="L1656" i="8" s="1"/>
  <c r="J1657" i="8"/>
  <c r="L1657" i="8" s="1"/>
  <c r="J1658" i="8"/>
  <c r="L1658" i="8" s="1"/>
  <c r="J1659" i="8"/>
  <c r="L1659" i="8" s="1"/>
  <c r="J1660" i="8"/>
  <c r="L1660" i="8" s="1"/>
  <c r="J1661" i="8"/>
  <c r="L1661" i="8" s="1"/>
  <c r="J1662" i="8"/>
  <c r="J1663" i="8"/>
  <c r="J1664" i="8"/>
  <c r="L1664" i="8" s="1"/>
  <c r="J1665" i="8"/>
  <c r="J1666" i="8"/>
  <c r="J1667" i="8"/>
  <c r="J1668" i="8"/>
  <c r="L1668" i="8" s="1"/>
  <c r="J1669" i="8"/>
  <c r="L1669" i="8" s="1"/>
  <c r="J1670" i="8"/>
  <c r="L1670" i="8" s="1"/>
  <c r="J1671" i="8"/>
  <c r="L1671" i="8" s="1"/>
  <c r="J1672" i="8"/>
  <c r="L1672" i="8" s="1"/>
  <c r="J1673" i="8"/>
  <c r="L1673" i="8" s="1"/>
  <c r="J1674" i="8"/>
  <c r="L1674" i="8" s="1"/>
  <c r="J1675" i="8"/>
  <c r="L1675" i="8" s="1"/>
  <c r="J1676" i="8"/>
  <c r="L1676" i="8" s="1"/>
  <c r="J1677" i="8"/>
  <c r="L1677" i="8" s="1"/>
  <c r="J1678" i="8"/>
  <c r="L1678" i="8" s="1"/>
  <c r="J1679" i="8"/>
  <c r="L1679" i="8" s="1"/>
  <c r="J1680" i="8"/>
  <c r="L1680" i="8" s="1"/>
  <c r="J1681" i="8"/>
  <c r="L1681" i="8" s="1"/>
  <c r="J1682" i="8"/>
  <c r="J1683" i="8"/>
  <c r="J1684" i="8"/>
  <c r="J1685" i="8"/>
  <c r="J1686" i="8"/>
  <c r="J1687" i="8"/>
  <c r="L1687" i="8" s="1"/>
  <c r="J1688" i="8"/>
  <c r="J1689" i="8"/>
  <c r="L1689" i="8" s="1"/>
  <c r="J1690" i="8"/>
  <c r="L1690" i="8" s="1"/>
  <c r="J1691" i="8"/>
  <c r="L1691" i="8" s="1"/>
  <c r="J1692" i="8"/>
  <c r="L1692" i="8" s="1"/>
  <c r="J1693" i="8"/>
  <c r="L1693" i="8" s="1"/>
  <c r="J1694" i="8"/>
  <c r="L1694" i="8" s="1"/>
  <c r="J1695" i="8"/>
  <c r="L1695" i="8" s="1"/>
  <c r="J1696" i="8"/>
  <c r="L1696" i="8" s="1"/>
  <c r="J1697" i="8"/>
  <c r="L1697" i="8" s="1"/>
  <c r="J1698" i="8"/>
  <c r="L1698" i="8" s="1"/>
  <c r="J1699" i="8"/>
  <c r="L1699" i="8" s="1"/>
  <c r="J1700" i="8"/>
  <c r="L1700" i="8" s="1"/>
  <c r="J1701" i="8"/>
  <c r="L1701" i="8" s="1"/>
  <c r="J1702" i="8"/>
  <c r="J1703" i="8"/>
  <c r="J1704" i="8"/>
  <c r="L1704" i="8" s="1"/>
  <c r="J1705" i="8"/>
  <c r="J1706" i="8"/>
  <c r="J1707" i="8"/>
  <c r="L1707" i="8" s="1"/>
  <c r="J1708" i="8"/>
  <c r="L1708" i="8" s="1"/>
  <c r="J1709" i="8"/>
  <c r="L1709" i="8" s="1"/>
  <c r="J1710" i="8"/>
  <c r="L1710" i="8" s="1"/>
  <c r="J1711" i="8"/>
  <c r="L1711" i="8" s="1"/>
  <c r="J1712" i="8"/>
  <c r="L1712" i="8" s="1"/>
  <c r="J1713" i="8"/>
  <c r="L1713" i="8" s="1"/>
  <c r="J1714" i="8"/>
  <c r="L1714" i="8" s="1"/>
  <c r="J1715" i="8"/>
  <c r="L1715" i="8" s="1"/>
  <c r="J1716" i="8"/>
  <c r="L1716" i="8" s="1"/>
  <c r="J1717" i="8"/>
  <c r="L1717" i="8" s="1"/>
  <c r="J1718" i="8"/>
  <c r="L1718" i="8" s="1"/>
  <c r="J1719" i="8"/>
  <c r="L1719" i="8" s="1"/>
  <c r="J1720" i="8"/>
  <c r="L1720" i="8" s="1"/>
  <c r="J1721" i="8"/>
  <c r="L1721" i="8" s="1"/>
  <c r="J1722" i="8"/>
  <c r="J1723" i="8"/>
  <c r="J1724" i="8"/>
  <c r="L1724" i="8" s="1"/>
  <c r="J1725" i="8"/>
  <c r="J1726" i="8"/>
  <c r="J1727" i="8"/>
  <c r="L1727" i="8" s="1"/>
  <c r="J1728" i="8"/>
  <c r="L1728" i="8" s="1"/>
  <c r="J1729" i="8"/>
  <c r="L1729" i="8" s="1"/>
  <c r="J1730" i="8"/>
  <c r="L1730" i="8" s="1"/>
  <c r="J1731" i="8"/>
  <c r="L1731" i="8" s="1"/>
  <c r="J1732" i="8"/>
  <c r="L1732" i="8" s="1"/>
  <c r="J1733" i="8"/>
  <c r="L1733" i="8" s="1"/>
  <c r="J1734" i="8"/>
  <c r="L1734" i="8" s="1"/>
  <c r="J1735" i="8"/>
  <c r="L1735" i="8" s="1"/>
  <c r="J1736" i="8"/>
  <c r="L1736" i="8" s="1"/>
  <c r="J1737" i="8"/>
  <c r="L1737" i="8" s="1"/>
  <c r="J1738" i="8"/>
  <c r="L1738" i="8" s="1"/>
  <c r="J1739" i="8"/>
  <c r="L1739" i="8" s="1"/>
  <c r="J1740" i="8"/>
  <c r="L1740" i="8" s="1"/>
  <c r="J1741" i="8"/>
  <c r="L1741" i="8" s="1"/>
  <c r="J1742" i="8"/>
  <c r="J1743" i="8"/>
  <c r="J1744" i="8"/>
  <c r="L1744" i="8" s="1"/>
  <c r="J1745" i="8"/>
  <c r="L1745" i="8" s="1"/>
  <c r="J1746" i="8"/>
  <c r="J1747" i="8"/>
  <c r="J1748" i="8"/>
  <c r="J1749" i="8"/>
  <c r="L1749" i="8" s="1"/>
  <c r="J1750" i="8"/>
  <c r="L1750" i="8" s="1"/>
  <c r="J1751" i="8"/>
  <c r="L1751" i="8" s="1"/>
  <c r="J1752" i="8"/>
  <c r="L1752" i="8" s="1"/>
  <c r="J1753" i="8"/>
  <c r="L1753" i="8" s="1"/>
  <c r="J1754" i="8"/>
  <c r="L1754" i="8" s="1"/>
  <c r="J1755" i="8"/>
  <c r="L1755" i="8" s="1"/>
  <c r="J1756" i="8"/>
  <c r="L1756" i="8" s="1"/>
  <c r="J1757" i="8"/>
  <c r="L1757" i="8" s="1"/>
  <c r="J1758" i="8"/>
  <c r="L1758" i="8" s="1"/>
  <c r="J1759" i="8"/>
  <c r="L1759" i="8" s="1"/>
  <c r="J1760" i="8"/>
  <c r="L1760" i="8" s="1"/>
  <c r="J1761" i="8"/>
  <c r="L1761" i="8" s="1"/>
  <c r="J1762" i="8"/>
  <c r="J1763" i="8"/>
  <c r="J1764" i="8"/>
  <c r="L1764" i="8" s="1"/>
  <c r="J1765" i="8"/>
  <c r="J1766" i="8"/>
  <c r="J1767" i="8"/>
  <c r="L1767" i="8" s="1"/>
  <c r="J1768" i="8"/>
  <c r="L1768" i="8" s="1"/>
  <c r="J1769" i="8"/>
  <c r="L1769" i="8" s="1"/>
  <c r="J1770" i="8"/>
  <c r="L1770" i="8" s="1"/>
  <c r="J1771" i="8"/>
  <c r="L1771" i="8" s="1"/>
  <c r="J1772" i="8"/>
  <c r="L1772" i="8" s="1"/>
  <c r="J1773" i="8"/>
  <c r="L1773" i="8" s="1"/>
  <c r="J1774" i="8"/>
  <c r="J1775" i="8"/>
  <c r="L1775" i="8" s="1"/>
  <c r="J1776" i="8"/>
  <c r="L1776" i="8" s="1"/>
  <c r="J1777" i="8"/>
  <c r="L1777" i="8" s="1"/>
  <c r="J1778" i="8"/>
  <c r="L1778" i="8" s="1"/>
  <c r="J1779" i="8"/>
  <c r="L1779" i="8" s="1"/>
  <c r="J1780" i="8"/>
  <c r="L1780" i="8" s="1"/>
  <c r="J1781" i="8"/>
  <c r="L1781" i="8" s="1"/>
  <c r="J1782" i="8"/>
  <c r="J1783" i="8"/>
  <c r="J1784" i="8"/>
  <c r="J1785" i="8"/>
  <c r="L1785" i="8" s="1"/>
  <c r="J1786" i="8"/>
  <c r="J1787" i="8"/>
  <c r="J1788" i="8"/>
  <c r="L1788" i="8" s="1"/>
  <c r="J1789" i="8"/>
  <c r="J1790" i="8"/>
  <c r="L1790" i="8" s="1"/>
  <c r="J1791" i="8"/>
  <c r="L1791" i="8" s="1"/>
  <c r="J1792" i="8"/>
  <c r="L1792" i="8" s="1"/>
  <c r="J1793" i="8"/>
  <c r="L1793" i="8" s="1"/>
  <c r="J1794" i="8"/>
  <c r="L1794" i="8" s="1"/>
  <c r="J1795" i="8"/>
  <c r="L1795" i="8" s="1"/>
  <c r="J1796" i="8"/>
  <c r="L1796" i="8" s="1"/>
  <c r="J1797" i="8"/>
  <c r="L1797" i="8" s="1"/>
  <c r="J1798" i="8"/>
  <c r="L1798" i="8" s="1"/>
  <c r="J1799" i="8"/>
  <c r="L1799" i="8" s="1"/>
  <c r="J1800" i="8"/>
  <c r="L1800" i="8" s="1"/>
  <c r="J1801" i="8"/>
  <c r="L1801" i="8" s="1"/>
  <c r="J1802" i="8"/>
  <c r="J1803" i="8"/>
  <c r="J1804" i="8"/>
  <c r="L1804" i="8" s="1"/>
  <c r="J1805" i="8"/>
  <c r="L1805" i="8" s="1"/>
  <c r="J1806" i="8"/>
  <c r="L1806" i="8" s="1"/>
  <c r="J1807" i="8"/>
  <c r="L1807" i="8" s="1"/>
  <c r="J1808" i="8"/>
  <c r="L1808" i="8" s="1"/>
  <c r="J1809" i="8"/>
  <c r="J1810" i="8"/>
  <c r="L1810" i="8" s="1"/>
  <c r="J1811" i="8"/>
  <c r="L1811" i="8" s="1"/>
  <c r="J1812" i="8"/>
  <c r="L1812" i="8" s="1"/>
  <c r="J1813" i="8"/>
  <c r="L1813" i="8" s="1"/>
  <c r="J1814" i="8"/>
  <c r="L1814" i="8" s="1"/>
  <c r="J1815" i="8"/>
  <c r="L1815" i="8" s="1"/>
  <c r="J1816" i="8"/>
  <c r="L1816" i="8" s="1"/>
  <c r="J1817" i="8"/>
  <c r="L1817" i="8" s="1"/>
  <c r="J1818" i="8"/>
  <c r="L1818" i="8" s="1"/>
  <c r="J1819" i="8"/>
  <c r="L1819" i="8" s="1"/>
  <c r="J1820" i="8"/>
  <c r="L1820" i="8" s="1"/>
  <c r="J1821" i="8"/>
  <c r="L1821" i="8" s="1"/>
  <c r="J1822" i="8"/>
  <c r="J1823" i="8"/>
  <c r="J1824" i="8"/>
  <c r="L1824" i="8" s="1"/>
  <c r="J1825" i="8"/>
  <c r="L1825" i="8" s="1"/>
  <c r="J1826" i="8"/>
  <c r="J1827" i="8"/>
  <c r="L1827" i="8" s="1"/>
  <c r="J1828" i="8"/>
  <c r="L1828" i="8" s="1"/>
  <c r="J1829" i="8"/>
  <c r="L1829" i="8" s="1"/>
  <c r="J1830" i="8"/>
  <c r="L1830" i="8" s="1"/>
  <c r="J1831" i="8"/>
  <c r="L1831" i="8" s="1"/>
  <c r="J1832" i="8"/>
  <c r="L1832" i="8" s="1"/>
  <c r="J1833" i="8"/>
  <c r="L1833" i="8" s="1"/>
  <c r="J1834" i="8"/>
  <c r="L1834" i="8" s="1"/>
  <c r="J1835" i="8"/>
  <c r="L1835" i="8" s="1"/>
  <c r="J1836" i="8"/>
  <c r="L1836" i="8" s="1"/>
  <c r="J1837" i="8"/>
  <c r="L1837" i="8" s="1"/>
  <c r="J1838" i="8"/>
  <c r="L1838" i="8" s="1"/>
  <c r="J1839" i="8"/>
  <c r="L1839" i="8" s="1"/>
  <c r="J1840" i="8"/>
  <c r="L1840" i="8" s="1"/>
  <c r="J1841" i="8"/>
  <c r="L1841" i="8" s="1"/>
  <c r="J1842" i="8"/>
  <c r="J1843" i="8"/>
  <c r="J1844" i="8"/>
  <c r="L1844" i="8" s="1"/>
  <c r="J1845" i="8"/>
  <c r="J1846" i="8"/>
  <c r="J1847" i="8"/>
  <c r="L1847" i="8" s="1"/>
  <c r="J1848" i="8"/>
  <c r="L1848" i="8" s="1"/>
  <c r="J1849" i="8"/>
  <c r="L1849" i="8" s="1"/>
  <c r="J1850" i="8"/>
  <c r="L1850" i="8" s="1"/>
  <c r="J1851" i="8"/>
  <c r="L1851" i="8" s="1"/>
  <c r="J1852" i="8"/>
  <c r="L1852" i="8" s="1"/>
  <c r="J1853" i="8"/>
  <c r="L1853" i="8" s="1"/>
  <c r="J1854" i="8"/>
  <c r="L1854" i="8" s="1"/>
  <c r="J1855" i="8"/>
  <c r="L1855" i="8" s="1"/>
  <c r="J1856" i="8"/>
  <c r="L1856" i="8" s="1"/>
  <c r="J1857" i="8"/>
  <c r="L1857" i="8" s="1"/>
  <c r="J1858" i="8"/>
  <c r="L1858" i="8" s="1"/>
  <c r="J1859" i="8"/>
  <c r="L1859" i="8" s="1"/>
  <c r="J1860" i="8"/>
  <c r="L1860" i="8" s="1"/>
  <c r="J1861" i="8"/>
  <c r="L1861" i="8" s="1"/>
  <c r="J1862" i="8"/>
  <c r="J1863" i="8"/>
  <c r="J1864" i="8"/>
  <c r="L1864" i="8" s="1"/>
  <c r="J1865" i="8"/>
  <c r="L1865" i="8" s="1"/>
  <c r="J1866" i="8"/>
  <c r="J1867" i="8"/>
  <c r="J1868" i="8"/>
  <c r="L1868" i="8" s="1"/>
  <c r="J1869" i="8"/>
  <c r="L1869" i="8" s="1"/>
  <c r="J1870" i="8"/>
  <c r="L1870" i="8" s="1"/>
  <c r="J1871" i="8"/>
  <c r="L1871" i="8" s="1"/>
  <c r="J1872" i="8"/>
  <c r="L1872" i="8" s="1"/>
  <c r="J1873" i="8"/>
  <c r="L1873" i="8" s="1"/>
  <c r="J1874" i="8"/>
  <c r="L1874" i="8" s="1"/>
  <c r="J1875" i="8"/>
  <c r="L1875" i="8" s="1"/>
  <c r="J1876" i="8"/>
  <c r="L1876" i="8" s="1"/>
  <c r="J1877" i="8"/>
  <c r="L1877" i="8" s="1"/>
  <c r="J1878" i="8"/>
  <c r="L1878" i="8" s="1"/>
  <c r="J1879" i="8"/>
  <c r="L1879" i="8" s="1"/>
  <c r="J1880" i="8"/>
  <c r="L1880" i="8" s="1"/>
  <c r="J1881" i="8"/>
  <c r="L1881" i="8" s="1"/>
  <c r="J1882" i="8"/>
  <c r="J1883" i="8"/>
  <c r="J1884" i="8"/>
  <c r="L1884" i="8" s="1"/>
  <c r="J1885" i="8"/>
  <c r="J1886" i="8"/>
  <c r="J1887" i="8"/>
  <c r="L1887" i="8" s="1"/>
  <c r="J1888" i="8"/>
  <c r="L1888" i="8" s="1"/>
  <c r="J1889" i="8"/>
  <c r="L1889" i="8" s="1"/>
  <c r="J1890" i="8"/>
  <c r="L1890" i="8" s="1"/>
  <c r="J1891" i="8"/>
  <c r="L1891" i="8" s="1"/>
  <c r="J1892" i="8"/>
  <c r="L1892" i="8" s="1"/>
  <c r="J1893" i="8"/>
  <c r="L1893" i="8" s="1"/>
  <c r="J1894" i="8"/>
  <c r="L1894" i="8" s="1"/>
  <c r="J1895" i="8"/>
  <c r="L1895" i="8" s="1"/>
  <c r="J1896" i="8"/>
  <c r="L1896" i="8" s="1"/>
  <c r="J1897" i="8"/>
  <c r="L1897" i="8" s="1"/>
  <c r="J1898" i="8"/>
  <c r="L1898" i="8" s="1"/>
  <c r="J1899" i="8"/>
  <c r="L1899" i="8" s="1"/>
  <c r="J1900" i="8"/>
  <c r="L1900" i="8" s="1"/>
  <c r="J1901" i="8"/>
  <c r="L1901" i="8" s="1"/>
  <c r="J1902" i="8"/>
  <c r="J1903" i="8"/>
  <c r="L3" i="8"/>
  <c r="L23" i="8"/>
  <c r="L27" i="8"/>
  <c r="L43" i="8"/>
  <c r="L47" i="8"/>
  <c r="L48" i="8"/>
  <c r="L63" i="8"/>
  <c r="L67" i="8"/>
  <c r="L83" i="8"/>
  <c r="L87" i="8"/>
  <c r="L103" i="8"/>
  <c r="L107" i="8"/>
  <c r="L123" i="8"/>
  <c r="L127" i="8"/>
  <c r="L143" i="8"/>
  <c r="L163" i="8"/>
  <c r="L167" i="8"/>
  <c r="L183" i="8"/>
  <c r="L187" i="8"/>
  <c r="L203" i="8"/>
  <c r="L207" i="8"/>
  <c r="L223" i="8"/>
  <c r="L227" i="8"/>
  <c r="L228" i="8"/>
  <c r="L243" i="8"/>
  <c r="L247" i="8"/>
  <c r="L248" i="8"/>
  <c r="L252" i="8"/>
  <c r="L263" i="8"/>
  <c r="L267" i="8"/>
  <c r="L283" i="8"/>
  <c r="L303" i="8"/>
  <c r="L307" i="8"/>
  <c r="L323" i="8"/>
  <c r="L327" i="8"/>
  <c r="L343" i="8"/>
  <c r="L347" i="8"/>
  <c r="L363" i="8"/>
  <c r="L367" i="8"/>
  <c r="L383" i="8"/>
  <c r="L387" i="8"/>
  <c r="L388" i="8"/>
  <c r="L403" i="8"/>
  <c r="L407" i="8"/>
  <c r="L408" i="8"/>
  <c r="L423" i="8"/>
  <c r="L443" i="8"/>
  <c r="L447" i="8"/>
  <c r="L463" i="8"/>
  <c r="L483" i="8"/>
  <c r="L503" i="8"/>
  <c r="L523" i="8"/>
  <c r="L543" i="8"/>
  <c r="L547" i="8"/>
  <c r="L563" i="8"/>
  <c r="L567" i="8"/>
  <c r="L583" i="8"/>
  <c r="L587" i="8"/>
  <c r="L603" i="8"/>
  <c r="L607" i="8"/>
  <c r="L623" i="8"/>
  <c r="L643" i="8"/>
  <c r="L663" i="8"/>
  <c r="L683" i="8"/>
  <c r="L688" i="8"/>
  <c r="L703" i="8"/>
  <c r="L707" i="8"/>
  <c r="L723" i="8"/>
  <c r="L727" i="8"/>
  <c r="L743" i="8"/>
  <c r="L747" i="8"/>
  <c r="L763" i="8"/>
  <c r="L767" i="8"/>
  <c r="L783" i="8"/>
  <c r="L803" i="8"/>
  <c r="L823" i="8"/>
  <c r="L843" i="8"/>
  <c r="L847" i="8"/>
  <c r="L863" i="8"/>
  <c r="L867" i="8"/>
  <c r="L883" i="8"/>
  <c r="L887" i="8"/>
  <c r="L903" i="8"/>
  <c r="L907" i="8"/>
  <c r="L923" i="8"/>
  <c r="L926" i="8"/>
  <c r="L943" i="8"/>
  <c r="L963" i="8"/>
  <c r="L1023" i="8"/>
  <c r="L1043" i="8"/>
  <c r="L1063" i="8"/>
  <c r="L1223" i="8"/>
  <c r="L1243" i="8"/>
  <c r="L1283" i="8"/>
  <c r="L1307" i="8"/>
  <c r="L1346" i="8"/>
  <c r="L1348" i="8"/>
  <c r="L1367" i="8"/>
  <c r="L1583" i="8"/>
  <c r="L1603" i="8"/>
  <c r="L1623" i="8"/>
  <c r="L1643" i="8"/>
  <c r="L1683" i="8"/>
  <c r="L1686" i="8"/>
  <c r="L1688" i="8"/>
  <c r="L1747" i="8"/>
  <c r="L1748" i="8"/>
  <c r="L1774" i="8"/>
  <c r="L1784" i="8"/>
  <c r="L1787" i="8"/>
  <c r="L1867" i="8"/>
  <c r="L6" i="8"/>
  <c r="L22" i="8"/>
  <c r="L25" i="8"/>
  <c r="L26" i="8"/>
  <c r="L42" i="8"/>
  <c r="L44" i="8"/>
  <c r="L45" i="8"/>
  <c r="L46" i="8"/>
  <c r="L49" i="8"/>
  <c r="L62" i="8"/>
  <c r="L65" i="8"/>
  <c r="L66" i="8"/>
  <c r="L82" i="8"/>
  <c r="L86" i="8"/>
  <c r="L94" i="8"/>
  <c r="L102" i="8"/>
  <c r="L106" i="8"/>
  <c r="L122" i="8"/>
  <c r="L124" i="8"/>
  <c r="L125" i="8"/>
  <c r="L126" i="8"/>
  <c r="L142" i="8"/>
  <c r="L144" i="8"/>
  <c r="L146" i="8"/>
  <c r="L149" i="8"/>
  <c r="L150" i="8"/>
  <c r="L166" i="8"/>
  <c r="L182" i="8"/>
  <c r="L186" i="8"/>
  <c r="L202" i="8"/>
  <c r="L204" i="8"/>
  <c r="L205" i="8"/>
  <c r="L206" i="8"/>
  <c r="L222" i="8"/>
  <c r="L224" i="8"/>
  <c r="L225" i="8"/>
  <c r="L242" i="8"/>
  <c r="L246" i="8"/>
  <c r="L249" i="8"/>
  <c r="L262" i="8"/>
  <c r="L264" i="8"/>
  <c r="L266" i="8"/>
  <c r="L269" i="8"/>
  <c r="L282" i="8"/>
  <c r="L285" i="8"/>
  <c r="L286" i="8"/>
  <c r="L302" i="8"/>
  <c r="L304" i="8"/>
  <c r="L305" i="8"/>
  <c r="L306" i="8"/>
  <c r="L322" i="8"/>
  <c r="L326" i="8"/>
  <c r="L342" i="8"/>
  <c r="L344" i="8"/>
  <c r="L346" i="8"/>
  <c r="L349" i="8"/>
  <c r="L362" i="8"/>
  <c r="L365" i="8"/>
  <c r="L369" i="8"/>
  <c r="L370" i="8"/>
  <c r="L382" i="8"/>
  <c r="L384" i="8"/>
  <c r="L386" i="8"/>
  <c r="L402" i="8"/>
  <c r="L406" i="8"/>
  <c r="L422" i="8"/>
  <c r="L424" i="8"/>
  <c r="L426" i="8"/>
  <c r="L442" i="8"/>
  <c r="L445" i="8"/>
  <c r="L446" i="8"/>
  <c r="L462" i="8"/>
  <c r="L464" i="8"/>
  <c r="L465" i="8"/>
  <c r="L466" i="8"/>
  <c r="L482" i="8"/>
  <c r="L484" i="8"/>
  <c r="L486" i="8"/>
  <c r="L502" i="8"/>
  <c r="L506" i="8"/>
  <c r="L522" i="8"/>
  <c r="L524" i="8"/>
  <c r="L525" i="8"/>
  <c r="L526" i="8"/>
  <c r="L542" i="8"/>
  <c r="L544" i="8"/>
  <c r="L545" i="8"/>
  <c r="L546" i="8"/>
  <c r="L549" i="8"/>
  <c r="L562" i="8"/>
  <c r="L566" i="8"/>
  <c r="L582" i="8"/>
  <c r="L586" i="8"/>
  <c r="L602" i="8"/>
  <c r="L606" i="8"/>
  <c r="L622" i="8"/>
  <c r="L624" i="8"/>
  <c r="L625" i="8"/>
  <c r="L626" i="8"/>
  <c r="L642" i="8"/>
  <c r="L646" i="8"/>
  <c r="L649" i="8"/>
  <c r="L662" i="8"/>
  <c r="L664" i="8"/>
  <c r="L666" i="8"/>
  <c r="L682" i="8"/>
  <c r="L686" i="8"/>
  <c r="L702" i="8"/>
  <c r="L704" i="8"/>
  <c r="L705" i="8"/>
  <c r="L706" i="8"/>
  <c r="L722" i="8"/>
  <c r="L724" i="8"/>
  <c r="L725" i="8"/>
  <c r="L726" i="8"/>
  <c r="L742" i="8"/>
  <c r="L744" i="8"/>
  <c r="L745" i="8"/>
  <c r="L746" i="8"/>
  <c r="L749" i="8"/>
  <c r="L762" i="8"/>
  <c r="L764" i="8"/>
  <c r="L766" i="8"/>
  <c r="L782" i="8"/>
  <c r="L784" i="8"/>
  <c r="L786" i="8"/>
  <c r="L802" i="8"/>
  <c r="L806" i="8"/>
  <c r="L822" i="8"/>
  <c r="L825" i="8"/>
  <c r="L826" i="8"/>
  <c r="L829" i="8"/>
  <c r="L830" i="8"/>
  <c r="L842" i="8"/>
  <c r="L844" i="8"/>
  <c r="L845" i="8"/>
  <c r="L846" i="8"/>
  <c r="L862" i="8"/>
  <c r="L865" i="8"/>
  <c r="L866" i="8"/>
  <c r="L882" i="8"/>
  <c r="L884" i="8"/>
  <c r="L885" i="8"/>
  <c r="L886" i="8"/>
  <c r="L902" i="8"/>
  <c r="L904" i="8"/>
  <c r="L905" i="8"/>
  <c r="L906" i="8"/>
  <c r="L909" i="8"/>
  <c r="L910" i="8"/>
  <c r="L911" i="8"/>
  <c r="L922" i="8"/>
  <c r="L942" i="8"/>
  <c r="L944" i="8"/>
  <c r="L946" i="8"/>
  <c r="L962" i="8"/>
  <c r="L964" i="8"/>
  <c r="L966" i="8"/>
  <c r="L967" i="8"/>
  <c r="L982" i="8"/>
  <c r="L983" i="8"/>
  <c r="L984" i="8"/>
  <c r="L985" i="8"/>
  <c r="L986" i="8"/>
  <c r="L987" i="8"/>
  <c r="L989" i="8"/>
  <c r="L1002" i="8"/>
  <c r="L1003" i="8"/>
  <c r="L1005" i="8"/>
  <c r="L1006" i="8"/>
  <c r="L1007" i="8"/>
  <c r="L1022" i="8"/>
  <c r="L1026" i="8"/>
  <c r="L1027" i="8"/>
  <c r="L1042" i="8"/>
  <c r="L1044" i="8"/>
  <c r="L1045" i="8"/>
  <c r="L1046" i="8"/>
  <c r="L1062" i="8"/>
  <c r="L1064" i="8"/>
  <c r="L1066" i="8"/>
  <c r="L1082" i="8"/>
  <c r="L1083" i="8"/>
  <c r="L1084" i="8"/>
  <c r="L1086" i="8"/>
  <c r="L1087" i="8"/>
  <c r="L1089" i="8"/>
  <c r="L1102" i="8"/>
  <c r="L1103" i="8"/>
  <c r="L1106" i="8"/>
  <c r="L1122" i="8"/>
  <c r="L1123" i="8"/>
  <c r="L1126" i="8"/>
  <c r="L1127" i="8"/>
  <c r="L1142" i="8"/>
  <c r="L1143" i="8"/>
  <c r="L1146" i="8"/>
  <c r="L1147" i="8"/>
  <c r="L1162" i="8"/>
  <c r="L1163" i="8"/>
  <c r="L1164" i="8"/>
  <c r="L1165" i="8"/>
  <c r="L1166" i="8"/>
  <c r="L1167" i="8"/>
  <c r="L1182" i="8"/>
  <c r="L1183" i="8"/>
  <c r="L1186" i="8"/>
  <c r="L1202" i="8"/>
  <c r="L1203" i="8"/>
  <c r="L1204" i="8"/>
  <c r="L1206" i="8"/>
  <c r="L1207" i="8"/>
  <c r="L1222" i="8"/>
  <c r="L1224" i="8"/>
  <c r="L1225" i="8"/>
  <c r="L1226" i="8"/>
  <c r="L1229" i="8"/>
  <c r="L1242" i="8"/>
  <c r="L1244" i="8"/>
  <c r="L1245" i="8"/>
  <c r="L1246" i="8"/>
  <c r="L1247" i="8"/>
  <c r="L1262" i="8"/>
  <c r="L1263" i="8"/>
  <c r="L1265" i="8"/>
  <c r="L1266" i="8"/>
  <c r="L1282" i="8"/>
  <c r="L1284" i="8"/>
  <c r="L1286" i="8"/>
  <c r="L1287" i="8"/>
  <c r="L1302" i="8"/>
  <c r="L1303" i="8"/>
  <c r="L1304" i="8"/>
  <c r="L1305" i="8"/>
  <c r="L1306" i="8"/>
  <c r="L1322" i="8"/>
  <c r="L1323" i="8"/>
  <c r="L1326" i="8"/>
  <c r="L1327" i="8"/>
  <c r="L1342" i="8"/>
  <c r="L1343" i="8"/>
  <c r="L1347" i="8"/>
  <c r="L1362" i="8"/>
  <c r="L1363" i="8"/>
  <c r="L1364" i="8"/>
  <c r="L1365" i="8"/>
  <c r="L1366" i="8"/>
  <c r="L1382" i="8"/>
  <c r="L1383" i="8"/>
  <c r="L1384" i="8"/>
  <c r="L1386" i="8"/>
  <c r="L1387" i="8"/>
  <c r="L1389" i="8"/>
  <c r="L1402" i="8"/>
  <c r="L1403" i="8"/>
  <c r="L1406" i="8"/>
  <c r="L1407" i="8"/>
  <c r="L1422" i="8"/>
  <c r="L1423" i="8"/>
  <c r="L1426" i="8"/>
  <c r="L1442" i="8"/>
  <c r="L1443" i="8"/>
  <c r="L1444" i="8"/>
  <c r="L1445" i="8"/>
  <c r="L1446" i="8"/>
  <c r="L1447" i="8"/>
  <c r="L1462" i="8"/>
  <c r="L1463" i="8"/>
  <c r="L1466" i="8"/>
  <c r="L1467" i="8"/>
  <c r="L1482" i="8"/>
  <c r="L1483" i="8"/>
  <c r="L1484" i="8"/>
  <c r="L1486" i="8"/>
  <c r="L1487" i="8"/>
  <c r="L1502" i="8"/>
  <c r="L1503" i="8"/>
  <c r="L1506" i="8"/>
  <c r="L1522" i="8"/>
  <c r="L1523" i="8"/>
  <c r="L1525" i="8"/>
  <c r="L1526" i="8"/>
  <c r="L1542" i="8"/>
  <c r="L1543" i="8"/>
  <c r="L1544" i="8"/>
  <c r="L1545" i="8"/>
  <c r="L1546" i="8"/>
  <c r="L1562" i="8"/>
  <c r="L1563" i="8"/>
  <c r="L1566" i="8"/>
  <c r="L1567" i="8"/>
  <c r="L1582" i="8"/>
  <c r="L1586" i="8"/>
  <c r="L1602" i="8"/>
  <c r="L1606" i="8"/>
  <c r="L1622" i="8"/>
  <c r="L1624" i="8"/>
  <c r="L1625" i="8"/>
  <c r="L1626" i="8"/>
  <c r="L1642" i="8"/>
  <c r="L1645" i="8"/>
  <c r="L1646" i="8"/>
  <c r="L1662" i="8"/>
  <c r="L1663" i="8"/>
  <c r="L1665" i="8"/>
  <c r="L1666" i="8"/>
  <c r="L1667" i="8"/>
  <c r="L1682" i="8"/>
  <c r="L1684" i="8"/>
  <c r="L1685" i="8"/>
  <c r="L1702" i="8"/>
  <c r="L1703" i="8"/>
  <c r="L1705" i="8"/>
  <c r="L1706" i="8"/>
  <c r="L1722" i="8"/>
  <c r="L1723" i="8"/>
  <c r="L1725" i="8"/>
  <c r="L1726" i="8"/>
  <c r="L1742" i="8"/>
  <c r="L1743" i="8"/>
  <c r="L1746" i="8"/>
  <c r="L1762" i="8"/>
  <c r="L1763" i="8"/>
  <c r="L1765" i="8"/>
  <c r="L1766" i="8"/>
  <c r="L1782" i="8"/>
  <c r="L1783" i="8"/>
  <c r="L1786" i="8"/>
  <c r="L1789" i="8"/>
  <c r="L1802" i="8"/>
  <c r="L1803" i="8"/>
  <c r="L1809" i="8"/>
  <c r="L1822" i="8"/>
  <c r="L1823" i="8"/>
  <c r="L1826" i="8"/>
  <c r="L1842" i="8"/>
  <c r="L1843" i="8"/>
  <c r="L1845" i="8"/>
  <c r="L1846" i="8"/>
  <c r="L1862" i="8"/>
  <c r="L1863" i="8"/>
  <c r="L1866" i="8"/>
  <c r="L1882" i="8"/>
  <c r="L1883" i="8"/>
  <c r="L1885" i="8"/>
  <c r="L1886" i="8"/>
  <c r="L1902" i="8"/>
  <c r="L1903" i="8"/>
  <c r="K2" i="8"/>
  <c r="M2" i="8" s="1"/>
  <c r="K3" i="8"/>
  <c r="M3" i="8" s="1"/>
  <c r="K4" i="8"/>
  <c r="M4" i="8" s="1"/>
  <c r="K5" i="8"/>
  <c r="M5" i="8" s="1"/>
  <c r="K6" i="8"/>
  <c r="M6" i="8" s="1"/>
  <c r="K7" i="8"/>
  <c r="M7" i="8" s="1"/>
  <c r="K8" i="8"/>
  <c r="M8" i="8" s="1"/>
  <c r="K9" i="8"/>
  <c r="M9" i="8" s="1"/>
  <c r="K10" i="8"/>
  <c r="M10" i="8" s="1"/>
  <c r="K11" i="8"/>
  <c r="M11" i="8" s="1"/>
  <c r="K12" i="8"/>
  <c r="M12" i="8" s="1"/>
  <c r="K13" i="8"/>
  <c r="M13" i="8" s="1"/>
  <c r="K14" i="8"/>
  <c r="M14" i="8" s="1"/>
  <c r="K15" i="8"/>
  <c r="M15" i="8" s="1"/>
  <c r="K16" i="8"/>
  <c r="M16" i="8" s="1"/>
  <c r="K17" i="8"/>
  <c r="M17" i="8" s="1"/>
  <c r="K18" i="8"/>
  <c r="M18" i="8" s="1"/>
  <c r="K19" i="8"/>
  <c r="M19" i="8" s="1"/>
  <c r="K20" i="8"/>
  <c r="M20" i="8" s="1"/>
  <c r="K21" i="8"/>
  <c r="M21" i="8" s="1"/>
  <c r="K22" i="8"/>
  <c r="M22" i="8" s="1"/>
  <c r="K23" i="8"/>
  <c r="M23" i="8" s="1"/>
  <c r="K24" i="8"/>
  <c r="M24" i="8" s="1"/>
  <c r="K25" i="8"/>
  <c r="M25" i="8" s="1"/>
  <c r="K26" i="8"/>
  <c r="M26" i="8" s="1"/>
  <c r="K27" i="8"/>
  <c r="M27" i="8" s="1"/>
  <c r="K28" i="8"/>
  <c r="M28" i="8" s="1"/>
  <c r="K29" i="8"/>
  <c r="M29" i="8" s="1"/>
  <c r="K30" i="8"/>
  <c r="K31" i="8"/>
  <c r="K32" i="8"/>
  <c r="M32" i="8" s="1"/>
  <c r="K33" i="8"/>
  <c r="M33" i="8" s="1"/>
  <c r="K34" i="8"/>
  <c r="M34" i="8" s="1"/>
  <c r="K35" i="8"/>
  <c r="M35" i="8" s="1"/>
  <c r="K36" i="8"/>
  <c r="M36" i="8" s="1"/>
  <c r="K37" i="8"/>
  <c r="M37" i="8" s="1"/>
  <c r="K38" i="8"/>
  <c r="M38" i="8" s="1"/>
  <c r="K39" i="8"/>
  <c r="K40" i="8"/>
  <c r="M40" i="8" s="1"/>
  <c r="K41" i="8"/>
  <c r="M41" i="8" s="1"/>
  <c r="K42" i="8"/>
  <c r="M42" i="8" s="1"/>
  <c r="K43" i="8"/>
  <c r="K44" i="8"/>
  <c r="M44" i="8" s="1"/>
  <c r="K45" i="8"/>
  <c r="M45" i="8" s="1"/>
  <c r="K46" i="8"/>
  <c r="M46" i="8" s="1"/>
  <c r="K47" i="8"/>
  <c r="K48" i="8"/>
  <c r="M48" i="8" s="1"/>
  <c r="K49" i="8"/>
  <c r="M49" i="8" s="1"/>
  <c r="K50" i="8"/>
  <c r="M50" i="8" s="1"/>
  <c r="K51" i="8"/>
  <c r="M51" i="8" s="1"/>
  <c r="K52" i="8"/>
  <c r="K53" i="8"/>
  <c r="M53" i="8" s="1"/>
  <c r="K54" i="8"/>
  <c r="M54" i="8" s="1"/>
  <c r="K55" i="8"/>
  <c r="K56" i="8"/>
  <c r="M56" i="8" s="1"/>
  <c r="K57" i="8"/>
  <c r="M57" i="8" s="1"/>
  <c r="K58" i="8"/>
  <c r="M58" i="8" s="1"/>
  <c r="K59" i="8"/>
  <c r="M59" i="8" s="1"/>
  <c r="K60" i="8"/>
  <c r="M60" i="8" s="1"/>
  <c r="K61" i="8"/>
  <c r="M61" i="8" s="1"/>
  <c r="K62" i="8"/>
  <c r="M62" i="8" s="1"/>
  <c r="K63" i="8"/>
  <c r="M63" i="8" s="1"/>
  <c r="K64" i="8"/>
  <c r="M64" i="8" s="1"/>
  <c r="K65" i="8"/>
  <c r="M65" i="8" s="1"/>
  <c r="K66" i="8"/>
  <c r="M66" i="8" s="1"/>
  <c r="K67" i="8"/>
  <c r="M67" i="8" s="1"/>
  <c r="K68" i="8"/>
  <c r="M68" i="8" s="1"/>
  <c r="K69" i="8"/>
  <c r="M69" i="8" s="1"/>
  <c r="K70" i="8"/>
  <c r="M70" i="8" s="1"/>
  <c r="K71" i="8"/>
  <c r="K72" i="8"/>
  <c r="M72" i="8" s="1"/>
  <c r="K73" i="8"/>
  <c r="K74" i="8"/>
  <c r="M74" i="8" s="1"/>
  <c r="K75" i="8"/>
  <c r="M75" i="8" s="1"/>
  <c r="K76" i="8"/>
  <c r="M76" i="8" s="1"/>
  <c r="K77" i="8"/>
  <c r="M77" i="8" s="1"/>
  <c r="K78" i="8"/>
  <c r="M78" i="8" s="1"/>
  <c r="K79" i="8"/>
  <c r="K80" i="8"/>
  <c r="M80" i="8" s="1"/>
  <c r="K81" i="8"/>
  <c r="K82" i="8"/>
  <c r="M82" i="8" s="1"/>
  <c r="K83" i="8"/>
  <c r="K84" i="8"/>
  <c r="M84" i="8" s="1"/>
  <c r="K85" i="8"/>
  <c r="M85" i="8" s="1"/>
  <c r="K86" i="8"/>
  <c r="M86" i="8" s="1"/>
  <c r="K87" i="8"/>
  <c r="K88" i="8"/>
  <c r="M88" i="8" s="1"/>
  <c r="K89" i="8"/>
  <c r="M89" i="8" s="1"/>
  <c r="K90" i="8"/>
  <c r="K91" i="8"/>
  <c r="K92" i="8"/>
  <c r="M92" i="8" s="1"/>
  <c r="K93" i="8"/>
  <c r="M93" i="8" s="1"/>
  <c r="K94" i="8"/>
  <c r="M94" i="8" s="1"/>
  <c r="K95" i="8"/>
  <c r="M95" i="8" s="1"/>
  <c r="K96" i="8"/>
  <c r="M96" i="8" s="1"/>
  <c r="K97" i="8"/>
  <c r="M97" i="8" s="1"/>
  <c r="K98" i="8"/>
  <c r="M98" i="8" s="1"/>
  <c r="K99" i="8"/>
  <c r="K100" i="8"/>
  <c r="M100" i="8" s="1"/>
  <c r="K101" i="8"/>
  <c r="K102" i="8"/>
  <c r="M102" i="8" s="1"/>
  <c r="K103" i="8"/>
  <c r="M103" i="8" s="1"/>
  <c r="K104" i="8"/>
  <c r="M104" i="8" s="1"/>
  <c r="K105" i="8"/>
  <c r="M105" i="8" s="1"/>
  <c r="K106" i="8"/>
  <c r="M106" i="8" s="1"/>
  <c r="K107" i="8"/>
  <c r="M107" i="8" s="1"/>
  <c r="K108" i="8"/>
  <c r="M108" i="8" s="1"/>
  <c r="K109" i="8"/>
  <c r="M109" i="8" s="1"/>
  <c r="K110" i="8"/>
  <c r="M110" i="8" s="1"/>
  <c r="K111" i="8"/>
  <c r="M111" i="8" s="1"/>
  <c r="K112" i="8"/>
  <c r="M112" i="8" s="1"/>
  <c r="K113" i="8"/>
  <c r="M113" i="8" s="1"/>
  <c r="K114" i="8"/>
  <c r="M114" i="8" s="1"/>
  <c r="K115" i="8"/>
  <c r="K116" i="8"/>
  <c r="M116" i="8" s="1"/>
  <c r="K117" i="8"/>
  <c r="M117" i="8" s="1"/>
  <c r="K118" i="8"/>
  <c r="M118" i="8" s="1"/>
  <c r="K119" i="8"/>
  <c r="M119" i="8" s="1"/>
  <c r="K120" i="8"/>
  <c r="M120" i="8" s="1"/>
  <c r="K121" i="8"/>
  <c r="M121" i="8" s="1"/>
  <c r="K122" i="8"/>
  <c r="M122" i="8" s="1"/>
  <c r="K123" i="8"/>
  <c r="M123" i="8" s="1"/>
  <c r="K124" i="8"/>
  <c r="M124" i="8" s="1"/>
  <c r="K125" i="8"/>
  <c r="M125" i="8" s="1"/>
  <c r="K126" i="8"/>
  <c r="M126" i="8" s="1"/>
  <c r="K127" i="8"/>
  <c r="M127" i="8" s="1"/>
  <c r="K128" i="8"/>
  <c r="M128" i="8" s="1"/>
  <c r="K129" i="8"/>
  <c r="M129" i="8" s="1"/>
  <c r="K130" i="8"/>
  <c r="M130" i="8" s="1"/>
  <c r="K131" i="8"/>
  <c r="K132" i="8"/>
  <c r="M132" i="8" s="1"/>
  <c r="K133" i="8"/>
  <c r="K134" i="8"/>
  <c r="M134" i="8" s="1"/>
  <c r="K135" i="8"/>
  <c r="M135" i="8" s="1"/>
  <c r="K136" i="8"/>
  <c r="K137" i="8"/>
  <c r="M137" i="8" s="1"/>
  <c r="K138" i="8"/>
  <c r="M138" i="8" s="1"/>
  <c r="K139" i="8"/>
  <c r="K140" i="8"/>
  <c r="K141" i="8"/>
  <c r="K142" i="8"/>
  <c r="M142" i="8" s="1"/>
  <c r="K143" i="8"/>
  <c r="K144" i="8"/>
  <c r="M144" i="8" s="1"/>
  <c r="K145" i="8"/>
  <c r="M145" i="8" s="1"/>
  <c r="K146" i="8"/>
  <c r="M146" i="8" s="1"/>
  <c r="K147" i="8"/>
  <c r="K148" i="8"/>
  <c r="M148" i="8" s="1"/>
  <c r="K149" i="8"/>
  <c r="M149" i="8" s="1"/>
  <c r="K150" i="8"/>
  <c r="M150" i="8" s="1"/>
  <c r="K151" i="8"/>
  <c r="M151" i="8" s="1"/>
  <c r="K152" i="8"/>
  <c r="M152" i="8" s="1"/>
  <c r="K153" i="8"/>
  <c r="M153" i="8" s="1"/>
  <c r="K154" i="8"/>
  <c r="M154" i="8" s="1"/>
  <c r="K155" i="8"/>
  <c r="M155" i="8" s="1"/>
  <c r="K156" i="8"/>
  <c r="M156" i="8" s="1"/>
  <c r="K157" i="8"/>
  <c r="M157" i="8" s="1"/>
  <c r="K158" i="8"/>
  <c r="M158" i="8" s="1"/>
  <c r="K159" i="8"/>
  <c r="M159" i="8" s="1"/>
  <c r="K160" i="8"/>
  <c r="M160" i="8" s="1"/>
  <c r="K161" i="8"/>
  <c r="M161" i="8" s="1"/>
  <c r="K162" i="8"/>
  <c r="M162" i="8" s="1"/>
  <c r="K163" i="8"/>
  <c r="K164" i="8"/>
  <c r="M164" i="8" s="1"/>
  <c r="K165" i="8"/>
  <c r="M165" i="8" s="1"/>
  <c r="K166" i="8"/>
  <c r="M166" i="8" s="1"/>
  <c r="K167" i="8"/>
  <c r="K168" i="8"/>
  <c r="M168" i="8" s="1"/>
  <c r="K169" i="8"/>
  <c r="M169" i="8" s="1"/>
  <c r="K170" i="8"/>
  <c r="M170" i="8" s="1"/>
  <c r="K171" i="8"/>
  <c r="M171" i="8" s="1"/>
  <c r="K172" i="8"/>
  <c r="M172" i="8" s="1"/>
  <c r="K173" i="8"/>
  <c r="M173" i="8" s="1"/>
  <c r="K174" i="8"/>
  <c r="M174" i="8" s="1"/>
  <c r="K175" i="8"/>
  <c r="K176" i="8"/>
  <c r="M176" i="8" s="1"/>
  <c r="K177" i="8"/>
  <c r="M177" i="8" s="1"/>
  <c r="K178" i="8"/>
  <c r="M178" i="8" s="1"/>
  <c r="K179" i="8"/>
  <c r="M179" i="8" s="1"/>
  <c r="K180" i="8"/>
  <c r="M180" i="8" s="1"/>
  <c r="K181" i="8"/>
  <c r="M181" i="8" s="1"/>
  <c r="K182" i="8"/>
  <c r="M182" i="8" s="1"/>
  <c r="K183" i="8"/>
  <c r="M183" i="8" s="1"/>
  <c r="K184" i="8"/>
  <c r="M184" i="8" s="1"/>
  <c r="K185" i="8"/>
  <c r="M185" i="8" s="1"/>
  <c r="K186" i="8"/>
  <c r="M186" i="8" s="1"/>
  <c r="K187" i="8"/>
  <c r="M187" i="8" s="1"/>
  <c r="K188" i="8"/>
  <c r="M188" i="8" s="1"/>
  <c r="K189" i="8"/>
  <c r="M189" i="8" s="1"/>
  <c r="K190" i="8"/>
  <c r="K191" i="8"/>
  <c r="K192" i="8"/>
  <c r="M192" i="8" s="1"/>
  <c r="K193" i="8"/>
  <c r="M193" i="8" s="1"/>
  <c r="K194" i="8"/>
  <c r="M194" i="8" s="1"/>
  <c r="K195" i="8"/>
  <c r="K196" i="8"/>
  <c r="K197" i="8"/>
  <c r="M197" i="8" s="1"/>
  <c r="K198" i="8"/>
  <c r="M198" i="8" s="1"/>
  <c r="K199" i="8"/>
  <c r="M199" i="8" s="1"/>
  <c r="K200" i="8"/>
  <c r="M200" i="8" s="1"/>
  <c r="K201" i="8"/>
  <c r="M201" i="8" s="1"/>
  <c r="K202" i="8"/>
  <c r="M202" i="8" s="1"/>
  <c r="K203" i="8"/>
  <c r="M203" i="8" s="1"/>
  <c r="K204" i="8"/>
  <c r="M204" i="8" s="1"/>
  <c r="K205" i="8"/>
  <c r="M205" i="8" s="1"/>
  <c r="K206" i="8"/>
  <c r="M206" i="8" s="1"/>
  <c r="K207" i="8"/>
  <c r="M207" i="8" s="1"/>
  <c r="K208" i="8"/>
  <c r="M208" i="8" s="1"/>
  <c r="K209" i="8"/>
  <c r="M209" i="8" s="1"/>
  <c r="K210" i="8"/>
  <c r="M210" i="8" s="1"/>
  <c r="K211" i="8"/>
  <c r="M211" i="8" s="1"/>
  <c r="K212" i="8"/>
  <c r="M212" i="8" s="1"/>
  <c r="K213" i="8"/>
  <c r="M213" i="8" s="1"/>
  <c r="K214" i="8"/>
  <c r="M214" i="8" s="1"/>
  <c r="K215" i="8"/>
  <c r="K216" i="8"/>
  <c r="M216" i="8" s="1"/>
  <c r="K217" i="8"/>
  <c r="M217" i="8" s="1"/>
  <c r="K218" i="8"/>
  <c r="M218" i="8" s="1"/>
  <c r="K219" i="8"/>
  <c r="M219" i="8" s="1"/>
  <c r="K220" i="8"/>
  <c r="M220" i="8" s="1"/>
  <c r="K221" i="8"/>
  <c r="K222" i="8"/>
  <c r="M222" i="8" s="1"/>
  <c r="K223" i="8"/>
  <c r="M223" i="8" s="1"/>
  <c r="K224" i="8"/>
  <c r="M224" i="8" s="1"/>
  <c r="K225" i="8"/>
  <c r="M225" i="8" s="1"/>
  <c r="K226" i="8"/>
  <c r="M226" i="8" s="1"/>
  <c r="K227" i="8"/>
  <c r="K228" i="8"/>
  <c r="M228" i="8" s="1"/>
  <c r="K229" i="8"/>
  <c r="M229" i="8" s="1"/>
  <c r="K230" i="8"/>
  <c r="K231" i="8"/>
  <c r="K232" i="8"/>
  <c r="K233" i="8"/>
  <c r="K234" i="8"/>
  <c r="M234" i="8" s="1"/>
  <c r="K235" i="8"/>
  <c r="M235" i="8" s="1"/>
  <c r="K236" i="8"/>
  <c r="M236" i="8" s="1"/>
  <c r="K237" i="8"/>
  <c r="M237" i="8" s="1"/>
  <c r="K238" i="8"/>
  <c r="M238" i="8" s="1"/>
  <c r="K239" i="8"/>
  <c r="K240" i="8"/>
  <c r="M240" i="8" s="1"/>
  <c r="K241" i="8"/>
  <c r="K242" i="8"/>
  <c r="M242" i="8" s="1"/>
  <c r="K243" i="8"/>
  <c r="M243" i="8" s="1"/>
  <c r="K244" i="8"/>
  <c r="M244" i="8" s="1"/>
  <c r="K245" i="8"/>
  <c r="M245" i="8" s="1"/>
  <c r="K246" i="8"/>
  <c r="M246" i="8" s="1"/>
  <c r="K247" i="8"/>
  <c r="M247" i="8" s="1"/>
  <c r="K248" i="8"/>
  <c r="M248" i="8" s="1"/>
  <c r="K249" i="8"/>
  <c r="M249" i="8" s="1"/>
  <c r="K250" i="8"/>
  <c r="M250" i="8" s="1"/>
  <c r="K251" i="8"/>
  <c r="M251" i="8" s="1"/>
  <c r="K252" i="8"/>
  <c r="M252" i="8" s="1"/>
  <c r="K253" i="8"/>
  <c r="M253" i="8" s="1"/>
  <c r="K254" i="8"/>
  <c r="M254" i="8" s="1"/>
  <c r="K255" i="8"/>
  <c r="M255" i="8" s="1"/>
  <c r="K256" i="8"/>
  <c r="K257" i="8"/>
  <c r="M257" i="8" s="1"/>
  <c r="K258" i="8"/>
  <c r="M258" i="8" s="1"/>
  <c r="K259" i="8"/>
  <c r="M259" i="8" s="1"/>
  <c r="K260" i="8"/>
  <c r="M260" i="8" s="1"/>
  <c r="K261" i="8"/>
  <c r="M261" i="8" s="1"/>
  <c r="K262" i="8"/>
  <c r="M262" i="8" s="1"/>
  <c r="K263" i="8"/>
  <c r="M263" i="8" s="1"/>
  <c r="K264" i="8"/>
  <c r="M264" i="8" s="1"/>
  <c r="K265" i="8"/>
  <c r="M265" i="8" s="1"/>
  <c r="K266" i="8"/>
  <c r="M266" i="8" s="1"/>
  <c r="K267" i="8"/>
  <c r="M267" i="8" s="1"/>
  <c r="K268" i="8"/>
  <c r="M268" i="8" s="1"/>
  <c r="K269" i="8"/>
  <c r="M269" i="8" s="1"/>
  <c r="K270" i="8"/>
  <c r="M270" i="8" s="1"/>
  <c r="K271" i="8"/>
  <c r="K272" i="8"/>
  <c r="M272" i="8" s="1"/>
  <c r="K273" i="8"/>
  <c r="M273" i="8" s="1"/>
  <c r="K274" i="8"/>
  <c r="M274" i="8" s="1"/>
  <c r="K275" i="8"/>
  <c r="K276" i="8"/>
  <c r="M276" i="8" s="1"/>
  <c r="K277" i="8"/>
  <c r="M277" i="8" s="1"/>
  <c r="K278" i="8"/>
  <c r="M278" i="8" s="1"/>
  <c r="K279" i="8"/>
  <c r="K280" i="8"/>
  <c r="K281" i="8"/>
  <c r="M281" i="8" s="1"/>
  <c r="K282" i="8"/>
  <c r="M282" i="8" s="1"/>
  <c r="K283" i="8"/>
  <c r="M283" i="8" s="1"/>
  <c r="K284" i="8"/>
  <c r="M284" i="8" s="1"/>
  <c r="K285" i="8"/>
  <c r="M285" i="8" s="1"/>
  <c r="K286" i="8"/>
  <c r="M286" i="8" s="1"/>
  <c r="K287" i="8"/>
  <c r="M287" i="8" s="1"/>
  <c r="K288" i="8"/>
  <c r="M288" i="8" s="1"/>
  <c r="K289" i="8"/>
  <c r="M289" i="8" s="1"/>
  <c r="K290" i="8"/>
  <c r="K291" i="8"/>
  <c r="K292" i="8"/>
  <c r="M292" i="8" s="1"/>
  <c r="K293" i="8"/>
  <c r="M293" i="8" s="1"/>
  <c r="K294" i="8"/>
  <c r="M294" i="8" s="1"/>
  <c r="K295" i="8"/>
  <c r="M295" i="8" s="1"/>
  <c r="K296" i="8"/>
  <c r="M296" i="8" s="1"/>
  <c r="K297" i="8"/>
  <c r="M297" i="8" s="1"/>
  <c r="K298" i="8"/>
  <c r="M298" i="8" s="1"/>
  <c r="K299" i="8"/>
  <c r="M299" i="8" s="1"/>
  <c r="K300" i="8"/>
  <c r="M300" i="8" s="1"/>
  <c r="K301" i="8"/>
  <c r="M301" i="8" s="1"/>
  <c r="K302" i="8"/>
  <c r="M302" i="8" s="1"/>
  <c r="K303" i="8"/>
  <c r="M303" i="8" s="1"/>
  <c r="K304" i="8"/>
  <c r="M304" i="8" s="1"/>
  <c r="K305" i="8"/>
  <c r="M305" i="8" s="1"/>
  <c r="K306" i="8"/>
  <c r="M306" i="8" s="1"/>
  <c r="K307" i="8"/>
  <c r="M307" i="8" s="1"/>
  <c r="K308" i="8"/>
  <c r="M308" i="8" s="1"/>
  <c r="K309" i="8"/>
  <c r="M309" i="8" s="1"/>
  <c r="K310" i="8"/>
  <c r="K311" i="8"/>
  <c r="K312" i="8"/>
  <c r="M312" i="8" s="1"/>
  <c r="K313" i="8"/>
  <c r="M313" i="8" s="1"/>
  <c r="K314" i="8"/>
  <c r="M314" i="8" s="1"/>
  <c r="K315" i="8"/>
  <c r="K316" i="8"/>
  <c r="M316" i="8" s="1"/>
  <c r="K317" i="8"/>
  <c r="K318" i="8"/>
  <c r="M318" i="8" s="1"/>
  <c r="K319" i="8"/>
  <c r="M319" i="8" s="1"/>
  <c r="K320" i="8"/>
  <c r="M320" i="8" s="1"/>
  <c r="K321" i="8"/>
  <c r="M321" i="8" s="1"/>
  <c r="K322" i="8"/>
  <c r="M322" i="8" s="1"/>
  <c r="K323" i="8"/>
  <c r="M323" i="8" s="1"/>
  <c r="K324" i="8"/>
  <c r="M324" i="8" s="1"/>
  <c r="K325" i="8"/>
  <c r="M325" i="8" s="1"/>
  <c r="K326" i="8"/>
  <c r="M326" i="8" s="1"/>
  <c r="K327" i="8"/>
  <c r="K328" i="8"/>
  <c r="M328" i="8" s="1"/>
  <c r="K329" i="8"/>
  <c r="M329" i="8" s="1"/>
  <c r="K330" i="8"/>
  <c r="M330" i="8" s="1"/>
  <c r="K331" i="8"/>
  <c r="K332" i="8"/>
  <c r="M332" i="8" s="1"/>
  <c r="K333" i="8"/>
  <c r="M333" i="8" s="1"/>
  <c r="K334" i="8"/>
  <c r="M334" i="8" s="1"/>
  <c r="K335" i="8"/>
  <c r="M335" i="8" s="1"/>
  <c r="K336" i="8"/>
  <c r="K337" i="8"/>
  <c r="M337" i="8" s="1"/>
  <c r="K338" i="8"/>
  <c r="M338" i="8" s="1"/>
  <c r="K339" i="8"/>
  <c r="K340" i="8"/>
  <c r="M340" i="8" s="1"/>
  <c r="K341" i="8"/>
  <c r="M341" i="8" s="1"/>
  <c r="K342" i="8"/>
  <c r="M342" i="8" s="1"/>
  <c r="K343" i="8"/>
  <c r="M343" i="8" s="1"/>
  <c r="K344" i="8"/>
  <c r="M344" i="8" s="1"/>
  <c r="K345" i="8"/>
  <c r="M345" i="8" s="1"/>
  <c r="K346" i="8"/>
  <c r="M346" i="8" s="1"/>
  <c r="K347" i="8"/>
  <c r="M347" i="8" s="1"/>
  <c r="K348" i="8"/>
  <c r="M348" i="8" s="1"/>
  <c r="K349" i="8"/>
  <c r="M349" i="8" s="1"/>
  <c r="K350" i="8"/>
  <c r="M350" i="8" s="1"/>
  <c r="K351" i="8"/>
  <c r="M351" i="8" s="1"/>
  <c r="K352" i="8"/>
  <c r="M352" i="8" s="1"/>
  <c r="K353" i="8"/>
  <c r="M353" i="8" s="1"/>
  <c r="K354" i="8"/>
  <c r="M354" i="8" s="1"/>
  <c r="K355" i="8"/>
  <c r="K356" i="8"/>
  <c r="M356" i="8" s="1"/>
  <c r="K357" i="8"/>
  <c r="M357" i="8" s="1"/>
  <c r="K358" i="8"/>
  <c r="M358" i="8" s="1"/>
  <c r="K359" i="8"/>
  <c r="M359" i="8" s="1"/>
  <c r="K360" i="8"/>
  <c r="M360" i="8" s="1"/>
  <c r="K361" i="8"/>
  <c r="M361" i="8" s="1"/>
  <c r="K362" i="8"/>
  <c r="M362" i="8" s="1"/>
  <c r="K363" i="8"/>
  <c r="M363" i="8" s="1"/>
  <c r="K364" i="8"/>
  <c r="M364" i="8" s="1"/>
  <c r="K365" i="8"/>
  <c r="M365" i="8" s="1"/>
  <c r="K366" i="8"/>
  <c r="M366" i="8" s="1"/>
  <c r="K367" i="8"/>
  <c r="K368" i="8"/>
  <c r="M368" i="8" s="1"/>
  <c r="K369" i="8"/>
  <c r="M369" i="8" s="1"/>
  <c r="K370" i="8"/>
  <c r="M370" i="8" s="1"/>
  <c r="K371" i="8"/>
  <c r="K372" i="8"/>
  <c r="M372" i="8" s="1"/>
  <c r="K373" i="8"/>
  <c r="M373" i="8" s="1"/>
  <c r="K374" i="8"/>
  <c r="M374" i="8" s="1"/>
  <c r="K375" i="8"/>
  <c r="K376" i="8"/>
  <c r="M376" i="8" s="1"/>
  <c r="K377" i="8"/>
  <c r="M377" i="8" s="1"/>
  <c r="K378" i="8"/>
  <c r="M378" i="8" s="1"/>
  <c r="K379" i="8"/>
  <c r="M379" i="8" s="1"/>
  <c r="K380" i="8"/>
  <c r="M380" i="8" s="1"/>
  <c r="K381" i="8"/>
  <c r="K382" i="8"/>
  <c r="M382" i="8" s="1"/>
  <c r="K383" i="8"/>
  <c r="M383" i="8" s="1"/>
  <c r="K384" i="8"/>
  <c r="M384" i="8" s="1"/>
  <c r="K385" i="8"/>
  <c r="M385" i="8" s="1"/>
  <c r="K386" i="8"/>
  <c r="M386" i="8" s="1"/>
  <c r="K387" i="8"/>
  <c r="K388" i="8"/>
  <c r="M388" i="8" s="1"/>
  <c r="K389" i="8"/>
  <c r="M389" i="8" s="1"/>
  <c r="K390" i="8"/>
  <c r="K391" i="8"/>
  <c r="K392" i="8"/>
  <c r="M392" i="8" s="1"/>
  <c r="K393" i="8"/>
  <c r="M393" i="8" s="1"/>
  <c r="K394" i="8"/>
  <c r="M394" i="8" s="1"/>
  <c r="K395" i="8"/>
  <c r="M395" i="8" s="1"/>
  <c r="K396" i="8"/>
  <c r="M396" i="8" s="1"/>
  <c r="K397" i="8"/>
  <c r="M397" i="8" s="1"/>
  <c r="K398" i="8"/>
  <c r="K399" i="8"/>
  <c r="K400" i="8"/>
  <c r="M400" i="8" s="1"/>
  <c r="K401" i="8"/>
  <c r="M401" i="8" s="1"/>
  <c r="K402" i="8"/>
  <c r="M402" i="8" s="1"/>
  <c r="K403" i="8"/>
  <c r="M403" i="8" s="1"/>
  <c r="K404" i="8"/>
  <c r="M404" i="8" s="1"/>
  <c r="K405" i="8"/>
  <c r="M405" i="8" s="1"/>
  <c r="K406" i="8"/>
  <c r="M406" i="8" s="1"/>
  <c r="K407" i="8"/>
  <c r="M407" i="8" s="1"/>
  <c r="K408" i="8"/>
  <c r="M408" i="8" s="1"/>
  <c r="K409" i="8"/>
  <c r="M409" i="8" s="1"/>
  <c r="K410" i="8"/>
  <c r="M410" i="8" s="1"/>
  <c r="K411" i="8"/>
  <c r="M411" i="8" s="1"/>
  <c r="K412" i="8"/>
  <c r="M412" i="8" s="1"/>
  <c r="K413" i="8"/>
  <c r="M413" i="8" s="1"/>
  <c r="K414" i="8"/>
  <c r="M414" i="8" s="1"/>
  <c r="K415" i="8"/>
  <c r="K416" i="8"/>
  <c r="M416" i="8" s="1"/>
  <c r="K417" i="8"/>
  <c r="M417" i="8" s="1"/>
  <c r="K418" i="8"/>
  <c r="M418" i="8" s="1"/>
  <c r="K419" i="8"/>
  <c r="M419" i="8" s="1"/>
  <c r="K420" i="8"/>
  <c r="M420" i="8" s="1"/>
  <c r="K421" i="8"/>
  <c r="M421" i="8" s="1"/>
  <c r="K422" i="8"/>
  <c r="M422" i="8" s="1"/>
  <c r="K423" i="8"/>
  <c r="K424" i="8"/>
  <c r="M424" i="8" s="1"/>
  <c r="K425" i="8"/>
  <c r="M425" i="8" s="1"/>
  <c r="K426" i="8"/>
  <c r="M426" i="8" s="1"/>
  <c r="K427" i="8"/>
  <c r="M427" i="8" s="1"/>
  <c r="K428" i="8"/>
  <c r="M428" i="8" s="1"/>
  <c r="K429" i="8"/>
  <c r="M429" i="8" s="1"/>
  <c r="K430" i="8"/>
  <c r="K431" i="8"/>
  <c r="K432" i="8"/>
  <c r="K433" i="8"/>
  <c r="M433" i="8" s="1"/>
  <c r="K434" i="8"/>
  <c r="M434" i="8" s="1"/>
  <c r="K435" i="8"/>
  <c r="M435" i="8" s="1"/>
  <c r="K436" i="8"/>
  <c r="M436" i="8" s="1"/>
  <c r="K437" i="8"/>
  <c r="M437" i="8" s="1"/>
  <c r="K438" i="8"/>
  <c r="M438" i="8" s="1"/>
  <c r="K439" i="8"/>
  <c r="M439" i="8" s="1"/>
  <c r="K440" i="8"/>
  <c r="M440" i="8" s="1"/>
  <c r="K441" i="8"/>
  <c r="M441" i="8" s="1"/>
  <c r="K442" i="8"/>
  <c r="M442" i="8" s="1"/>
  <c r="K443" i="8"/>
  <c r="M443" i="8" s="1"/>
  <c r="K444" i="8"/>
  <c r="M444" i="8" s="1"/>
  <c r="K445" i="8"/>
  <c r="M445" i="8" s="1"/>
  <c r="K446" i="8"/>
  <c r="M446" i="8" s="1"/>
  <c r="K447" i="8"/>
  <c r="M447" i="8" s="1"/>
  <c r="K448" i="8"/>
  <c r="M448" i="8" s="1"/>
  <c r="K449" i="8"/>
  <c r="M449" i="8" s="1"/>
  <c r="K450" i="8"/>
  <c r="M450" i="8" s="1"/>
  <c r="K451" i="8"/>
  <c r="M451" i="8" s="1"/>
  <c r="K452" i="8"/>
  <c r="M452" i="8" s="1"/>
  <c r="K453" i="8"/>
  <c r="M453" i="8" s="1"/>
  <c r="K454" i="8"/>
  <c r="M454" i="8" s="1"/>
  <c r="K455" i="8"/>
  <c r="M455" i="8" s="1"/>
  <c r="K456" i="8"/>
  <c r="K457" i="8"/>
  <c r="M457" i="8" s="1"/>
  <c r="K458" i="8"/>
  <c r="M458" i="8" s="1"/>
  <c r="K459" i="8"/>
  <c r="K460" i="8"/>
  <c r="M460" i="8" s="1"/>
  <c r="K461" i="8"/>
  <c r="M461" i="8" s="1"/>
  <c r="K462" i="8"/>
  <c r="M462" i="8" s="1"/>
  <c r="K463" i="8"/>
  <c r="M463" i="8" s="1"/>
  <c r="K464" i="8"/>
  <c r="M464" i="8" s="1"/>
  <c r="K465" i="8"/>
  <c r="M465" i="8" s="1"/>
  <c r="K466" i="8"/>
  <c r="M466" i="8" s="1"/>
  <c r="K467" i="8"/>
  <c r="M467" i="8" s="1"/>
  <c r="K468" i="8"/>
  <c r="M468" i="8" s="1"/>
  <c r="K469" i="8"/>
  <c r="M469" i="8" s="1"/>
  <c r="K470" i="8"/>
  <c r="M470" i="8" s="1"/>
  <c r="K471" i="8"/>
  <c r="K472" i="8"/>
  <c r="M472" i="8" s="1"/>
  <c r="K473" i="8"/>
  <c r="K474" i="8"/>
  <c r="K475" i="8"/>
  <c r="K476" i="8"/>
  <c r="M476" i="8" s="1"/>
  <c r="K477" i="8"/>
  <c r="M477" i="8" s="1"/>
  <c r="K478" i="8"/>
  <c r="M478" i="8" s="1"/>
  <c r="K479" i="8"/>
  <c r="K480" i="8"/>
  <c r="M480" i="8" s="1"/>
  <c r="K481" i="8"/>
  <c r="M481" i="8" s="1"/>
  <c r="K482" i="8"/>
  <c r="M482" i="8" s="1"/>
  <c r="K483" i="8"/>
  <c r="M483" i="8" s="1"/>
  <c r="K484" i="8"/>
  <c r="M484" i="8" s="1"/>
  <c r="K485" i="8"/>
  <c r="M485" i="8" s="1"/>
  <c r="K486" i="8"/>
  <c r="M486" i="8" s="1"/>
  <c r="K487" i="8"/>
  <c r="M487" i="8" s="1"/>
  <c r="K488" i="8"/>
  <c r="M488" i="8" s="1"/>
  <c r="K489" i="8"/>
  <c r="M489" i="8" s="1"/>
  <c r="K490" i="8"/>
  <c r="M490" i="8" s="1"/>
  <c r="K491" i="8"/>
  <c r="M491" i="8" s="1"/>
  <c r="K492" i="8"/>
  <c r="M492" i="8" s="1"/>
  <c r="K493" i="8"/>
  <c r="M493" i="8" s="1"/>
  <c r="K494" i="8"/>
  <c r="M494" i="8" s="1"/>
  <c r="K495" i="8"/>
  <c r="M495" i="8" s="1"/>
  <c r="K496" i="8"/>
  <c r="M496" i="8" s="1"/>
  <c r="K497" i="8"/>
  <c r="M497" i="8" s="1"/>
  <c r="K498" i="8"/>
  <c r="M498" i="8" s="1"/>
  <c r="K499" i="8"/>
  <c r="K500" i="8"/>
  <c r="M500" i="8" s="1"/>
  <c r="K501" i="8"/>
  <c r="M501" i="8" s="1"/>
  <c r="K502" i="8"/>
  <c r="M502" i="8" s="1"/>
  <c r="K503" i="8"/>
  <c r="M503" i="8" s="1"/>
  <c r="K504" i="8"/>
  <c r="M504" i="8" s="1"/>
  <c r="K505" i="8"/>
  <c r="M505" i="8" s="1"/>
  <c r="K506" i="8"/>
  <c r="M506" i="8" s="1"/>
  <c r="K507" i="8"/>
  <c r="M507" i="8" s="1"/>
  <c r="K508" i="8"/>
  <c r="M508" i="8" s="1"/>
  <c r="K509" i="8"/>
  <c r="M509" i="8" s="1"/>
  <c r="K510" i="8"/>
  <c r="K511" i="8"/>
  <c r="K512" i="8"/>
  <c r="M512" i="8" s="1"/>
  <c r="K513" i="8"/>
  <c r="M513" i="8" s="1"/>
  <c r="K514" i="8"/>
  <c r="M514" i="8" s="1"/>
  <c r="K515" i="8"/>
  <c r="K516" i="8"/>
  <c r="K517" i="8"/>
  <c r="M517" i="8" s="1"/>
  <c r="K518" i="8"/>
  <c r="M518" i="8" s="1"/>
  <c r="K519" i="8"/>
  <c r="M519" i="8" s="1"/>
  <c r="K520" i="8"/>
  <c r="M520" i="8" s="1"/>
  <c r="K521" i="8"/>
  <c r="M521" i="8" s="1"/>
  <c r="K522" i="8"/>
  <c r="M522" i="8" s="1"/>
  <c r="K523" i="8"/>
  <c r="M523" i="8" s="1"/>
  <c r="K524" i="8"/>
  <c r="M524" i="8" s="1"/>
  <c r="K525" i="8"/>
  <c r="M525" i="8" s="1"/>
  <c r="K526" i="8"/>
  <c r="M526" i="8" s="1"/>
  <c r="K527" i="8"/>
  <c r="K528" i="8"/>
  <c r="M528" i="8" s="1"/>
  <c r="K529" i="8"/>
  <c r="M529" i="8" s="1"/>
  <c r="K530" i="8"/>
  <c r="M530" i="8" s="1"/>
  <c r="K531" i="8"/>
  <c r="K532" i="8"/>
  <c r="K533" i="8"/>
  <c r="K534" i="8"/>
  <c r="M534" i="8" s="1"/>
  <c r="K535" i="8"/>
  <c r="M535" i="8" s="1"/>
  <c r="K536" i="8"/>
  <c r="M536" i="8" s="1"/>
  <c r="K537" i="8"/>
  <c r="M537" i="8" s="1"/>
  <c r="K538" i="8"/>
  <c r="M538" i="8" s="1"/>
  <c r="K539" i="8"/>
  <c r="M539" i="8" s="1"/>
  <c r="K540" i="8"/>
  <c r="K541" i="8"/>
  <c r="K542" i="8"/>
  <c r="M542" i="8" s="1"/>
  <c r="K543" i="8"/>
  <c r="M543" i="8" s="1"/>
  <c r="K544" i="8"/>
  <c r="M544" i="8" s="1"/>
  <c r="K545" i="8"/>
  <c r="M545" i="8" s="1"/>
  <c r="K546" i="8"/>
  <c r="M546" i="8" s="1"/>
  <c r="K547" i="8"/>
  <c r="M547" i="8" s="1"/>
  <c r="K548" i="8"/>
  <c r="M548" i="8" s="1"/>
  <c r="K549" i="8"/>
  <c r="M549" i="8" s="1"/>
  <c r="K550" i="8"/>
  <c r="M550" i="8" s="1"/>
  <c r="K551" i="8"/>
  <c r="M551" i="8" s="1"/>
  <c r="K552" i="8"/>
  <c r="M552" i="8" s="1"/>
  <c r="K553" i="8"/>
  <c r="M553" i="8" s="1"/>
  <c r="K554" i="8"/>
  <c r="M554" i="8" s="1"/>
  <c r="K555" i="8"/>
  <c r="K556" i="8"/>
  <c r="M556" i="8" s="1"/>
  <c r="K557" i="8"/>
  <c r="M557" i="8" s="1"/>
  <c r="K558" i="8"/>
  <c r="M558" i="8" s="1"/>
  <c r="K559" i="8"/>
  <c r="K560" i="8"/>
  <c r="M560" i="8" s="1"/>
  <c r="K561" i="8"/>
  <c r="M561" i="8" s="1"/>
  <c r="K562" i="8"/>
  <c r="M562" i="8" s="1"/>
  <c r="K563" i="8"/>
  <c r="M563" i="8" s="1"/>
  <c r="K564" i="8"/>
  <c r="M564" i="8" s="1"/>
  <c r="K565" i="8"/>
  <c r="M565" i="8" s="1"/>
  <c r="K566" i="8"/>
  <c r="M566" i="8" s="1"/>
  <c r="K567" i="8"/>
  <c r="M567" i="8" s="1"/>
  <c r="K568" i="8"/>
  <c r="M568" i="8" s="1"/>
  <c r="K569" i="8"/>
  <c r="M569" i="8" s="1"/>
  <c r="K570" i="8"/>
  <c r="K571" i="8"/>
  <c r="K572" i="8"/>
  <c r="M572" i="8" s="1"/>
  <c r="K573" i="8"/>
  <c r="M573" i="8" s="1"/>
  <c r="K574" i="8"/>
  <c r="M574" i="8" s="1"/>
  <c r="K575" i="8"/>
  <c r="K576" i="8"/>
  <c r="M576" i="8" s="1"/>
  <c r="K577" i="8"/>
  <c r="M577" i="8" s="1"/>
  <c r="K578" i="8"/>
  <c r="M578" i="8" s="1"/>
  <c r="K579" i="8"/>
  <c r="M579" i="8" s="1"/>
  <c r="K580" i="8"/>
  <c r="M580" i="8" s="1"/>
  <c r="K581" i="8"/>
  <c r="M581" i="8" s="1"/>
  <c r="K582" i="8"/>
  <c r="M582" i="8" s="1"/>
  <c r="K583" i="8"/>
  <c r="M583" i="8" s="1"/>
  <c r="K584" i="8"/>
  <c r="M584" i="8" s="1"/>
  <c r="K585" i="8"/>
  <c r="M585" i="8" s="1"/>
  <c r="K586" i="8"/>
  <c r="M586" i="8" s="1"/>
  <c r="K587" i="8"/>
  <c r="M587" i="8" s="1"/>
  <c r="K588" i="8"/>
  <c r="M588" i="8" s="1"/>
  <c r="K589" i="8"/>
  <c r="M589" i="8" s="1"/>
  <c r="K590" i="8"/>
  <c r="M590" i="8" s="1"/>
  <c r="K591" i="8"/>
  <c r="M591" i="8" s="1"/>
  <c r="K592" i="8"/>
  <c r="M592" i="8" s="1"/>
  <c r="K593" i="8"/>
  <c r="M593" i="8" s="1"/>
  <c r="K594" i="8"/>
  <c r="M594" i="8" s="1"/>
  <c r="K595" i="8"/>
  <c r="K596" i="8"/>
  <c r="M596" i="8" s="1"/>
  <c r="K597" i="8"/>
  <c r="M597" i="8" s="1"/>
  <c r="K598" i="8"/>
  <c r="M598" i="8" s="1"/>
  <c r="K599" i="8"/>
  <c r="K600" i="8"/>
  <c r="M600" i="8" s="1"/>
  <c r="K601" i="8"/>
  <c r="K602" i="8"/>
  <c r="M602" i="8" s="1"/>
  <c r="K603" i="8"/>
  <c r="M603" i="8" s="1"/>
  <c r="K604" i="8"/>
  <c r="M604" i="8" s="1"/>
  <c r="K605" i="8"/>
  <c r="M605" i="8" s="1"/>
  <c r="K606" i="8"/>
  <c r="M606" i="8" s="1"/>
  <c r="K607" i="8"/>
  <c r="M607" i="8" s="1"/>
  <c r="K608" i="8"/>
  <c r="M608" i="8" s="1"/>
  <c r="K609" i="8"/>
  <c r="M609" i="8" s="1"/>
  <c r="K610" i="8"/>
  <c r="M610" i="8" s="1"/>
  <c r="K611" i="8"/>
  <c r="M611" i="8" s="1"/>
  <c r="K612" i="8"/>
  <c r="M612" i="8" s="1"/>
  <c r="K613" i="8"/>
  <c r="K614" i="8"/>
  <c r="M614" i="8" s="1"/>
  <c r="K615" i="8"/>
  <c r="K616" i="8"/>
  <c r="K617" i="8"/>
  <c r="M617" i="8" s="1"/>
  <c r="K618" i="8"/>
  <c r="M618" i="8" s="1"/>
  <c r="K619" i="8"/>
  <c r="M619" i="8" s="1"/>
  <c r="K620" i="8"/>
  <c r="K621" i="8"/>
  <c r="K622" i="8"/>
  <c r="M622" i="8" s="1"/>
  <c r="K623" i="8"/>
  <c r="M623" i="8" s="1"/>
  <c r="K624" i="8"/>
  <c r="M624" i="8" s="1"/>
  <c r="K625" i="8"/>
  <c r="M625" i="8" s="1"/>
  <c r="K626" i="8"/>
  <c r="M626" i="8" s="1"/>
  <c r="K627" i="8"/>
  <c r="M627" i="8" s="1"/>
  <c r="K628" i="8"/>
  <c r="M628" i="8" s="1"/>
  <c r="K629" i="8"/>
  <c r="M629" i="8" s="1"/>
  <c r="K630" i="8"/>
  <c r="M630" i="8" s="1"/>
  <c r="K631" i="8"/>
  <c r="M631" i="8" s="1"/>
  <c r="K632" i="8"/>
  <c r="M632" i="8" s="1"/>
  <c r="K633" i="8"/>
  <c r="M633" i="8" s="1"/>
  <c r="K634" i="8"/>
  <c r="M634" i="8" s="1"/>
  <c r="K635" i="8"/>
  <c r="M635" i="8" s="1"/>
  <c r="K636" i="8"/>
  <c r="M636" i="8" s="1"/>
  <c r="K637" i="8"/>
  <c r="M637" i="8" s="1"/>
  <c r="K638" i="8"/>
  <c r="M638" i="8" s="1"/>
  <c r="K639" i="8"/>
  <c r="K640" i="8"/>
  <c r="M640" i="8" s="1"/>
  <c r="K641" i="8"/>
  <c r="M641" i="8" s="1"/>
  <c r="K642" i="8"/>
  <c r="M642" i="8" s="1"/>
  <c r="K643" i="8"/>
  <c r="M643" i="8" s="1"/>
  <c r="K644" i="8"/>
  <c r="M644" i="8" s="1"/>
  <c r="K645" i="8"/>
  <c r="M645" i="8" s="1"/>
  <c r="K646" i="8"/>
  <c r="M646" i="8" s="1"/>
  <c r="K647" i="8"/>
  <c r="M647" i="8" s="1"/>
  <c r="K648" i="8"/>
  <c r="M648" i="8" s="1"/>
  <c r="K649" i="8"/>
  <c r="M649" i="8" s="1"/>
  <c r="K650" i="8"/>
  <c r="M650" i="8" s="1"/>
  <c r="K651" i="8"/>
  <c r="M651" i="8" s="1"/>
  <c r="K652" i="8"/>
  <c r="M652" i="8" s="1"/>
  <c r="K653" i="8"/>
  <c r="M653" i="8" s="1"/>
  <c r="K654" i="8"/>
  <c r="M654" i="8" s="1"/>
  <c r="K655" i="8"/>
  <c r="K656" i="8"/>
  <c r="K657" i="8"/>
  <c r="M657" i="8" s="1"/>
  <c r="K658" i="8"/>
  <c r="M658" i="8" s="1"/>
  <c r="K659" i="8"/>
  <c r="K660" i="8"/>
  <c r="M660" i="8" s="1"/>
  <c r="K661" i="8"/>
  <c r="M661" i="8" s="1"/>
  <c r="K662" i="8"/>
  <c r="M662" i="8" s="1"/>
  <c r="K663" i="8"/>
  <c r="M663" i="8" s="1"/>
  <c r="K664" i="8"/>
  <c r="M664" i="8" s="1"/>
  <c r="K665" i="8"/>
  <c r="M665" i="8" s="1"/>
  <c r="K666" i="8"/>
  <c r="M666" i="8" s="1"/>
  <c r="K667" i="8"/>
  <c r="M667" i="8" s="1"/>
  <c r="K668" i="8"/>
  <c r="M668" i="8" s="1"/>
  <c r="K669" i="8"/>
  <c r="M669" i="8" s="1"/>
  <c r="K670" i="8"/>
  <c r="M670" i="8" s="1"/>
  <c r="K671" i="8"/>
  <c r="K672" i="8"/>
  <c r="M672" i="8" s="1"/>
  <c r="K673" i="8"/>
  <c r="M673" i="8" s="1"/>
  <c r="K674" i="8"/>
  <c r="M674" i="8" s="1"/>
  <c r="K675" i="8"/>
  <c r="K676" i="8"/>
  <c r="M676" i="8" s="1"/>
  <c r="K677" i="8"/>
  <c r="M677" i="8" s="1"/>
  <c r="K678" i="8"/>
  <c r="M678" i="8" s="1"/>
  <c r="K679" i="8"/>
  <c r="M679" i="8" s="1"/>
  <c r="K680" i="8"/>
  <c r="M680" i="8" s="1"/>
  <c r="K681" i="8"/>
  <c r="M681" i="8" s="1"/>
  <c r="K682" i="8"/>
  <c r="M682" i="8" s="1"/>
  <c r="K683" i="8"/>
  <c r="K684" i="8"/>
  <c r="M684" i="8" s="1"/>
  <c r="K685" i="8"/>
  <c r="M685" i="8" s="1"/>
  <c r="K686" i="8"/>
  <c r="M686" i="8" s="1"/>
  <c r="K687" i="8"/>
  <c r="K688" i="8"/>
  <c r="M688" i="8" s="1"/>
  <c r="K689" i="8"/>
  <c r="M689" i="8" s="1"/>
  <c r="K690" i="8"/>
  <c r="M690" i="8" s="1"/>
  <c r="K691" i="8"/>
  <c r="M691" i="8" s="1"/>
  <c r="K692" i="8"/>
  <c r="M692" i="8" s="1"/>
  <c r="K693" i="8"/>
  <c r="M693" i="8" s="1"/>
  <c r="K694" i="8"/>
  <c r="M694" i="8" s="1"/>
  <c r="K695" i="8"/>
  <c r="M695" i="8" s="1"/>
  <c r="K696" i="8"/>
  <c r="M696" i="8" s="1"/>
  <c r="K697" i="8"/>
  <c r="M697" i="8" s="1"/>
  <c r="K698" i="8"/>
  <c r="M698" i="8" s="1"/>
  <c r="K699" i="8"/>
  <c r="K700" i="8"/>
  <c r="M700" i="8" s="1"/>
  <c r="K701" i="8"/>
  <c r="K702" i="8"/>
  <c r="M702" i="8" s="1"/>
  <c r="K703" i="8"/>
  <c r="M703" i="8" s="1"/>
  <c r="K704" i="8"/>
  <c r="M704" i="8" s="1"/>
  <c r="K705" i="8"/>
  <c r="M705" i="8" s="1"/>
  <c r="K706" i="8"/>
  <c r="M706" i="8" s="1"/>
  <c r="K707" i="8"/>
  <c r="M707" i="8" s="1"/>
  <c r="K708" i="8"/>
  <c r="M708" i="8" s="1"/>
  <c r="K709" i="8"/>
  <c r="M709" i="8" s="1"/>
  <c r="K710" i="8"/>
  <c r="K711" i="8"/>
  <c r="K712" i="8"/>
  <c r="M712" i="8" s="1"/>
  <c r="K713" i="8"/>
  <c r="M713" i="8" s="1"/>
  <c r="K714" i="8"/>
  <c r="M714" i="8" s="1"/>
  <c r="K715" i="8"/>
  <c r="K716" i="8"/>
  <c r="K717" i="8"/>
  <c r="M717" i="8" s="1"/>
  <c r="K718" i="8"/>
  <c r="M718" i="8" s="1"/>
  <c r="K719" i="8"/>
  <c r="M719" i="8" s="1"/>
  <c r="K720" i="8"/>
  <c r="M720" i="8" s="1"/>
  <c r="K721" i="8"/>
  <c r="M721" i="8" s="1"/>
  <c r="K722" i="8"/>
  <c r="M722" i="8" s="1"/>
  <c r="K723" i="8"/>
  <c r="M723" i="8" s="1"/>
  <c r="K724" i="8"/>
  <c r="M724" i="8" s="1"/>
  <c r="K725" i="8"/>
  <c r="M725" i="8" s="1"/>
  <c r="K726" i="8"/>
  <c r="M726" i="8" s="1"/>
  <c r="K727" i="8"/>
  <c r="M727" i="8" s="1"/>
  <c r="K728" i="8"/>
  <c r="M728" i="8" s="1"/>
  <c r="K729" i="8"/>
  <c r="M729" i="8" s="1"/>
  <c r="K730" i="8"/>
  <c r="M730" i="8" s="1"/>
  <c r="K731" i="8"/>
  <c r="M731" i="8" s="1"/>
  <c r="K732" i="8"/>
  <c r="M732" i="8" s="1"/>
  <c r="K733" i="8"/>
  <c r="M733" i="8" s="1"/>
  <c r="K734" i="8"/>
  <c r="M734" i="8" s="1"/>
  <c r="K735" i="8"/>
  <c r="M735" i="8" s="1"/>
  <c r="K736" i="8"/>
  <c r="K737" i="8"/>
  <c r="M737" i="8" s="1"/>
  <c r="K738" i="8"/>
  <c r="M738" i="8" s="1"/>
  <c r="K739" i="8"/>
  <c r="M739" i="8" s="1"/>
  <c r="K740" i="8"/>
  <c r="M740" i="8" s="1"/>
  <c r="K741" i="8"/>
  <c r="K742" i="8"/>
  <c r="M742" i="8" s="1"/>
  <c r="K743" i="8"/>
  <c r="M743" i="8" s="1"/>
  <c r="K744" i="8"/>
  <c r="M744" i="8" s="1"/>
  <c r="K745" i="8"/>
  <c r="M745" i="8" s="1"/>
  <c r="K746" i="8"/>
  <c r="M746" i="8" s="1"/>
  <c r="K747" i="8"/>
  <c r="K748" i="8"/>
  <c r="M748" i="8" s="1"/>
  <c r="K749" i="8"/>
  <c r="M749" i="8" s="1"/>
  <c r="K750" i="8"/>
  <c r="M750" i="8" s="1"/>
  <c r="K751" i="8"/>
  <c r="M751" i="8" s="1"/>
  <c r="K752" i="8"/>
  <c r="M752" i="8" s="1"/>
  <c r="K753" i="8"/>
  <c r="M753" i="8" s="1"/>
  <c r="K754" i="8"/>
  <c r="M754" i="8" s="1"/>
  <c r="K755" i="8"/>
  <c r="K756" i="8"/>
  <c r="M756" i="8" s="1"/>
  <c r="K757" i="8"/>
  <c r="M757" i="8" s="1"/>
  <c r="K758" i="8"/>
  <c r="M758" i="8" s="1"/>
  <c r="K759" i="8"/>
  <c r="K760" i="8"/>
  <c r="M760" i="8" s="1"/>
  <c r="K761" i="8"/>
  <c r="M761" i="8" s="1"/>
  <c r="K762" i="8"/>
  <c r="M762" i="8" s="1"/>
  <c r="K763" i="8"/>
  <c r="K764" i="8"/>
  <c r="M764" i="8" s="1"/>
  <c r="K765" i="8"/>
  <c r="M765" i="8" s="1"/>
  <c r="K766" i="8"/>
  <c r="M766" i="8" s="1"/>
  <c r="K767" i="8"/>
  <c r="K768" i="8"/>
  <c r="M768" i="8" s="1"/>
  <c r="K769" i="8"/>
  <c r="M769" i="8" s="1"/>
  <c r="K770" i="8"/>
  <c r="K771" i="8"/>
  <c r="K772" i="8"/>
  <c r="M772" i="8" s="1"/>
  <c r="K773" i="8"/>
  <c r="M773" i="8" s="1"/>
  <c r="K774" i="8"/>
  <c r="M774" i="8" s="1"/>
  <c r="K775" i="8"/>
  <c r="M775" i="8" s="1"/>
  <c r="K776" i="8"/>
  <c r="M776" i="8" s="1"/>
  <c r="K777" i="8"/>
  <c r="M777" i="8" s="1"/>
  <c r="K778" i="8"/>
  <c r="M778" i="8" s="1"/>
  <c r="K779" i="8"/>
  <c r="M779" i="8" s="1"/>
  <c r="K780" i="8"/>
  <c r="M780" i="8" s="1"/>
  <c r="K781" i="8"/>
  <c r="K782" i="8"/>
  <c r="M782" i="8" s="1"/>
  <c r="K783" i="8"/>
  <c r="M783" i="8" s="1"/>
  <c r="K784" i="8"/>
  <c r="M784" i="8" s="1"/>
  <c r="K785" i="8"/>
  <c r="M785" i="8" s="1"/>
  <c r="K786" i="8"/>
  <c r="M786" i="8" s="1"/>
  <c r="K787" i="8"/>
  <c r="K788" i="8"/>
  <c r="M788" i="8" s="1"/>
  <c r="K789" i="8"/>
  <c r="M789" i="8" s="1"/>
  <c r="K790" i="8"/>
  <c r="M790" i="8" s="1"/>
  <c r="K791" i="8"/>
  <c r="M791" i="8" s="1"/>
  <c r="K792" i="8"/>
  <c r="M792" i="8" s="1"/>
  <c r="K793" i="8"/>
  <c r="M793" i="8" s="1"/>
  <c r="K794" i="8"/>
  <c r="M794" i="8" s="1"/>
  <c r="K795" i="8"/>
  <c r="K796" i="8"/>
  <c r="M796" i="8" s="1"/>
  <c r="K797" i="8"/>
  <c r="M797" i="8" s="1"/>
  <c r="K798" i="8"/>
  <c r="M798" i="8" s="1"/>
  <c r="K799" i="8"/>
  <c r="K800" i="8"/>
  <c r="M800" i="8" s="1"/>
  <c r="K801" i="8"/>
  <c r="K802" i="8"/>
  <c r="M802" i="8" s="1"/>
  <c r="K803" i="8"/>
  <c r="M803" i="8" s="1"/>
  <c r="K804" i="8"/>
  <c r="M804" i="8" s="1"/>
  <c r="K805" i="8"/>
  <c r="M805" i="8" s="1"/>
  <c r="K806" i="8"/>
  <c r="M806" i="8" s="1"/>
  <c r="K807" i="8"/>
  <c r="M807" i="8" s="1"/>
  <c r="K808" i="8"/>
  <c r="M808" i="8" s="1"/>
  <c r="K809" i="8"/>
  <c r="M809" i="8" s="1"/>
  <c r="K810" i="8"/>
  <c r="M810" i="8" s="1"/>
  <c r="K811" i="8"/>
  <c r="M811" i="8" s="1"/>
  <c r="K812" i="8"/>
  <c r="M812" i="8" s="1"/>
  <c r="K813" i="8"/>
  <c r="M813" i="8" s="1"/>
  <c r="K814" i="8"/>
  <c r="M814" i="8" s="1"/>
  <c r="K815" i="8"/>
  <c r="K816" i="8"/>
  <c r="K817" i="8"/>
  <c r="M817" i="8" s="1"/>
  <c r="K818" i="8"/>
  <c r="M818" i="8" s="1"/>
  <c r="K819" i="8"/>
  <c r="M819" i="8" s="1"/>
  <c r="K820" i="8"/>
  <c r="M820" i="8" s="1"/>
  <c r="K821" i="8"/>
  <c r="M821" i="8" s="1"/>
  <c r="K822" i="8"/>
  <c r="M822" i="8" s="1"/>
  <c r="K823" i="8"/>
  <c r="M823" i="8" s="1"/>
  <c r="K824" i="8"/>
  <c r="M824" i="8" s="1"/>
  <c r="K825" i="8"/>
  <c r="M825" i="8" s="1"/>
  <c r="K826" i="8"/>
  <c r="M826" i="8" s="1"/>
  <c r="K827" i="8"/>
  <c r="M827" i="8" s="1"/>
  <c r="K828" i="8"/>
  <c r="M828" i="8" s="1"/>
  <c r="K829" i="8"/>
  <c r="M829" i="8" s="1"/>
  <c r="K830" i="8"/>
  <c r="K831" i="8"/>
  <c r="K832" i="8"/>
  <c r="M832" i="8" s="1"/>
  <c r="K833" i="8"/>
  <c r="M833" i="8" s="1"/>
  <c r="K834" i="8"/>
  <c r="M834" i="8" s="1"/>
  <c r="K835" i="8"/>
  <c r="M835" i="8" s="1"/>
  <c r="K836" i="8"/>
  <c r="M836" i="8" s="1"/>
  <c r="K837" i="8"/>
  <c r="M837" i="8" s="1"/>
  <c r="K838" i="8"/>
  <c r="M838" i="8" s="1"/>
  <c r="K839" i="8"/>
  <c r="K840" i="8"/>
  <c r="M840" i="8" s="1"/>
  <c r="K841" i="8"/>
  <c r="K842" i="8"/>
  <c r="M842" i="8" s="1"/>
  <c r="K843" i="8"/>
  <c r="M843" i="8" s="1"/>
  <c r="K844" i="8"/>
  <c r="M844" i="8" s="1"/>
  <c r="K845" i="8"/>
  <c r="M845" i="8" s="1"/>
  <c r="K846" i="8"/>
  <c r="M846" i="8" s="1"/>
  <c r="K847" i="8"/>
  <c r="K848" i="8"/>
  <c r="M848" i="8" s="1"/>
  <c r="K849" i="8"/>
  <c r="M849" i="8" s="1"/>
  <c r="K850" i="8"/>
  <c r="M850" i="8" s="1"/>
  <c r="K851" i="8"/>
  <c r="M851" i="8" s="1"/>
  <c r="K852" i="8"/>
  <c r="K853" i="8"/>
  <c r="K854" i="8"/>
  <c r="K855" i="8"/>
  <c r="K856" i="8"/>
  <c r="K857" i="8"/>
  <c r="M857" i="8" s="1"/>
  <c r="K858" i="8"/>
  <c r="M858" i="8" s="1"/>
  <c r="K859" i="8"/>
  <c r="K860" i="8"/>
  <c r="M860" i="8" s="1"/>
  <c r="K861" i="8"/>
  <c r="M861" i="8" s="1"/>
  <c r="K862" i="8"/>
  <c r="M862" i="8" s="1"/>
  <c r="K863" i="8"/>
  <c r="M863" i="8" s="1"/>
  <c r="K864" i="8"/>
  <c r="M864" i="8" s="1"/>
  <c r="K865" i="8"/>
  <c r="M865" i="8" s="1"/>
  <c r="K866" i="8"/>
  <c r="M866" i="8" s="1"/>
  <c r="K867" i="8"/>
  <c r="M867" i="8" s="1"/>
  <c r="K868" i="8"/>
  <c r="M868" i="8" s="1"/>
  <c r="K869" i="8"/>
  <c r="M869" i="8" s="1"/>
  <c r="K870" i="8"/>
  <c r="M870" i="8" s="1"/>
  <c r="K871" i="8"/>
  <c r="M871" i="8" s="1"/>
  <c r="K872" i="8"/>
  <c r="M872" i="8" s="1"/>
  <c r="K873" i="8"/>
  <c r="M873" i="8" s="1"/>
  <c r="K874" i="8"/>
  <c r="M874" i="8" s="1"/>
  <c r="K875" i="8"/>
  <c r="M875" i="8" s="1"/>
  <c r="K876" i="8"/>
  <c r="M876" i="8" s="1"/>
  <c r="K877" i="8"/>
  <c r="M877" i="8" s="1"/>
  <c r="K878" i="8"/>
  <c r="M878" i="8" s="1"/>
  <c r="K879" i="8"/>
  <c r="K880" i="8"/>
  <c r="M880" i="8" s="1"/>
  <c r="K881" i="8"/>
  <c r="M881" i="8" s="1"/>
  <c r="K882" i="8"/>
  <c r="M882" i="8" s="1"/>
  <c r="K883" i="8"/>
  <c r="M883" i="8" s="1"/>
  <c r="K884" i="8"/>
  <c r="M884" i="8" s="1"/>
  <c r="K885" i="8"/>
  <c r="M885" i="8" s="1"/>
  <c r="K886" i="8"/>
  <c r="M886" i="8" s="1"/>
  <c r="K887" i="8"/>
  <c r="M887" i="8" s="1"/>
  <c r="K888" i="8"/>
  <c r="M888" i="8" s="1"/>
  <c r="K889" i="8"/>
  <c r="M889" i="8" s="1"/>
  <c r="K890" i="8"/>
  <c r="M890" i="8" s="1"/>
  <c r="K891" i="8"/>
  <c r="K892" i="8"/>
  <c r="M892" i="8" s="1"/>
  <c r="K893" i="8"/>
  <c r="M893" i="8" s="1"/>
  <c r="K894" i="8"/>
  <c r="M894" i="8" s="1"/>
  <c r="K895" i="8"/>
  <c r="M895" i="8" s="1"/>
  <c r="K896" i="8"/>
  <c r="M896" i="8" s="1"/>
  <c r="K897" i="8"/>
  <c r="M897" i="8" s="1"/>
  <c r="K898" i="8"/>
  <c r="M898" i="8" s="1"/>
  <c r="K899" i="8"/>
  <c r="K900" i="8"/>
  <c r="K901" i="8"/>
  <c r="M901" i="8" s="1"/>
  <c r="K902" i="8"/>
  <c r="M902" i="8" s="1"/>
  <c r="K903" i="8"/>
  <c r="M903" i="8" s="1"/>
  <c r="K904" i="8"/>
  <c r="M904" i="8" s="1"/>
  <c r="K905" i="8"/>
  <c r="M905" i="8" s="1"/>
  <c r="K906" i="8"/>
  <c r="M906" i="8" s="1"/>
  <c r="K907" i="8"/>
  <c r="M907" i="8" s="1"/>
  <c r="K908" i="8"/>
  <c r="M908" i="8" s="1"/>
  <c r="K909" i="8"/>
  <c r="M909" i="8" s="1"/>
  <c r="K910" i="8"/>
  <c r="K911" i="8"/>
  <c r="K912" i="8"/>
  <c r="K913" i="8"/>
  <c r="K914" i="8"/>
  <c r="M914" i="8" s="1"/>
  <c r="K915" i="8"/>
  <c r="M915" i="8" s="1"/>
  <c r="K916" i="8"/>
  <c r="M916" i="8" s="1"/>
  <c r="K917" i="8"/>
  <c r="M917" i="8" s="1"/>
  <c r="K918" i="8"/>
  <c r="M918" i="8" s="1"/>
  <c r="K919" i="8"/>
  <c r="M919" i="8" s="1"/>
  <c r="K920" i="8"/>
  <c r="M920" i="8" s="1"/>
  <c r="K921" i="8"/>
  <c r="M921" i="8" s="1"/>
  <c r="K922" i="8"/>
  <c r="M922" i="8" s="1"/>
  <c r="K923" i="8"/>
  <c r="M923" i="8" s="1"/>
  <c r="K924" i="8"/>
  <c r="M924" i="8" s="1"/>
  <c r="K925" i="8"/>
  <c r="M925" i="8" s="1"/>
  <c r="K926" i="8"/>
  <c r="M926" i="8" s="1"/>
  <c r="K927" i="8"/>
  <c r="K928" i="8"/>
  <c r="M928" i="8" s="1"/>
  <c r="K929" i="8"/>
  <c r="M929" i="8" s="1"/>
  <c r="K930" i="8"/>
  <c r="M930" i="8" s="1"/>
  <c r="K931" i="8"/>
  <c r="K932" i="8"/>
  <c r="M932" i="8" s="1"/>
  <c r="K933" i="8"/>
  <c r="M933" i="8" s="1"/>
  <c r="K934" i="8"/>
  <c r="M934" i="8" s="1"/>
  <c r="K935" i="8"/>
  <c r="M935" i="8" s="1"/>
  <c r="K936" i="8"/>
  <c r="K937" i="8"/>
  <c r="K938" i="8"/>
  <c r="M938" i="8" s="1"/>
  <c r="K939" i="8"/>
  <c r="K940" i="8"/>
  <c r="M940" i="8" s="1"/>
  <c r="K941" i="8"/>
  <c r="M941" i="8" s="1"/>
  <c r="K942" i="8"/>
  <c r="M942" i="8" s="1"/>
  <c r="K943" i="8"/>
  <c r="M943" i="8" s="1"/>
  <c r="K944" i="8"/>
  <c r="M944" i="8" s="1"/>
  <c r="K945" i="8"/>
  <c r="M945" i="8" s="1"/>
  <c r="K946" i="8"/>
  <c r="M946" i="8" s="1"/>
  <c r="K947" i="8"/>
  <c r="M947" i="8" s="1"/>
  <c r="K948" i="8"/>
  <c r="M948" i="8" s="1"/>
  <c r="K949" i="8"/>
  <c r="M949" i="8" s="1"/>
  <c r="K950" i="8"/>
  <c r="M950" i="8" s="1"/>
  <c r="K951" i="8"/>
  <c r="M951" i="8" s="1"/>
  <c r="K952" i="8"/>
  <c r="M952" i="8" s="1"/>
  <c r="K953" i="8"/>
  <c r="M953" i="8" s="1"/>
  <c r="K954" i="8"/>
  <c r="M954" i="8" s="1"/>
  <c r="K955" i="8"/>
  <c r="K956" i="8"/>
  <c r="M956" i="8" s="1"/>
  <c r="K957" i="8"/>
  <c r="M957" i="8" s="1"/>
  <c r="K958" i="8"/>
  <c r="M958" i="8" s="1"/>
  <c r="K959" i="8"/>
  <c r="K960" i="8"/>
  <c r="M960" i="8" s="1"/>
  <c r="K961" i="8"/>
  <c r="M961" i="8" s="1"/>
  <c r="K962" i="8"/>
  <c r="M962" i="8" s="1"/>
  <c r="K963" i="8"/>
  <c r="M963" i="8" s="1"/>
  <c r="K964" i="8"/>
  <c r="M964" i="8" s="1"/>
  <c r="K965" i="8"/>
  <c r="M965" i="8" s="1"/>
  <c r="K966" i="8"/>
  <c r="M966" i="8" s="1"/>
  <c r="K967" i="8"/>
  <c r="M967" i="8" s="1"/>
  <c r="K968" i="8"/>
  <c r="M968" i="8" s="1"/>
  <c r="K969" i="8"/>
  <c r="M969" i="8" s="1"/>
  <c r="K970" i="8"/>
  <c r="M970" i="8" s="1"/>
  <c r="K971" i="8"/>
  <c r="M971" i="8" s="1"/>
  <c r="K972" i="8"/>
  <c r="K973" i="8"/>
  <c r="K974" i="8"/>
  <c r="M974" i="8" s="1"/>
  <c r="K975" i="8"/>
  <c r="M975" i="8" s="1"/>
  <c r="K976" i="8"/>
  <c r="M976" i="8" s="1"/>
  <c r="K977" i="8"/>
  <c r="M977" i="8" s="1"/>
  <c r="K978" i="8"/>
  <c r="M978" i="8" s="1"/>
  <c r="K979" i="8"/>
  <c r="M979" i="8" s="1"/>
  <c r="K980" i="8"/>
  <c r="M980" i="8" s="1"/>
  <c r="K981" i="8"/>
  <c r="M981" i="8" s="1"/>
  <c r="K982" i="8"/>
  <c r="M982" i="8" s="1"/>
  <c r="K983" i="8"/>
  <c r="M983" i="8" s="1"/>
  <c r="K984" i="8"/>
  <c r="M984" i="8" s="1"/>
  <c r="K985" i="8"/>
  <c r="M985" i="8" s="1"/>
  <c r="K986" i="8"/>
  <c r="M986" i="8" s="1"/>
  <c r="K987" i="8"/>
  <c r="M987" i="8" s="1"/>
  <c r="K988" i="8"/>
  <c r="M988" i="8" s="1"/>
  <c r="K989" i="8"/>
  <c r="M989" i="8" s="1"/>
  <c r="K990" i="8"/>
  <c r="M990" i="8" s="1"/>
  <c r="K991" i="8"/>
  <c r="K992" i="8"/>
  <c r="M992" i="8" s="1"/>
  <c r="K993" i="8"/>
  <c r="M993" i="8" s="1"/>
  <c r="K994" i="8"/>
  <c r="M994" i="8" s="1"/>
  <c r="K995" i="8"/>
  <c r="K996" i="8"/>
  <c r="K997" i="8"/>
  <c r="M997" i="8" s="1"/>
  <c r="K998" i="8"/>
  <c r="M998" i="8" s="1"/>
  <c r="K999" i="8"/>
  <c r="K1000" i="8"/>
  <c r="K1001" i="8"/>
  <c r="K1002" i="8"/>
  <c r="M1002" i="8" s="1"/>
  <c r="K1003" i="8"/>
  <c r="M1003" i="8" s="1"/>
  <c r="K1004" i="8"/>
  <c r="M1004" i="8" s="1"/>
  <c r="K1005" i="8"/>
  <c r="M1005" i="8" s="1"/>
  <c r="K1006" i="8"/>
  <c r="M1006" i="8" s="1"/>
  <c r="K1007" i="8"/>
  <c r="M1007" i="8" s="1"/>
  <c r="K1008" i="8"/>
  <c r="M1008" i="8" s="1"/>
  <c r="K1009" i="8"/>
  <c r="M1009" i="8" s="1"/>
  <c r="K1010" i="8"/>
  <c r="M1010" i="8" s="1"/>
  <c r="K1011" i="8"/>
  <c r="M1011" i="8" s="1"/>
  <c r="K1012" i="8"/>
  <c r="M1012" i="8" s="1"/>
  <c r="K1013" i="8"/>
  <c r="M1013" i="8" s="1"/>
  <c r="K1014" i="8"/>
  <c r="M1014" i="8" s="1"/>
  <c r="K1015" i="8"/>
  <c r="M1015" i="8" s="1"/>
  <c r="K1016" i="8"/>
  <c r="M1016" i="8" s="1"/>
  <c r="K1017" i="8"/>
  <c r="M1017" i="8" s="1"/>
  <c r="K1018" i="8"/>
  <c r="M1018" i="8" s="1"/>
  <c r="K1019" i="8"/>
  <c r="M1019" i="8" s="1"/>
  <c r="K1020" i="8"/>
  <c r="M1020" i="8" s="1"/>
  <c r="K1021" i="8"/>
  <c r="M1021" i="8" s="1"/>
  <c r="K1022" i="8"/>
  <c r="M1022" i="8" s="1"/>
  <c r="K1023" i="8"/>
  <c r="M1023" i="8" s="1"/>
  <c r="K1024" i="8"/>
  <c r="M1024" i="8" s="1"/>
  <c r="K1025" i="8"/>
  <c r="M1025" i="8" s="1"/>
  <c r="K1026" i="8"/>
  <c r="M1026" i="8" s="1"/>
  <c r="K1027" i="8"/>
  <c r="M1027" i="8" s="1"/>
  <c r="K1028" i="8"/>
  <c r="M1028" i="8" s="1"/>
  <c r="K1029" i="8"/>
  <c r="M1029" i="8" s="1"/>
  <c r="K1030" i="8"/>
  <c r="K1031" i="8"/>
  <c r="K1032" i="8"/>
  <c r="M1032" i="8" s="1"/>
  <c r="K1033" i="8"/>
  <c r="M1033" i="8" s="1"/>
  <c r="K1034" i="8"/>
  <c r="M1034" i="8" s="1"/>
  <c r="K1035" i="8"/>
  <c r="M1035" i="8" s="1"/>
  <c r="K1036" i="8"/>
  <c r="M1036" i="8" s="1"/>
  <c r="K1037" i="8"/>
  <c r="M1037" i="8" s="1"/>
  <c r="K1038" i="8"/>
  <c r="M1038" i="8" s="1"/>
  <c r="K1039" i="8"/>
  <c r="K1040" i="8"/>
  <c r="M1040" i="8" s="1"/>
  <c r="K1041" i="8"/>
  <c r="M1041" i="8" s="1"/>
  <c r="K1042" i="8"/>
  <c r="M1042" i="8" s="1"/>
  <c r="K1043" i="8"/>
  <c r="K1044" i="8"/>
  <c r="M1044" i="8" s="1"/>
  <c r="K1045" i="8"/>
  <c r="M1045" i="8" s="1"/>
  <c r="K1046" i="8"/>
  <c r="M1046" i="8" s="1"/>
  <c r="K1047" i="8"/>
  <c r="K1048" i="8"/>
  <c r="M1048" i="8" s="1"/>
  <c r="K1049" i="8"/>
  <c r="M1049" i="8" s="1"/>
  <c r="K1050" i="8"/>
  <c r="M1050" i="8" s="1"/>
  <c r="K1051" i="8"/>
  <c r="M1051" i="8" s="1"/>
  <c r="K1052" i="8"/>
  <c r="K1053" i="8"/>
  <c r="M1053" i="8" s="1"/>
  <c r="K1054" i="8"/>
  <c r="M1054" i="8" s="1"/>
  <c r="K1055" i="8"/>
  <c r="K1056" i="8"/>
  <c r="M1056" i="8" s="1"/>
  <c r="K1057" i="8"/>
  <c r="M1057" i="8" s="1"/>
  <c r="K1058" i="8"/>
  <c r="M1058" i="8" s="1"/>
  <c r="K1059" i="8"/>
  <c r="M1059" i="8" s="1"/>
  <c r="K1060" i="8"/>
  <c r="M1060" i="8" s="1"/>
  <c r="K1061" i="8"/>
  <c r="M1061" i="8" s="1"/>
  <c r="K1062" i="8"/>
  <c r="M1062" i="8" s="1"/>
  <c r="K1063" i="8"/>
  <c r="M1063" i="8" s="1"/>
  <c r="K1064" i="8"/>
  <c r="M1064" i="8" s="1"/>
  <c r="K1065" i="8"/>
  <c r="M1065" i="8" s="1"/>
  <c r="K1066" i="8"/>
  <c r="M1066" i="8" s="1"/>
  <c r="K1067" i="8"/>
  <c r="M1067" i="8" s="1"/>
  <c r="K1068" i="8"/>
  <c r="M1068" i="8" s="1"/>
  <c r="K1069" i="8"/>
  <c r="M1069" i="8" s="1"/>
  <c r="K1070" i="8"/>
  <c r="M1070" i="8" s="1"/>
  <c r="K1071" i="8"/>
  <c r="K1072" i="8"/>
  <c r="M1072" i="8" s="1"/>
  <c r="K1073" i="8"/>
  <c r="K1074" i="8"/>
  <c r="M1074" i="8" s="1"/>
  <c r="K1075" i="8"/>
  <c r="M1075" i="8" s="1"/>
  <c r="K1076" i="8"/>
  <c r="M1076" i="8" s="1"/>
  <c r="K1077" i="8"/>
  <c r="M1077" i="8" s="1"/>
  <c r="K1078" i="8"/>
  <c r="M1078" i="8" s="1"/>
  <c r="K1079" i="8"/>
  <c r="K1080" i="8"/>
  <c r="M1080" i="8" s="1"/>
  <c r="K1081" i="8"/>
  <c r="K1082" i="8"/>
  <c r="M1082" i="8" s="1"/>
  <c r="K1083" i="8"/>
  <c r="K1084" i="8"/>
  <c r="M1084" i="8" s="1"/>
  <c r="K1085" i="8"/>
  <c r="M1085" i="8" s="1"/>
  <c r="K1086" i="8"/>
  <c r="M1086" i="8" s="1"/>
  <c r="K1087" i="8"/>
  <c r="K1088" i="8"/>
  <c r="M1088" i="8" s="1"/>
  <c r="K1089" i="8"/>
  <c r="M1089" i="8" s="1"/>
  <c r="K1090" i="8"/>
  <c r="K1091" i="8"/>
  <c r="K1092" i="8"/>
  <c r="M1092" i="8" s="1"/>
  <c r="K1093" i="8"/>
  <c r="M1093" i="8" s="1"/>
  <c r="K1094" i="8"/>
  <c r="M1094" i="8" s="1"/>
  <c r="K1095" i="8"/>
  <c r="M1095" i="8" s="1"/>
  <c r="K1096" i="8"/>
  <c r="M1096" i="8" s="1"/>
  <c r="K1097" i="8"/>
  <c r="M1097" i="8" s="1"/>
  <c r="K1098" i="8"/>
  <c r="M1098" i="8" s="1"/>
  <c r="K1099" i="8"/>
  <c r="K1100" i="8"/>
  <c r="M1100" i="8" s="1"/>
  <c r="K1101" i="8"/>
  <c r="M1101" i="8" s="1"/>
  <c r="K1102" i="8"/>
  <c r="M1102" i="8" s="1"/>
  <c r="K1103" i="8"/>
  <c r="M1103" i="8" s="1"/>
  <c r="K1104" i="8"/>
  <c r="M1104" i="8" s="1"/>
  <c r="K1105" i="8"/>
  <c r="M1105" i="8" s="1"/>
  <c r="K1106" i="8"/>
  <c r="M1106" i="8" s="1"/>
  <c r="K1107" i="8"/>
  <c r="M1107" i="8" s="1"/>
  <c r="K1108" i="8"/>
  <c r="M1108" i="8" s="1"/>
  <c r="K1109" i="8"/>
  <c r="M1109" i="8" s="1"/>
  <c r="K1110" i="8"/>
  <c r="M1110" i="8" s="1"/>
  <c r="K1111" i="8"/>
  <c r="M1111" i="8" s="1"/>
  <c r="K1112" i="8"/>
  <c r="M1112" i="8" s="1"/>
  <c r="K1113" i="8"/>
  <c r="M1113" i="8" s="1"/>
  <c r="K1114" i="8"/>
  <c r="M1114" i="8" s="1"/>
  <c r="K1115" i="8"/>
  <c r="K1116" i="8"/>
  <c r="M1116" i="8" s="1"/>
  <c r="K1117" i="8"/>
  <c r="M1117" i="8" s="1"/>
  <c r="K1118" i="8"/>
  <c r="M1118" i="8" s="1"/>
  <c r="K1119" i="8"/>
  <c r="M1119" i="8" s="1"/>
  <c r="K1120" i="8"/>
  <c r="M1120" i="8" s="1"/>
  <c r="K1121" i="8"/>
  <c r="M1121" i="8" s="1"/>
  <c r="K1122" i="8"/>
  <c r="M1122" i="8" s="1"/>
  <c r="K1123" i="8"/>
  <c r="M1123" i="8" s="1"/>
  <c r="K1124" i="8"/>
  <c r="M1124" i="8" s="1"/>
  <c r="K1125" i="8"/>
  <c r="M1125" i="8" s="1"/>
  <c r="K1126" i="8"/>
  <c r="M1126" i="8" s="1"/>
  <c r="K1127" i="8"/>
  <c r="M1127" i="8" s="1"/>
  <c r="K1128" i="8"/>
  <c r="M1128" i="8" s="1"/>
  <c r="K1129" i="8"/>
  <c r="M1129" i="8" s="1"/>
  <c r="K1130" i="8"/>
  <c r="M1130" i="8" s="1"/>
  <c r="K1131" i="8"/>
  <c r="K1132" i="8"/>
  <c r="M1132" i="8" s="1"/>
  <c r="K1133" i="8"/>
  <c r="M1133" i="8" s="1"/>
  <c r="K1134" i="8"/>
  <c r="M1134" i="8" s="1"/>
  <c r="K1135" i="8"/>
  <c r="M1135" i="8" s="1"/>
  <c r="K1136" i="8"/>
  <c r="K1137" i="8"/>
  <c r="M1137" i="8" s="1"/>
  <c r="K1138" i="8"/>
  <c r="M1138" i="8" s="1"/>
  <c r="K1139" i="8"/>
  <c r="K1140" i="8"/>
  <c r="K1141" i="8"/>
  <c r="K1142" i="8"/>
  <c r="M1142" i="8" s="1"/>
  <c r="K1143" i="8"/>
  <c r="K1144" i="8"/>
  <c r="M1144" i="8" s="1"/>
  <c r="K1145" i="8"/>
  <c r="M1145" i="8" s="1"/>
  <c r="K1146" i="8"/>
  <c r="M1146" i="8" s="1"/>
  <c r="K1147" i="8"/>
  <c r="K1148" i="8"/>
  <c r="M1148" i="8" s="1"/>
  <c r="K1149" i="8"/>
  <c r="M1149" i="8" s="1"/>
  <c r="K1150" i="8"/>
  <c r="M1150" i="8" s="1"/>
  <c r="K1151" i="8"/>
  <c r="M1151" i="8" s="1"/>
  <c r="K1152" i="8"/>
  <c r="M1152" i="8" s="1"/>
  <c r="K1153" i="8"/>
  <c r="M1153" i="8" s="1"/>
  <c r="K1154" i="8"/>
  <c r="M1154" i="8" s="1"/>
  <c r="K1155" i="8"/>
  <c r="M1155" i="8" s="1"/>
  <c r="K1156" i="8"/>
  <c r="M1156" i="8" s="1"/>
  <c r="K1157" i="8"/>
  <c r="M1157" i="8" s="1"/>
  <c r="K1158" i="8"/>
  <c r="M1158" i="8" s="1"/>
  <c r="K1159" i="8"/>
  <c r="K1160" i="8"/>
  <c r="M1160" i="8" s="1"/>
  <c r="K1161" i="8"/>
  <c r="M1161" i="8" s="1"/>
  <c r="K1162" i="8"/>
  <c r="K1163" i="8"/>
  <c r="M1163" i="8" s="1"/>
  <c r="K1164" i="8"/>
  <c r="M1164" i="8" s="1"/>
  <c r="K1165" i="8"/>
  <c r="M1165" i="8" s="1"/>
  <c r="K1166" i="8"/>
  <c r="M1166" i="8" s="1"/>
  <c r="K1167" i="8"/>
  <c r="M1167" i="8" s="1"/>
  <c r="K1168" i="8"/>
  <c r="M1168" i="8" s="1"/>
  <c r="K1169" i="8"/>
  <c r="K1170" i="8"/>
  <c r="M1170" i="8" s="1"/>
  <c r="K1171" i="8"/>
  <c r="K1172" i="8"/>
  <c r="M1172" i="8" s="1"/>
  <c r="K1173" i="8"/>
  <c r="M1173" i="8" s="1"/>
  <c r="K1174" i="8"/>
  <c r="M1174" i="8" s="1"/>
  <c r="K1175" i="8"/>
  <c r="K1176" i="8"/>
  <c r="M1176" i="8" s="1"/>
  <c r="K1177" i="8"/>
  <c r="M1177" i="8" s="1"/>
  <c r="K1178" i="8"/>
  <c r="M1178" i="8" s="1"/>
  <c r="K1179" i="8"/>
  <c r="M1179" i="8" s="1"/>
  <c r="K1180" i="8"/>
  <c r="M1180" i="8" s="1"/>
  <c r="K1181" i="8"/>
  <c r="K1182" i="8"/>
  <c r="M1182" i="8" s="1"/>
  <c r="K1183" i="8"/>
  <c r="M1183" i="8" s="1"/>
  <c r="K1184" i="8"/>
  <c r="M1184" i="8" s="1"/>
  <c r="K1185" i="8"/>
  <c r="M1185" i="8" s="1"/>
  <c r="K1186" i="8"/>
  <c r="M1186" i="8" s="1"/>
  <c r="K1187" i="8"/>
  <c r="K1188" i="8"/>
  <c r="M1188" i="8" s="1"/>
  <c r="K1189" i="8"/>
  <c r="M1189" i="8" s="1"/>
  <c r="K1190" i="8"/>
  <c r="M1190" i="8" s="1"/>
  <c r="K1191" i="8"/>
  <c r="M1191" i="8" s="1"/>
  <c r="K1192" i="8"/>
  <c r="K1193" i="8"/>
  <c r="M1193" i="8" s="1"/>
  <c r="K1194" i="8"/>
  <c r="M1194" i="8" s="1"/>
  <c r="K1195" i="8"/>
  <c r="M1195" i="8" s="1"/>
  <c r="K1196" i="8"/>
  <c r="M1196" i="8" s="1"/>
  <c r="K1197" i="8"/>
  <c r="M1197" i="8" s="1"/>
  <c r="K1198" i="8"/>
  <c r="M1198" i="8" s="1"/>
  <c r="K1199" i="8"/>
  <c r="M1199" i="8" s="1"/>
  <c r="K1200" i="8"/>
  <c r="M1200" i="8" s="1"/>
  <c r="K1201" i="8"/>
  <c r="M1201" i="8" s="1"/>
  <c r="K1202" i="8"/>
  <c r="M1202" i="8" s="1"/>
  <c r="K1203" i="8"/>
  <c r="M1203" i="8" s="1"/>
  <c r="K1204" i="8"/>
  <c r="M1204" i="8" s="1"/>
  <c r="K1205" i="8"/>
  <c r="M1205" i="8" s="1"/>
  <c r="K1206" i="8"/>
  <c r="M1206" i="8" s="1"/>
  <c r="K1207" i="8"/>
  <c r="M1207" i="8" s="1"/>
  <c r="K1208" i="8"/>
  <c r="M1208" i="8" s="1"/>
  <c r="K1209" i="8"/>
  <c r="K1210" i="8"/>
  <c r="K1211" i="8"/>
  <c r="K1212" i="8"/>
  <c r="K1213" i="8"/>
  <c r="K1214" i="8"/>
  <c r="K1215" i="8"/>
  <c r="M1215" i="8" s="1"/>
  <c r="K1216" i="8"/>
  <c r="M1216" i="8" s="1"/>
  <c r="K1217" i="8"/>
  <c r="M1217" i="8" s="1"/>
  <c r="K1218" i="8"/>
  <c r="M1218" i="8" s="1"/>
  <c r="K1219" i="8"/>
  <c r="M1219" i="8" s="1"/>
  <c r="K1220" i="8"/>
  <c r="M1220" i="8" s="1"/>
  <c r="K1221" i="8"/>
  <c r="M1221" i="8" s="1"/>
  <c r="K1222" i="8"/>
  <c r="M1222" i="8" s="1"/>
  <c r="K1223" i="8"/>
  <c r="M1223" i="8" s="1"/>
  <c r="K1224" i="8"/>
  <c r="M1224" i="8" s="1"/>
  <c r="K1225" i="8"/>
  <c r="M1225" i="8" s="1"/>
  <c r="K1226" i="8"/>
  <c r="M1226" i="8" s="1"/>
  <c r="K1227" i="8"/>
  <c r="M1227" i="8" s="1"/>
  <c r="K1228" i="8"/>
  <c r="M1228" i="8" s="1"/>
  <c r="K1229" i="8"/>
  <c r="K1230" i="8"/>
  <c r="M1230" i="8" s="1"/>
  <c r="K1231" i="8"/>
  <c r="M1231" i="8" s="1"/>
  <c r="K1232" i="8"/>
  <c r="M1232" i="8" s="1"/>
  <c r="K1233" i="8"/>
  <c r="M1233" i="8" s="1"/>
  <c r="K1234" i="8"/>
  <c r="M1234" i="8" s="1"/>
  <c r="K1235" i="8"/>
  <c r="K1236" i="8"/>
  <c r="M1236" i="8" s="1"/>
  <c r="K1237" i="8"/>
  <c r="M1237" i="8" s="1"/>
  <c r="K1238" i="8"/>
  <c r="M1238" i="8" s="1"/>
  <c r="K1239" i="8"/>
  <c r="M1239" i="8" s="1"/>
  <c r="K1240" i="8"/>
  <c r="M1240" i="8" s="1"/>
  <c r="K1241" i="8"/>
  <c r="M1241" i="8" s="1"/>
  <c r="K1242" i="8"/>
  <c r="M1242" i="8" s="1"/>
  <c r="K1243" i="8"/>
  <c r="K1244" i="8"/>
  <c r="K1245" i="8"/>
  <c r="K1246" i="8"/>
  <c r="M1246" i="8" s="1"/>
  <c r="K1247" i="8"/>
  <c r="M1247" i="8" s="1"/>
  <c r="K1248" i="8"/>
  <c r="M1248" i="8" s="1"/>
  <c r="K1249" i="8"/>
  <c r="K1250" i="8"/>
  <c r="K1251" i="8"/>
  <c r="K1252" i="8"/>
  <c r="M1252" i="8" s="1"/>
  <c r="K1253" i="8"/>
  <c r="M1253" i="8" s="1"/>
  <c r="K1254" i="8"/>
  <c r="M1254" i="8" s="1"/>
  <c r="K1255" i="8"/>
  <c r="M1255" i="8" s="1"/>
  <c r="K1256" i="8"/>
  <c r="K1257" i="8"/>
  <c r="M1257" i="8" s="1"/>
  <c r="K1258" i="8"/>
  <c r="M1258" i="8" s="1"/>
  <c r="K1259" i="8"/>
  <c r="K1260" i="8"/>
  <c r="M1260" i="8" s="1"/>
  <c r="K1261" i="8"/>
  <c r="M1261" i="8" s="1"/>
  <c r="K1262" i="8"/>
  <c r="M1262" i="8" s="1"/>
  <c r="K1263" i="8"/>
  <c r="M1263" i="8" s="1"/>
  <c r="K1264" i="8"/>
  <c r="M1264" i="8" s="1"/>
  <c r="K1265" i="8"/>
  <c r="K1266" i="8"/>
  <c r="M1266" i="8" s="1"/>
  <c r="K1267" i="8"/>
  <c r="K1268" i="8"/>
  <c r="M1268" i="8" s="1"/>
  <c r="K1269" i="8"/>
  <c r="M1269" i="8" s="1"/>
  <c r="K1270" i="8"/>
  <c r="M1270" i="8" s="1"/>
  <c r="K1271" i="8"/>
  <c r="K1272" i="8"/>
  <c r="K1273" i="8"/>
  <c r="K1274" i="8"/>
  <c r="M1274" i="8" s="1"/>
  <c r="K1275" i="8"/>
  <c r="K1276" i="8"/>
  <c r="K1277" i="8"/>
  <c r="M1277" i="8" s="1"/>
  <c r="K1278" i="8"/>
  <c r="M1278" i="8" s="1"/>
  <c r="K1279" i="8"/>
  <c r="M1279" i="8" s="1"/>
  <c r="K1280" i="8"/>
  <c r="M1280" i="8" s="1"/>
  <c r="K1281" i="8"/>
  <c r="M1281" i="8" s="1"/>
  <c r="K1282" i="8"/>
  <c r="M1282" i="8" s="1"/>
  <c r="K1283" i="8"/>
  <c r="K1284" i="8"/>
  <c r="M1284" i="8" s="1"/>
  <c r="K1285" i="8"/>
  <c r="M1285" i="8" s="1"/>
  <c r="K1286" i="8"/>
  <c r="M1286" i="8" s="1"/>
  <c r="K1287" i="8"/>
  <c r="M1287" i="8" s="1"/>
  <c r="K1288" i="8"/>
  <c r="M1288" i="8" s="1"/>
  <c r="K1289" i="8"/>
  <c r="M1289" i="8" s="1"/>
  <c r="K1290" i="8"/>
  <c r="M1290" i="8" s="1"/>
  <c r="K1291" i="8"/>
  <c r="M1291" i="8" s="1"/>
  <c r="K1292" i="8"/>
  <c r="M1292" i="8" s="1"/>
  <c r="K1293" i="8"/>
  <c r="M1293" i="8" s="1"/>
  <c r="K1294" i="8"/>
  <c r="M1294" i="8" s="1"/>
  <c r="K1295" i="8"/>
  <c r="M1295" i="8" s="1"/>
  <c r="K1296" i="8"/>
  <c r="K1297" i="8"/>
  <c r="M1297" i="8" s="1"/>
  <c r="K1298" i="8"/>
  <c r="M1298" i="8" s="1"/>
  <c r="K1299" i="8"/>
  <c r="M1299" i="8" s="1"/>
  <c r="K1300" i="8"/>
  <c r="M1300" i="8" s="1"/>
  <c r="K1301" i="8"/>
  <c r="M1301" i="8" s="1"/>
  <c r="K1302" i="8"/>
  <c r="M1302" i="8" s="1"/>
  <c r="K1303" i="8"/>
  <c r="M1303" i="8" s="1"/>
  <c r="K1304" i="8"/>
  <c r="M1304" i="8" s="1"/>
  <c r="K1305" i="8"/>
  <c r="M1305" i="8" s="1"/>
  <c r="K1306" i="8"/>
  <c r="M1306" i="8" s="1"/>
  <c r="K1307" i="8"/>
  <c r="M1307" i="8" s="1"/>
  <c r="K1308" i="8"/>
  <c r="M1308" i="8" s="1"/>
  <c r="K1309" i="8"/>
  <c r="K1310" i="8"/>
  <c r="M1310" i="8" s="1"/>
  <c r="K1311" i="8"/>
  <c r="M1311" i="8" s="1"/>
  <c r="K1312" i="8"/>
  <c r="K1313" i="8"/>
  <c r="K1314" i="8"/>
  <c r="K1315" i="8"/>
  <c r="K1316" i="8"/>
  <c r="M1316" i="8" s="1"/>
  <c r="K1317" i="8"/>
  <c r="M1317" i="8" s="1"/>
  <c r="K1318" i="8"/>
  <c r="M1318" i="8" s="1"/>
  <c r="K1319" i="8"/>
  <c r="M1319" i="8" s="1"/>
  <c r="K1320" i="8"/>
  <c r="M1320" i="8" s="1"/>
  <c r="K1321" i="8"/>
  <c r="M1321" i="8" s="1"/>
  <c r="K1322" i="8"/>
  <c r="K1323" i="8"/>
  <c r="M1323" i="8" s="1"/>
  <c r="K1324" i="8"/>
  <c r="M1324" i="8" s="1"/>
  <c r="K1325" i="8"/>
  <c r="M1325" i="8" s="1"/>
  <c r="K1326" i="8"/>
  <c r="M1326" i="8" s="1"/>
  <c r="K1327" i="8"/>
  <c r="M1327" i="8" s="1"/>
  <c r="K1328" i="8"/>
  <c r="M1328" i="8" s="1"/>
  <c r="K1329" i="8"/>
  <c r="M1329" i="8" s="1"/>
  <c r="K1330" i="8"/>
  <c r="K1331" i="8"/>
  <c r="M1331" i="8" s="1"/>
  <c r="K1332" i="8"/>
  <c r="M1332" i="8" s="1"/>
  <c r="K1333" i="8"/>
  <c r="M1333" i="8" s="1"/>
  <c r="K1334" i="8"/>
  <c r="M1334" i="8" s="1"/>
  <c r="K1335" i="8"/>
  <c r="K1336" i="8"/>
  <c r="K1337" i="8"/>
  <c r="M1337" i="8" s="1"/>
  <c r="K1338" i="8"/>
  <c r="M1338" i="8" s="1"/>
  <c r="K1339" i="8"/>
  <c r="K1340" i="8"/>
  <c r="K1341" i="8"/>
  <c r="M1341" i="8" s="1"/>
  <c r="K1342" i="8"/>
  <c r="M1342" i="8" s="1"/>
  <c r="K1343" i="8"/>
  <c r="K1344" i="8"/>
  <c r="M1344" i="8" s="1"/>
  <c r="K1345" i="8"/>
  <c r="M1345" i="8" s="1"/>
  <c r="K1346" i="8"/>
  <c r="M1346" i="8" s="1"/>
  <c r="K1347" i="8"/>
  <c r="M1347" i="8" s="1"/>
  <c r="K1348" i="8"/>
  <c r="M1348" i="8" s="1"/>
  <c r="K1349" i="8"/>
  <c r="K1350" i="8"/>
  <c r="M1350" i="8" s="1"/>
  <c r="K1351" i="8"/>
  <c r="M1351" i="8" s="1"/>
  <c r="K1352" i="8"/>
  <c r="M1352" i="8" s="1"/>
  <c r="K1353" i="8"/>
  <c r="M1353" i="8" s="1"/>
  <c r="K1354" i="8"/>
  <c r="M1354" i="8" s="1"/>
  <c r="K1355" i="8"/>
  <c r="M1355" i="8" s="1"/>
  <c r="K1356" i="8"/>
  <c r="K1357" i="8"/>
  <c r="M1357" i="8" s="1"/>
  <c r="K1358" i="8"/>
  <c r="M1358" i="8" s="1"/>
  <c r="K1359" i="8"/>
  <c r="M1359" i="8" s="1"/>
  <c r="K1360" i="8"/>
  <c r="K1361" i="8"/>
  <c r="K1362" i="8"/>
  <c r="M1362" i="8" s="1"/>
  <c r="K1363" i="8"/>
  <c r="M1363" i="8" s="1"/>
  <c r="K1364" i="8"/>
  <c r="M1364" i="8" s="1"/>
  <c r="K1365" i="8"/>
  <c r="M1365" i="8" s="1"/>
  <c r="K1366" i="8"/>
  <c r="M1366" i="8" s="1"/>
  <c r="K1367" i="8"/>
  <c r="M1367" i="8" s="1"/>
  <c r="K1368" i="8"/>
  <c r="K1369" i="8"/>
  <c r="M1369" i="8" s="1"/>
  <c r="K1370" i="8"/>
  <c r="K1371" i="8"/>
  <c r="K1372" i="8"/>
  <c r="K1373" i="8"/>
  <c r="M1373" i="8" s="1"/>
  <c r="K1374" i="8"/>
  <c r="M1374" i="8" s="1"/>
  <c r="K1375" i="8"/>
  <c r="K1376" i="8"/>
  <c r="K1377" i="8"/>
  <c r="M1377" i="8" s="1"/>
  <c r="K1378" i="8"/>
  <c r="M1378" i="8" s="1"/>
  <c r="K1379" i="8"/>
  <c r="K1380" i="8"/>
  <c r="M1380" i="8" s="1"/>
  <c r="K1381" i="8"/>
  <c r="M1381" i="8" s="1"/>
  <c r="K1382" i="8"/>
  <c r="M1382" i="8" s="1"/>
  <c r="K1383" i="8"/>
  <c r="M1383" i="8" s="1"/>
  <c r="K1384" i="8"/>
  <c r="M1384" i="8" s="1"/>
  <c r="K1385" i="8"/>
  <c r="M1385" i="8" s="1"/>
  <c r="K1386" i="8"/>
  <c r="M1386" i="8" s="1"/>
  <c r="K1387" i="8"/>
  <c r="M1387" i="8" s="1"/>
  <c r="K1388" i="8"/>
  <c r="M1388" i="8" s="1"/>
  <c r="K1389" i="8"/>
  <c r="K1390" i="8"/>
  <c r="M1390" i="8" s="1"/>
  <c r="K1391" i="8"/>
  <c r="K1392" i="8"/>
  <c r="M1392" i="8" s="1"/>
  <c r="K1393" i="8"/>
  <c r="M1393" i="8" s="1"/>
  <c r="K1394" i="8"/>
  <c r="M1394" i="8" s="1"/>
  <c r="K1395" i="8"/>
  <c r="M1395" i="8" s="1"/>
  <c r="K1396" i="8"/>
  <c r="K1397" i="8"/>
  <c r="M1397" i="8" s="1"/>
  <c r="K1398" i="8"/>
  <c r="M1398" i="8" s="1"/>
  <c r="K1399" i="8"/>
  <c r="K1400" i="8"/>
  <c r="M1400" i="8" s="1"/>
  <c r="K1401" i="8"/>
  <c r="M1401" i="8" s="1"/>
  <c r="K1402" i="8"/>
  <c r="K1403" i="8"/>
  <c r="K1404" i="8"/>
  <c r="M1404" i="8" s="1"/>
  <c r="K1405" i="8"/>
  <c r="M1405" i="8" s="1"/>
  <c r="K1406" i="8"/>
  <c r="M1406" i="8" s="1"/>
  <c r="K1407" i="8"/>
  <c r="K1408" i="8"/>
  <c r="M1408" i="8" s="1"/>
  <c r="K1409" i="8"/>
  <c r="M1409" i="8" s="1"/>
  <c r="K1410" i="8"/>
  <c r="K1411" i="8"/>
  <c r="M1411" i="8" s="1"/>
  <c r="K1412" i="8"/>
  <c r="K1413" i="8"/>
  <c r="K1414" i="8"/>
  <c r="M1414" i="8" s="1"/>
  <c r="K1415" i="8"/>
  <c r="M1415" i="8" s="1"/>
  <c r="K1416" i="8"/>
  <c r="M1416" i="8" s="1"/>
  <c r="K1417" i="8"/>
  <c r="M1417" i="8" s="1"/>
  <c r="K1418" i="8"/>
  <c r="M1418" i="8" s="1"/>
  <c r="K1419" i="8"/>
  <c r="M1419" i="8" s="1"/>
  <c r="K1420" i="8"/>
  <c r="K1421" i="8"/>
  <c r="K1422" i="8"/>
  <c r="M1422" i="8" s="1"/>
  <c r="K1423" i="8"/>
  <c r="M1423" i="8" s="1"/>
  <c r="K1424" i="8"/>
  <c r="M1424" i="8" s="1"/>
  <c r="K1425" i="8"/>
  <c r="M1425" i="8" s="1"/>
  <c r="K1426" i="8"/>
  <c r="M1426" i="8" s="1"/>
  <c r="K1427" i="8"/>
  <c r="M1427" i="8" s="1"/>
  <c r="K1428" i="8"/>
  <c r="M1428" i="8" s="1"/>
  <c r="K1429" i="8"/>
  <c r="M1429" i="8" s="1"/>
  <c r="K1430" i="8"/>
  <c r="M1430" i="8" s="1"/>
  <c r="K1431" i="8"/>
  <c r="M1431" i="8" s="1"/>
  <c r="K1432" i="8"/>
  <c r="M1432" i="8" s="1"/>
  <c r="K1433" i="8"/>
  <c r="M1433" i="8" s="1"/>
  <c r="K1434" i="8"/>
  <c r="M1434" i="8" s="1"/>
  <c r="K1435" i="8"/>
  <c r="K1436" i="8"/>
  <c r="M1436" i="8" s="1"/>
  <c r="K1437" i="8"/>
  <c r="M1437" i="8" s="1"/>
  <c r="K1438" i="8"/>
  <c r="M1438" i="8" s="1"/>
  <c r="K1439" i="8"/>
  <c r="K1440" i="8"/>
  <c r="K1441" i="8"/>
  <c r="K1442" i="8"/>
  <c r="K1443" i="8"/>
  <c r="M1443" i="8" s="1"/>
  <c r="K1444" i="8"/>
  <c r="M1444" i="8" s="1"/>
  <c r="K1445" i="8"/>
  <c r="M1445" i="8" s="1"/>
  <c r="K1446" i="8"/>
  <c r="M1446" i="8" s="1"/>
  <c r="K1447" i="8"/>
  <c r="M1447" i="8" s="1"/>
  <c r="K1448" i="8"/>
  <c r="M1448" i="8" s="1"/>
  <c r="K1449" i="8"/>
  <c r="M1449" i="8" s="1"/>
  <c r="K1450" i="8"/>
  <c r="M1450" i="8" s="1"/>
  <c r="K1451" i="8"/>
  <c r="M1451" i="8" s="1"/>
  <c r="K1452" i="8"/>
  <c r="M1452" i="8" s="1"/>
  <c r="K1453" i="8"/>
  <c r="M1453" i="8" s="1"/>
  <c r="K1454" i="8"/>
  <c r="M1454" i="8" s="1"/>
  <c r="K1455" i="8"/>
  <c r="K1456" i="8"/>
  <c r="M1456" i="8" s="1"/>
  <c r="K1457" i="8"/>
  <c r="M1457" i="8" s="1"/>
  <c r="K1458" i="8"/>
  <c r="M1458" i="8" s="1"/>
  <c r="K1459" i="8"/>
  <c r="M1459" i="8" s="1"/>
  <c r="K1460" i="8"/>
  <c r="K1461" i="8"/>
  <c r="K1462" i="8"/>
  <c r="M1462" i="8" s="1"/>
  <c r="K1463" i="8"/>
  <c r="K1464" i="8"/>
  <c r="K1465" i="8"/>
  <c r="K1466" i="8"/>
  <c r="M1466" i="8" s="1"/>
  <c r="K1467" i="8"/>
  <c r="K1468" i="8"/>
  <c r="M1468" i="8" s="1"/>
  <c r="K1469" i="8"/>
  <c r="M1469" i="8" s="1"/>
  <c r="K1470" i="8"/>
  <c r="K1471" i="8"/>
  <c r="M1471" i="8" s="1"/>
  <c r="K1472" i="8"/>
  <c r="M1472" i="8" s="1"/>
  <c r="K1473" i="8"/>
  <c r="M1473" i="8" s="1"/>
  <c r="K1474" i="8"/>
  <c r="M1474" i="8" s="1"/>
  <c r="K1475" i="8"/>
  <c r="K1476" i="8"/>
  <c r="K1477" i="8"/>
  <c r="M1477" i="8" s="1"/>
  <c r="K1478" i="8"/>
  <c r="M1478" i="8" s="1"/>
  <c r="K1479" i="8"/>
  <c r="M1479" i="8" s="1"/>
  <c r="K1480" i="8"/>
  <c r="M1480" i="8" s="1"/>
  <c r="K1481" i="8"/>
  <c r="M1481" i="8" s="1"/>
  <c r="K1482" i="8"/>
  <c r="M1482" i="8" s="1"/>
  <c r="K1483" i="8"/>
  <c r="M1483" i="8" s="1"/>
  <c r="K1484" i="8"/>
  <c r="M1484" i="8" s="1"/>
  <c r="K1485" i="8"/>
  <c r="M1485" i="8" s="1"/>
  <c r="K1486" i="8"/>
  <c r="M1486" i="8" s="1"/>
  <c r="K1487" i="8"/>
  <c r="M1487" i="8" s="1"/>
  <c r="K1488" i="8"/>
  <c r="M1488" i="8" s="1"/>
  <c r="K1489" i="8"/>
  <c r="M1489" i="8" s="1"/>
  <c r="K1490" i="8"/>
  <c r="M1490" i="8" s="1"/>
  <c r="K1491" i="8"/>
  <c r="M1491" i="8" s="1"/>
  <c r="K1492" i="8"/>
  <c r="M1492" i="8" s="1"/>
  <c r="K1493" i="8"/>
  <c r="M1493" i="8" s="1"/>
  <c r="K1494" i="8"/>
  <c r="M1494" i="8" s="1"/>
  <c r="K1495" i="8"/>
  <c r="M1495" i="8" s="1"/>
  <c r="K1496" i="8"/>
  <c r="M1496" i="8" s="1"/>
  <c r="K1497" i="8"/>
  <c r="M1497" i="8" s="1"/>
  <c r="K1498" i="8"/>
  <c r="M1498" i="8" s="1"/>
  <c r="K1499" i="8"/>
  <c r="M1499" i="8" s="1"/>
  <c r="K1500" i="8"/>
  <c r="M1500" i="8" s="1"/>
  <c r="K1501" i="8"/>
  <c r="M1501" i="8" s="1"/>
  <c r="K1502" i="8"/>
  <c r="M1502" i="8" s="1"/>
  <c r="K1503" i="8"/>
  <c r="K1504" i="8"/>
  <c r="K1505" i="8"/>
  <c r="K1506" i="8"/>
  <c r="M1506" i="8" s="1"/>
  <c r="K1507" i="8"/>
  <c r="K1508" i="8"/>
  <c r="K1509" i="8"/>
  <c r="M1509" i="8" s="1"/>
  <c r="K1510" i="8"/>
  <c r="M1510" i="8" s="1"/>
  <c r="K1511" i="8"/>
  <c r="M1511" i="8" s="1"/>
  <c r="K1512" i="8"/>
  <c r="M1512" i="8" s="1"/>
  <c r="K1513" i="8"/>
  <c r="M1513" i="8" s="1"/>
  <c r="K1514" i="8"/>
  <c r="M1514" i="8" s="1"/>
  <c r="K1515" i="8"/>
  <c r="M1515" i="8" s="1"/>
  <c r="K1516" i="8"/>
  <c r="M1516" i="8" s="1"/>
  <c r="K1517" i="8"/>
  <c r="M1517" i="8" s="1"/>
  <c r="K1518" i="8"/>
  <c r="M1518" i="8" s="1"/>
  <c r="K1519" i="8"/>
  <c r="K1520" i="8"/>
  <c r="M1520" i="8" s="1"/>
  <c r="K1521" i="8"/>
  <c r="M1521" i="8" s="1"/>
  <c r="K1522" i="8"/>
  <c r="M1522" i="8" s="1"/>
  <c r="K1523" i="8"/>
  <c r="M1523" i="8" s="1"/>
  <c r="K1524" i="8"/>
  <c r="K1525" i="8"/>
  <c r="M1525" i="8" s="1"/>
  <c r="K1526" i="8"/>
  <c r="M1526" i="8" s="1"/>
  <c r="K1527" i="8"/>
  <c r="M1527" i="8" s="1"/>
  <c r="K1528" i="8"/>
  <c r="M1528" i="8" s="1"/>
  <c r="K1529" i="8"/>
  <c r="K1530" i="8"/>
  <c r="K1531" i="8"/>
  <c r="M1531" i="8" s="1"/>
  <c r="K1532" i="8"/>
  <c r="M1532" i="8" s="1"/>
  <c r="K1533" i="8"/>
  <c r="M1533" i="8" s="1"/>
  <c r="K1534" i="8"/>
  <c r="M1534" i="8" s="1"/>
  <c r="K1535" i="8"/>
  <c r="M1535" i="8" s="1"/>
  <c r="K1536" i="8"/>
  <c r="K1537" i="8"/>
  <c r="M1537" i="8" s="1"/>
  <c r="K1538" i="8"/>
  <c r="M1538" i="8" s="1"/>
  <c r="K1539" i="8"/>
  <c r="K1540" i="8"/>
  <c r="K1541" i="8"/>
  <c r="M1541" i="8" s="1"/>
  <c r="K1542" i="8"/>
  <c r="M1542" i="8" s="1"/>
  <c r="K1543" i="8"/>
  <c r="K1544" i="8"/>
  <c r="M1544" i="8" s="1"/>
  <c r="K1545" i="8"/>
  <c r="M1545" i="8" s="1"/>
  <c r="K1546" i="8"/>
  <c r="M1546" i="8" s="1"/>
  <c r="K1547" i="8"/>
  <c r="M1547" i="8" s="1"/>
  <c r="K1548" i="8"/>
  <c r="M1548" i="8" s="1"/>
  <c r="K1549" i="8"/>
  <c r="K1550" i="8"/>
  <c r="K1551" i="8"/>
  <c r="M1551" i="8" s="1"/>
  <c r="K1552" i="8"/>
  <c r="M1552" i="8" s="1"/>
  <c r="K1553" i="8"/>
  <c r="M1553" i="8" s="1"/>
  <c r="K1554" i="8"/>
  <c r="M1554" i="8" s="1"/>
  <c r="K1555" i="8"/>
  <c r="M1555" i="8" s="1"/>
  <c r="K1556" i="8"/>
  <c r="M1556" i="8" s="1"/>
  <c r="K1557" i="8"/>
  <c r="M1557" i="8" s="1"/>
  <c r="K1558" i="8"/>
  <c r="M1558" i="8" s="1"/>
  <c r="K1559" i="8"/>
  <c r="K1560" i="8"/>
  <c r="M1560" i="8" s="1"/>
  <c r="K1561" i="8"/>
  <c r="K1562" i="8"/>
  <c r="M1562" i="8" s="1"/>
  <c r="K1563" i="8"/>
  <c r="K1564" i="8"/>
  <c r="K1565" i="8"/>
  <c r="K1566" i="8"/>
  <c r="M1566" i="8" s="1"/>
  <c r="K1567" i="8"/>
  <c r="K1568" i="8"/>
  <c r="K1569" i="8"/>
  <c r="K1570" i="8"/>
  <c r="K1571" i="8"/>
  <c r="M1571" i="8" s="1"/>
  <c r="K1572" i="8"/>
  <c r="M1572" i="8" s="1"/>
  <c r="K1573" i="8"/>
  <c r="M1573" i="8" s="1"/>
  <c r="K1574" i="8"/>
  <c r="M1574" i="8" s="1"/>
  <c r="K1575" i="8"/>
  <c r="M1575" i="8" s="1"/>
  <c r="K1576" i="8"/>
  <c r="M1576" i="8" s="1"/>
  <c r="K1577" i="8"/>
  <c r="M1577" i="8" s="1"/>
  <c r="K1578" i="8"/>
  <c r="M1578" i="8" s="1"/>
  <c r="K1579" i="8"/>
  <c r="M1579" i="8" s="1"/>
  <c r="K1580" i="8"/>
  <c r="M1580" i="8" s="1"/>
  <c r="K1581" i="8"/>
  <c r="M1581" i="8" s="1"/>
  <c r="K1582" i="8"/>
  <c r="M1582" i="8" s="1"/>
  <c r="K1583" i="8"/>
  <c r="M1583" i="8" s="1"/>
  <c r="K1584" i="8"/>
  <c r="M1584" i="8" s="1"/>
  <c r="K1585" i="8"/>
  <c r="M1585" i="8" s="1"/>
  <c r="K1586" i="8"/>
  <c r="M1586" i="8" s="1"/>
  <c r="K1587" i="8"/>
  <c r="M1587" i="8" s="1"/>
  <c r="K1588" i="8"/>
  <c r="M1588" i="8" s="1"/>
  <c r="K1589" i="8"/>
  <c r="M1589" i="8" s="1"/>
  <c r="K1590" i="8"/>
  <c r="K1591" i="8"/>
  <c r="K1592" i="8"/>
  <c r="K1593" i="8"/>
  <c r="M1593" i="8" s="1"/>
  <c r="K1594" i="8"/>
  <c r="M1594" i="8" s="1"/>
  <c r="K1595" i="8"/>
  <c r="M1595" i="8" s="1"/>
  <c r="K1596" i="8"/>
  <c r="K1597" i="8"/>
  <c r="M1597" i="8" s="1"/>
  <c r="K1598" i="8"/>
  <c r="M1598" i="8" s="1"/>
  <c r="K1599" i="8"/>
  <c r="K1600" i="8"/>
  <c r="M1600" i="8" s="1"/>
  <c r="K1601" i="8"/>
  <c r="K1602" i="8"/>
  <c r="K1603" i="8"/>
  <c r="K1604" i="8"/>
  <c r="M1604" i="8" s="1"/>
  <c r="K1605" i="8"/>
  <c r="M1605" i="8" s="1"/>
  <c r="K1606" i="8"/>
  <c r="M1606" i="8" s="1"/>
  <c r="K1607" i="8"/>
  <c r="M1607" i="8" s="1"/>
  <c r="K1608" i="8"/>
  <c r="M1608" i="8" s="1"/>
  <c r="K1609" i="8"/>
  <c r="M1609" i="8" s="1"/>
  <c r="K1610" i="8"/>
  <c r="K1611" i="8"/>
  <c r="K1612" i="8"/>
  <c r="M1612" i="8" s="1"/>
  <c r="K1613" i="8"/>
  <c r="M1613" i="8" s="1"/>
  <c r="K1614" i="8"/>
  <c r="K1615" i="8"/>
  <c r="M1615" i="8" s="1"/>
  <c r="K1616" i="8"/>
  <c r="M1616" i="8" s="1"/>
  <c r="K1617" i="8"/>
  <c r="K1618" i="8"/>
  <c r="M1618" i="8" s="1"/>
  <c r="K1619" i="8"/>
  <c r="M1619" i="8" s="1"/>
  <c r="K1620" i="8"/>
  <c r="M1620" i="8" s="1"/>
  <c r="K1621" i="8"/>
  <c r="M1621" i="8" s="1"/>
  <c r="K1622" i="8"/>
  <c r="M1622" i="8" s="1"/>
  <c r="K1623" i="8"/>
  <c r="M1623" i="8" s="1"/>
  <c r="K1624" i="8"/>
  <c r="M1624" i="8" s="1"/>
  <c r="K1625" i="8"/>
  <c r="M1625" i="8" s="1"/>
  <c r="K1626" i="8"/>
  <c r="M1626" i="8" s="1"/>
  <c r="K1627" i="8"/>
  <c r="M1627" i="8" s="1"/>
  <c r="K1628" i="8"/>
  <c r="M1628" i="8" s="1"/>
  <c r="K1629" i="8"/>
  <c r="K1630" i="8"/>
  <c r="K1631" i="8"/>
  <c r="K1632" i="8"/>
  <c r="K1633" i="8"/>
  <c r="M1633" i="8" s="1"/>
  <c r="K1634" i="8"/>
  <c r="M1634" i="8" s="1"/>
  <c r="K1635" i="8"/>
  <c r="M1635" i="8" s="1"/>
  <c r="K1636" i="8"/>
  <c r="M1636" i="8" s="1"/>
  <c r="K1637" i="8"/>
  <c r="M1637" i="8" s="1"/>
  <c r="K1638" i="8"/>
  <c r="M1638" i="8" s="1"/>
  <c r="K1639" i="8"/>
  <c r="M1639" i="8" s="1"/>
  <c r="K1640" i="8"/>
  <c r="M1640" i="8" s="1"/>
  <c r="K1641" i="8"/>
  <c r="K1642" i="8"/>
  <c r="M1642" i="8" s="1"/>
  <c r="K1643" i="8"/>
  <c r="M1643" i="8" s="1"/>
  <c r="K1644" i="8"/>
  <c r="M1644" i="8" s="1"/>
  <c r="K1645" i="8"/>
  <c r="M1645" i="8" s="1"/>
  <c r="K1646" i="8"/>
  <c r="M1646" i="8" s="1"/>
  <c r="K1647" i="8"/>
  <c r="M1647" i="8" s="1"/>
  <c r="K1648" i="8"/>
  <c r="M1648" i="8" s="1"/>
  <c r="K1649" i="8"/>
  <c r="K1650" i="8"/>
  <c r="M1650" i="8" s="1"/>
  <c r="K1651" i="8"/>
  <c r="K1652" i="8"/>
  <c r="K1653" i="8"/>
  <c r="K1654" i="8"/>
  <c r="K1655" i="8"/>
  <c r="K1656" i="8"/>
  <c r="K1657" i="8"/>
  <c r="M1657" i="8" s="1"/>
  <c r="K1658" i="8"/>
  <c r="M1658" i="8" s="1"/>
  <c r="K1659" i="8"/>
  <c r="K1660" i="8"/>
  <c r="M1660" i="8" s="1"/>
  <c r="K1661" i="8"/>
  <c r="M1661" i="8" s="1"/>
  <c r="K1662" i="8"/>
  <c r="M1662" i="8" s="1"/>
  <c r="K1663" i="8"/>
  <c r="M1663" i="8" s="1"/>
  <c r="K1664" i="8"/>
  <c r="M1664" i="8" s="1"/>
  <c r="K1665" i="8"/>
  <c r="M1665" i="8" s="1"/>
  <c r="K1666" i="8"/>
  <c r="M1666" i="8" s="1"/>
  <c r="K1667" i="8"/>
  <c r="M1667" i="8" s="1"/>
  <c r="K1668" i="8"/>
  <c r="M1668" i="8" s="1"/>
  <c r="K1669" i="8"/>
  <c r="M1669" i="8" s="1"/>
  <c r="K1670" i="8"/>
  <c r="M1670" i="8" s="1"/>
  <c r="K1671" i="8"/>
  <c r="M1671" i="8" s="1"/>
  <c r="K1672" i="8"/>
  <c r="M1672" i="8" s="1"/>
  <c r="K1673" i="8"/>
  <c r="M1673" i="8" s="1"/>
  <c r="K1674" i="8"/>
  <c r="M1674" i="8" s="1"/>
  <c r="K1675" i="8"/>
  <c r="K1676" i="8"/>
  <c r="K1677" i="8"/>
  <c r="M1677" i="8" s="1"/>
  <c r="K1678" i="8"/>
  <c r="M1678" i="8" s="1"/>
  <c r="K1679" i="8"/>
  <c r="M1679" i="8" s="1"/>
  <c r="K1680" i="8"/>
  <c r="M1680" i="8" s="1"/>
  <c r="K1681" i="8"/>
  <c r="M1681" i="8" s="1"/>
  <c r="K1682" i="8"/>
  <c r="M1682" i="8" s="1"/>
  <c r="K1683" i="8"/>
  <c r="K1684" i="8"/>
  <c r="M1684" i="8" s="1"/>
  <c r="K1685" i="8"/>
  <c r="K1686" i="8"/>
  <c r="M1686" i="8" s="1"/>
  <c r="K1687" i="8"/>
  <c r="K1688" i="8"/>
  <c r="M1688" i="8" s="1"/>
  <c r="K1689" i="8"/>
  <c r="M1689" i="8" s="1"/>
  <c r="K1690" i="8"/>
  <c r="K1691" i="8"/>
  <c r="K1692" i="8"/>
  <c r="K1693" i="8"/>
  <c r="K1694" i="8"/>
  <c r="M1694" i="8" s="1"/>
  <c r="K1695" i="8"/>
  <c r="M1695" i="8" s="1"/>
  <c r="K1696" i="8"/>
  <c r="M1696" i="8" s="1"/>
  <c r="K1697" i="8"/>
  <c r="M1697" i="8" s="1"/>
  <c r="K1698" i="8"/>
  <c r="M1698" i="8" s="1"/>
  <c r="K1699" i="8"/>
  <c r="M1699" i="8" s="1"/>
  <c r="K1700" i="8"/>
  <c r="M1700" i="8" s="1"/>
  <c r="K1701" i="8"/>
  <c r="K1702" i="8"/>
  <c r="M1702" i="8" s="1"/>
  <c r="K1703" i="8"/>
  <c r="M1703" i="8" s="1"/>
  <c r="K1704" i="8"/>
  <c r="M1704" i="8" s="1"/>
  <c r="K1705" i="8"/>
  <c r="M1705" i="8" s="1"/>
  <c r="K1706" i="8"/>
  <c r="M1706" i="8" s="1"/>
  <c r="K1707" i="8"/>
  <c r="K1708" i="8"/>
  <c r="K1709" i="8"/>
  <c r="M1709" i="8" s="1"/>
  <c r="K1710" i="8"/>
  <c r="M1710" i="8" s="1"/>
  <c r="K1711" i="8"/>
  <c r="K1712" i="8"/>
  <c r="M1712" i="8" s="1"/>
  <c r="K1713" i="8"/>
  <c r="M1713" i="8" s="1"/>
  <c r="K1714" i="8"/>
  <c r="M1714" i="8" s="1"/>
  <c r="K1715" i="8"/>
  <c r="K1716" i="8"/>
  <c r="K1717" i="8"/>
  <c r="M1717" i="8" s="1"/>
  <c r="K1718" i="8"/>
  <c r="M1718" i="8" s="1"/>
  <c r="K1719" i="8"/>
  <c r="M1719" i="8" s="1"/>
  <c r="K1720" i="8"/>
  <c r="M1720" i="8" s="1"/>
  <c r="K1721" i="8"/>
  <c r="K1722" i="8"/>
  <c r="M1722" i="8" s="1"/>
  <c r="K1723" i="8"/>
  <c r="M1723" i="8" s="1"/>
  <c r="K1724" i="8"/>
  <c r="M1724" i="8" s="1"/>
  <c r="K1725" i="8"/>
  <c r="M1725" i="8" s="1"/>
  <c r="K1726" i="8"/>
  <c r="M1726" i="8" s="1"/>
  <c r="K1727" i="8"/>
  <c r="M1727" i="8" s="1"/>
  <c r="K1728" i="8"/>
  <c r="M1728" i="8" s="1"/>
  <c r="K1729" i="8"/>
  <c r="M1729" i="8" s="1"/>
  <c r="K1730" i="8"/>
  <c r="K1731" i="8"/>
  <c r="K1732" i="8"/>
  <c r="M1732" i="8" s="1"/>
  <c r="K1733" i="8"/>
  <c r="M1733" i="8" s="1"/>
  <c r="K1734" i="8"/>
  <c r="M1734" i="8" s="1"/>
  <c r="K1735" i="8"/>
  <c r="K1736" i="8"/>
  <c r="M1736" i="8" s="1"/>
  <c r="K1737" i="8"/>
  <c r="M1737" i="8" s="1"/>
  <c r="K1738" i="8"/>
  <c r="M1738" i="8" s="1"/>
  <c r="K1739" i="8"/>
  <c r="M1739" i="8" s="1"/>
  <c r="K1740" i="8"/>
  <c r="M1740" i="8" s="1"/>
  <c r="K1741" i="8"/>
  <c r="K1742" i="8"/>
  <c r="M1742" i="8" s="1"/>
  <c r="K1743" i="8"/>
  <c r="M1743" i="8" s="1"/>
  <c r="K1744" i="8"/>
  <c r="K1745" i="8"/>
  <c r="M1745" i="8" s="1"/>
  <c r="K1746" i="8"/>
  <c r="K1747" i="8"/>
  <c r="K1748" i="8"/>
  <c r="K1749" i="8"/>
  <c r="M1749" i="8" s="1"/>
  <c r="K1750" i="8"/>
  <c r="K1751" i="8"/>
  <c r="M1751" i="8" s="1"/>
  <c r="K1752" i="8"/>
  <c r="M1752" i="8" s="1"/>
  <c r="K1753" i="8"/>
  <c r="M1753" i="8" s="1"/>
  <c r="K1754" i="8"/>
  <c r="M1754" i="8" s="1"/>
  <c r="K1755" i="8"/>
  <c r="M1755" i="8" s="1"/>
  <c r="K1756" i="8"/>
  <c r="K1757" i="8"/>
  <c r="M1757" i="8" s="1"/>
  <c r="K1758" i="8"/>
  <c r="M1758" i="8" s="1"/>
  <c r="K1759" i="8"/>
  <c r="M1759" i="8" s="1"/>
  <c r="K1760" i="8"/>
  <c r="M1760" i="8" s="1"/>
  <c r="K1761" i="8"/>
  <c r="M1761" i="8" s="1"/>
  <c r="K1762" i="8"/>
  <c r="M1762" i="8" s="1"/>
  <c r="K1763" i="8"/>
  <c r="M1763" i="8" s="1"/>
  <c r="K1764" i="8"/>
  <c r="M1764" i="8" s="1"/>
  <c r="K1765" i="8"/>
  <c r="M1765" i="8" s="1"/>
  <c r="K1766" i="8"/>
  <c r="M1766" i="8" s="1"/>
  <c r="K1767" i="8"/>
  <c r="M1767" i="8" s="1"/>
  <c r="K1768" i="8"/>
  <c r="M1768" i="8" s="1"/>
  <c r="K1769" i="8"/>
  <c r="M1769" i="8" s="1"/>
  <c r="K1770" i="8"/>
  <c r="K1771" i="8"/>
  <c r="K1772" i="8"/>
  <c r="K1773" i="8"/>
  <c r="K1774" i="8"/>
  <c r="M1774" i="8" s="1"/>
  <c r="K1775" i="8"/>
  <c r="K1776" i="8"/>
  <c r="K1777" i="8"/>
  <c r="M1777" i="8" s="1"/>
  <c r="K1778" i="8"/>
  <c r="M1778" i="8" s="1"/>
  <c r="K1779" i="8"/>
  <c r="M1779" i="8" s="1"/>
  <c r="K1780" i="8"/>
  <c r="M1780" i="8" s="1"/>
  <c r="K1781" i="8"/>
  <c r="M1781" i="8" s="1"/>
  <c r="K1782" i="8"/>
  <c r="M1782" i="8" s="1"/>
  <c r="K1783" i="8"/>
  <c r="M1783" i="8" s="1"/>
  <c r="K1784" i="8"/>
  <c r="M1784" i="8" s="1"/>
  <c r="K1785" i="8"/>
  <c r="M1785" i="8" s="1"/>
  <c r="K1786" i="8"/>
  <c r="M1786" i="8" s="1"/>
  <c r="K1787" i="8"/>
  <c r="K1788" i="8"/>
  <c r="K1789" i="8"/>
  <c r="M1789" i="8" s="1"/>
  <c r="K1790" i="8"/>
  <c r="M1790" i="8" s="1"/>
  <c r="K1791" i="8"/>
  <c r="M1791" i="8" s="1"/>
  <c r="K1792" i="8"/>
  <c r="K1793" i="8"/>
  <c r="K1794" i="8"/>
  <c r="M1794" i="8" s="1"/>
  <c r="K1795" i="8"/>
  <c r="K1796" i="8"/>
  <c r="K1797" i="8"/>
  <c r="M1797" i="8" s="1"/>
  <c r="K1798" i="8"/>
  <c r="M1798" i="8" s="1"/>
  <c r="K1799" i="8"/>
  <c r="M1799" i="8" s="1"/>
  <c r="K1800" i="8"/>
  <c r="M1800" i="8" s="1"/>
  <c r="K1801" i="8"/>
  <c r="M1801" i="8" s="1"/>
  <c r="K1802" i="8"/>
  <c r="M1802" i="8" s="1"/>
  <c r="K1803" i="8"/>
  <c r="M1803" i="8" s="1"/>
  <c r="K1804" i="8"/>
  <c r="M1804" i="8" s="1"/>
  <c r="K1805" i="8"/>
  <c r="M1805" i="8" s="1"/>
  <c r="K1806" i="8"/>
  <c r="M1806" i="8" s="1"/>
  <c r="K1807" i="8"/>
  <c r="M1807" i="8" s="1"/>
  <c r="K1808" i="8"/>
  <c r="M1808" i="8" s="1"/>
  <c r="K1809" i="8"/>
  <c r="M1809" i="8" s="1"/>
  <c r="K1810" i="8"/>
  <c r="M1810" i="8" s="1"/>
  <c r="K1811" i="8"/>
  <c r="M1811" i="8" s="1"/>
  <c r="K1812" i="8"/>
  <c r="M1812" i="8" s="1"/>
  <c r="K1813" i="8"/>
  <c r="M1813" i="8" s="1"/>
  <c r="K1814" i="8"/>
  <c r="M1814" i="8" s="1"/>
  <c r="K1815" i="8"/>
  <c r="K1816" i="8"/>
  <c r="M1816" i="8" s="1"/>
  <c r="K1817" i="8"/>
  <c r="M1817" i="8" s="1"/>
  <c r="K1818" i="8"/>
  <c r="M1818" i="8" s="1"/>
  <c r="K1819" i="8"/>
  <c r="M1819" i="8" s="1"/>
  <c r="K1820" i="8"/>
  <c r="M1820" i="8" s="1"/>
  <c r="K1821" i="8"/>
  <c r="M1821" i="8" s="1"/>
  <c r="K1822" i="8"/>
  <c r="M1822" i="8" s="1"/>
  <c r="K1823" i="8"/>
  <c r="M1823" i="8" s="1"/>
  <c r="K1824" i="8"/>
  <c r="M1824" i="8" s="1"/>
  <c r="K1825" i="8"/>
  <c r="M1825" i="8" s="1"/>
  <c r="K1826" i="8"/>
  <c r="M1826" i="8" s="1"/>
  <c r="K1827" i="8"/>
  <c r="M1827" i="8" s="1"/>
  <c r="K1828" i="8"/>
  <c r="M1828" i="8" s="1"/>
  <c r="K1829" i="8"/>
  <c r="M1829" i="8" s="1"/>
  <c r="K1830" i="8"/>
  <c r="K1831" i="8"/>
  <c r="K1832" i="8"/>
  <c r="K1833" i="8"/>
  <c r="K1834" i="8"/>
  <c r="K1835" i="8"/>
  <c r="K1836" i="8"/>
  <c r="M1836" i="8" s="1"/>
  <c r="K1837" i="8"/>
  <c r="M1837" i="8" s="1"/>
  <c r="K1838" i="8"/>
  <c r="M1838" i="8" s="1"/>
  <c r="K1839" i="8"/>
  <c r="M1839" i="8" s="1"/>
  <c r="K1840" i="8"/>
  <c r="M1840" i="8" s="1"/>
  <c r="K1841" i="8"/>
  <c r="M1841" i="8" s="1"/>
  <c r="K1842" i="8"/>
  <c r="M1842" i="8" s="1"/>
  <c r="K1843" i="8"/>
  <c r="M1843" i="8" s="1"/>
  <c r="K1844" i="8"/>
  <c r="M1844" i="8" s="1"/>
  <c r="K1845" i="8"/>
  <c r="M1845" i="8" s="1"/>
  <c r="K1846" i="8"/>
  <c r="M1846" i="8" s="1"/>
  <c r="K1847" i="8"/>
  <c r="M1847" i="8" s="1"/>
  <c r="K1848" i="8"/>
  <c r="M1848" i="8" s="1"/>
  <c r="K1849" i="8"/>
  <c r="M1849" i="8" s="1"/>
  <c r="K1850" i="8"/>
  <c r="K1851" i="8"/>
  <c r="M1851" i="8" s="1"/>
  <c r="K1852" i="8"/>
  <c r="M1852" i="8" s="1"/>
  <c r="K1853" i="8"/>
  <c r="M1853" i="8" s="1"/>
  <c r="K1854" i="8"/>
  <c r="M1854" i="8" s="1"/>
  <c r="K1855" i="8"/>
  <c r="K1856" i="8"/>
  <c r="K1857" i="8"/>
  <c r="M1857" i="8" s="1"/>
  <c r="K1858" i="8"/>
  <c r="M1858" i="8" s="1"/>
  <c r="K1859" i="8"/>
  <c r="M1859" i="8" s="1"/>
  <c r="K1860" i="8"/>
  <c r="M1860" i="8" s="1"/>
  <c r="K1861" i="8"/>
  <c r="M1861" i="8" s="1"/>
  <c r="K1862" i="8"/>
  <c r="M1862" i="8" s="1"/>
  <c r="K1863" i="8"/>
  <c r="M1863" i="8" s="1"/>
  <c r="K1864" i="8"/>
  <c r="M1864" i="8" s="1"/>
  <c r="K1865" i="8"/>
  <c r="M1865" i="8" s="1"/>
  <c r="K1866" i="8"/>
  <c r="K1867" i="8"/>
  <c r="M1867" i="8" s="1"/>
  <c r="K1868" i="8"/>
  <c r="M1868" i="8" s="1"/>
  <c r="K1869" i="8"/>
  <c r="M1869" i="8" s="1"/>
  <c r="K1870" i="8"/>
  <c r="M1870" i="8" s="1"/>
  <c r="K1871" i="8"/>
  <c r="M1871" i="8" s="1"/>
  <c r="K1872" i="8"/>
  <c r="K1873" i="8"/>
  <c r="K1874" i="8"/>
  <c r="M1874" i="8" s="1"/>
  <c r="K1875" i="8"/>
  <c r="M1875" i="8" s="1"/>
  <c r="K1876" i="8"/>
  <c r="K1877" i="8"/>
  <c r="M1877" i="8" s="1"/>
  <c r="K1878" i="8"/>
  <c r="M1878" i="8" s="1"/>
  <c r="K1879" i="8"/>
  <c r="M1879" i="8" s="1"/>
  <c r="K1880" i="8"/>
  <c r="M1880" i="8" s="1"/>
  <c r="K1881" i="8"/>
  <c r="K1882" i="8"/>
  <c r="M1882" i="8" s="1"/>
  <c r="K1883" i="8"/>
  <c r="M1883" i="8" s="1"/>
  <c r="K1884" i="8"/>
  <c r="K1885" i="8"/>
  <c r="M1885" i="8" s="1"/>
  <c r="K1886" i="8"/>
  <c r="K1887" i="8"/>
  <c r="M1887" i="8" s="1"/>
  <c r="K1888" i="8"/>
  <c r="M1888" i="8" s="1"/>
  <c r="K1889" i="8"/>
  <c r="M1889" i="8" s="1"/>
  <c r="K1890" i="8"/>
  <c r="K1891" i="8"/>
  <c r="M1891" i="8" s="1"/>
  <c r="K1892" i="8"/>
  <c r="M1892" i="8" s="1"/>
  <c r="K1893" i="8"/>
  <c r="M1893" i="8" s="1"/>
  <c r="K1894" i="8"/>
  <c r="M1894" i="8" s="1"/>
  <c r="K1895" i="8"/>
  <c r="M1895" i="8" s="1"/>
  <c r="K1896" i="8"/>
  <c r="M1896" i="8" s="1"/>
  <c r="K1897" i="8"/>
  <c r="M1897" i="8" s="1"/>
  <c r="K1898" i="8"/>
  <c r="M1898" i="8" s="1"/>
  <c r="K1899" i="8"/>
  <c r="M1899" i="8" s="1"/>
  <c r="K1900" i="8"/>
  <c r="M1900" i="8" s="1"/>
  <c r="K1901" i="8"/>
  <c r="K1902" i="8"/>
  <c r="M1902" i="8" s="1"/>
  <c r="K1903" i="8"/>
  <c r="M1903" i="8" s="1"/>
  <c r="B6" i="13"/>
  <c r="T753" i="6" l="1"/>
  <c r="U753" i="6" s="1"/>
  <c r="T733" i="6"/>
  <c r="U733" i="6" s="1"/>
  <c r="T613" i="6"/>
  <c r="U613" i="6" s="1"/>
  <c r="T553" i="6"/>
  <c r="U553" i="6" s="1"/>
  <c r="T533" i="6"/>
  <c r="U533" i="6" s="1"/>
  <c r="T453" i="6"/>
  <c r="U453" i="6" s="1"/>
  <c r="T333" i="6"/>
  <c r="U333" i="6" s="1"/>
  <c r="T213" i="6"/>
  <c r="U213" i="6" s="1"/>
  <c r="T153" i="6"/>
  <c r="U153" i="6" s="1"/>
  <c r="T133" i="6"/>
  <c r="U133" i="6" s="1"/>
  <c r="T93" i="6"/>
  <c r="U93" i="6" s="1"/>
  <c r="T33" i="6"/>
  <c r="U33" i="6" s="1"/>
  <c r="T197" i="6"/>
  <c r="U197" i="6" s="1"/>
  <c r="T177" i="6"/>
  <c r="U177" i="6" s="1"/>
  <c r="T117" i="6"/>
  <c r="U117" i="6" s="1"/>
  <c r="T97" i="6"/>
  <c r="U97" i="6" s="1"/>
  <c r="T476" i="6"/>
  <c r="U476" i="6" s="1"/>
  <c r="T396" i="6"/>
  <c r="U396" i="6" s="1"/>
  <c r="T356" i="6"/>
  <c r="U356" i="6" s="1"/>
  <c r="T15" i="6"/>
  <c r="U15" i="6" s="1"/>
  <c r="T734" i="6"/>
  <c r="U734" i="6" s="1"/>
  <c r="T714" i="6"/>
  <c r="U714" i="6" s="1"/>
  <c r="T614" i="6"/>
  <c r="U614" i="6" s="1"/>
  <c r="T594" i="6"/>
  <c r="U594" i="6" s="1"/>
  <c r="T554" i="6"/>
  <c r="U554" i="6" s="1"/>
  <c r="T534" i="6"/>
  <c r="U534" i="6" s="1"/>
  <c r="T394" i="6"/>
  <c r="U394" i="6" s="1"/>
  <c r="T374" i="6"/>
  <c r="U374" i="6" s="1"/>
  <c r="T354" i="6"/>
  <c r="U354" i="6" s="1"/>
  <c r="T334" i="6"/>
  <c r="U334" i="6" s="1"/>
  <c r="T294" i="6"/>
  <c r="U294" i="6" s="1"/>
  <c r="T154" i="6"/>
  <c r="U154" i="6" s="1"/>
  <c r="T134" i="6"/>
  <c r="U134" i="6" s="1"/>
  <c r="T94" i="6"/>
  <c r="U94" i="6" s="1"/>
  <c r="T74" i="6"/>
  <c r="U74" i="6" s="1"/>
  <c r="T672" i="6"/>
  <c r="U672" i="6" s="1"/>
  <c r="T592" i="6"/>
  <c r="U592" i="6" s="1"/>
  <c r="T572" i="6"/>
  <c r="U572" i="6" s="1"/>
  <c r="T552" i="6"/>
  <c r="U552" i="6" s="1"/>
  <c r="T151" i="6"/>
  <c r="U151" i="6" s="1"/>
  <c r="T590" i="6"/>
  <c r="U590" i="6" s="1"/>
  <c r="T570" i="6"/>
  <c r="U570" i="6" s="1"/>
  <c r="T550" i="6"/>
  <c r="U550" i="6" s="1"/>
  <c r="T530" i="6"/>
  <c r="U530" i="6" s="1"/>
  <c r="T510" i="6"/>
  <c r="U510" i="6" s="1"/>
  <c r="T490" i="6"/>
  <c r="U490" i="6" s="1"/>
  <c r="T470" i="6"/>
  <c r="U470" i="6" s="1"/>
  <c r="T450" i="6"/>
  <c r="U450" i="6" s="1"/>
  <c r="T669" i="6"/>
  <c r="U669" i="6" s="1"/>
  <c r="T649" i="6"/>
  <c r="U649" i="6" s="1"/>
  <c r="T768" i="6"/>
  <c r="U768" i="6" s="1"/>
  <c r="T748" i="6"/>
  <c r="U748" i="6" s="1"/>
  <c r="T428" i="6"/>
  <c r="U428" i="6" s="1"/>
  <c r="T436" i="6"/>
  <c r="U436" i="6" s="1"/>
  <c r="T467" i="6"/>
  <c r="U467" i="6" s="1"/>
  <c r="T447" i="6"/>
  <c r="U447" i="6" s="1"/>
  <c r="T427" i="6"/>
  <c r="U427" i="6" s="1"/>
  <c r="T407" i="6"/>
  <c r="U407" i="6" s="1"/>
  <c r="T67" i="6"/>
  <c r="U67" i="6" s="1"/>
  <c r="T7" i="6"/>
  <c r="U7" i="6" s="1"/>
  <c r="R259" i="6"/>
  <c r="T259" i="6" s="1"/>
  <c r="U259" i="6" s="1"/>
  <c r="R732" i="6"/>
  <c r="T732" i="6" s="1"/>
  <c r="U732" i="6" s="1"/>
  <c r="R692" i="6"/>
  <c r="T692" i="6" s="1"/>
  <c r="U692" i="6" s="1"/>
  <c r="R612" i="6"/>
  <c r="T612" i="6" s="1"/>
  <c r="U612" i="6" s="1"/>
  <c r="R552" i="6"/>
  <c r="R512" i="6"/>
  <c r="T512" i="6" s="1"/>
  <c r="U512" i="6" s="1"/>
  <c r="R492" i="6"/>
  <c r="T492" i="6" s="1"/>
  <c r="U492" i="6" s="1"/>
  <c r="R432" i="6"/>
  <c r="T432" i="6" s="1"/>
  <c r="U432" i="6" s="1"/>
  <c r="R412" i="6"/>
  <c r="T412" i="6" s="1"/>
  <c r="U412" i="6" s="1"/>
  <c r="R392" i="6"/>
  <c r="T392" i="6" s="1"/>
  <c r="U392" i="6" s="1"/>
  <c r="R332" i="6"/>
  <c r="T332" i="6" s="1"/>
  <c r="U332" i="6" s="1"/>
  <c r="R272" i="6"/>
  <c r="T272" i="6" s="1"/>
  <c r="U272" i="6" s="1"/>
  <c r="R152" i="6"/>
  <c r="T152" i="6" s="1"/>
  <c r="U152" i="6" s="1"/>
  <c r="R132" i="6"/>
  <c r="T132" i="6" s="1"/>
  <c r="U132" i="6" s="1"/>
  <c r="R12" i="6"/>
  <c r="T12" i="6" s="1"/>
  <c r="U12" i="6" s="1"/>
  <c r="T685" i="6"/>
  <c r="U685" i="6" s="1"/>
  <c r="T624" i="6"/>
  <c r="U624" i="6" s="1"/>
  <c r="T584" i="6"/>
  <c r="U584" i="6" s="1"/>
  <c r="R616" i="6"/>
  <c r="T616" i="6" s="1"/>
  <c r="U616" i="6" s="1"/>
  <c r="T743" i="6"/>
  <c r="U743" i="6" s="1"/>
  <c r="T683" i="6"/>
  <c r="U683" i="6" s="1"/>
  <c r="T643" i="6"/>
  <c r="U643" i="6" s="1"/>
  <c r="T623" i="6"/>
  <c r="U623" i="6" s="1"/>
  <c r="T603" i="6"/>
  <c r="U603" i="6" s="1"/>
  <c r="T583" i="6"/>
  <c r="U583" i="6" s="1"/>
  <c r="T563" i="6"/>
  <c r="U563" i="6" s="1"/>
  <c r="R615" i="6"/>
  <c r="T615" i="6" s="1"/>
  <c r="U615" i="6" s="1"/>
  <c r="T181" i="6"/>
  <c r="U181" i="6" s="1"/>
  <c r="T161" i="6"/>
  <c r="U161" i="6" s="1"/>
  <c r="T141" i="6"/>
  <c r="U141" i="6" s="1"/>
  <c r="T121" i="6"/>
  <c r="U121" i="6" s="1"/>
  <c r="T101" i="6"/>
  <c r="U101" i="6" s="1"/>
  <c r="T760" i="6"/>
  <c r="U760" i="6" s="1"/>
  <c r="T759" i="6"/>
  <c r="U759" i="6" s="1"/>
  <c r="T719" i="6"/>
  <c r="U719" i="6" s="1"/>
  <c r="T379" i="6"/>
  <c r="U379" i="6" s="1"/>
  <c r="T359" i="6"/>
  <c r="U359" i="6" s="1"/>
  <c r="T339" i="6"/>
  <c r="U339" i="6" s="1"/>
  <c r="T319" i="6"/>
  <c r="U319" i="6" s="1"/>
  <c r="T279" i="6"/>
  <c r="U279" i="6" s="1"/>
  <c r="T119" i="6"/>
  <c r="U119" i="6" s="1"/>
  <c r="T618" i="6"/>
  <c r="U618" i="6" s="1"/>
  <c r="T298" i="6"/>
  <c r="U298" i="6" s="1"/>
  <c r="T278" i="6"/>
  <c r="U278" i="6" s="1"/>
  <c r="T210" i="6"/>
  <c r="U210" i="6" s="1"/>
  <c r="T190" i="6"/>
  <c r="U190" i="6" s="1"/>
  <c r="T229" i="6"/>
  <c r="U229" i="6" s="1"/>
  <c r="T209" i="6"/>
  <c r="U209" i="6" s="1"/>
  <c r="T305" i="6"/>
  <c r="U305" i="6" s="1"/>
  <c r="T285" i="6"/>
  <c r="U285" i="6" s="1"/>
  <c r="T265" i="6"/>
  <c r="U265" i="6" s="1"/>
  <c r="T245" i="6"/>
  <c r="U245" i="6" s="1"/>
  <c r="T225" i="6"/>
  <c r="U225" i="6" s="1"/>
  <c r="T524" i="6"/>
  <c r="U524" i="6" s="1"/>
  <c r="T504" i="6"/>
  <c r="U504" i="6" s="1"/>
  <c r="T503" i="6"/>
  <c r="U503" i="6" s="1"/>
  <c r="T383" i="6"/>
  <c r="U383" i="6" s="1"/>
  <c r="T63" i="6"/>
  <c r="U63" i="6" s="1"/>
  <c r="T242" i="6"/>
  <c r="U242" i="6" s="1"/>
  <c r="T222" i="6"/>
  <c r="U222" i="6" s="1"/>
  <c r="T202" i="6"/>
  <c r="U202" i="6" s="1"/>
  <c r="R436" i="6"/>
  <c r="R256" i="6"/>
  <c r="T256" i="6" s="1"/>
  <c r="U256" i="6" s="1"/>
  <c r="R435" i="6"/>
  <c r="T435" i="6" s="1"/>
  <c r="U435" i="6" s="1"/>
  <c r="R75" i="6"/>
  <c r="T75" i="6" s="1"/>
  <c r="U75" i="6" s="1"/>
  <c r="R414" i="6"/>
  <c r="T414" i="6" s="1"/>
  <c r="U414" i="6" s="1"/>
  <c r="R354" i="6"/>
  <c r="R234" i="6"/>
  <c r="T234" i="6" s="1"/>
  <c r="U234" i="6" s="1"/>
  <c r="R174" i="6"/>
  <c r="T174" i="6" s="1"/>
  <c r="U174" i="6" s="1"/>
  <c r="R515" i="6"/>
  <c r="T515" i="6" s="1"/>
  <c r="U515" i="6" s="1"/>
  <c r="R315" i="6"/>
  <c r="T315" i="6" s="1"/>
  <c r="U315" i="6" s="1"/>
  <c r="R55" i="6"/>
  <c r="T55" i="6" s="1"/>
  <c r="U55" i="6" s="1"/>
  <c r="R413" i="6"/>
  <c r="T413" i="6" s="1"/>
  <c r="U413" i="6" s="1"/>
  <c r="R353" i="6"/>
  <c r="T353" i="6" s="1"/>
  <c r="U353" i="6" s="1"/>
  <c r="R233" i="6"/>
  <c r="T233" i="6" s="1"/>
  <c r="U233" i="6" s="1"/>
  <c r="R173" i="6"/>
  <c r="T173" i="6" s="1"/>
  <c r="U173" i="6" s="1"/>
  <c r="R352" i="6"/>
  <c r="T352" i="6" s="1"/>
  <c r="U352" i="6" s="1"/>
  <c r="R232" i="6"/>
  <c r="T232" i="6" s="1"/>
  <c r="U232" i="6" s="1"/>
  <c r="R172" i="6"/>
  <c r="T172" i="6" s="1"/>
  <c r="U172" i="6" s="1"/>
  <c r="R752" i="6"/>
  <c r="T752" i="6" s="1"/>
  <c r="U752" i="6" s="1"/>
  <c r="R714" i="6"/>
  <c r="R314" i="6"/>
  <c r="T314" i="6" s="1"/>
  <c r="U314" i="6" s="1"/>
  <c r="R713" i="6"/>
  <c r="T713" i="6" s="1"/>
  <c r="U713" i="6" s="1"/>
  <c r="R653" i="6"/>
  <c r="T653" i="6" s="1"/>
  <c r="U653" i="6" s="1"/>
  <c r="R633" i="6"/>
  <c r="T633" i="6" s="1"/>
  <c r="U633" i="6" s="1"/>
  <c r="R513" i="6"/>
  <c r="T513" i="6" s="1"/>
  <c r="U513" i="6" s="1"/>
  <c r="R433" i="6"/>
  <c r="T433" i="6" s="1"/>
  <c r="U433" i="6" s="1"/>
  <c r="R313" i="6"/>
  <c r="T313" i="6" s="1"/>
  <c r="U313" i="6" s="1"/>
  <c r="R253" i="6"/>
  <c r="T253" i="6" s="1"/>
  <c r="U253" i="6" s="1"/>
  <c r="R712" i="6"/>
  <c r="T712" i="6" s="1"/>
  <c r="U712" i="6" s="1"/>
  <c r="R652" i="6"/>
  <c r="T652" i="6" s="1"/>
  <c r="U652" i="6" s="1"/>
  <c r="R632" i="6"/>
  <c r="T632" i="6" s="1"/>
  <c r="U632" i="6" s="1"/>
  <c r="R532" i="6"/>
  <c r="T532" i="6" s="1"/>
  <c r="U532" i="6" s="1"/>
  <c r="R452" i="6"/>
  <c r="T452" i="6" s="1"/>
  <c r="U452" i="6" s="1"/>
  <c r="R312" i="6"/>
  <c r="T312" i="6" s="1"/>
  <c r="U312" i="6" s="1"/>
  <c r="R252" i="6"/>
  <c r="T252" i="6" s="1"/>
  <c r="U252" i="6" s="1"/>
  <c r="R92" i="6"/>
  <c r="T92" i="6" s="1"/>
  <c r="U92" i="6" s="1"/>
  <c r="R72" i="6"/>
  <c r="T72" i="6" s="1"/>
  <c r="U72" i="6" s="1"/>
  <c r="R52" i="6"/>
  <c r="T52" i="6" s="1"/>
  <c r="U52" i="6" s="1"/>
  <c r="R654" i="6"/>
  <c r="T654" i="6" s="1"/>
  <c r="U654" i="6" s="1"/>
  <c r="R514" i="6"/>
  <c r="T514" i="6" s="1"/>
  <c r="U514" i="6" s="1"/>
  <c r="R759" i="6"/>
  <c r="R739" i="6"/>
  <c r="T739" i="6" s="1"/>
  <c r="U739" i="6" s="1"/>
  <c r="R719" i="6"/>
  <c r="R699" i="6"/>
  <c r="T699" i="6" s="1"/>
  <c r="U699" i="6" s="1"/>
  <c r="R679" i="6"/>
  <c r="T679" i="6" s="1"/>
  <c r="U679" i="6" s="1"/>
  <c r="R659" i="6"/>
  <c r="T659" i="6" s="1"/>
  <c r="U659" i="6" s="1"/>
  <c r="R639" i="6"/>
  <c r="T639" i="6" s="1"/>
  <c r="U639" i="6" s="1"/>
  <c r="R619" i="6"/>
  <c r="T619" i="6" s="1"/>
  <c r="U619" i="6" s="1"/>
  <c r="R599" i="6"/>
  <c r="T599" i="6" s="1"/>
  <c r="U599" i="6" s="1"/>
  <c r="R579" i="6"/>
  <c r="T579" i="6" s="1"/>
  <c r="U579" i="6" s="1"/>
  <c r="R559" i="6"/>
  <c r="T559" i="6" s="1"/>
  <c r="U559" i="6" s="1"/>
  <c r="R539" i="6"/>
  <c r="T539" i="6" s="1"/>
  <c r="U539" i="6" s="1"/>
  <c r="R519" i="6"/>
  <c r="T519" i="6" s="1"/>
  <c r="U519" i="6" s="1"/>
  <c r="R499" i="6"/>
  <c r="T499" i="6" s="1"/>
  <c r="U499" i="6" s="1"/>
  <c r="R479" i="6"/>
  <c r="T479" i="6" s="1"/>
  <c r="U479" i="6" s="1"/>
  <c r="R459" i="6"/>
  <c r="T459" i="6" s="1"/>
  <c r="U459" i="6" s="1"/>
  <c r="R439" i="6"/>
  <c r="T439" i="6" s="1"/>
  <c r="U439" i="6" s="1"/>
  <c r="R419" i="6"/>
  <c r="T419" i="6" s="1"/>
  <c r="U419" i="6" s="1"/>
  <c r="R399" i="6"/>
  <c r="T399" i="6" s="1"/>
  <c r="U399" i="6" s="1"/>
  <c r="R379" i="6"/>
  <c r="R359" i="6"/>
  <c r="R339" i="6"/>
  <c r="R319" i="6"/>
  <c r="R279" i="6"/>
  <c r="R239" i="6"/>
  <c r="T239" i="6" s="1"/>
  <c r="U239" i="6" s="1"/>
  <c r="R219" i="6"/>
  <c r="T219" i="6" s="1"/>
  <c r="U219" i="6" s="1"/>
  <c r="R199" i="6"/>
  <c r="T199" i="6" s="1"/>
  <c r="U199" i="6" s="1"/>
  <c r="R179" i="6"/>
  <c r="T179" i="6" s="1"/>
  <c r="U179" i="6" s="1"/>
  <c r="R159" i="6"/>
  <c r="T159" i="6" s="1"/>
  <c r="U159" i="6" s="1"/>
  <c r="R139" i="6"/>
  <c r="T139" i="6" s="1"/>
  <c r="U139" i="6" s="1"/>
  <c r="R99" i="6"/>
  <c r="T99" i="6" s="1"/>
  <c r="U99" i="6" s="1"/>
  <c r="R79" i="6"/>
  <c r="T79" i="6" s="1"/>
  <c r="U79" i="6" s="1"/>
  <c r="R59" i="6"/>
  <c r="T59" i="6" s="1"/>
  <c r="U59" i="6" s="1"/>
  <c r="R39" i="6"/>
  <c r="T39" i="6" s="1"/>
  <c r="U39" i="6" s="1"/>
  <c r="R19" i="6"/>
  <c r="T19" i="6" s="1"/>
  <c r="U19" i="6" s="1"/>
  <c r="R765" i="6"/>
  <c r="T765" i="6" s="1"/>
  <c r="U765" i="6" s="1"/>
  <c r="R745" i="6"/>
  <c r="T745" i="6" s="1"/>
  <c r="U745" i="6" s="1"/>
  <c r="R725" i="6"/>
  <c r="T725" i="6" s="1"/>
  <c r="U725" i="6" s="1"/>
  <c r="R705" i="6"/>
  <c r="T705" i="6" s="1"/>
  <c r="U705" i="6" s="1"/>
  <c r="R685" i="6"/>
  <c r="R665" i="6"/>
  <c r="T665" i="6" s="1"/>
  <c r="U665" i="6" s="1"/>
  <c r="R645" i="6"/>
  <c r="T645" i="6" s="1"/>
  <c r="U645" i="6" s="1"/>
  <c r="R625" i="6"/>
  <c r="T625" i="6" s="1"/>
  <c r="U625" i="6" s="1"/>
  <c r="R605" i="6"/>
  <c r="T605" i="6" s="1"/>
  <c r="U605" i="6" s="1"/>
  <c r="R585" i="6"/>
  <c r="T585" i="6" s="1"/>
  <c r="U585" i="6" s="1"/>
  <c r="R565" i="6"/>
  <c r="T565" i="6" s="1"/>
  <c r="U565" i="6" s="1"/>
  <c r="R545" i="6"/>
  <c r="T545" i="6" s="1"/>
  <c r="U545" i="6" s="1"/>
  <c r="R525" i="6"/>
  <c r="T525" i="6" s="1"/>
  <c r="U525" i="6" s="1"/>
  <c r="R505" i="6"/>
  <c r="T505" i="6" s="1"/>
  <c r="U505" i="6" s="1"/>
  <c r="R485" i="6"/>
  <c r="T485" i="6" s="1"/>
  <c r="U485" i="6" s="1"/>
  <c r="R465" i="6"/>
  <c r="T465" i="6" s="1"/>
  <c r="U465" i="6" s="1"/>
  <c r="R445" i="6"/>
  <c r="T445" i="6" s="1"/>
  <c r="U445" i="6" s="1"/>
  <c r="R425" i="6"/>
  <c r="T425" i="6" s="1"/>
  <c r="U425" i="6" s="1"/>
  <c r="R405" i="6"/>
  <c r="T405" i="6" s="1"/>
  <c r="U405" i="6" s="1"/>
  <c r="R385" i="6"/>
  <c r="T385" i="6" s="1"/>
  <c r="U385" i="6" s="1"/>
  <c r="R365" i="6"/>
  <c r="T365" i="6" s="1"/>
  <c r="U365" i="6" s="1"/>
  <c r="R345" i="6"/>
  <c r="T345" i="6" s="1"/>
  <c r="U345" i="6" s="1"/>
  <c r="R325" i="6"/>
  <c r="T325" i="6" s="1"/>
  <c r="U325" i="6" s="1"/>
  <c r="R305" i="6"/>
  <c r="R285" i="6"/>
  <c r="R265" i="6"/>
  <c r="R245" i="6"/>
  <c r="R225" i="6"/>
  <c r="R205" i="6"/>
  <c r="T205" i="6" s="1"/>
  <c r="U205" i="6" s="1"/>
  <c r="R185" i="6"/>
  <c r="T185" i="6" s="1"/>
  <c r="U185" i="6" s="1"/>
  <c r="R165" i="6"/>
  <c r="T165" i="6" s="1"/>
  <c r="U165" i="6" s="1"/>
  <c r="R145" i="6"/>
  <c r="T145" i="6" s="1"/>
  <c r="U145" i="6" s="1"/>
  <c r="R125" i="6"/>
  <c r="T125" i="6" s="1"/>
  <c r="U125" i="6" s="1"/>
  <c r="R105" i="6"/>
  <c r="T105" i="6" s="1"/>
  <c r="U105" i="6" s="1"/>
  <c r="R85" i="6"/>
  <c r="T85" i="6" s="1"/>
  <c r="U85" i="6" s="1"/>
  <c r="R65" i="6"/>
  <c r="T65" i="6" s="1"/>
  <c r="U65" i="6" s="1"/>
  <c r="R45" i="6"/>
  <c r="T45" i="6" s="1"/>
  <c r="U45" i="6" s="1"/>
  <c r="R25" i="6"/>
  <c r="T25" i="6" s="1"/>
  <c r="U25" i="6" s="1"/>
  <c r="R5" i="6"/>
  <c r="T5" i="6" s="1"/>
  <c r="U5" i="6" s="1"/>
  <c r="R254" i="6"/>
  <c r="T254" i="6" s="1"/>
  <c r="U254" i="6" s="1"/>
  <c r="R758" i="6"/>
  <c r="T758" i="6" s="1"/>
  <c r="U758" i="6" s="1"/>
  <c r="R738" i="6"/>
  <c r="T738" i="6" s="1"/>
  <c r="U738" i="6" s="1"/>
  <c r="R718" i="6"/>
  <c r="T718" i="6" s="1"/>
  <c r="U718" i="6" s="1"/>
  <c r="R698" i="6"/>
  <c r="T698" i="6" s="1"/>
  <c r="U698" i="6" s="1"/>
  <c r="R678" i="6"/>
  <c r="T678" i="6" s="1"/>
  <c r="U678" i="6" s="1"/>
  <c r="R658" i="6"/>
  <c r="T658" i="6" s="1"/>
  <c r="U658" i="6" s="1"/>
  <c r="R638" i="6"/>
  <c r="T638" i="6" s="1"/>
  <c r="U638" i="6" s="1"/>
  <c r="R618" i="6"/>
  <c r="R598" i="6"/>
  <c r="T598" i="6" s="1"/>
  <c r="U598" i="6" s="1"/>
  <c r="R578" i="6"/>
  <c r="T578" i="6" s="1"/>
  <c r="U578" i="6" s="1"/>
  <c r="R558" i="6"/>
  <c r="T558" i="6" s="1"/>
  <c r="U558" i="6" s="1"/>
  <c r="R538" i="6"/>
  <c r="T538" i="6" s="1"/>
  <c r="U538" i="6" s="1"/>
  <c r="R518" i="6"/>
  <c r="T518" i="6" s="1"/>
  <c r="U518" i="6" s="1"/>
  <c r="R498" i="6"/>
  <c r="T498" i="6" s="1"/>
  <c r="U498" i="6" s="1"/>
  <c r="R478" i="6"/>
  <c r="T478" i="6" s="1"/>
  <c r="U478" i="6" s="1"/>
  <c r="R458" i="6"/>
  <c r="T458" i="6" s="1"/>
  <c r="U458" i="6" s="1"/>
  <c r="R438" i="6"/>
  <c r="T438" i="6" s="1"/>
  <c r="U438" i="6" s="1"/>
  <c r="R418" i="6"/>
  <c r="T418" i="6" s="1"/>
  <c r="U418" i="6" s="1"/>
  <c r="R398" i="6"/>
  <c r="T398" i="6" s="1"/>
  <c r="U398" i="6" s="1"/>
  <c r="R378" i="6"/>
  <c r="T378" i="6" s="1"/>
  <c r="U378" i="6" s="1"/>
  <c r="R358" i="6"/>
  <c r="T358" i="6" s="1"/>
  <c r="U358" i="6" s="1"/>
  <c r="R338" i="6"/>
  <c r="T338" i="6" s="1"/>
  <c r="U338" i="6" s="1"/>
  <c r="R318" i="6"/>
  <c r="T318" i="6" s="1"/>
  <c r="U318" i="6" s="1"/>
  <c r="R298" i="6"/>
  <c r="R278" i="6"/>
  <c r="R258" i="6"/>
  <c r="T258" i="6" s="1"/>
  <c r="U258" i="6" s="1"/>
  <c r="R238" i="6"/>
  <c r="T238" i="6" s="1"/>
  <c r="U238" i="6" s="1"/>
  <c r="R218" i="6"/>
  <c r="T218" i="6" s="1"/>
  <c r="U218" i="6" s="1"/>
  <c r="R198" i="6"/>
  <c r="T198" i="6" s="1"/>
  <c r="U198" i="6" s="1"/>
  <c r="R178" i="6"/>
  <c r="T178" i="6" s="1"/>
  <c r="U178" i="6" s="1"/>
  <c r="R158" i="6"/>
  <c r="T158" i="6" s="1"/>
  <c r="U158" i="6" s="1"/>
  <c r="R138" i="6"/>
  <c r="T138" i="6" s="1"/>
  <c r="U138" i="6" s="1"/>
  <c r="R118" i="6"/>
  <c r="T118" i="6" s="1"/>
  <c r="U118" i="6" s="1"/>
  <c r="R98" i="6"/>
  <c r="T98" i="6" s="1"/>
  <c r="U98" i="6" s="1"/>
  <c r="R78" i="6"/>
  <c r="T78" i="6" s="1"/>
  <c r="U78" i="6" s="1"/>
  <c r="R58" i="6"/>
  <c r="T58" i="6" s="1"/>
  <c r="U58" i="6" s="1"/>
  <c r="R38" i="6"/>
  <c r="T38" i="6" s="1"/>
  <c r="U38" i="6" s="1"/>
  <c r="R18" i="6"/>
  <c r="T18" i="6" s="1"/>
  <c r="U18" i="6" s="1"/>
  <c r="R764" i="6"/>
  <c r="T764" i="6" s="1"/>
  <c r="U764" i="6" s="1"/>
  <c r="R744" i="6"/>
  <c r="T744" i="6" s="1"/>
  <c r="U744" i="6" s="1"/>
  <c r="R724" i="6"/>
  <c r="T724" i="6" s="1"/>
  <c r="U724" i="6" s="1"/>
  <c r="R704" i="6"/>
  <c r="T704" i="6" s="1"/>
  <c r="U704" i="6" s="1"/>
  <c r="R684" i="6"/>
  <c r="T684" i="6" s="1"/>
  <c r="U684" i="6" s="1"/>
  <c r="R664" i="6"/>
  <c r="T664" i="6" s="1"/>
  <c r="U664" i="6" s="1"/>
  <c r="R644" i="6"/>
  <c r="T644" i="6" s="1"/>
  <c r="U644" i="6" s="1"/>
  <c r="R624" i="6"/>
  <c r="R604" i="6"/>
  <c r="T604" i="6" s="1"/>
  <c r="U604" i="6" s="1"/>
  <c r="R584" i="6"/>
  <c r="R564" i="6"/>
  <c r="T564" i="6" s="1"/>
  <c r="U564" i="6" s="1"/>
  <c r="R544" i="6"/>
  <c r="T544" i="6" s="1"/>
  <c r="U544" i="6" s="1"/>
  <c r="R524" i="6"/>
  <c r="R504" i="6"/>
  <c r="R484" i="6"/>
  <c r="T484" i="6" s="1"/>
  <c r="U484" i="6" s="1"/>
  <c r="R464" i="6"/>
  <c r="T464" i="6" s="1"/>
  <c r="U464" i="6" s="1"/>
  <c r="R444" i="6"/>
  <c r="T444" i="6" s="1"/>
  <c r="U444" i="6" s="1"/>
  <c r="R424" i="6"/>
  <c r="T424" i="6" s="1"/>
  <c r="U424" i="6" s="1"/>
  <c r="R404" i="6"/>
  <c r="T404" i="6" s="1"/>
  <c r="U404" i="6" s="1"/>
  <c r="R384" i="6"/>
  <c r="T384" i="6" s="1"/>
  <c r="U384" i="6" s="1"/>
  <c r="R364" i="6"/>
  <c r="T364" i="6" s="1"/>
  <c r="U364" i="6" s="1"/>
  <c r="R344" i="6"/>
  <c r="T344" i="6" s="1"/>
  <c r="U344" i="6" s="1"/>
  <c r="R324" i="6"/>
  <c r="T324" i="6" s="1"/>
  <c r="U324" i="6" s="1"/>
  <c r="R304" i="6"/>
  <c r="T304" i="6" s="1"/>
  <c r="U304" i="6" s="1"/>
  <c r="R284" i="6"/>
  <c r="T284" i="6" s="1"/>
  <c r="U284" i="6" s="1"/>
  <c r="R264" i="6"/>
  <c r="T264" i="6" s="1"/>
  <c r="U264" i="6" s="1"/>
  <c r="R244" i="6"/>
  <c r="T244" i="6" s="1"/>
  <c r="U244" i="6" s="1"/>
  <c r="R224" i="6"/>
  <c r="T224" i="6" s="1"/>
  <c r="U224" i="6" s="1"/>
  <c r="R204" i="6"/>
  <c r="T204" i="6" s="1"/>
  <c r="U204" i="6" s="1"/>
  <c r="R184" i="6"/>
  <c r="T184" i="6" s="1"/>
  <c r="U184" i="6" s="1"/>
  <c r="R164" i="6"/>
  <c r="T164" i="6" s="1"/>
  <c r="U164" i="6" s="1"/>
  <c r="R144" i="6"/>
  <c r="T144" i="6" s="1"/>
  <c r="U144" i="6" s="1"/>
  <c r="R124" i="6"/>
  <c r="T124" i="6" s="1"/>
  <c r="U124" i="6" s="1"/>
  <c r="R104" i="6"/>
  <c r="T104" i="6" s="1"/>
  <c r="U104" i="6" s="1"/>
  <c r="R84" i="6"/>
  <c r="T84" i="6" s="1"/>
  <c r="U84" i="6" s="1"/>
  <c r="R64" i="6"/>
  <c r="T64" i="6" s="1"/>
  <c r="U64" i="6" s="1"/>
  <c r="R44" i="6"/>
  <c r="T44" i="6" s="1"/>
  <c r="U44" i="6" s="1"/>
  <c r="R24" i="6"/>
  <c r="T24" i="6" s="1"/>
  <c r="U24" i="6" s="1"/>
  <c r="R4" i="6"/>
  <c r="T4" i="6" s="1"/>
  <c r="U4" i="6" s="1"/>
  <c r="R757" i="6"/>
  <c r="T757" i="6" s="1"/>
  <c r="U757" i="6" s="1"/>
  <c r="R737" i="6"/>
  <c r="T737" i="6" s="1"/>
  <c r="U737" i="6" s="1"/>
  <c r="R717" i="6"/>
  <c r="T717" i="6" s="1"/>
  <c r="U717" i="6" s="1"/>
  <c r="R697" i="6"/>
  <c r="T697" i="6" s="1"/>
  <c r="U697" i="6" s="1"/>
  <c r="R677" i="6"/>
  <c r="T677" i="6" s="1"/>
  <c r="U677" i="6" s="1"/>
  <c r="R657" i="6"/>
  <c r="T657" i="6" s="1"/>
  <c r="U657" i="6" s="1"/>
  <c r="R637" i="6"/>
  <c r="T637" i="6" s="1"/>
  <c r="U637" i="6" s="1"/>
  <c r="R617" i="6"/>
  <c r="T617" i="6" s="1"/>
  <c r="U617" i="6" s="1"/>
  <c r="R597" i="6"/>
  <c r="T597" i="6" s="1"/>
  <c r="U597" i="6" s="1"/>
  <c r="R577" i="6"/>
  <c r="T577" i="6" s="1"/>
  <c r="U577" i="6" s="1"/>
  <c r="R557" i="6"/>
  <c r="T557" i="6" s="1"/>
  <c r="U557" i="6" s="1"/>
  <c r="R537" i="6"/>
  <c r="T537" i="6" s="1"/>
  <c r="U537" i="6" s="1"/>
  <c r="R517" i="6"/>
  <c r="T517" i="6" s="1"/>
  <c r="U517" i="6" s="1"/>
  <c r="R497" i="6"/>
  <c r="T497" i="6" s="1"/>
  <c r="U497" i="6" s="1"/>
  <c r="R477" i="6"/>
  <c r="T477" i="6" s="1"/>
  <c r="U477" i="6" s="1"/>
  <c r="R457" i="6"/>
  <c r="T457" i="6" s="1"/>
  <c r="U457" i="6" s="1"/>
  <c r="R437" i="6"/>
  <c r="T437" i="6" s="1"/>
  <c r="U437" i="6" s="1"/>
  <c r="R417" i="6"/>
  <c r="T417" i="6" s="1"/>
  <c r="U417" i="6" s="1"/>
  <c r="R397" i="6"/>
  <c r="T397" i="6" s="1"/>
  <c r="U397" i="6" s="1"/>
  <c r="R377" i="6"/>
  <c r="T377" i="6" s="1"/>
  <c r="U377" i="6" s="1"/>
  <c r="R357" i="6"/>
  <c r="T357" i="6" s="1"/>
  <c r="U357" i="6" s="1"/>
  <c r="R337" i="6"/>
  <c r="T337" i="6" s="1"/>
  <c r="U337" i="6" s="1"/>
  <c r="R317" i="6"/>
  <c r="T317" i="6" s="1"/>
  <c r="U317" i="6" s="1"/>
  <c r="R297" i="6"/>
  <c r="T297" i="6" s="1"/>
  <c r="U297" i="6" s="1"/>
  <c r="R277" i="6"/>
  <c r="T277" i="6" s="1"/>
  <c r="U277" i="6" s="1"/>
  <c r="R257" i="6"/>
  <c r="T257" i="6" s="1"/>
  <c r="U257" i="6" s="1"/>
  <c r="R237" i="6"/>
  <c r="T237" i="6" s="1"/>
  <c r="U237" i="6" s="1"/>
  <c r="R217" i="6"/>
  <c r="T217" i="6" s="1"/>
  <c r="U217" i="6" s="1"/>
  <c r="R197" i="6"/>
  <c r="R177" i="6"/>
  <c r="R157" i="6"/>
  <c r="T157" i="6" s="1"/>
  <c r="U157" i="6" s="1"/>
  <c r="R137" i="6"/>
  <c r="T137" i="6" s="1"/>
  <c r="U137" i="6" s="1"/>
  <c r="R117" i="6"/>
  <c r="R97" i="6"/>
  <c r="R77" i="6"/>
  <c r="T77" i="6" s="1"/>
  <c r="U77" i="6" s="1"/>
  <c r="R57" i="6"/>
  <c r="T57" i="6" s="1"/>
  <c r="U57" i="6" s="1"/>
  <c r="R37" i="6"/>
  <c r="T37" i="6" s="1"/>
  <c r="U37" i="6" s="1"/>
  <c r="R17" i="6"/>
  <c r="T17" i="6" s="1"/>
  <c r="U17" i="6" s="1"/>
  <c r="R53" i="6"/>
  <c r="T53" i="6" s="1"/>
  <c r="U53" i="6" s="1"/>
  <c r="R756" i="6"/>
  <c r="T756" i="6" s="1"/>
  <c r="U756" i="6" s="1"/>
  <c r="R736" i="6"/>
  <c r="T736" i="6" s="1"/>
  <c r="U736" i="6" s="1"/>
  <c r="R716" i="6"/>
  <c r="T716" i="6" s="1"/>
  <c r="U716" i="6" s="1"/>
  <c r="R696" i="6"/>
  <c r="T696" i="6" s="1"/>
  <c r="U696" i="6" s="1"/>
  <c r="R676" i="6"/>
  <c r="T676" i="6" s="1"/>
  <c r="U676" i="6" s="1"/>
  <c r="R636" i="6"/>
  <c r="T636" i="6" s="1"/>
  <c r="U636" i="6" s="1"/>
  <c r="R596" i="6"/>
  <c r="T596" i="6" s="1"/>
  <c r="U596" i="6" s="1"/>
  <c r="R576" i="6"/>
  <c r="T576" i="6" s="1"/>
  <c r="U576" i="6" s="1"/>
  <c r="R556" i="6"/>
  <c r="T556" i="6" s="1"/>
  <c r="U556" i="6" s="1"/>
  <c r="R536" i="6"/>
  <c r="T536" i="6" s="1"/>
  <c r="U536" i="6" s="1"/>
  <c r="R516" i="6"/>
  <c r="T516" i="6" s="1"/>
  <c r="U516" i="6" s="1"/>
  <c r="R496" i="6"/>
  <c r="T496" i="6" s="1"/>
  <c r="U496" i="6" s="1"/>
  <c r="R476" i="6"/>
  <c r="R456" i="6"/>
  <c r="T456" i="6" s="1"/>
  <c r="U456" i="6" s="1"/>
  <c r="R416" i="6"/>
  <c r="T416" i="6" s="1"/>
  <c r="U416" i="6" s="1"/>
  <c r="R396" i="6"/>
  <c r="R376" i="6"/>
  <c r="T376" i="6" s="1"/>
  <c r="U376" i="6" s="1"/>
  <c r="R336" i="6"/>
  <c r="T336" i="6" s="1"/>
  <c r="U336" i="6" s="1"/>
  <c r="R316" i="6"/>
  <c r="T316" i="6" s="1"/>
  <c r="U316" i="6" s="1"/>
  <c r="R296" i="6"/>
  <c r="T296" i="6" s="1"/>
  <c r="U296" i="6" s="1"/>
  <c r="R276" i="6"/>
  <c r="T276" i="6" s="1"/>
  <c r="U276" i="6" s="1"/>
  <c r="R236" i="6"/>
  <c r="T236" i="6" s="1"/>
  <c r="U236" i="6" s="1"/>
  <c r="R216" i="6"/>
  <c r="T216" i="6" s="1"/>
  <c r="U216" i="6" s="1"/>
  <c r="R196" i="6"/>
  <c r="T196" i="6" s="1"/>
  <c r="U196" i="6" s="1"/>
  <c r="R176" i="6"/>
  <c r="T176" i="6" s="1"/>
  <c r="U176" i="6" s="1"/>
  <c r="R156" i="6"/>
  <c r="T156" i="6" s="1"/>
  <c r="U156" i="6" s="1"/>
  <c r="R136" i="6"/>
  <c r="T136" i="6" s="1"/>
  <c r="U136" i="6" s="1"/>
  <c r="R116" i="6"/>
  <c r="T116" i="6" s="1"/>
  <c r="U116" i="6" s="1"/>
  <c r="R96" i="6"/>
  <c r="T96" i="6" s="1"/>
  <c r="U96" i="6" s="1"/>
  <c r="R76" i="6"/>
  <c r="T76" i="6" s="1"/>
  <c r="U76" i="6" s="1"/>
  <c r="R56" i="6"/>
  <c r="T56" i="6" s="1"/>
  <c r="U56" i="6" s="1"/>
  <c r="R36" i="6"/>
  <c r="T36" i="6" s="1"/>
  <c r="U36" i="6" s="1"/>
  <c r="R16" i="6"/>
  <c r="T16" i="6" s="1"/>
  <c r="U16" i="6" s="1"/>
  <c r="R2" i="6"/>
  <c r="T2" i="6" s="1"/>
  <c r="U2" i="6" s="1"/>
  <c r="R634" i="6"/>
  <c r="T634" i="6" s="1"/>
  <c r="U634" i="6" s="1"/>
  <c r="R434" i="6"/>
  <c r="T434" i="6" s="1"/>
  <c r="U434" i="6" s="1"/>
  <c r="R54" i="6"/>
  <c r="T54" i="6" s="1"/>
  <c r="U54" i="6" s="1"/>
  <c r="R73" i="6"/>
  <c r="T73" i="6" s="1"/>
  <c r="U73" i="6" s="1"/>
  <c r="R755" i="6"/>
  <c r="T755" i="6" s="1"/>
  <c r="U755" i="6" s="1"/>
  <c r="R735" i="6"/>
  <c r="T735" i="6" s="1"/>
  <c r="U735" i="6" s="1"/>
  <c r="R715" i="6"/>
  <c r="T715" i="6" s="1"/>
  <c r="U715" i="6" s="1"/>
  <c r="R695" i="6"/>
  <c r="T695" i="6" s="1"/>
  <c r="U695" i="6" s="1"/>
  <c r="R675" i="6"/>
  <c r="T675" i="6" s="1"/>
  <c r="U675" i="6" s="1"/>
  <c r="R635" i="6"/>
  <c r="T635" i="6" s="1"/>
  <c r="U635" i="6" s="1"/>
  <c r="R595" i="6"/>
  <c r="T595" i="6" s="1"/>
  <c r="U595" i="6" s="1"/>
  <c r="R555" i="6"/>
  <c r="T555" i="6" s="1"/>
  <c r="U555" i="6" s="1"/>
  <c r="R535" i="6"/>
  <c r="T535" i="6" s="1"/>
  <c r="U535" i="6" s="1"/>
  <c r="R495" i="6"/>
  <c r="T495" i="6" s="1"/>
  <c r="U495" i="6" s="1"/>
  <c r="R475" i="6"/>
  <c r="T475" i="6" s="1"/>
  <c r="U475" i="6" s="1"/>
  <c r="R455" i="6"/>
  <c r="T455" i="6" s="1"/>
  <c r="U455" i="6" s="1"/>
  <c r="R415" i="6"/>
  <c r="T415" i="6" s="1"/>
  <c r="U415" i="6" s="1"/>
  <c r="R395" i="6"/>
  <c r="T395" i="6" s="1"/>
  <c r="U395" i="6" s="1"/>
  <c r="R375" i="6"/>
  <c r="T375" i="6" s="1"/>
  <c r="U375" i="6" s="1"/>
  <c r="R335" i="6"/>
  <c r="T335" i="6" s="1"/>
  <c r="U335" i="6" s="1"/>
  <c r="R275" i="6"/>
  <c r="T275" i="6" s="1"/>
  <c r="U275" i="6" s="1"/>
  <c r="R255" i="6"/>
  <c r="T255" i="6" s="1"/>
  <c r="U255" i="6" s="1"/>
  <c r="R235" i="6"/>
  <c r="T235" i="6" s="1"/>
  <c r="U235" i="6" s="1"/>
  <c r="R195" i="6"/>
  <c r="T195" i="6" s="1"/>
  <c r="U195" i="6" s="1"/>
  <c r="R155" i="6"/>
  <c r="T155" i="6" s="1"/>
  <c r="U155" i="6" s="1"/>
  <c r="R135" i="6"/>
  <c r="T135" i="6" s="1"/>
  <c r="U135" i="6" s="1"/>
  <c r="R754" i="6"/>
  <c r="T754" i="6" s="1"/>
  <c r="U754" i="6" s="1"/>
  <c r="R694" i="6"/>
  <c r="T694" i="6" s="1"/>
  <c r="U694" i="6" s="1"/>
  <c r="R674" i="6"/>
  <c r="T674" i="6" s="1"/>
  <c r="U674" i="6" s="1"/>
  <c r="R574" i="6"/>
  <c r="T574" i="6" s="1"/>
  <c r="U574" i="6" s="1"/>
  <c r="R494" i="6"/>
  <c r="T494" i="6" s="1"/>
  <c r="U494" i="6" s="1"/>
  <c r="R474" i="6"/>
  <c r="T474" i="6" s="1"/>
  <c r="U474" i="6" s="1"/>
  <c r="R454" i="6"/>
  <c r="T454" i="6" s="1"/>
  <c r="U454" i="6" s="1"/>
  <c r="R394" i="6"/>
  <c r="R374" i="6"/>
  <c r="R274" i="6"/>
  <c r="T274" i="6" s="1"/>
  <c r="U274" i="6" s="1"/>
  <c r="R214" i="6"/>
  <c r="T214" i="6" s="1"/>
  <c r="U214" i="6" s="1"/>
  <c r="R194" i="6"/>
  <c r="T194" i="6" s="1"/>
  <c r="U194" i="6" s="1"/>
  <c r="R114" i="6"/>
  <c r="T114" i="6" s="1"/>
  <c r="U114" i="6" s="1"/>
  <c r="R34" i="6"/>
  <c r="T34" i="6" s="1"/>
  <c r="U34" i="6" s="1"/>
  <c r="R14" i="6"/>
  <c r="T14" i="6" s="1"/>
  <c r="U14" i="6" s="1"/>
  <c r="R693" i="6"/>
  <c r="T693" i="6" s="1"/>
  <c r="U693" i="6" s="1"/>
  <c r="R673" i="6"/>
  <c r="T673" i="6" s="1"/>
  <c r="U673" i="6" s="1"/>
  <c r="R593" i="6"/>
  <c r="T593" i="6" s="1"/>
  <c r="U593" i="6" s="1"/>
  <c r="R573" i="6"/>
  <c r="T573" i="6" s="1"/>
  <c r="U573" i="6" s="1"/>
  <c r="R493" i="6"/>
  <c r="T493" i="6" s="1"/>
  <c r="U493" i="6" s="1"/>
  <c r="R473" i="6"/>
  <c r="T473" i="6" s="1"/>
  <c r="U473" i="6" s="1"/>
  <c r="R393" i="6"/>
  <c r="T393" i="6" s="1"/>
  <c r="U393" i="6" s="1"/>
  <c r="R373" i="6"/>
  <c r="T373" i="6" s="1"/>
  <c r="U373" i="6" s="1"/>
  <c r="R293" i="6"/>
  <c r="T293" i="6" s="1"/>
  <c r="U293" i="6" s="1"/>
  <c r="R273" i="6"/>
  <c r="T273" i="6" s="1"/>
  <c r="U273" i="6" s="1"/>
  <c r="R193" i="6"/>
  <c r="T193" i="6" s="1"/>
  <c r="U193" i="6" s="1"/>
  <c r="R113" i="6"/>
  <c r="T113" i="6" s="1"/>
  <c r="U113" i="6" s="1"/>
  <c r="R13" i="6"/>
  <c r="T13" i="6" s="1"/>
  <c r="U13" i="6" s="1"/>
  <c r="R15" i="6"/>
  <c r="R672" i="6"/>
  <c r="R592" i="6"/>
  <c r="R572" i="6"/>
  <c r="R472" i="6"/>
  <c r="T472" i="6" s="1"/>
  <c r="U472" i="6" s="1"/>
  <c r="R372" i="6"/>
  <c r="T372" i="6" s="1"/>
  <c r="U372" i="6" s="1"/>
  <c r="R292" i="6"/>
  <c r="T292" i="6" s="1"/>
  <c r="U292" i="6" s="1"/>
  <c r="R212" i="6"/>
  <c r="T212" i="6" s="1"/>
  <c r="U212" i="6" s="1"/>
  <c r="R192" i="6"/>
  <c r="T192" i="6" s="1"/>
  <c r="U192" i="6" s="1"/>
  <c r="R112" i="6"/>
  <c r="T112" i="6" s="1"/>
  <c r="U112" i="6" s="1"/>
  <c r="R32" i="6"/>
  <c r="T32" i="6" s="1"/>
  <c r="U32" i="6" s="1"/>
  <c r="R35" i="6"/>
  <c r="T35" i="6" s="1"/>
  <c r="U35" i="6" s="1"/>
  <c r="R175" i="6"/>
  <c r="T175" i="6" s="1"/>
  <c r="U175" i="6" s="1"/>
  <c r="R750" i="6"/>
  <c r="T750" i="6" s="1"/>
  <c r="U750" i="6" s="1"/>
  <c r="R730" i="6"/>
  <c r="T730" i="6" s="1"/>
  <c r="U730" i="6" s="1"/>
  <c r="R710" i="6"/>
  <c r="T710" i="6" s="1"/>
  <c r="U710" i="6" s="1"/>
  <c r="R690" i="6"/>
  <c r="T690" i="6" s="1"/>
  <c r="U690" i="6" s="1"/>
  <c r="R670" i="6"/>
  <c r="T670" i="6" s="1"/>
  <c r="U670" i="6" s="1"/>
  <c r="R650" i="6"/>
  <c r="T650" i="6" s="1"/>
  <c r="U650" i="6" s="1"/>
  <c r="R630" i="6"/>
  <c r="T630" i="6" s="1"/>
  <c r="U630" i="6" s="1"/>
  <c r="R610" i="6"/>
  <c r="T610" i="6" s="1"/>
  <c r="U610" i="6" s="1"/>
  <c r="R590" i="6"/>
  <c r="R570" i="6"/>
  <c r="R550" i="6"/>
  <c r="R530" i="6"/>
  <c r="R510" i="6"/>
  <c r="R490" i="6"/>
  <c r="R470" i="6"/>
  <c r="R450" i="6"/>
  <c r="R430" i="6"/>
  <c r="T430" i="6" s="1"/>
  <c r="U430" i="6" s="1"/>
  <c r="R410" i="6"/>
  <c r="T410" i="6" s="1"/>
  <c r="U410" i="6" s="1"/>
  <c r="R390" i="6"/>
  <c r="T390" i="6" s="1"/>
  <c r="U390" i="6" s="1"/>
  <c r="R370" i="6"/>
  <c r="T370" i="6" s="1"/>
  <c r="U370" i="6" s="1"/>
  <c r="R350" i="6"/>
  <c r="T350" i="6" s="1"/>
  <c r="U350" i="6" s="1"/>
  <c r="R330" i="6"/>
  <c r="T330" i="6" s="1"/>
  <c r="U330" i="6" s="1"/>
  <c r="R310" i="6"/>
  <c r="T310" i="6" s="1"/>
  <c r="U310" i="6" s="1"/>
  <c r="R290" i="6"/>
  <c r="T290" i="6" s="1"/>
  <c r="U290" i="6" s="1"/>
  <c r="R270" i="6"/>
  <c r="T270" i="6" s="1"/>
  <c r="U270" i="6" s="1"/>
  <c r="R250" i="6"/>
  <c r="T250" i="6" s="1"/>
  <c r="U250" i="6" s="1"/>
  <c r="R230" i="6"/>
  <c r="T230" i="6" s="1"/>
  <c r="U230" i="6" s="1"/>
  <c r="R210" i="6"/>
  <c r="R190" i="6"/>
  <c r="R170" i="6"/>
  <c r="T170" i="6" s="1"/>
  <c r="U170" i="6" s="1"/>
  <c r="R150" i="6"/>
  <c r="T150" i="6" s="1"/>
  <c r="U150" i="6" s="1"/>
  <c r="R130" i="6"/>
  <c r="T130" i="6" s="1"/>
  <c r="U130" i="6" s="1"/>
  <c r="R110" i="6"/>
  <c r="T110" i="6" s="1"/>
  <c r="U110" i="6" s="1"/>
  <c r="R90" i="6"/>
  <c r="T90" i="6" s="1"/>
  <c r="U90" i="6" s="1"/>
  <c r="R70" i="6"/>
  <c r="T70" i="6" s="1"/>
  <c r="U70" i="6" s="1"/>
  <c r="R50" i="6"/>
  <c r="T50" i="6" s="1"/>
  <c r="U50" i="6" s="1"/>
  <c r="R30" i="6"/>
  <c r="T30" i="6" s="1"/>
  <c r="U30" i="6" s="1"/>
  <c r="R10" i="6"/>
  <c r="T10" i="6" s="1"/>
  <c r="U10" i="6" s="1"/>
  <c r="R299" i="6"/>
  <c r="T299" i="6" s="1"/>
  <c r="U299" i="6" s="1"/>
  <c r="R656" i="6"/>
  <c r="T656" i="6" s="1"/>
  <c r="U656" i="6" s="1"/>
  <c r="R655" i="6"/>
  <c r="T655" i="6" s="1"/>
  <c r="U655" i="6" s="1"/>
  <c r="R575" i="6"/>
  <c r="T575" i="6" s="1"/>
  <c r="U575" i="6" s="1"/>
  <c r="R215" i="6"/>
  <c r="T215" i="6" s="1"/>
  <c r="U215" i="6" s="1"/>
  <c r="R749" i="6"/>
  <c r="T749" i="6" s="1"/>
  <c r="U749" i="6" s="1"/>
  <c r="R729" i="6"/>
  <c r="T729" i="6" s="1"/>
  <c r="U729" i="6" s="1"/>
  <c r="R709" i="6"/>
  <c r="T709" i="6" s="1"/>
  <c r="U709" i="6" s="1"/>
  <c r="R689" i="6"/>
  <c r="T689" i="6" s="1"/>
  <c r="U689" i="6" s="1"/>
  <c r="R669" i="6"/>
  <c r="R649" i="6"/>
  <c r="R629" i="6"/>
  <c r="T629" i="6" s="1"/>
  <c r="U629" i="6" s="1"/>
  <c r="R609" i="6"/>
  <c r="T609" i="6" s="1"/>
  <c r="U609" i="6" s="1"/>
  <c r="R589" i="6"/>
  <c r="T589" i="6" s="1"/>
  <c r="U589" i="6" s="1"/>
  <c r="R569" i="6"/>
  <c r="T569" i="6" s="1"/>
  <c r="U569" i="6" s="1"/>
  <c r="R549" i="6"/>
  <c r="T549" i="6" s="1"/>
  <c r="U549" i="6" s="1"/>
  <c r="R529" i="6"/>
  <c r="T529" i="6" s="1"/>
  <c r="U529" i="6" s="1"/>
  <c r="R509" i="6"/>
  <c r="T509" i="6" s="1"/>
  <c r="U509" i="6" s="1"/>
  <c r="R489" i="6"/>
  <c r="T489" i="6" s="1"/>
  <c r="U489" i="6" s="1"/>
  <c r="R469" i="6"/>
  <c r="T469" i="6" s="1"/>
  <c r="U469" i="6" s="1"/>
  <c r="R449" i="6"/>
  <c r="T449" i="6" s="1"/>
  <c r="U449" i="6" s="1"/>
  <c r="R429" i="6"/>
  <c r="T429" i="6" s="1"/>
  <c r="U429" i="6" s="1"/>
  <c r="R409" i="6"/>
  <c r="T409" i="6" s="1"/>
  <c r="U409" i="6" s="1"/>
  <c r="R389" i="6"/>
  <c r="T389" i="6" s="1"/>
  <c r="U389" i="6" s="1"/>
  <c r="R369" i="6"/>
  <c r="T369" i="6" s="1"/>
  <c r="U369" i="6" s="1"/>
  <c r="R349" i="6"/>
  <c r="T349" i="6" s="1"/>
  <c r="U349" i="6" s="1"/>
  <c r="R329" i="6"/>
  <c r="T329" i="6" s="1"/>
  <c r="U329" i="6" s="1"/>
  <c r="R309" i="6"/>
  <c r="T309" i="6" s="1"/>
  <c r="U309" i="6" s="1"/>
  <c r="R289" i="6"/>
  <c r="T289" i="6" s="1"/>
  <c r="U289" i="6" s="1"/>
  <c r="R269" i="6"/>
  <c r="T269" i="6" s="1"/>
  <c r="U269" i="6" s="1"/>
  <c r="R249" i="6"/>
  <c r="T249" i="6" s="1"/>
  <c r="U249" i="6" s="1"/>
  <c r="R229" i="6"/>
  <c r="R209" i="6"/>
  <c r="R189" i="6"/>
  <c r="T189" i="6" s="1"/>
  <c r="U189" i="6" s="1"/>
  <c r="R169" i="6"/>
  <c r="T169" i="6" s="1"/>
  <c r="U169" i="6" s="1"/>
  <c r="R149" i="6"/>
  <c r="T149" i="6" s="1"/>
  <c r="U149" i="6" s="1"/>
  <c r="R129" i="6"/>
  <c r="T129" i="6" s="1"/>
  <c r="U129" i="6" s="1"/>
  <c r="R109" i="6"/>
  <c r="T109" i="6" s="1"/>
  <c r="U109" i="6" s="1"/>
  <c r="R89" i="6"/>
  <c r="T89" i="6" s="1"/>
  <c r="U89" i="6" s="1"/>
  <c r="R69" i="6"/>
  <c r="T69" i="6" s="1"/>
  <c r="U69" i="6" s="1"/>
  <c r="R49" i="6"/>
  <c r="T49" i="6" s="1"/>
  <c r="U49" i="6" s="1"/>
  <c r="R29" i="6"/>
  <c r="T29" i="6" s="1"/>
  <c r="U29" i="6" s="1"/>
  <c r="R9" i="6"/>
  <c r="T9" i="6" s="1"/>
  <c r="U9" i="6" s="1"/>
  <c r="R355" i="6"/>
  <c r="T355" i="6" s="1"/>
  <c r="U355" i="6" s="1"/>
  <c r="R115" i="6"/>
  <c r="T115" i="6" s="1"/>
  <c r="U115" i="6" s="1"/>
  <c r="R762" i="6"/>
  <c r="T762" i="6" s="1"/>
  <c r="U762" i="6" s="1"/>
  <c r="R722" i="6"/>
  <c r="T722" i="6" s="1"/>
  <c r="U722" i="6" s="1"/>
  <c r="R682" i="6"/>
  <c r="T682" i="6" s="1"/>
  <c r="U682" i="6" s="1"/>
  <c r="R642" i="6"/>
  <c r="T642" i="6" s="1"/>
  <c r="U642" i="6" s="1"/>
  <c r="R602" i="6"/>
  <c r="T602" i="6" s="1"/>
  <c r="U602" i="6" s="1"/>
  <c r="R562" i="6"/>
  <c r="T562" i="6" s="1"/>
  <c r="U562" i="6" s="1"/>
  <c r="R768" i="6"/>
  <c r="R748" i="6"/>
  <c r="R728" i="6"/>
  <c r="T728" i="6" s="1"/>
  <c r="U728" i="6" s="1"/>
  <c r="R708" i="6"/>
  <c r="T708" i="6" s="1"/>
  <c r="U708" i="6" s="1"/>
  <c r="R688" i="6"/>
  <c r="T688" i="6" s="1"/>
  <c r="U688" i="6" s="1"/>
  <c r="R668" i="6"/>
  <c r="T668" i="6" s="1"/>
  <c r="U668" i="6" s="1"/>
  <c r="R648" i="6"/>
  <c r="T648" i="6" s="1"/>
  <c r="U648" i="6" s="1"/>
  <c r="R628" i="6"/>
  <c r="T628" i="6" s="1"/>
  <c r="U628" i="6" s="1"/>
  <c r="R608" i="6"/>
  <c r="T608" i="6" s="1"/>
  <c r="U608" i="6" s="1"/>
  <c r="R588" i="6"/>
  <c r="T588" i="6" s="1"/>
  <c r="U588" i="6" s="1"/>
  <c r="R568" i="6"/>
  <c r="T568" i="6" s="1"/>
  <c r="U568" i="6" s="1"/>
  <c r="R548" i="6"/>
  <c r="T548" i="6" s="1"/>
  <c r="U548" i="6" s="1"/>
  <c r="R528" i="6"/>
  <c r="T528" i="6" s="1"/>
  <c r="U528" i="6" s="1"/>
  <c r="R508" i="6"/>
  <c r="T508" i="6" s="1"/>
  <c r="U508" i="6" s="1"/>
  <c r="R488" i="6"/>
  <c r="T488" i="6" s="1"/>
  <c r="U488" i="6" s="1"/>
  <c r="R468" i="6"/>
  <c r="T468" i="6" s="1"/>
  <c r="U468" i="6" s="1"/>
  <c r="R448" i="6"/>
  <c r="T448" i="6" s="1"/>
  <c r="U448" i="6" s="1"/>
  <c r="R428" i="6"/>
  <c r="R408" i="6"/>
  <c r="T408" i="6" s="1"/>
  <c r="U408" i="6" s="1"/>
  <c r="R388" i="6"/>
  <c r="T388" i="6" s="1"/>
  <c r="U388" i="6" s="1"/>
  <c r="R368" i="6"/>
  <c r="T368" i="6" s="1"/>
  <c r="U368" i="6" s="1"/>
  <c r="R348" i="6"/>
  <c r="T348" i="6" s="1"/>
  <c r="U348" i="6" s="1"/>
  <c r="R328" i="6"/>
  <c r="T328" i="6" s="1"/>
  <c r="U328" i="6" s="1"/>
  <c r="R308" i="6"/>
  <c r="T308" i="6" s="1"/>
  <c r="U308" i="6" s="1"/>
  <c r="R288" i="6"/>
  <c r="T288" i="6" s="1"/>
  <c r="U288" i="6" s="1"/>
  <c r="R268" i="6"/>
  <c r="T268" i="6" s="1"/>
  <c r="U268" i="6" s="1"/>
  <c r="R248" i="6"/>
  <c r="T248" i="6" s="1"/>
  <c r="U248" i="6" s="1"/>
  <c r="R228" i="6"/>
  <c r="T228" i="6" s="1"/>
  <c r="U228" i="6" s="1"/>
  <c r="R208" i="6"/>
  <c r="T208" i="6" s="1"/>
  <c r="U208" i="6" s="1"/>
  <c r="R188" i="6"/>
  <c r="T188" i="6" s="1"/>
  <c r="U188" i="6" s="1"/>
  <c r="R168" i="6"/>
  <c r="T168" i="6" s="1"/>
  <c r="U168" i="6" s="1"/>
  <c r="R148" i="6"/>
  <c r="T148" i="6" s="1"/>
  <c r="U148" i="6" s="1"/>
  <c r="R128" i="6"/>
  <c r="T128" i="6" s="1"/>
  <c r="U128" i="6" s="1"/>
  <c r="R108" i="6"/>
  <c r="T108" i="6" s="1"/>
  <c r="U108" i="6" s="1"/>
  <c r="R88" i="6"/>
  <c r="T88" i="6" s="1"/>
  <c r="U88" i="6" s="1"/>
  <c r="R68" i="6"/>
  <c r="T68" i="6" s="1"/>
  <c r="U68" i="6" s="1"/>
  <c r="R48" i="6"/>
  <c r="T48" i="6" s="1"/>
  <c r="U48" i="6" s="1"/>
  <c r="R28" i="6"/>
  <c r="T28" i="6" s="1"/>
  <c r="U28" i="6" s="1"/>
  <c r="R8" i="6"/>
  <c r="T8" i="6" s="1"/>
  <c r="U8" i="6" s="1"/>
  <c r="R119" i="6"/>
  <c r="R356" i="6"/>
  <c r="R295" i="6"/>
  <c r="T295" i="6" s="1"/>
  <c r="U295" i="6" s="1"/>
  <c r="R95" i="6"/>
  <c r="T95" i="6" s="1"/>
  <c r="U95" i="6" s="1"/>
  <c r="R767" i="6"/>
  <c r="T767" i="6" s="1"/>
  <c r="U767" i="6" s="1"/>
  <c r="R747" i="6"/>
  <c r="T747" i="6" s="1"/>
  <c r="U747" i="6" s="1"/>
  <c r="R727" i="6"/>
  <c r="T727" i="6" s="1"/>
  <c r="U727" i="6" s="1"/>
  <c r="R707" i="6"/>
  <c r="T707" i="6" s="1"/>
  <c r="U707" i="6" s="1"/>
  <c r="R687" i="6"/>
  <c r="T687" i="6" s="1"/>
  <c r="U687" i="6" s="1"/>
  <c r="R667" i="6"/>
  <c r="T667" i="6" s="1"/>
  <c r="U667" i="6" s="1"/>
  <c r="R647" i="6"/>
  <c r="T647" i="6" s="1"/>
  <c r="U647" i="6" s="1"/>
  <c r="R627" i="6"/>
  <c r="T627" i="6" s="1"/>
  <c r="U627" i="6" s="1"/>
  <c r="R607" i="6"/>
  <c r="T607" i="6" s="1"/>
  <c r="U607" i="6" s="1"/>
  <c r="R587" i="6"/>
  <c r="T587" i="6" s="1"/>
  <c r="U587" i="6" s="1"/>
  <c r="R567" i="6"/>
  <c r="T567" i="6" s="1"/>
  <c r="U567" i="6" s="1"/>
  <c r="R547" i="6"/>
  <c r="T547" i="6" s="1"/>
  <c r="U547" i="6" s="1"/>
  <c r="R527" i="6"/>
  <c r="T527" i="6" s="1"/>
  <c r="U527" i="6" s="1"/>
  <c r="R507" i="6"/>
  <c r="T507" i="6" s="1"/>
  <c r="U507" i="6" s="1"/>
  <c r="R487" i="6"/>
  <c r="T487" i="6" s="1"/>
  <c r="U487" i="6" s="1"/>
  <c r="R467" i="6"/>
  <c r="R447" i="6"/>
  <c r="R427" i="6"/>
  <c r="R407" i="6"/>
  <c r="R387" i="6"/>
  <c r="T387" i="6" s="1"/>
  <c r="U387" i="6" s="1"/>
  <c r="R367" i="6"/>
  <c r="T367" i="6" s="1"/>
  <c r="U367" i="6" s="1"/>
  <c r="R347" i="6"/>
  <c r="T347" i="6" s="1"/>
  <c r="U347" i="6" s="1"/>
  <c r="R327" i="6"/>
  <c r="T327" i="6" s="1"/>
  <c r="U327" i="6" s="1"/>
  <c r="R307" i="6"/>
  <c r="T307" i="6" s="1"/>
  <c r="U307" i="6" s="1"/>
  <c r="R287" i="6"/>
  <c r="T287" i="6" s="1"/>
  <c r="U287" i="6" s="1"/>
  <c r="R267" i="6"/>
  <c r="T267" i="6" s="1"/>
  <c r="U267" i="6" s="1"/>
  <c r="R247" i="6"/>
  <c r="T247" i="6" s="1"/>
  <c r="U247" i="6" s="1"/>
  <c r="R227" i="6"/>
  <c r="T227" i="6" s="1"/>
  <c r="U227" i="6" s="1"/>
  <c r="R207" i="6"/>
  <c r="T207" i="6" s="1"/>
  <c r="U207" i="6" s="1"/>
  <c r="R187" i="6"/>
  <c r="T187" i="6" s="1"/>
  <c r="U187" i="6" s="1"/>
  <c r="R167" i="6"/>
  <c r="T167" i="6" s="1"/>
  <c r="U167" i="6" s="1"/>
  <c r="R147" i="6"/>
  <c r="T147" i="6" s="1"/>
  <c r="U147" i="6" s="1"/>
  <c r="R127" i="6"/>
  <c r="T127" i="6" s="1"/>
  <c r="U127" i="6" s="1"/>
  <c r="R107" i="6"/>
  <c r="T107" i="6" s="1"/>
  <c r="U107" i="6" s="1"/>
  <c r="R87" i="6"/>
  <c r="T87" i="6" s="1"/>
  <c r="U87" i="6" s="1"/>
  <c r="R67" i="6"/>
  <c r="R47" i="6"/>
  <c r="T47" i="6" s="1"/>
  <c r="U47" i="6" s="1"/>
  <c r="R27" i="6"/>
  <c r="T27" i="6" s="1"/>
  <c r="U27" i="6" s="1"/>
  <c r="R7" i="6"/>
  <c r="R760" i="6"/>
  <c r="R740" i="6"/>
  <c r="T740" i="6" s="1"/>
  <c r="U740" i="6" s="1"/>
  <c r="R720" i="6"/>
  <c r="T720" i="6" s="1"/>
  <c r="U720" i="6" s="1"/>
  <c r="R700" i="6"/>
  <c r="T700" i="6" s="1"/>
  <c r="U700" i="6" s="1"/>
  <c r="R680" i="6"/>
  <c r="T680" i="6" s="1"/>
  <c r="U680" i="6" s="1"/>
  <c r="R660" i="6"/>
  <c r="T660" i="6" s="1"/>
  <c r="U660" i="6" s="1"/>
  <c r="R640" i="6"/>
  <c r="T640" i="6" s="1"/>
  <c r="U640" i="6" s="1"/>
  <c r="R620" i="6"/>
  <c r="T620" i="6" s="1"/>
  <c r="U620" i="6" s="1"/>
  <c r="R600" i="6"/>
  <c r="T600" i="6" s="1"/>
  <c r="U600" i="6" s="1"/>
  <c r="R580" i="6"/>
  <c r="T580" i="6" s="1"/>
  <c r="U580" i="6" s="1"/>
  <c r="R560" i="6"/>
  <c r="T560" i="6" s="1"/>
  <c r="U560" i="6" s="1"/>
  <c r="R540" i="6"/>
  <c r="T540" i="6" s="1"/>
  <c r="U540" i="6" s="1"/>
  <c r="R520" i="6"/>
  <c r="T520" i="6" s="1"/>
  <c r="U520" i="6" s="1"/>
  <c r="R500" i="6"/>
  <c r="T500" i="6" s="1"/>
  <c r="U500" i="6" s="1"/>
  <c r="R480" i="6"/>
  <c r="T480" i="6" s="1"/>
  <c r="U480" i="6" s="1"/>
  <c r="R460" i="6"/>
  <c r="T460" i="6" s="1"/>
  <c r="U460" i="6" s="1"/>
  <c r="R440" i="6"/>
  <c r="T440" i="6" s="1"/>
  <c r="U440" i="6" s="1"/>
  <c r="R420" i="6"/>
  <c r="T420" i="6" s="1"/>
  <c r="U420" i="6" s="1"/>
  <c r="R400" i="6"/>
  <c r="T400" i="6" s="1"/>
  <c r="U400" i="6" s="1"/>
  <c r="R380" i="6"/>
  <c r="T380" i="6" s="1"/>
  <c r="U380" i="6" s="1"/>
  <c r="R360" i="6"/>
  <c r="T360" i="6" s="1"/>
  <c r="U360" i="6" s="1"/>
  <c r="R340" i="6"/>
  <c r="T340" i="6" s="1"/>
  <c r="U340" i="6" s="1"/>
  <c r="R320" i="6"/>
  <c r="T320" i="6" s="1"/>
  <c r="U320" i="6" s="1"/>
  <c r="R280" i="6"/>
  <c r="T280" i="6" s="1"/>
  <c r="U280" i="6" s="1"/>
  <c r="R260" i="6"/>
  <c r="T260" i="6" s="1"/>
  <c r="U260" i="6" s="1"/>
  <c r="R240" i="6"/>
  <c r="T240" i="6" s="1"/>
  <c r="U240" i="6" s="1"/>
  <c r="R220" i="6"/>
  <c r="T220" i="6" s="1"/>
  <c r="U220" i="6" s="1"/>
  <c r="R200" i="6"/>
  <c r="T200" i="6" s="1"/>
  <c r="U200" i="6" s="1"/>
  <c r="R180" i="6"/>
  <c r="T180" i="6" s="1"/>
  <c r="U180" i="6" s="1"/>
  <c r="R160" i="6"/>
  <c r="T160" i="6" s="1"/>
  <c r="U160" i="6" s="1"/>
  <c r="R140" i="6"/>
  <c r="T140" i="6" s="1"/>
  <c r="U140" i="6" s="1"/>
  <c r="R100" i="6"/>
  <c r="T100" i="6" s="1"/>
  <c r="U100" i="6" s="1"/>
  <c r="R80" i="6"/>
  <c r="T80" i="6" s="1"/>
  <c r="U80" i="6" s="1"/>
  <c r="R60" i="6"/>
  <c r="T60" i="6" s="1"/>
  <c r="U60" i="6" s="1"/>
  <c r="R20" i="6"/>
  <c r="T20" i="6" s="1"/>
  <c r="U20" i="6" s="1"/>
  <c r="R766" i="6"/>
  <c r="T766" i="6" s="1"/>
  <c r="U766" i="6" s="1"/>
  <c r="R746" i="6"/>
  <c r="T746" i="6" s="1"/>
  <c r="U746" i="6" s="1"/>
  <c r="R726" i="6"/>
  <c r="T726" i="6" s="1"/>
  <c r="U726" i="6" s="1"/>
  <c r="R706" i="6"/>
  <c r="T706" i="6" s="1"/>
  <c r="U706" i="6" s="1"/>
  <c r="R686" i="6"/>
  <c r="T686" i="6" s="1"/>
  <c r="U686" i="6" s="1"/>
  <c r="R666" i="6"/>
  <c r="T666" i="6" s="1"/>
  <c r="U666" i="6" s="1"/>
  <c r="R646" i="6"/>
  <c r="T646" i="6" s="1"/>
  <c r="U646" i="6" s="1"/>
  <c r="R626" i="6"/>
  <c r="T626" i="6" s="1"/>
  <c r="U626" i="6" s="1"/>
  <c r="R606" i="6"/>
  <c r="T606" i="6" s="1"/>
  <c r="U606" i="6" s="1"/>
  <c r="R586" i="6"/>
  <c r="T586" i="6" s="1"/>
  <c r="U586" i="6" s="1"/>
  <c r="R566" i="6"/>
  <c r="T566" i="6" s="1"/>
  <c r="U566" i="6" s="1"/>
  <c r="R546" i="6"/>
  <c r="T546" i="6" s="1"/>
  <c r="U546" i="6" s="1"/>
  <c r="R526" i="6"/>
  <c r="T526" i="6" s="1"/>
  <c r="U526" i="6" s="1"/>
  <c r="R506" i="6"/>
  <c r="T506" i="6" s="1"/>
  <c r="U506" i="6" s="1"/>
  <c r="R486" i="6"/>
  <c r="T486" i="6" s="1"/>
  <c r="U486" i="6" s="1"/>
  <c r="R466" i="6"/>
  <c r="T466" i="6" s="1"/>
  <c r="U466" i="6" s="1"/>
  <c r="R446" i="6"/>
  <c r="T446" i="6" s="1"/>
  <c r="U446" i="6" s="1"/>
  <c r="R426" i="6"/>
  <c r="T426" i="6" s="1"/>
  <c r="U426" i="6" s="1"/>
  <c r="R406" i="6"/>
  <c r="T406" i="6" s="1"/>
  <c r="U406" i="6" s="1"/>
  <c r="R386" i="6"/>
  <c r="T386" i="6" s="1"/>
  <c r="U386" i="6" s="1"/>
  <c r="R366" i="6"/>
  <c r="T366" i="6" s="1"/>
  <c r="U366" i="6" s="1"/>
  <c r="R346" i="6"/>
  <c r="T346" i="6" s="1"/>
  <c r="U346" i="6" s="1"/>
  <c r="R326" i="6"/>
  <c r="T326" i="6" s="1"/>
  <c r="U326" i="6" s="1"/>
  <c r="R306" i="6"/>
  <c r="T306" i="6" s="1"/>
  <c r="U306" i="6" s="1"/>
  <c r="R286" i="6"/>
  <c r="T286" i="6" s="1"/>
  <c r="U286" i="6" s="1"/>
  <c r="R266" i="6"/>
  <c r="T266" i="6" s="1"/>
  <c r="U266" i="6" s="1"/>
  <c r="R246" i="6"/>
  <c r="T246" i="6" s="1"/>
  <c r="U246" i="6" s="1"/>
  <c r="R226" i="6"/>
  <c r="T226" i="6" s="1"/>
  <c r="U226" i="6" s="1"/>
  <c r="R206" i="6"/>
  <c r="T206" i="6" s="1"/>
  <c r="U206" i="6" s="1"/>
  <c r="R186" i="6"/>
  <c r="T186" i="6" s="1"/>
  <c r="U186" i="6" s="1"/>
  <c r="R166" i="6"/>
  <c r="T166" i="6" s="1"/>
  <c r="U166" i="6" s="1"/>
  <c r="R146" i="6"/>
  <c r="T146" i="6" s="1"/>
  <c r="U146" i="6" s="1"/>
  <c r="R126" i="6"/>
  <c r="T126" i="6" s="1"/>
  <c r="U126" i="6" s="1"/>
  <c r="R106" i="6"/>
  <c r="T106" i="6" s="1"/>
  <c r="U106" i="6" s="1"/>
  <c r="R86" i="6"/>
  <c r="T86" i="6" s="1"/>
  <c r="U86" i="6" s="1"/>
  <c r="R66" i="6"/>
  <c r="T66" i="6" s="1"/>
  <c r="U66" i="6" s="1"/>
  <c r="R46" i="6"/>
  <c r="T46" i="6" s="1"/>
  <c r="U46" i="6" s="1"/>
  <c r="R26" i="6"/>
  <c r="T26" i="6" s="1"/>
  <c r="U26" i="6" s="1"/>
  <c r="R6" i="6"/>
  <c r="T6" i="6" s="1"/>
  <c r="U6" i="6" s="1"/>
  <c r="R300" i="6"/>
  <c r="T300" i="6" s="1"/>
  <c r="U300" i="6" s="1"/>
  <c r="R120" i="6"/>
  <c r="T120" i="6" s="1"/>
  <c r="U120" i="6" s="1"/>
  <c r="R40" i="6"/>
  <c r="T40" i="6" s="1"/>
  <c r="U40" i="6" s="1"/>
  <c r="R743" i="6"/>
  <c r="R683" i="6"/>
  <c r="R643" i="6"/>
  <c r="R603" i="6"/>
  <c r="R563" i="6"/>
  <c r="R523" i="6"/>
  <c r="T523" i="6" s="1"/>
  <c r="U523" i="6" s="1"/>
  <c r="R483" i="6"/>
  <c r="T483" i="6" s="1"/>
  <c r="U483" i="6" s="1"/>
  <c r="R443" i="6"/>
  <c r="T443" i="6" s="1"/>
  <c r="U443" i="6" s="1"/>
  <c r="R403" i="6"/>
  <c r="T403" i="6" s="1"/>
  <c r="U403" i="6" s="1"/>
  <c r="R363" i="6"/>
  <c r="T363" i="6" s="1"/>
  <c r="U363" i="6" s="1"/>
  <c r="R323" i="6"/>
  <c r="T323" i="6" s="1"/>
  <c r="U323" i="6" s="1"/>
  <c r="R283" i="6"/>
  <c r="T283" i="6" s="1"/>
  <c r="U283" i="6" s="1"/>
  <c r="R742" i="6"/>
  <c r="T742" i="6" s="1"/>
  <c r="U742" i="6" s="1"/>
  <c r="R662" i="6"/>
  <c r="T662" i="6" s="1"/>
  <c r="U662" i="6" s="1"/>
  <c r="R582" i="6"/>
  <c r="T582" i="6" s="1"/>
  <c r="U582" i="6" s="1"/>
  <c r="R763" i="6"/>
  <c r="T763" i="6" s="1"/>
  <c r="U763" i="6" s="1"/>
  <c r="R723" i="6"/>
  <c r="T723" i="6" s="1"/>
  <c r="U723" i="6" s="1"/>
  <c r="R703" i="6"/>
  <c r="T703" i="6" s="1"/>
  <c r="U703" i="6" s="1"/>
  <c r="R663" i="6"/>
  <c r="T663" i="6" s="1"/>
  <c r="U663" i="6" s="1"/>
  <c r="R623" i="6"/>
  <c r="R583" i="6"/>
  <c r="R543" i="6"/>
  <c r="T543" i="6" s="1"/>
  <c r="U543" i="6" s="1"/>
  <c r="R503" i="6"/>
  <c r="R463" i="6"/>
  <c r="T463" i="6" s="1"/>
  <c r="U463" i="6" s="1"/>
  <c r="R423" i="6"/>
  <c r="T423" i="6" s="1"/>
  <c r="U423" i="6" s="1"/>
  <c r="R383" i="6"/>
  <c r="R343" i="6"/>
  <c r="T343" i="6" s="1"/>
  <c r="U343" i="6" s="1"/>
  <c r="R303" i="6"/>
  <c r="T303" i="6" s="1"/>
  <c r="U303" i="6" s="1"/>
  <c r="R702" i="6"/>
  <c r="T702" i="6" s="1"/>
  <c r="U702" i="6" s="1"/>
  <c r="R622" i="6"/>
  <c r="T622" i="6" s="1"/>
  <c r="U622" i="6" s="1"/>
  <c r="R751" i="6"/>
  <c r="T751" i="6" s="1"/>
  <c r="U751" i="6" s="1"/>
  <c r="R731" i="6"/>
  <c r="T731" i="6" s="1"/>
  <c r="U731" i="6" s="1"/>
  <c r="R711" i="6"/>
  <c r="T711" i="6" s="1"/>
  <c r="U711" i="6" s="1"/>
  <c r="R691" i="6"/>
  <c r="T691" i="6" s="1"/>
  <c r="U691" i="6" s="1"/>
  <c r="R671" i="6"/>
  <c r="T671" i="6" s="1"/>
  <c r="U671" i="6" s="1"/>
  <c r="R651" i="6"/>
  <c r="T651" i="6" s="1"/>
  <c r="U651" i="6" s="1"/>
  <c r="R631" i="6"/>
  <c r="T631" i="6" s="1"/>
  <c r="U631" i="6" s="1"/>
  <c r="R611" i="6"/>
  <c r="T611" i="6" s="1"/>
  <c r="U611" i="6" s="1"/>
  <c r="R591" i="6"/>
  <c r="T591" i="6" s="1"/>
  <c r="U591" i="6" s="1"/>
  <c r="R571" i="6"/>
  <c r="T571" i="6" s="1"/>
  <c r="U571" i="6" s="1"/>
  <c r="R551" i="6"/>
  <c r="T551" i="6" s="1"/>
  <c r="U551" i="6" s="1"/>
  <c r="R531" i="6"/>
  <c r="T531" i="6" s="1"/>
  <c r="U531" i="6" s="1"/>
  <c r="R511" i="6"/>
  <c r="T511" i="6" s="1"/>
  <c r="U511" i="6" s="1"/>
  <c r="R491" i="6"/>
  <c r="T491" i="6" s="1"/>
  <c r="U491" i="6" s="1"/>
  <c r="R471" i="6"/>
  <c r="T471" i="6" s="1"/>
  <c r="U471" i="6" s="1"/>
  <c r="R451" i="6"/>
  <c r="T451" i="6" s="1"/>
  <c r="U451" i="6" s="1"/>
  <c r="R431" i="6"/>
  <c r="T431" i="6" s="1"/>
  <c r="U431" i="6" s="1"/>
  <c r="R411" i="6"/>
  <c r="T411" i="6" s="1"/>
  <c r="U411" i="6" s="1"/>
  <c r="R391" i="6"/>
  <c r="T391" i="6" s="1"/>
  <c r="U391" i="6" s="1"/>
  <c r="R371" i="6"/>
  <c r="T371" i="6" s="1"/>
  <c r="U371" i="6" s="1"/>
  <c r="R351" i="6"/>
  <c r="T351" i="6" s="1"/>
  <c r="U351" i="6" s="1"/>
  <c r="R331" i="6"/>
  <c r="T331" i="6" s="1"/>
  <c r="U331" i="6" s="1"/>
  <c r="R311" i="6"/>
  <c r="T311" i="6" s="1"/>
  <c r="U311" i="6" s="1"/>
  <c r="R291" i="6"/>
  <c r="T291" i="6" s="1"/>
  <c r="U291" i="6" s="1"/>
  <c r="R271" i="6"/>
  <c r="T271" i="6" s="1"/>
  <c r="U271" i="6" s="1"/>
  <c r="R251" i="6"/>
  <c r="T251" i="6" s="1"/>
  <c r="U251" i="6" s="1"/>
  <c r="R231" i="6"/>
  <c r="T231" i="6" s="1"/>
  <c r="U231" i="6" s="1"/>
  <c r="R211" i="6"/>
  <c r="T211" i="6" s="1"/>
  <c r="U211" i="6" s="1"/>
  <c r="R191" i="6"/>
  <c r="T191" i="6" s="1"/>
  <c r="U191" i="6" s="1"/>
  <c r="R171" i="6"/>
  <c r="T171" i="6" s="1"/>
  <c r="U171" i="6" s="1"/>
  <c r="R151" i="6"/>
  <c r="R131" i="6"/>
  <c r="T131" i="6" s="1"/>
  <c r="U131" i="6" s="1"/>
  <c r="R111" i="6"/>
  <c r="T111" i="6" s="1"/>
  <c r="U111" i="6" s="1"/>
  <c r="R91" i="6"/>
  <c r="T91" i="6" s="1"/>
  <c r="U91" i="6" s="1"/>
  <c r="R71" i="6"/>
  <c r="T71" i="6" s="1"/>
  <c r="U71" i="6" s="1"/>
  <c r="R51" i="6"/>
  <c r="T51" i="6" s="1"/>
  <c r="U51" i="6" s="1"/>
  <c r="R31" i="6"/>
  <c r="T31" i="6" s="1"/>
  <c r="U31" i="6" s="1"/>
  <c r="R11" i="6"/>
  <c r="T11" i="6" s="1"/>
  <c r="U11" i="6" s="1"/>
  <c r="R482" i="6"/>
  <c r="T482" i="6" s="1"/>
  <c r="U482" i="6" s="1"/>
  <c r="R542" i="6"/>
  <c r="T542" i="6" s="1"/>
  <c r="U542" i="6" s="1"/>
  <c r="R502" i="6"/>
  <c r="T502" i="6" s="1"/>
  <c r="U502" i="6" s="1"/>
  <c r="R422" i="6"/>
  <c r="T422" i="6" s="1"/>
  <c r="U422" i="6" s="1"/>
  <c r="R402" i="6"/>
  <c r="T402" i="6" s="1"/>
  <c r="U402" i="6" s="1"/>
  <c r="R382" i="6"/>
  <c r="T382" i="6" s="1"/>
  <c r="U382" i="6" s="1"/>
  <c r="R362" i="6"/>
  <c r="T362" i="6" s="1"/>
  <c r="U362" i="6" s="1"/>
  <c r="R342" i="6"/>
  <c r="T342" i="6" s="1"/>
  <c r="U342" i="6" s="1"/>
  <c r="R322" i="6"/>
  <c r="T322" i="6" s="1"/>
  <c r="U322" i="6" s="1"/>
  <c r="R302" i="6"/>
  <c r="T302" i="6" s="1"/>
  <c r="U302" i="6" s="1"/>
  <c r="R282" i="6"/>
  <c r="T282" i="6" s="1"/>
  <c r="U282" i="6" s="1"/>
  <c r="R262" i="6"/>
  <c r="T262" i="6" s="1"/>
  <c r="U262" i="6" s="1"/>
  <c r="R242" i="6"/>
  <c r="R222" i="6"/>
  <c r="R202" i="6"/>
  <c r="R182" i="6"/>
  <c r="T182" i="6" s="1"/>
  <c r="U182" i="6" s="1"/>
  <c r="R162" i="6"/>
  <c r="T162" i="6" s="1"/>
  <c r="U162" i="6" s="1"/>
  <c r="R142" i="6"/>
  <c r="T142" i="6" s="1"/>
  <c r="U142" i="6" s="1"/>
  <c r="R122" i="6"/>
  <c r="T122" i="6" s="1"/>
  <c r="U122" i="6" s="1"/>
  <c r="R102" i="6"/>
  <c r="T102" i="6" s="1"/>
  <c r="U102" i="6" s="1"/>
  <c r="R82" i="6"/>
  <c r="T82" i="6" s="1"/>
  <c r="U82" i="6" s="1"/>
  <c r="R62" i="6"/>
  <c r="T62" i="6" s="1"/>
  <c r="U62" i="6" s="1"/>
  <c r="R42" i="6"/>
  <c r="T42" i="6" s="1"/>
  <c r="U42" i="6" s="1"/>
  <c r="R22" i="6"/>
  <c r="T22" i="6" s="1"/>
  <c r="U22" i="6" s="1"/>
  <c r="R442" i="6"/>
  <c r="T442" i="6" s="1"/>
  <c r="U442" i="6" s="1"/>
  <c r="R761" i="6"/>
  <c r="T761" i="6" s="1"/>
  <c r="U761" i="6" s="1"/>
  <c r="R741" i="6"/>
  <c r="T741" i="6" s="1"/>
  <c r="U741" i="6" s="1"/>
  <c r="R721" i="6"/>
  <c r="T721" i="6" s="1"/>
  <c r="U721" i="6" s="1"/>
  <c r="R701" i="6"/>
  <c r="T701" i="6" s="1"/>
  <c r="U701" i="6" s="1"/>
  <c r="R681" i="6"/>
  <c r="T681" i="6" s="1"/>
  <c r="U681" i="6" s="1"/>
  <c r="R661" i="6"/>
  <c r="T661" i="6" s="1"/>
  <c r="U661" i="6" s="1"/>
  <c r="R641" i="6"/>
  <c r="T641" i="6" s="1"/>
  <c r="U641" i="6" s="1"/>
  <c r="R621" i="6"/>
  <c r="T621" i="6" s="1"/>
  <c r="U621" i="6" s="1"/>
  <c r="R601" i="6"/>
  <c r="T601" i="6" s="1"/>
  <c r="U601" i="6" s="1"/>
  <c r="R581" i="6"/>
  <c r="T581" i="6" s="1"/>
  <c r="U581" i="6" s="1"/>
  <c r="R561" i="6"/>
  <c r="T561" i="6" s="1"/>
  <c r="U561" i="6" s="1"/>
  <c r="R541" i="6"/>
  <c r="T541" i="6" s="1"/>
  <c r="U541" i="6" s="1"/>
  <c r="R521" i="6"/>
  <c r="T521" i="6" s="1"/>
  <c r="U521" i="6" s="1"/>
  <c r="R501" i="6"/>
  <c r="T501" i="6" s="1"/>
  <c r="U501" i="6" s="1"/>
  <c r="R481" i="6"/>
  <c r="T481" i="6" s="1"/>
  <c r="U481" i="6" s="1"/>
  <c r="R461" i="6"/>
  <c r="T461" i="6" s="1"/>
  <c r="U461" i="6" s="1"/>
  <c r="R441" i="6"/>
  <c r="T441" i="6" s="1"/>
  <c r="U441" i="6" s="1"/>
  <c r="R421" i="6"/>
  <c r="T421" i="6" s="1"/>
  <c r="U421" i="6" s="1"/>
  <c r="R401" i="6"/>
  <c r="T401" i="6" s="1"/>
  <c r="U401" i="6" s="1"/>
  <c r="R381" i="6"/>
  <c r="T381" i="6" s="1"/>
  <c r="U381" i="6" s="1"/>
  <c r="R361" i="6"/>
  <c r="T361" i="6" s="1"/>
  <c r="U361" i="6" s="1"/>
  <c r="R341" i="6"/>
  <c r="T341" i="6" s="1"/>
  <c r="U341" i="6" s="1"/>
  <c r="R321" i="6"/>
  <c r="T321" i="6" s="1"/>
  <c r="U321" i="6" s="1"/>
  <c r="R301" i="6"/>
  <c r="T301" i="6" s="1"/>
  <c r="U301" i="6" s="1"/>
  <c r="R281" i="6"/>
  <c r="T281" i="6" s="1"/>
  <c r="U281" i="6" s="1"/>
  <c r="R261" i="6"/>
  <c r="T261" i="6" s="1"/>
  <c r="U261" i="6" s="1"/>
  <c r="R241" i="6"/>
  <c r="T241" i="6" s="1"/>
  <c r="U241" i="6" s="1"/>
  <c r="R221" i="6"/>
  <c r="T221" i="6" s="1"/>
  <c r="U221" i="6" s="1"/>
  <c r="R201" i="6"/>
  <c r="T201" i="6" s="1"/>
  <c r="U201" i="6" s="1"/>
  <c r="R181" i="6"/>
  <c r="R161" i="6"/>
  <c r="R141" i="6"/>
  <c r="R121" i="6"/>
  <c r="R101" i="6"/>
  <c r="R81" i="6"/>
  <c r="T81" i="6" s="1"/>
  <c r="U81" i="6" s="1"/>
  <c r="R61" i="6"/>
  <c r="T61" i="6" s="1"/>
  <c r="U61" i="6" s="1"/>
  <c r="R41" i="6"/>
  <c r="T41" i="6" s="1"/>
  <c r="U41" i="6" s="1"/>
  <c r="R21" i="6"/>
  <c r="T21" i="6" s="1"/>
  <c r="U21" i="6" s="1"/>
  <c r="R243" i="6"/>
  <c r="T243" i="6" s="1"/>
  <c r="U243" i="6" s="1"/>
  <c r="R203" i="6"/>
  <c r="T203" i="6" s="1"/>
  <c r="U203" i="6" s="1"/>
  <c r="R163" i="6"/>
  <c r="T163" i="6" s="1"/>
  <c r="U163" i="6" s="1"/>
  <c r="R123" i="6"/>
  <c r="T123" i="6" s="1"/>
  <c r="U123" i="6" s="1"/>
  <c r="R83" i="6"/>
  <c r="T83" i="6" s="1"/>
  <c r="U83" i="6" s="1"/>
  <c r="R43" i="6"/>
  <c r="T43" i="6" s="1"/>
  <c r="U43" i="6" s="1"/>
  <c r="R3" i="6"/>
  <c r="T3" i="6" s="1"/>
  <c r="U3" i="6" s="1"/>
  <c r="R522" i="6"/>
  <c r="T522" i="6" s="1"/>
  <c r="U522" i="6" s="1"/>
  <c r="R263" i="6"/>
  <c r="T263" i="6" s="1"/>
  <c r="U263" i="6" s="1"/>
  <c r="R223" i="6"/>
  <c r="T223" i="6" s="1"/>
  <c r="U223" i="6" s="1"/>
  <c r="R183" i="6"/>
  <c r="T183" i="6" s="1"/>
  <c r="U183" i="6" s="1"/>
  <c r="R143" i="6"/>
  <c r="T143" i="6" s="1"/>
  <c r="U143" i="6" s="1"/>
  <c r="R103" i="6"/>
  <c r="T103" i="6" s="1"/>
  <c r="U103" i="6" s="1"/>
  <c r="R63" i="6"/>
  <c r="R23" i="6"/>
  <c r="T23" i="6" s="1"/>
  <c r="U23" i="6" s="1"/>
  <c r="R462" i="6"/>
  <c r="T462" i="6" s="1"/>
  <c r="U462" i="6" s="1"/>
  <c r="B5" i="13" l="1"/>
  <c r="B7" i="1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9D0B2E-DAAD-4165-85DD-1A5C8C60E4F1}" keepAlive="1" name="Consulta - cocinacsv" description="Conexión a la consulta 'cocinacsv' en el libro." type="5" refreshedVersion="8" background="1" saveData="1">
    <dbPr connection="Provider=Microsoft.Mashup.OleDb.1;Data Source=$Workbook$;Location=cocinacsv;Extended Properties=&quot;&quot;" command="SELECT * FROM [cocinacsv]"/>
  </connection>
  <connection id="2" xr16:uid="{6F7E40EC-962C-46A9-9B8E-820F096F0E6A}" keepAlive="1" name="Consulta - salacsv (2)" description="Conexión a la consulta 'salacsv (2)' en el libro." type="5" refreshedVersion="8" background="1" saveData="1">
    <dbPr connection="Provider=Microsoft.Mashup.OleDb.1;Data Source=$Workbook$;Location=&quot;salacsv (2)&quot;;Extended Properties=&quot;&quot;" command="SELECT * FROM [salacsv (2)]"/>
  </connection>
</connections>
</file>

<file path=xl/sharedStrings.xml><?xml version="1.0" encoding="utf-8"?>
<sst xmlns="http://schemas.openxmlformats.org/spreadsheetml/2006/main" count="11208" uniqueCount="1209">
  <si>
    <t>Número de Mesa</t>
  </si>
  <si>
    <t>Nombre del Cliente</t>
  </si>
  <si>
    <t>Número de Comensales</t>
  </si>
  <si>
    <t>Hora de Llegada</t>
  </si>
  <si>
    <t>Hora de Salida</t>
  </si>
  <si>
    <t>Mesero Asignado</t>
  </si>
  <si>
    <t>Tipo de Servicio</t>
  </si>
  <si>
    <t>Método de Pago</t>
  </si>
  <si>
    <t>Propina</t>
  </si>
  <si>
    <t>Estado de la Mesa</t>
  </si>
  <si>
    <t>Número de Orden</t>
  </si>
  <si>
    <t>País de Origen</t>
  </si>
  <si>
    <t>Platos Ordenados</t>
  </si>
  <si>
    <t>Cliente_965</t>
  </si>
  <si>
    <t>Mesero_4</t>
  </si>
  <si>
    <t>Cena</t>
  </si>
  <si>
    <t>Tarjeta de crédito</t>
  </si>
  <si>
    <t>Libre</t>
  </si>
  <si>
    <t>Perú</t>
  </si>
  <si>
    <t>Plato_8</t>
  </si>
  <si>
    <t>Cliente_873</t>
  </si>
  <si>
    <t>Mesero_5</t>
  </si>
  <si>
    <t>Almuerzo</t>
  </si>
  <si>
    <t>Efectivo</t>
  </si>
  <si>
    <t>Ocupada</t>
  </si>
  <si>
    <t>Brasil</t>
  </si>
  <si>
    <t>Plato_9</t>
  </si>
  <si>
    <t>Cliente_175</t>
  </si>
  <si>
    <t>Reservada</t>
  </si>
  <si>
    <t>Bolivia</t>
  </si>
  <si>
    <t>Plato_16</t>
  </si>
  <si>
    <t>Cliente_290</t>
  </si>
  <si>
    <t>Mesero_2</t>
  </si>
  <si>
    <t>Chile</t>
  </si>
  <si>
    <t>Plato_20</t>
  </si>
  <si>
    <t>Cliente_824</t>
  </si>
  <si>
    <t>Tarjeta de débito</t>
  </si>
  <si>
    <t>Colombia</t>
  </si>
  <si>
    <t>Plato_18</t>
  </si>
  <si>
    <t>Cliente_874</t>
  </si>
  <si>
    <t>Plato_2</t>
  </si>
  <si>
    <t>Cliente_999</t>
  </si>
  <si>
    <t>Plato_13</t>
  </si>
  <si>
    <t>Cliente_606</t>
  </si>
  <si>
    <t>Plato_19</t>
  </si>
  <si>
    <t>Cliente_640</t>
  </si>
  <si>
    <t>Plato_4</t>
  </si>
  <si>
    <t>Cliente_742</t>
  </si>
  <si>
    <t>Desayuno</t>
  </si>
  <si>
    <t>Argentina</t>
  </si>
  <si>
    <t>Plato_6</t>
  </si>
  <si>
    <t>Cliente_636</t>
  </si>
  <si>
    <t>Mesero_3</t>
  </si>
  <si>
    <t>Plato_12</t>
  </si>
  <si>
    <t>Cliente_969</t>
  </si>
  <si>
    <t>Uruguay</t>
  </si>
  <si>
    <t>Plato_17</t>
  </si>
  <si>
    <t>Cliente_148</t>
  </si>
  <si>
    <t>Cliente_501</t>
  </si>
  <si>
    <t>España</t>
  </si>
  <si>
    <t>Plato_1</t>
  </si>
  <si>
    <t>Cliente_1000</t>
  </si>
  <si>
    <t>Ecuador</t>
  </si>
  <si>
    <t>Cliente_612</t>
  </si>
  <si>
    <t>Cliente_711</t>
  </si>
  <si>
    <t>Cliente_552</t>
  </si>
  <si>
    <t>Plato_3</t>
  </si>
  <si>
    <t>Cliente_627</t>
  </si>
  <si>
    <t>Cliente_863</t>
  </si>
  <si>
    <t>Cliente_416</t>
  </si>
  <si>
    <t>Paraguay</t>
  </si>
  <si>
    <t>Plato_10</t>
  </si>
  <si>
    <t>Cliente_346</t>
  </si>
  <si>
    <t>Mesero_1</t>
  </si>
  <si>
    <t>Cliente_381</t>
  </si>
  <si>
    <t>Plato_7</t>
  </si>
  <si>
    <t>Cliente_541</t>
  </si>
  <si>
    <t>Cliente_486</t>
  </si>
  <si>
    <t>Cliente_8</t>
  </si>
  <si>
    <t>Cliente_31</t>
  </si>
  <si>
    <t>Cliente_773</t>
  </si>
  <si>
    <t>Cliente_569</t>
  </si>
  <si>
    <t>Cliente_199</t>
  </si>
  <si>
    <t>Cliente_670</t>
  </si>
  <si>
    <t>Cliente_380</t>
  </si>
  <si>
    <t>Cliente_536</t>
  </si>
  <si>
    <t>Cliente_892</t>
  </si>
  <si>
    <t>Cliente_406</t>
  </si>
  <si>
    <t>Cliente_768</t>
  </si>
  <si>
    <t>Plato_14</t>
  </si>
  <si>
    <t>Cliente_131</t>
  </si>
  <si>
    <t>Venezuela</t>
  </si>
  <si>
    <t>Plato_5</t>
  </si>
  <si>
    <t>Cliente_850</t>
  </si>
  <si>
    <t>Cliente_124</t>
  </si>
  <si>
    <t>Cliente_741</t>
  </si>
  <si>
    <t>Cliente_173</t>
  </si>
  <si>
    <t>Cliente_653</t>
  </si>
  <si>
    <t>Cliente_628</t>
  </si>
  <si>
    <t>Cliente_412</t>
  </si>
  <si>
    <t>Cliente_318</t>
  </si>
  <si>
    <t>Cliente_560</t>
  </si>
  <si>
    <t>Cliente_679</t>
  </si>
  <si>
    <t>Cliente_331</t>
  </si>
  <si>
    <t>Cliente_339</t>
  </si>
  <si>
    <t>Plato_15</t>
  </si>
  <si>
    <t>Cliente_151</t>
  </si>
  <si>
    <t>Cliente_576</t>
  </si>
  <si>
    <t>Cliente_474</t>
  </si>
  <si>
    <t>Cliente_445</t>
  </si>
  <si>
    <t>Cliente_881</t>
  </si>
  <si>
    <t>Cliente_230</t>
  </si>
  <si>
    <t>Plato_11</t>
  </si>
  <si>
    <t>Cliente_599</t>
  </si>
  <si>
    <t>Cliente_935</t>
  </si>
  <si>
    <t>Cliente_924</t>
  </si>
  <si>
    <t>Cliente_788</t>
  </si>
  <si>
    <t>Cliente_539</t>
  </si>
  <si>
    <t>Cliente_978</t>
  </si>
  <si>
    <t>Cliente_577</t>
  </si>
  <si>
    <t>Cliente_429</t>
  </si>
  <si>
    <t>Cliente_553</t>
  </si>
  <si>
    <t>Cliente_228</t>
  </si>
  <si>
    <t>Cliente_775</t>
  </si>
  <si>
    <t>Cliente_928</t>
  </si>
  <si>
    <t>Cliente_243</t>
  </si>
  <si>
    <t>Cliente_617</t>
  </si>
  <si>
    <t>Cliente_184</t>
  </si>
  <si>
    <t>Cliente_277</t>
  </si>
  <si>
    <t>Cliente_244</t>
  </si>
  <si>
    <t>Cliente_26</t>
  </si>
  <si>
    <t>Cliente_746</t>
  </si>
  <si>
    <t>Cliente_929</t>
  </si>
  <si>
    <t>Cliente_702</t>
  </si>
  <si>
    <t>Cliente_161</t>
  </si>
  <si>
    <t>Cliente_269</t>
  </si>
  <si>
    <t>Cliente_350</t>
  </si>
  <si>
    <t>Cliente_823</t>
  </si>
  <si>
    <t>Cliente_755</t>
  </si>
  <si>
    <t>Cliente_289</t>
  </si>
  <si>
    <t>Cliente_476</t>
  </si>
  <si>
    <t>Cliente_780</t>
  </si>
  <si>
    <t>Cliente_523</t>
  </si>
  <si>
    <t>Cliente_498</t>
  </si>
  <si>
    <t>Cliente_54</t>
  </si>
  <si>
    <t>Cliente_666</t>
  </si>
  <si>
    <t>Cliente_858</t>
  </si>
  <si>
    <t>Cliente_275</t>
  </si>
  <si>
    <t>Cliente_871</t>
  </si>
  <si>
    <t>Cliente_183</t>
  </si>
  <si>
    <t>Cliente_442</t>
  </si>
  <si>
    <t>Cliente_992</t>
  </si>
  <si>
    <t>Cliente_508</t>
  </si>
  <si>
    <t>Cliente_436</t>
  </si>
  <si>
    <t>Cliente_676</t>
  </si>
  <si>
    <t>Cliente_667</t>
  </si>
  <si>
    <t>Cliente_609</t>
  </si>
  <si>
    <t>Cliente_563</t>
  </si>
  <si>
    <t>Cliente_12</t>
  </si>
  <si>
    <t>Cliente_912</t>
  </si>
  <si>
    <t>Cliente_736</t>
  </si>
  <si>
    <t>Cliente_328</t>
  </si>
  <si>
    <t>Cliente_958</t>
  </si>
  <si>
    <t>Cliente_332</t>
  </si>
  <si>
    <t>Cliente_348</t>
  </si>
  <si>
    <t>Cliente_259</t>
  </si>
  <si>
    <t>Cliente_316</t>
  </si>
  <si>
    <t>Cliente_600</t>
  </si>
  <si>
    <t>Cliente_732</t>
  </si>
  <si>
    <t>Cliente_473</t>
  </si>
  <si>
    <t>Cliente_717</t>
  </si>
  <si>
    <t>Cliente_665</t>
  </si>
  <si>
    <t>Cliente_989</t>
  </si>
  <si>
    <t>Cliente_27</t>
  </si>
  <si>
    <t>Cliente_194</t>
  </si>
  <si>
    <t>Cliente_696</t>
  </si>
  <si>
    <t>Cliente_618</t>
  </si>
  <si>
    <t>Cliente_115</t>
  </si>
  <si>
    <t>Cliente_527</t>
  </si>
  <si>
    <t>Cliente_71</t>
  </si>
  <si>
    <t>Cliente_140</t>
  </si>
  <si>
    <t>Cliente_172</t>
  </si>
  <si>
    <t>Cliente_835</t>
  </si>
  <si>
    <t>Cliente_821</t>
  </si>
  <si>
    <t>Cliente_977</t>
  </si>
  <si>
    <t>Cliente_509</t>
  </si>
  <si>
    <t>Cliente_690</t>
  </si>
  <si>
    <t>Cliente_740</t>
  </si>
  <si>
    <t>Cliente_930</t>
  </si>
  <si>
    <t>Cliente_257</t>
  </si>
  <si>
    <t>Cliente_112</t>
  </si>
  <si>
    <t>Cliente_392</t>
  </si>
  <si>
    <t>Cliente_110</t>
  </si>
  <si>
    <t>Cliente_728</t>
  </si>
  <si>
    <t>Cliente_865</t>
  </si>
  <si>
    <t>Cliente_88</t>
  </si>
  <si>
    <t>Cliente_710</t>
  </si>
  <si>
    <t>Cliente_268</t>
  </si>
  <si>
    <t>Cliente_83</t>
  </si>
  <si>
    <t>Cliente_988</t>
  </si>
  <si>
    <t>Cliente_372</t>
  </si>
  <si>
    <t>Cliente_208</t>
  </si>
  <si>
    <t>Cliente_138</t>
  </si>
  <si>
    <t>Cliente_798</t>
  </si>
  <si>
    <t>Cliente_959</t>
  </si>
  <si>
    <t>Cliente_657</t>
  </si>
  <si>
    <t>Cliente_592</t>
  </si>
  <si>
    <t>Cliente_575</t>
  </si>
  <si>
    <t>Cliente_336</t>
  </si>
  <si>
    <t>Cliente_841</t>
  </si>
  <si>
    <t>Cliente_19</t>
  </si>
  <si>
    <t>Cliente_59</t>
  </si>
  <si>
    <t>Cliente_799</t>
  </si>
  <si>
    <t>Cliente_623</t>
  </si>
  <si>
    <t>Cliente_946</t>
  </si>
  <si>
    <t>Cliente_626</t>
  </si>
  <si>
    <t>Cliente_593</t>
  </si>
  <si>
    <t>Cliente_368</t>
  </si>
  <si>
    <t>Cliente_36</t>
  </si>
  <si>
    <t>Cliente_485</t>
  </si>
  <si>
    <t>Cliente_778</t>
  </si>
  <si>
    <t>Cliente_725</t>
  </si>
  <si>
    <t>Cliente_103</t>
  </si>
  <si>
    <t>Cliente_282</t>
  </si>
  <si>
    <t>Cliente_143</t>
  </si>
  <si>
    <t>Cliente_714</t>
  </si>
  <si>
    <t>Cliente_950</t>
  </si>
  <si>
    <t>Cliente_663</t>
  </si>
  <si>
    <t>Cliente_804</t>
  </si>
  <si>
    <t>Cliente_786</t>
  </si>
  <si>
    <t>Cliente_489</t>
  </si>
  <si>
    <t>Cliente_117</t>
  </si>
  <si>
    <t>Cliente_239</t>
  </si>
  <si>
    <t>Cliente_484</t>
  </si>
  <si>
    <t>Cliente_446</t>
  </si>
  <si>
    <t>Cliente_750</t>
  </si>
  <si>
    <t>Cliente_721</t>
  </si>
  <si>
    <t>Cliente_724</t>
  </si>
  <si>
    <t>Plato_7, Plato_2</t>
  </si>
  <si>
    <t>Cliente_538</t>
  </si>
  <si>
    <t>Plato_17, Plato_6</t>
  </si>
  <si>
    <t>Cliente_911</t>
  </si>
  <si>
    <t>Plato_20, Plato_17, Plato_19, Plato_9</t>
  </si>
  <si>
    <t>Cliente_129</t>
  </si>
  <si>
    <t>Plato_11, Plato_16</t>
  </si>
  <si>
    <t>Cliente_938</t>
  </si>
  <si>
    <t>Plato_12, Plato_7</t>
  </si>
  <si>
    <t>Cliente_306</t>
  </si>
  <si>
    <t>Plato_15, Plato_19</t>
  </si>
  <si>
    <t>Cliente_974</t>
  </si>
  <si>
    <t>Plato_5, Plato_16, Plato_20</t>
  </si>
  <si>
    <t>Plato_2, Plato_7, Plato_12, Plato_15</t>
  </si>
  <si>
    <t>Cliente_33</t>
  </si>
  <si>
    <t>Plato_18, Plato_20</t>
  </si>
  <si>
    <t>Plato_16, Plato_2</t>
  </si>
  <si>
    <t>Cliente_890</t>
  </si>
  <si>
    <t>Plato_16, Plato_19, Plato_8, Plato_20</t>
  </si>
  <si>
    <t>Plato_3, Plato_11, Plato_14, Plato_2</t>
  </si>
  <si>
    <t>Plato_16, Plato_13, Plato_8</t>
  </si>
  <si>
    <t>Cliente_200</t>
  </si>
  <si>
    <t>Plato_8, Plato_4, Plato_5</t>
  </si>
  <si>
    <t>Cliente_190</t>
  </si>
  <si>
    <t>Plato_9, Plato_20, Plato_10, Plato_15</t>
  </si>
  <si>
    <t>Cliente_972</t>
  </si>
  <si>
    <t>Plato_8, Plato_1, Plato_14</t>
  </si>
  <si>
    <t>Cliente_210</t>
  </si>
  <si>
    <t>Plato_20, Plato_3, Plato_15, Plato_1</t>
  </si>
  <si>
    <t>Plato_4, Plato_18, Plato_9, Plato_8</t>
  </si>
  <si>
    <t>Cliente_427</t>
  </si>
  <si>
    <t>Plato_12, Plato_6</t>
  </si>
  <si>
    <t>Cliente_424</t>
  </si>
  <si>
    <t>Plato_10, Plato_9, Plato_14, Plato_20</t>
  </si>
  <si>
    <t>Cliente_107</t>
  </si>
  <si>
    <t>Plato_4, Plato_13, Plato_7</t>
  </si>
  <si>
    <t>Plato_8, Plato_10</t>
  </si>
  <si>
    <t>Cliente_358</t>
  </si>
  <si>
    <t>Plato_4, Plato_9</t>
  </si>
  <si>
    <t>Cliente_377</t>
  </si>
  <si>
    <t>Plato_1, Plato_4, Plato_17</t>
  </si>
  <si>
    <t>Cliente_361</t>
  </si>
  <si>
    <t>Plato_10, Plato_3</t>
  </si>
  <si>
    <t>Cliente_229</t>
  </si>
  <si>
    <t>Plato_9, Plato_12</t>
  </si>
  <si>
    <t>Plato_15, Plato_11, Plato_10, Plato_4</t>
  </si>
  <si>
    <t>Plato_8, Plato_6, Plato_15, Plato_10</t>
  </si>
  <si>
    <t>Cliente_1</t>
  </si>
  <si>
    <t>Plato_18, Plato_10</t>
  </si>
  <si>
    <t>Cliente_828</t>
  </si>
  <si>
    <t>Plato_2, Plato_9, Plato_11, Plato_17</t>
  </si>
  <si>
    <t>Cliente_167</t>
  </si>
  <si>
    <t>Plato_17, Plato_8, Plato_19</t>
  </si>
  <si>
    <t>Plato_9, Plato_11, Plato_16</t>
  </si>
  <si>
    <t>Cliente_870</t>
  </si>
  <si>
    <t>Plato_15, Plato_10, Plato_2</t>
  </si>
  <si>
    <t>Plato_5, Plato_20</t>
  </si>
  <si>
    <t>Cliente_814</t>
  </si>
  <si>
    <t>Plato_15, Plato_18, Plato_7, Plato_17</t>
  </si>
  <si>
    <t>Plato_10, Plato_1, Plato_13</t>
  </si>
  <si>
    <t>Plato_2, Plato_18, Plato_14</t>
  </si>
  <si>
    <t>Cliente_72</t>
  </si>
  <si>
    <t>Plato_11, Plato_14, Plato_3</t>
  </si>
  <si>
    <t>Cliente_963</t>
  </si>
  <si>
    <t>Plato_6, Plato_5, Plato_11</t>
  </si>
  <si>
    <t>Plato_7, Plato_15, Plato_4</t>
  </si>
  <si>
    <t>Cliente_708</t>
  </si>
  <si>
    <t>Plato_15, Plato_5</t>
  </si>
  <si>
    <t>Cliente_631</t>
  </si>
  <si>
    <t>Plato_14, Plato_11, Plato_5, Plato_4</t>
  </si>
  <si>
    <t>Cliente_894</t>
  </si>
  <si>
    <t>Plato_11, Plato_17, Plato_18</t>
  </si>
  <si>
    <t>Cliente_63</t>
  </si>
  <si>
    <t>Plato_14, Plato_2, Plato_19</t>
  </si>
  <si>
    <t>Cliente_144</t>
  </si>
  <si>
    <t>Plato_8, Plato_17, Plato_4, Plato_11</t>
  </si>
  <si>
    <t>Cliente_390</t>
  </si>
  <si>
    <t>Plato_11, Plato_7, Plato_19, Plato_15</t>
  </si>
  <si>
    <t>Cliente_886</t>
  </si>
  <si>
    <t>Plato_8, Plato_20, Plato_5, Plato_19</t>
  </si>
  <si>
    <t>Cliente_510</t>
  </si>
  <si>
    <t>Plato_5, Plato_3</t>
  </si>
  <si>
    <t>Cliente_878</t>
  </si>
  <si>
    <t>Plato_12, Plato_14, Plato_4, Plato_20</t>
  </si>
  <si>
    <t>Plato_4, Plato_11</t>
  </si>
  <si>
    <t>Plato_20, Plato_4, Plato_2, Plato_16</t>
  </si>
  <si>
    <t>Cliente_792</t>
  </si>
  <si>
    <t>Plato_2, Plato_12, Plato_17</t>
  </si>
  <si>
    <t>Plato_3, Plato_8</t>
  </si>
  <si>
    <t>Cliente_265</t>
  </si>
  <si>
    <t>Plato_3, Plato_20, Plato_19</t>
  </si>
  <si>
    <t>Plato_16, Plato_17, Plato_12, Plato_20</t>
  </si>
  <si>
    <t>Cliente_614</t>
  </si>
  <si>
    <t>Plato_19, Plato_20, Plato_4</t>
  </si>
  <si>
    <t>Cliente_352</t>
  </si>
  <si>
    <t>Plato_20, Plato_19, Plato_10, Plato_2</t>
  </si>
  <si>
    <t>Cliente_784</t>
  </si>
  <si>
    <t>Plato_14, Plato_16, Plato_15, Plato_1</t>
  </si>
  <si>
    <t>Cliente_118</t>
  </si>
  <si>
    <t>Plato_13, Plato_7, Plato_11</t>
  </si>
  <si>
    <t>Cliente_61</t>
  </si>
  <si>
    <t>Plato_1, Plato_18</t>
  </si>
  <si>
    <t>Cliente_440</t>
  </si>
  <si>
    <t>Plato_2, Plato_14</t>
  </si>
  <si>
    <t>Cliente_258</t>
  </si>
  <si>
    <t>Plato_13, Plato_4</t>
  </si>
  <si>
    <t>Plato_10, Plato_18, Plato_15</t>
  </si>
  <si>
    <t>Cliente_79</t>
  </si>
  <si>
    <t>Plato_20, Plato_14</t>
  </si>
  <si>
    <t>Cliente_42</t>
  </si>
  <si>
    <t>Plato_2, Plato_4, Plato_7, Plato_10</t>
  </si>
  <si>
    <t>Cliente_374</t>
  </si>
  <si>
    <t>Plato_4, Plato_7, Plato_11</t>
  </si>
  <si>
    <t>Cliente_753</t>
  </si>
  <si>
    <t>Plato_9, Plato_11, Plato_3, Plato_13</t>
  </si>
  <si>
    <t>Cliente_632</t>
  </si>
  <si>
    <t>Plato_5, Plato_9, Plato_7</t>
  </si>
  <si>
    <t>Cliente_574</t>
  </si>
  <si>
    <t>Plato_1, Plato_2</t>
  </si>
  <si>
    <t>Cliente_292</t>
  </si>
  <si>
    <t>Plato_6, Plato_3, Plato_15</t>
  </si>
  <si>
    <t>Cliente_747</t>
  </si>
  <si>
    <t>Plato_16, Plato_19, Plato_3, Plato_15</t>
  </si>
  <si>
    <t>Cliente_733</t>
  </si>
  <si>
    <t>Plato_4, Plato_15, Plato_17</t>
  </si>
  <si>
    <t>Plato_20, Plato_12, Plato_10</t>
  </si>
  <si>
    <t>Plato_14, Plato_18, Plato_5</t>
  </si>
  <si>
    <t>Cliente_607</t>
  </si>
  <si>
    <t>Plato_8, Plato_13, Plato_5, Plato_6</t>
  </si>
  <si>
    <t>Cliente_378</t>
  </si>
  <si>
    <t>Plato_9, Plato_7</t>
  </si>
  <si>
    <t>Cliente_452</t>
  </si>
  <si>
    <t>Plato_2, Plato_15, Plato_11</t>
  </si>
  <si>
    <t>Plato_12, Plato_15</t>
  </si>
  <si>
    <t>Cliente_840</t>
  </si>
  <si>
    <t>Plato_11, Plato_12, Plato_7</t>
  </si>
  <si>
    <t>Cliente_993</t>
  </si>
  <si>
    <t>Plato_10, Plato_3, Plato_18</t>
  </si>
  <si>
    <t>Cliente_29</t>
  </si>
  <si>
    <t>Plato_3, Plato_9, Plato_12</t>
  </si>
  <si>
    <t>Plato_2, Plato_17, Plato_12, Plato_9</t>
  </si>
  <si>
    <t>Plato_7, Plato_5, Plato_1</t>
  </si>
  <si>
    <t>Cliente_313</t>
  </si>
  <si>
    <t>Plato_17, Plato_1, Plato_5, Plato_8</t>
  </si>
  <si>
    <t>Cliente_520</t>
  </si>
  <si>
    <t>Plato_16, Plato_9</t>
  </si>
  <si>
    <t>Cliente_388</t>
  </si>
  <si>
    <t>Plato_13, Plato_18, Plato_4</t>
  </si>
  <si>
    <t>Cliente_384</t>
  </si>
  <si>
    <t>Plato_14, Plato_17</t>
  </si>
  <si>
    <t>Cliente_517</t>
  </si>
  <si>
    <t>Plato_3, Plato_6</t>
  </si>
  <si>
    <t>Cliente_651</t>
  </si>
  <si>
    <t>Plato_15, Plato_9, Plato_18</t>
  </si>
  <si>
    <t>Cliente_545</t>
  </si>
  <si>
    <t>Plato_9, Plato_4, Plato_3, Plato_16</t>
  </si>
  <si>
    <t>Cliente_116</t>
  </si>
  <si>
    <t>Plato_18, Plato_14, Plato_5</t>
  </si>
  <si>
    <t>Cliente_170</t>
  </si>
  <si>
    <t>Plato_9, Plato_10, Plato_6</t>
  </si>
  <si>
    <t>Cliente_92</t>
  </si>
  <si>
    <t>Plato_15, Plato_5, Plato_7, Plato_9</t>
  </si>
  <si>
    <t>Cliente_588</t>
  </si>
  <si>
    <t>Plato_2, Plato_9, Plato_4, Plato_5</t>
  </si>
  <si>
    <t>Plato_6, Plato_2, Plato_15</t>
  </si>
  <si>
    <t>Cliente_949</t>
  </si>
  <si>
    <t>Plato_15, Plato_8, Plato_19, Plato_18</t>
  </si>
  <si>
    <t>Plato_4, Plato_14, Plato_6, Plato_15</t>
  </si>
  <si>
    <t>Plato_10, Plato_19, Plato_4</t>
  </si>
  <si>
    <t>Cliente_916</t>
  </si>
  <si>
    <t>Plato_17, Plato_10</t>
  </si>
  <si>
    <t>Cliente_791</t>
  </si>
  <si>
    <t>Plato_3, Plato_1, Plato_11, Plato_9</t>
  </si>
  <si>
    <t>Cliente_697</t>
  </si>
  <si>
    <t>Plato_16, Plato_18, Plato_3</t>
  </si>
  <si>
    <t>Cliente_516</t>
  </si>
  <si>
    <t>Plato_16, Plato_8, Plato_7, Plato_2</t>
  </si>
  <si>
    <t>Cliente_830</t>
  </si>
  <si>
    <t>Plato_1, Plato_4, Plato_7, Plato_17</t>
  </si>
  <si>
    <t>Cliente_656</t>
  </si>
  <si>
    <t>Plato_12, Plato_3, Plato_9</t>
  </si>
  <si>
    <t>Plato_20, Plato_4, Plato_13</t>
  </si>
  <si>
    <t>Cliente_774</t>
  </si>
  <si>
    <t>Plato_14, Plato_19, Plato_13, Plato_8</t>
  </si>
  <si>
    <t>Plato_15, Plato_18, Plato_17, Plato_4</t>
  </si>
  <si>
    <t>Cliente_273</t>
  </si>
  <si>
    <t>Plato_7, Plato_15</t>
  </si>
  <si>
    <t>Plato_17, Plato_20, Plato_9</t>
  </si>
  <si>
    <t>Cliente_658</t>
  </si>
  <si>
    <t>Plato_17, Plato_12, Plato_10, Plato_2</t>
  </si>
  <si>
    <t>Cliente_158</t>
  </si>
  <si>
    <t>Plato_1, Plato_8, Plato_4</t>
  </si>
  <si>
    <t>Cliente_286</t>
  </si>
  <si>
    <t>Plato_7, Plato_14, Plato_20</t>
  </si>
  <si>
    <t>Cliente_712</t>
  </si>
  <si>
    <t>Plato_19, Plato_12, Plato_9, Plato_18</t>
  </si>
  <si>
    <t>Cliente_56</t>
  </si>
  <si>
    <t>Plato_5, Plato_2</t>
  </si>
  <si>
    <t>Cliente_909</t>
  </si>
  <si>
    <t>Plato_20, Plato_5</t>
  </si>
  <si>
    <t>Cliente_402</t>
  </si>
  <si>
    <t>Plato_9, Plato_18, Plato_3, Plato_10</t>
  </si>
  <si>
    <t>Cliente_709</t>
  </si>
  <si>
    <t>Plato_18, Plato_2, Plato_4, Plato_9</t>
  </si>
  <si>
    <t>Cliente_533</t>
  </si>
  <si>
    <t>Plato_5, Plato_11, Plato_3</t>
  </si>
  <si>
    <t>Cliente_953</t>
  </si>
  <si>
    <t>Plato_14, Plato_13</t>
  </si>
  <si>
    <t>Plato_11, Plato_7, Plato_20</t>
  </si>
  <si>
    <t>Cliente_964</t>
  </si>
  <si>
    <t>Plato_19, Plato_4</t>
  </si>
  <si>
    <t>Cliente_939</t>
  </si>
  <si>
    <t>Plato_6, Plato_17, Plato_3</t>
  </si>
  <si>
    <t>Cliente_5</t>
  </si>
  <si>
    <t>Plato_1, Plato_16, Plato_2, Plato_19</t>
  </si>
  <si>
    <t>Plato_12, Plato_10, Plato_19, Plato_8</t>
  </si>
  <si>
    <t>Cliente_580</t>
  </si>
  <si>
    <t>Plato_9, Plato_17, Plato_4, Plato_11</t>
  </si>
  <si>
    <t>Plato_19, Plato_7</t>
  </si>
  <si>
    <t>Cliente_295</t>
  </si>
  <si>
    <t>Plato_17, Plato_2, Plato_11, Plato_5</t>
  </si>
  <si>
    <t>Cliente_547</t>
  </si>
  <si>
    <t>Plato_5, Plato_19, Plato_15, Plato_7</t>
  </si>
  <si>
    <t>Cliente_156</t>
  </si>
  <si>
    <t>Plato_7, Plato_13</t>
  </si>
  <si>
    <t>Cliente_359</t>
  </si>
  <si>
    <t>Plato_12, Plato_18, Plato_17</t>
  </si>
  <si>
    <t>Plato_13, Plato_18, Plato_5</t>
  </si>
  <si>
    <t>Cliente_493</t>
  </si>
  <si>
    <t>Plato_3, Plato_9, Plato_19, Plato_2</t>
  </si>
  <si>
    <t>Plato_10, Plato_9</t>
  </si>
  <si>
    <t>Cliente_301</t>
  </si>
  <si>
    <t>Plato_6, Plato_15</t>
  </si>
  <si>
    <t>Plato_15, Plato_7</t>
  </si>
  <si>
    <t>Cliente_610</t>
  </si>
  <si>
    <t>Plato_7, Plato_10, Plato_13, Plato_12</t>
  </si>
  <si>
    <t>Cliente_681</t>
  </si>
  <si>
    <t>Plato_2, Plato_8, Plato_5, Plato_11</t>
  </si>
  <si>
    <t>Cliente_55</t>
  </si>
  <si>
    <t>Plato_9, Plato_2, Plato_3, Plato_6</t>
  </si>
  <si>
    <t>Cliente_715</t>
  </si>
  <si>
    <t>Plato_15, Plato_10, Plato_3, Plato_8</t>
  </si>
  <si>
    <t>Cliente_321</t>
  </si>
  <si>
    <t>Plato_16, Plato_6, Plato_3</t>
  </si>
  <si>
    <t>Plato_13, Plato_16</t>
  </si>
  <si>
    <t>Plato_6, Plato_15, Plato_17</t>
  </si>
  <si>
    <t>Cliente_752</t>
  </si>
  <si>
    <t>Plato_18, Plato_10, Plato_9, Plato_6</t>
  </si>
  <si>
    <t>Cliente_727</t>
  </si>
  <si>
    <t>Cliente_548</t>
  </si>
  <si>
    <t>Plato_18, Plato_10, Plato_7</t>
  </si>
  <si>
    <t>Plato_4, Plato_20, Plato_8, Plato_14</t>
  </si>
  <si>
    <t>Cliente_30</t>
  </si>
  <si>
    <t>Plato_1, Plato_9</t>
  </si>
  <si>
    <t>Cliente_646</t>
  </si>
  <si>
    <t>Plato_10, Plato_19, Plato_6, Plato_14</t>
  </si>
  <si>
    <t>Plato_11, Plato_2</t>
  </si>
  <si>
    <t>Plato_3, Plato_14, Plato_9, Plato_16</t>
  </si>
  <si>
    <t>Plato_18, Plato_6</t>
  </si>
  <si>
    <t>Cliente_367</t>
  </si>
  <si>
    <t>Plato_9, Plato_8, Plato_13, Plato_6</t>
  </si>
  <si>
    <t>Cliente_765</t>
  </si>
  <si>
    <t>Plato_12, Plato_1</t>
  </si>
  <si>
    <t>Cliente_512</t>
  </si>
  <si>
    <t>Plato_19, Plato_20, Plato_7, Plato_2</t>
  </si>
  <si>
    <t>Cliente_701</t>
  </si>
  <si>
    <t>Plato_17, Plato_13</t>
  </si>
  <si>
    <t>Plato_15, Plato_9</t>
  </si>
  <si>
    <t>Cliente_323</t>
  </si>
  <si>
    <t>Plato_10, Plato_8, Plato_17</t>
  </si>
  <si>
    <t>Cliente_678</t>
  </si>
  <si>
    <t>Plato_15, Plato_19, Plato_3</t>
  </si>
  <si>
    <t>Cliente_74</t>
  </si>
  <si>
    <t>Plato_14, Plato_18, Plato_1, Plato_10</t>
  </si>
  <si>
    <t>Cliente_146</t>
  </si>
  <si>
    <t>Plato_13, Plato_2, Plato_7, Plato_20</t>
  </si>
  <si>
    <t>Cliente_212</t>
  </si>
  <si>
    <t>Plato_13, Plato_4, Plato_1, Plato_3</t>
  </si>
  <si>
    <t>Plato_2, Plato_10, Plato_13, Plato_16</t>
  </si>
  <si>
    <t>Cliente_3</t>
  </si>
  <si>
    <t>Plato_6, Plato_2</t>
  </si>
  <si>
    <t>Cliente_176</t>
  </si>
  <si>
    <t>Plato_18, Plato_20, Plato_3</t>
  </si>
  <si>
    <t>Cliente_551</t>
  </si>
  <si>
    <t>Plato_18, Plato_2</t>
  </si>
  <si>
    <t>Cliente_240</t>
  </si>
  <si>
    <t>Plato_1, Plato_13, Plato_6</t>
  </si>
  <si>
    <t>Cliente_759</t>
  </si>
  <si>
    <t>Plato_12, Plato_6, Plato_14</t>
  </si>
  <si>
    <t>Cliente_744</t>
  </si>
  <si>
    <t>Plato_15, Plato_18, Plato_9</t>
  </si>
  <si>
    <t>Cliente_189</t>
  </si>
  <si>
    <t>Plato_14, Plato_16</t>
  </si>
  <si>
    <t>Cliente_990</t>
  </si>
  <si>
    <t>Plato_11, Plato_14</t>
  </si>
  <si>
    <t>Cliente_67</t>
  </si>
  <si>
    <t>Plato_3, Plato_13, Plato_6, Plato_9</t>
  </si>
  <si>
    <t>Plato_7, Plato_17, Plato_16, Plato_11</t>
  </si>
  <si>
    <t>Cliente_984</t>
  </si>
  <si>
    <t>Plato_1, Plato_8, Plato_19, Plato_16</t>
  </si>
  <si>
    <t>Plato_15, Plato_16, Plato_17</t>
  </si>
  <si>
    <t>Cliente_877</t>
  </si>
  <si>
    <t>Plato_13, Plato_18, Plato_17, Plato_11</t>
  </si>
  <si>
    <t>Cliente_494</t>
  </si>
  <si>
    <t>Plato_7, Plato_6, Plato_2, Plato_10</t>
  </si>
  <si>
    <t>Cliente_264</t>
  </si>
  <si>
    <t>Plato_2, Plato_7, Plato_17</t>
  </si>
  <si>
    <t>Cliente_142</t>
  </si>
  <si>
    <t>Plato_11, Plato_5, Plato_8, Plato_15</t>
  </si>
  <si>
    <t>Plato_14, Plato_2</t>
  </si>
  <si>
    <t>Cliente_856</t>
  </si>
  <si>
    <t>Plato_10, Plato_7</t>
  </si>
  <si>
    <t>Cliente_722</t>
  </si>
  <si>
    <t>Plato_17, Plato_14, Plato_4, Plato_15</t>
  </si>
  <si>
    <t>Cliente_961</t>
  </si>
  <si>
    <t>Plato_10, Plato_1, Plato_11</t>
  </si>
  <si>
    <t>Plato_20, Plato_12</t>
  </si>
  <si>
    <t>Cliente_579</t>
  </si>
  <si>
    <t>Plato_4, Plato_17, Plato_20, Plato_19</t>
  </si>
  <si>
    <t>Plato_6, Plato_7, Plato_8, Plato_17</t>
  </si>
  <si>
    <t>Cliente_567</t>
  </si>
  <si>
    <t>Plato_18, Plato_9, Plato_6, Plato_1</t>
  </si>
  <si>
    <t>Cliente_927</t>
  </si>
  <si>
    <t>Plato_5, Plato_4</t>
  </si>
  <si>
    <t>Cliente_872</t>
  </si>
  <si>
    <t>Plato_10, Plato_5, Plato_14, Plato_12</t>
  </si>
  <si>
    <t>Cliente_425</t>
  </si>
  <si>
    <t>Plato_1, Plato_10</t>
  </si>
  <si>
    <t>Cliente_700</t>
  </si>
  <si>
    <t>Plato_1, Plato_13, Plato_9</t>
  </si>
  <si>
    <t>Plato_17, Plato_10, Plato_18, Plato_16</t>
  </si>
  <si>
    <t>Cliente_811</t>
  </si>
  <si>
    <t>Plato_1, Plato_3, Plato_15, Plato_20</t>
  </si>
  <si>
    <t>Cliente_249</t>
  </si>
  <si>
    <t>Cliente_326</t>
  </si>
  <si>
    <t>Plato_5, Plato_17</t>
  </si>
  <si>
    <t>Plato_15, Plato_8, Plato_2, Plato_7</t>
  </si>
  <si>
    <t>Cliente_281</t>
  </si>
  <si>
    <t>Plato_8, Plato_15, Plato_2, Plato_1</t>
  </si>
  <si>
    <t>Cliente_686</t>
  </si>
  <si>
    <t>Plato_14, Plato_17, Plato_6, Plato_2</t>
  </si>
  <si>
    <t>Cliente_418</t>
  </si>
  <si>
    <t>Plato_7, Plato_1</t>
  </si>
  <si>
    <t>Cliente_397</t>
  </si>
  <si>
    <t>Plato_15, Plato_16, Plato_2</t>
  </si>
  <si>
    <t>Cliente_477</t>
  </si>
  <si>
    <t>Plato_7, Plato_5</t>
  </si>
  <si>
    <t>Cliente_300</t>
  </si>
  <si>
    <t>Plato_19, Plato_20, Plato_18</t>
  </si>
  <si>
    <t>Cliente_132</t>
  </si>
  <si>
    <t>Plato_7, Plato_8</t>
  </si>
  <si>
    <t>Plato_15, Plato_5, Plato_1</t>
  </si>
  <si>
    <t>Cliente_53</t>
  </si>
  <si>
    <t>Plato_10, Plato_12</t>
  </si>
  <si>
    <t>Plato_11, Plato_17, Plato_10</t>
  </si>
  <si>
    <t>Cliente_673</t>
  </si>
  <si>
    <t>Plato_5, Plato_10</t>
  </si>
  <si>
    <t>Plato_17, Plato_7</t>
  </si>
  <si>
    <t>Plato_20, Plato_8, Plato_4, Plato_16</t>
  </si>
  <si>
    <t>Cliente_730</t>
  </si>
  <si>
    <t>Plato_7, Plato_14</t>
  </si>
  <si>
    <t>Cliente_827</t>
  </si>
  <si>
    <t>Plato_4, Plato_3</t>
  </si>
  <si>
    <t>Cliente_345</t>
  </si>
  <si>
    <t>Plato_3, Plato_6, Plato_12, Plato_11</t>
  </si>
  <si>
    <t>Plato_15, Plato_14, Plato_2</t>
  </si>
  <si>
    <t>Cliente_981</t>
  </si>
  <si>
    <t>Plato_7, Plato_12</t>
  </si>
  <si>
    <t>Cliente_24</t>
  </si>
  <si>
    <t>Plato_3, Plato_10</t>
  </si>
  <si>
    <t>Cliente_463</t>
  </si>
  <si>
    <t>Plato_18, Plato_1, Plato_8, Plato_17</t>
  </si>
  <si>
    <t>Cliente_409</t>
  </si>
  <si>
    <t>Plato_16, Plato_2, Plato_19</t>
  </si>
  <si>
    <t>Plato_17, Plato_19, Plato_4, Plato_18</t>
  </si>
  <si>
    <t>Cliente_729</t>
  </si>
  <si>
    <t>Plato_15, Plato_2, Plato_17, Plato_13</t>
  </si>
  <si>
    <t>Cliente_565</t>
  </si>
  <si>
    <t>Plato_14, Plato_19</t>
  </si>
  <si>
    <t>Plato_9, Plato_4, Plato_13</t>
  </si>
  <si>
    <t>Cliente_195</t>
  </si>
  <si>
    <t>Plato_6, Plato_19, Plato_5</t>
  </si>
  <si>
    <t>Cliente_211</t>
  </si>
  <si>
    <t>Plato_3, Plato_19, Plato_7, Plato_4</t>
  </si>
  <si>
    <t>Plato_20, Plato_4, Plato_10, Plato_2</t>
  </si>
  <si>
    <t>Cliente_385</t>
  </si>
  <si>
    <t>Plato_17, Plato_10, Plato_9, Plato_3</t>
  </si>
  <si>
    <t>Cliente_986</t>
  </si>
  <si>
    <t>Plato_3, Plato_20, Plato_10, Plato_7</t>
  </si>
  <si>
    <t>Cliente_994</t>
  </si>
  <si>
    <t>Plato_15, Plato_13, Plato_20, Plato_17</t>
  </si>
  <si>
    <t>Cliente_648</t>
  </si>
  <si>
    <t>Plato_8, Plato_14</t>
  </si>
  <si>
    <t>Cliente_846</t>
  </si>
  <si>
    <t>Plato_18, Plato_8, Plato_17, Plato_16</t>
  </si>
  <si>
    <t>Cliente_620</t>
  </si>
  <si>
    <t>Plato_20, Plato_17, Plato_8</t>
  </si>
  <si>
    <t>Cliente_672</t>
  </si>
  <si>
    <t>Plato_10, Plato_2</t>
  </si>
  <si>
    <t>Cliente_735</t>
  </si>
  <si>
    <t>Plato_7, Plato_9</t>
  </si>
  <si>
    <t>Plato_15, Plato_8</t>
  </si>
  <si>
    <t>Plato_12, Plato_17, Plato_19, Plato_7</t>
  </si>
  <si>
    <t>Plato_1, Plato_16, Plato_9, Plato_13</t>
  </si>
  <si>
    <t>Cliente_654</t>
  </si>
  <si>
    <t>Plato_4, Plato_13, Plato_6, Plato_20</t>
  </si>
  <si>
    <t>Plato_5, Plato_18, Plato_15</t>
  </si>
  <si>
    <t>Plato_15, Plato_8, Plato_20, Plato_17</t>
  </si>
  <si>
    <t>Cliente_294</t>
  </si>
  <si>
    <t>Plato_13, Plato_5, Plato_18</t>
  </si>
  <si>
    <t>Cliente_659</t>
  </si>
  <si>
    <t>Plato_16, Plato_5, Plato_14</t>
  </si>
  <si>
    <t>Cliente_47</t>
  </si>
  <si>
    <t>Plato_15, Plato_13</t>
  </si>
  <si>
    <t>Cliente_544</t>
  </si>
  <si>
    <t>Plato_5, Plato_9, Plato_7, Plato_4</t>
  </si>
  <si>
    <t>Cliente_633</t>
  </si>
  <si>
    <t>Plato_2, Plato_6, Plato_10</t>
  </si>
  <si>
    <t>Cliente_154</t>
  </si>
  <si>
    <t>Plato_13, Plato_17, Plato_8, Plato_15</t>
  </si>
  <si>
    <t>Plato_8, Plato_4, Plato_16</t>
  </si>
  <si>
    <t>Plato_18, Plato_4, Plato_6</t>
  </si>
  <si>
    <t>Cliente_797</t>
  </si>
  <si>
    <t>Plato_13, Plato_20, Plato_17, Plato_14</t>
  </si>
  <si>
    <t>Plato_1, Plato_16, Plato_14, Plato_13</t>
  </si>
  <si>
    <t>Cliente_597</t>
  </si>
  <si>
    <t>Plato_12, Plato_8, Plato_7, Plato_1</t>
  </si>
  <si>
    <t>Cliente_216</t>
  </si>
  <si>
    <t>Plato_13, Plato_14, Plato_7, Plato_2</t>
  </si>
  <si>
    <t>Cliente_546</t>
  </si>
  <si>
    <t>Plato_2, Plato_16</t>
  </si>
  <si>
    <t>Cliente_524</t>
  </si>
  <si>
    <t>Plato_13, Plato_12, Plato_10</t>
  </si>
  <si>
    <t>Cliente_193</t>
  </si>
  <si>
    <t>Plato_7, Plato_16</t>
  </si>
  <si>
    <t>Cliente_794</t>
  </si>
  <si>
    <t>Plato_18, Plato_13, Plato_15, Plato_3</t>
  </si>
  <si>
    <t>Cliente_602</t>
  </si>
  <si>
    <t>Plato_9, Plato_14</t>
  </si>
  <si>
    <t>Cliente_296</t>
  </si>
  <si>
    <t>Plato_20, Plato_16</t>
  </si>
  <si>
    <t>Cliente_568</t>
  </si>
  <si>
    <t>Plato_16, Plato_5, Plato_8</t>
  </si>
  <si>
    <t>Cliente_897</t>
  </si>
  <si>
    <t>Cliente_816</t>
  </si>
  <si>
    <t>Plato_18, Plato_14</t>
  </si>
  <si>
    <t>Cliente_221</t>
  </si>
  <si>
    <t>Plato_8, Plato_17, Plato_15, Plato_5</t>
  </si>
  <si>
    <t>Cliente_940</t>
  </si>
  <si>
    <t>Cliente_707</t>
  </si>
  <si>
    <t>Plato_2, Plato_12, Plato_8</t>
  </si>
  <si>
    <t>Cliente_644</t>
  </si>
  <si>
    <t>Cliente_619</t>
  </si>
  <si>
    <t>Cliente_833</t>
  </si>
  <si>
    <t>Plato_5, Plato_2, Plato_8, Plato_18</t>
  </si>
  <si>
    <t>Cliente_899</t>
  </si>
  <si>
    <t>Plato_12, Plato_15, Plato_4, Plato_7</t>
  </si>
  <si>
    <t>Cliente_470</t>
  </si>
  <si>
    <t>Plato_1, Plato_3, Plato_6, Plato_5</t>
  </si>
  <si>
    <t>Plato_10, Plato_4, Plato_3</t>
  </si>
  <si>
    <t>Plato_5, Plato_16, Plato_9, Plato_10</t>
  </si>
  <si>
    <t>Cliente_191</t>
  </si>
  <si>
    <t>Plato_13, Plato_2, Plato_10, Plato_15</t>
  </si>
  <si>
    <t>Plato_3, Plato_7, Plato_4</t>
  </si>
  <si>
    <t>Cliente_499</t>
  </si>
  <si>
    <t>Plato_2, Plato_7, Plato_19, Plato_11</t>
  </si>
  <si>
    <t>Cliente_495</t>
  </si>
  <si>
    <t>Plato_16, Plato_5, Plato_1, Plato_9</t>
  </si>
  <si>
    <t>Cliente_923</t>
  </si>
  <si>
    <t>Plato_6, Plato_8, Plato_20</t>
  </si>
  <si>
    <t>Cliente_453</t>
  </si>
  <si>
    <t>Plato_10, Plato_9, Plato_3</t>
  </si>
  <si>
    <t>Cliente_14</t>
  </si>
  <si>
    <t>Plato_11, Plato_7</t>
  </si>
  <si>
    <t>Cliente_611</t>
  </si>
  <si>
    <t>Plato_17, Plato_14, Plato_16, Plato_10</t>
  </si>
  <si>
    <t>Cliente_505</t>
  </si>
  <si>
    <t>Plato_17, Plato_19, Plato_16, Plato_14</t>
  </si>
  <si>
    <t>Cliente_882</t>
  </si>
  <si>
    <t>Plato_13, Plato_8, Plato_5, Plato_3</t>
  </si>
  <si>
    <t>Plato_18, Plato_15</t>
  </si>
  <si>
    <t>Cliente_789</t>
  </si>
  <si>
    <t>Plato_2, Plato_12</t>
  </si>
  <si>
    <t>Plato_11, Plato_12</t>
  </si>
  <si>
    <t>Cliente_141</t>
  </si>
  <si>
    <t>Plato_10, Plato_11</t>
  </si>
  <si>
    <t>Cliente_622</t>
  </si>
  <si>
    <t>Plato_4, Plato_12, Plato_6</t>
  </si>
  <si>
    <t>Plato_17, Plato_19, Plato_9, Plato_11</t>
  </si>
  <si>
    <t>Plato_5, Plato_10, Plato_13</t>
  </si>
  <si>
    <t>Cliente_471</t>
  </si>
  <si>
    <t>Cliente_196</t>
  </si>
  <si>
    <t>Plato_12, Plato_8, Plato_13, Plato_5</t>
  </si>
  <si>
    <t>Cliente_991</t>
  </si>
  <si>
    <t>Plato_3, Plato_13</t>
  </si>
  <si>
    <t>Plato_6, Plato_17</t>
  </si>
  <si>
    <t>Cliente_330</t>
  </si>
  <si>
    <t>Plato_16, Plato_11</t>
  </si>
  <si>
    <t>Cliente_943</t>
  </si>
  <si>
    <t>Plato_11, Plato_19</t>
  </si>
  <si>
    <t>Cliente_285</t>
  </si>
  <si>
    <t>Plato_20, Plato_16, Plato_17</t>
  </si>
  <si>
    <t>Cliente_905</t>
  </si>
  <si>
    <t>Plato_1, Plato_12, Plato_5</t>
  </si>
  <si>
    <t>Cliente_543</t>
  </si>
  <si>
    <t>Plato_5, Plato_4, Plato_15, Plato_7</t>
  </si>
  <si>
    <t>Plato_13, Plato_3, Plato_20</t>
  </si>
  <si>
    <t>Plato_10, Plato_20, Plato_3</t>
  </si>
  <si>
    <t>Plato_3, Plato_8, Plato_1</t>
  </si>
  <si>
    <t>Cliente_315</t>
  </si>
  <si>
    <t>Plato_1, Plato_7, Plato_18</t>
  </si>
  <si>
    <t>Cliente_166</t>
  </si>
  <si>
    <t>Plato_13, Plato_20, Plato_16, Plato_7</t>
  </si>
  <si>
    <t>Cliente_157</t>
  </si>
  <si>
    <t>Plato_3, Plato_19</t>
  </si>
  <si>
    <t>Plato_20, Plato_4, Plato_6</t>
  </si>
  <si>
    <t>Cliente_919</t>
  </si>
  <si>
    <t>Plato_6, Plato_18, Plato_19</t>
  </si>
  <si>
    <t>Cliente_395</t>
  </si>
  <si>
    <t>Plato_9, Plato_20, Plato_12, Plato_6</t>
  </si>
  <si>
    <t>Cliente_287</t>
  </si>
  <si>
    <t>Plato_1, Plato_17</t>
  </si>
  <si>
    <t>Cliente_479</t>
  </si>
  <si>
    <t>Plato_18, Plato_11</t>
  </si>
  <si>
    <t>Plato_18, Plato_3, Plato_1, Plato_15</t>
  </si>
  <si>
    <t>Cliente_160</t>
  </si>
  <si>
    <t>Plato_17, Plato_4</t>
  </si>
  <si>
    <t>Cliente_109</t>
  </si>
  <si>
    <t>Plato_10, Plato_19</t>
  </si>
  <si>
    <t>Plato_16, Plato_15</t>
  </si>
  <si>
    <t>Cliente_342</t>
  </si>
  <si>
    <t>Plato_5, Plato_6</t>
  </si>
  <si>
    <t>Cliente_689</t>
  </si>
  <si>
    <t>Plato_11, Plato_16, Plato_1, Plato_19</t>
  </si>
  <si>
    <t>Plato_1, Plato_8, Plato_14, Plato_12</t>
  </si>
  <si>
    <t>Cliente_518</t>
  </si>
  <si>
    <t>Plato_20, Plato_14, Plato_1, Plato_17</t>
  </si>
  <si>
    <t>Cliente_869</t>
  </si>
  <si>
    <t>Plato_3, Plato_13, Plato_16</t>
  </si>
  <si>
    <t>Plato_2, Plato_7</t>
  </si>
  <si>
    <t>Cliente_842</t>
  </si>
  <si>
    <t>Plato_10, Plato_5</t>
  </si>
  <si>
    <t>Cliente_349</t>
  </si>
  <si>
    <t>Plato_10, Plato_13, Plato_2</t>
  </si>
  <si>
    <t>Cliente_807</t>
  </si>
  <si>
    <t>Plato_11, Plato_10</t>
  </si>
  <si>
    <t>Cliente_900</t>
  </si>
  <si>
    <t>Plato_14, Plato_12</t>
  </si>
  <si>
    <t>Cliente_405</t>
  </si>
  <si>
    <t>Plato_18, Plato_1, Plato_19</t>
  </si>
  <si>
    <t>Plato_14, Plato_15, Plato_10, Plato_16</t>
  </si>
  <si>
    <t>Plato_14, Plato_7</t>
  </si>
  <si>
    <t>Cliente_404</t>
  </si>
  <si>
    <t>Plato_3, Plato_12, Plato_16</t>
  </si>
  <si>
    <t>Plato_12, Plato_11</t>
  </si>
  <si>
    <t>Cliente_783</t>
  </si>
  <si>
    <t>Plato_4, Plato_19</t>
  </si>
  <si>
    <t>Plato_8, Plato_14, Plato_18</t>
  </si>
  <si>
    <t>Cliente_589</t>
  </si>
  <si>
    <t>Plato_17, Plato_5, Plato_13</t>
  </si>
  <si>
    <t>Cliente_284</t>
  </si>
  <si>
    <t>Plato_6, Plato_12, Plato_19, Plato_1</t>
  </si>
  <si>
    <t>Cliente_207</t>
  </si>
  <si>
    <t>Plato_20, Plato_18</t>
  </si>
  <si>
    <t>Cliente_531</t>
  </si>
  <si>
    <t>Cliente_420</t>
  </si>
  <si>
    <t>Plato_16, Plato_18, Plato_11, Plato_5</t>
  </si>
  <si>
    <t>Plato_16, Plato_10, Plato_1, Plato_7</t>
  </si>
  <si>
    <t>Cliente_421</t>
  </si>
  <si>
    <t>Plato_8, Plato_9</t>
  </si>
  <si>
    <t>Plato_10, Plato_6, Plato_5</t>
  </si>
  <si>
    <t>Cliente_876</t>
  </si>
  <si>
    <t>Plato_1, Plato_14</t>
  </si>
  <si>
    <t>Cliente_365</t>
  </si>
  <si>
    <t>Plato_5, Plato_2, Plato_16</t>
  </si>
  <si>
    <t>Cliente_185</t>
  </si>
  <si>
    <t>Plato_11, Plato_5</t>
  </si>
  <si>
    <t>Cliente_558</t>
  </si>
  <si>
    <t>Plato_12, Plato_3, Plato_16</t>
  </si>
  <si>
    <t>Cliente_535</t>
  </si>
  <si>
    <t>Plato_8, Plato_15</t>
  </si>
  <si>
    <t>Cliente_18</t>
  </si>
  <si>
    <t>Plato_7, Plato_4</t>
  </si>
  <si>
    <t>Cliente_704</t>
  </si>
  <si>
    <t>Plato_8, Plato_5</t>
  </si>
  <si>
    <t>Cliente_720</t>
  </si>
  <si>
    <t>Plato_5, Plato_8</t>
  </si>
  <si>
    <t>Cliente_624</t>
  </si>
  <si>
    <t>Plato_18, Plato_9, Plato_17, Plato_16</t>
  </si>
  <si>
    <t>Plato_7, Plato_18</t>
  </si>
  <si>
    <t>Cliente_434</t>
  </si>
  <si>
    <t>Plato_7, Plato_18, Plato_15, Plato_20</t>
  </si>
  <si>
    <t>Cliente_149</t>
  </si>
  <si>
    <t>Plato_18, Plato_14, Plato_7, Plato_13</t>
  </si>
  <si>
    <t>Plato_2, Plato_9</t>
  </si>
  <si>
    <t>Plato_4, Plato_18</t>
  </si>
  <si>
    <t>Cliente_125</t>
  </si>
  <si>
    <t>Plato_8, Plato_6</t>
  </si>
  <si>
    <t>Plato_7, Plato_19</t>
  </si>
  <si>
    <t>Cliente_437</t>
  </si>
  <si>
    <t>Plato_19, Plato_3, Plato_18, Plato_7</t>
  </si>
  <si>
    <t>Plato_18, Plato_17, Plato_5</t>
  </si>
  <si>
    <t>Cliente_719</t>
  </si>
  <si>
    <t>Plato_4, Plato_14, Plato_17</t>
  </si>
  <si>
    <t>Cliente_354</t>
  </si>
  <si>
    <t>Plato_10, Plato_15, Plato_18</t>
  </si>
  <si>
    <t>Plato_9, Plato_2</t>
  </si>
  <si>
    <t>Cliente_363</t>
  </si>
  <si>
    <t>Plato_11, Plato_13, Plato_7</t>
  </si>
  <si>
    <t>Plato_20, Plato_6, Plato_16, Plato_11</t>
  </si>
  <si>
    <t>Plato_11, Plato_18, Plato_12, Plato_17</t>
  </si>
  <si>
    <t>Plato_2, Plato_20</t>
  </si>
  <si>
    <t>Plato_10, Plato_2, Plato_1</t>
  </si>
  <si>
    <t>Plato_6, Plato_5</t>
  </si>
  <si>
    <t>Cliente_637</t>
  </si>
  <si>
    <t>Plato_20, Plato_13, Plato_16</t>
  </si>
  <si>
    <t>Plato_5, Plato_4, Plato_11</t>
  </si>
  <si>
    <t>Cliente_948</t>
  </si>
  <si>
    <t>Cliente_70</t>
  </si>
  <si>
    <t>Plato_20, Plato_1</t>
  </si>
  <si>
    <t>Plato_18, Plato_19</t>
  </si>
  <si>
    <t>Cliente_951</t>
  </si>
  <si>
    <t>Plato_14, Plato_18</t>
  </si>
  <si>
    <t>Cliente_819</t>
  </si>
  <si>
    <t>Plato_10, Plato_12, Plato_3, Plato_15</t>
  </si>
  <si>
    <t>Cliente_334</t>
  </si>
  <si>
    <t>Plato_12, Plato_14, Plato_3</t>
  </si>
  <si>
    <t>Plato_7, Plato_12, Plato_5</t>
  </si>
  <si>
    <t>Cliente_787</t>
  </si>
  <si>
    <t>Plato_6, Plato_20, Plato_5</t>
  </si>
  <si>
    <t>Cliente_616</t>
  </si>
  <si>
    <t>Plato_9, Plato_18, Plato_17, Plato_2</t>
  </si>
  <si>
    <t>Cliente_422</t>
  </si>
  <si>
    <t>Plato_1, Plato_9, Plato_18</t>
  </si>
  <si>
    <t>Cliente_218</t>
  </si>
  <si>
    <t>Plato_14, Plato_8, Plato_17</t>
  </si>
  <si>
    <t>Cliente_95</t>
  </si>
  <si>
    <t>Plato_3, Plato_20, Plato_4</t>
  </si>
  <si>
    <t>Cliente_866</t>
  </si>
  <si>
    <t>Plato_18, Plato_19, Plato_14, Plato_16</t>
  </si>
  <si>
    <t>Cliente_232</t>
  </si>
  <si>
    <t>Plato_4, Plato_16, Plato_1</t>
  </si>
  <si>
    <t>Plato_13, Plato_20, Plato_4, Plato_9</t>
  </si>
  <si>
    <t>Plato_13, Plato_10, Plato_15</t>
  </si>
  <si>
    <t>Cliente_113</t>
  </si>
  <si>
    <t>Plato_7, Plato_9, Plato_8</t>
  </si>
  <si>
    <t>Plato_20, Plato_9, Plato_7, Plato_13</t>
  </si>
  <si>
    <t>Cliente_785</t>
  </si>
  <si>
    <t>Plato_4, Plato_9, Plato_14, Plato_2</t>
  </si>
  <si>
    <t>Plato_2, Plato_14, Plato_11, Plato_16</t>
  </si>
  <si>
    <t>Cliente_554</t>
  </si>
  <si>
    <t>Plato_2, Plato_6, Plato_9, Plato_4</t>
  </si>
  <si>
    <t>Cliente_320</t>
  </si>
  <si>
    <t>Plato_4, Plato_8</t>
  </si>
  <si>
    <t>Plato_12, Plato_11, Plato_9, Plato_14</t>
  </si>
  <si>
    <t>Plato_18, Plato_10, Plato_6</t>
  </si>
  <si>
    <t>Cliente_996</t>
  </si>
  <si>
    <t>Plato_16, Plato_6, Plato_15</t>
  </si>
  <si>
    <t>Cliente_615</t>
  </si>
  <si>
    <t>Plato_11, Plato_17</t>
  </si>
  <si>
    <t>Cliente_968</t>
  </si>
  <si>
    <t>Plato_15, Plato_16</t>
  </si>
  <si>
    <t>Cliente_206</t>
  </si>
  <si>
    <t>Plato_17, Plato_11, Plato_8</t>
  </si>
  <si>
    <t>Cliente_669</t>
  </si>
  <si>
    <t>Plato_18, Plato_17</t>
  </si>
  <si>
    <t>Plato_1, Plato_8, Plato_18</t>
  </si>
  <si>
    <t>Plato_2, Plato_7, Plato_3</t>
  </si>
  <si>
    <t>Cliente_705</t>
  </si>
  <si>
    <t>Plato_2, Plato_3, Plato_4, Plato_13</t>
  </si>
  <si>
    <t>Cliente_462</t>
  </si>
  <si>
    <t>Plato_20, Plato_13, Plato_3</t>
  </si>
  <si>
    <t>Cliente_809</t>
  </si>
  <si>
    <t>Plato_2, Plato_1, Plato_5, Plato_12</t>
  </si>
  <si>
    <t>Cliente_21</t>
  </si>
  <si>
    <t>Plato_14, Plato_20</t>
  </si>
  <si>
    <t>Plato_15, Plato_13, Plato_1</t>
  </si>
  <si>
    <t>Plato_15, Plato_1, Plato_11</t>
  </si>
  <si>
    <t>Plato_4, Plato_1</t>
  </si>
  <si>
    <t>Plato_4, Plato_14</t>
  </si>
  <si>
    <t>Cliente_454</t>
  </si>
  <si>
    <t>Plato_20, Plato_9, Plato_7, Plato_17</t>
  </si>
  <si>
    <t>Cliente_825</t>
  </si>
  <si>
    <t>Plato_19, Plato_20, Plato_3</t>
  </si>
  <si>
    <t>Cliente_134</t>
  </si>
  <si>
    <t>Plato_15, Plato_4, Plato_11, Plato_8</t>
  </si>
  <si>
    <t>Plato_16, Plato_11, Plato_18, Plato_13</t>
  </si>
  <si>
    <t>Cliente_555</t>
  </si>
  <si>
    <t>Plato_18, Plato_13</t>
  </si>
  <si>
    <t>Cliente_887</t>
  </si>
  <si>
    <t>Cliente_913</t>
  </si>
  <si>
    <t>Plato_2, Plato_5</t>
  </si>
  <si>
    <t>Cliente_41</t>
  </si>
  <si>
    <t>Plato_13, Plato_18</t>
  </si>
  <si>
    <t>Cliente_738</t>
  </si>
  <si>
    <t>Plato_10, Plato_19, Plato_4, Plato_13</t>
  </si>
  <si>
    <t>Cliente_280</t>
  </si>
  <si>
    <t>Plato_11, Plato_17, Plato_19</t>
  </si>
  <si>
    <t>Plato_4, Plato_5</t>
  </si>
  <si>
    <t>Plato_12, Plato_4, Plato_7, Plato_20</t>
  </si>
  <si>
    <t>Cliente_283</t>
  </si>
  <si>
    <t>Plato_13, Plato_17, Plato_16</t>
  </si>
  <si>
    <t>Plato_15, Plato_8, Plato_4, Plato_1</t>
  </si>
  <si>
    <t>Cliente_857</t>
  </si>
  <si>
    <t>Plato_10, Plato_1</t>
  </si>
  <si>
    <t>Cliente_443</t>
  </si>
  <si>
    <t>Plato_14, Plato_18, Plato_13, Plato_15</t>
  </si>
  <si>
    <t>Plato_18, Plato_3</t>
  </si>
  <si>
    <t>Cliente_177</t>
  </si>
  <si>
    <t>Plato_5, Plato_1</t>
  </si>
  <si>
    <t>Cliente_832</t>
  </si>
  <si>
    <t>Plato_20, Plato_17, Plato_11, Plato_19</t>
  </si>
  <si>
    <t>Cliente_480</t>
  </si>
  <si>
    <t>Plato_11, Plato_5, Plato_3</t>
  </si>
  <si>
    <t>Plato_13, Plato_2</t>
  </si>
  <si>
    <t>Cliente_351</t>
  </si>
  <si>
    <t>Plato_14, Plato_7, Plato_15, Plato_1</t>
  </si>
  <si>
    <t>Plato_16, Plato_4, Plato_20, Plato_7</t>
  </si>
  <si>
    <t>Cliente_344</t>
  </si>
  <si>
    <t>Plato_10, Plato_15, Plato_17</t>
  </si>
  <si>
    <t>Cliente_564</t>
  </si>
  <si>
    <t>Plato_18, Plato_17, Plato_8</t>
  </si>
  <si>
    <t>Cliente_782</t>
  </si>
  <si>
    <t>Plato_20, Plato_16, Plato_14, Plato_8</t>
  </si>
  <si>
    <t>Cliente_165</t>
  </si>
  <si>
    <t>Plato_8, Plato_5, Plato_2, Plato_20</t>
  </si>
  <si>
    <t>Cliente_608</t>
  </si>
  <si>
    <t>Plato_3, Plato_20, Plato_8, Plato_2</t>
  </si>
  <si>
    <t>Plato_1, Plato_6, Plato_10</t>
  </si>
  <si>
    <t>Plato_10, Plato_4</t>
  </si>
  <si>
    <t>Cliente_224</t>
  </si>
  <si>
    <t>Plato_13, Plato_19</t>
  </si>
  <si>
    <t>Cliente_680</t>
  </si>
  <si>
    <t>Plato_6, Plato_19, Plato_16, Plato_3</t>
  </si>
  <si>
    <t>Plato_12, Plato_14, Plato_4, Plato_8</t>
  </si>
  <si>
    <t>Cliente_513</t>
  </si>
  <si>
    <t>Plato_17, Plato_14, Plato_1, Plato_15</t>
  </si>
  <si>
    <t>Cliente_973</t>
  </si>
  <si>
    <t>Plato_15, Plato_17, Plato_4, Plato_19</t>
  </si>
  <si>
    <t>Plato_6, Plato_10</t>
  </si>
  <si>
    <t>Plato_17, Plato_16</t>
  </si>
  <si>
    <t>Plato_5, Plato_8, Plato_1, Plato_15</t>
  </si>
  <si>
    <t>Plato_19, Plato_7, Plato_13</t>
  </si>
  <si>
    <t>Cliente_511</t>
  </si>
  <si>
    <t>Plato_4, Plato_20, Plato_13</t>
  </si>
  <si>
    <t>Cliente_772</t>
  </si>
  <si>
    <t>Plato_2, Plato_7, Plato_9</t>
  </si>
  <si>
    <t>Plato_7, Plato_20</t>
  </si>
  <si>
    <t>Plato_18, Plato_3, Plato_4</t>
  </si>
  <si>
    <t>Plato_17, Plato_20</t>
  </si>
  <si>
    <t>Cliente_605</t>
  </si>
  <si>
    <t>Plato_15, Plato_11</t>
  </si>
  <si>
    <t>Cliente_197</t>
  </si>
  <si>
    <t>Plato_2, Plato_7, Plato_5, Plato_4</t>
  </si>
  <si>
    <t>Plato_5, Plato_20, Plato_1, Plato_8</t>
  </si>
  <si>
    <t>Cliente_586</t>
  </si>
  <si>
    <t>Plato_7, Plato_12, Plato_13</t>
  </si>
  <si>
    <t>Cliente_687</t>
  </si>
  <si>
    <t>Plato_11, Plato_18, Plato_1</t>
  </si>
  <si>
    <t>Cliente_415</t>
  </si>
  <si>
    <t>Plato_10, Plato_17, Plato_12</t>
  </si>
  <si>
    <t>Cliente_456</t>
  </si>
  <si>
    <t>Plato_10, Plato_13, Plato_11</t>
  </si>
  <si>
    <t>Cliente_820</t>
  </si>
  <si>
    <t>Plato_9, Plato_1, Plato_14</t>
  </si>
  <si>
    <t>Cliente_698</t>
  </si>
  <si>
    <t>Plato_13, Plato_10, Plato_9</t>
  </si>
  <si>
    <t>Plato_11, Plato_6</t>
  </si>
  <si>
    <t>Cliente_52</t>
  </si>
  <si>
    <t>Plato_4, Plato_17</t>
  </si>
  <si>
    <t>Cliente_278</t>
  </si>
  <si>
    <t>Plato_9, Plato_16, Plato_1, Plato_3</t>
  </si>
  <si>
    <t>Plato_13, Plato_9, Plato_15, Plato_8</t>
  </si>
  <si>
    <t>Cliente_595</t>
  </si>
  <si>
    <t>Plato_20, Plato_13, Plato_11</t>
  </si>
  <si>
    <t>Plato_17, Plato_19</t>
  </si>
  <si>
    <t>Cliente_2</t>
  </si>
  <si>
    <t>Plato_16, Plato_2, Plato_8</t>
  </si>
  <si>
    <t>Cliente_880</t>
  </si>
  <si>
    <t>Cliente_411</t>
  </si>
  <si>
    <t>Plato_14, Plato_3, Plato_12, Plato_19</t>
  </si>
  <si>
    <t>Cliente_123</t>
  </si>
  <si>
    <t>Plato_20, Plato_14, Plato_8</t>
  </si>
  <si>
    <t>Cliente_910</t>
  </si>
  <si>
    <t>Plato_15, Plato_6</t>
  </si>
  <si>
    <t>Cliente_483</t>
  </si>
  <si>
    <t>Plato_12, Plato_2, Plato_20</t>
  </si>
  <si>
    <t>Plato_14, Plato_17, Plato_1, Plato_16</t>
  </si>
  <si>
    <t>Cliente_642</t>
  </si>
  <si>
    <t>Plato_7, Plato_1, Plato_19</t>
  </si>
  <si>
    <t>Cliente_962</t>
  </si>
  <si>
    <t>Plato_4, Plato_9, Plato_3</t>
  </si>
  <si>
    <t>Cliente_883</t>
  </si>
  <si>
    <t>Plato_4, Plato_12, Plato_5</t>
  </si>
  <si>
    <t>Plato_1, Plato_6</t>
  </si>
  <si>
    <t>Plato_10, Plato_7, Plato_1</t>
  </si>
  <si>
    <t>Cliente_693</t>
  </si>
  <si>
    <t>Plato_17, Plato_6, Plato_15</t>
  </si>
  <si>
    <t>Cliente_226</t>
  </si>
  <si>
    <t>Plato_14, Plato_8, Plato_19</t>
  </si>
  <si>
    <t>Plato_8, Plato_1, Plato_15</t>
  </si>
  <si>
    <t>Plato_15, Plato_13, Plato_12</t>
  </si>
  <si>
    <t>Plato_20, Plato_8, Plato_2, Plato_1</t>
  </si>
  <si>
    <t>Cliente_834</t>
  </si>
  <si>
    <t>Plato_12, Plato_4, Plato_17, Plato_13</t>
  </si>
  <si>
    <t>Cliente_104</t>
  </si>
  <si>
    <t>Plato_1, Plato_3, Plato_19</t>
  </si>
  <si>
    <t>Plato_17, Plato_14, Plato_16, Plato_13</t>
  </si>
  <si>
    <t>Plato_3, Plato_8, Plato_18</t>
  </si>
  <si>
    <t>Plato_9, Plato_12, Plato_8, Plato_7</t>
  </si>
  <si>
    <t>Plato_13, Plato_10, Plato_16, Plato_1</t>
  </si>
  <si>
    <t>Cliente_35</t>
  </si>
  <si>
    <t>Plato_4, Plato_3, Plato_11</t>
  </si>
  <si>
    <t>Plato_11, Plato_13</t>
  </si>
  <si>
    <t>Cliente_837</t>
  </si>
  <si>
    <t>Plato_5, Plato_3, Plato_20, Plato_17</t>
  </si>
  <si>
    <t>Cliente_514</t>
  </si>
  <si>
    <t>Plato_19, Plato_17, Plato_10, Plato_9</t>
  </si>
  <si>
    <t>Plato_17, Plato_3</t>
  </si>
  <si>
    <t>Cliente_114</t>
  </si>
  <si>
    <t>Plato_14, Plato_1, Plato_13</t>
  </si>
  <si>
    <t>Plato_20, Plato_17, Plato_16, Plato_11</t>
  </si>
  <si>
    <t>Plato_8, Plato_2, Plato_4, Plato_3</t>
  </si>
  <si>
    <t>Plato_19, Plato_13</t>
  </si>
  <si>
    <t>Plato_3, Plato_4, Plato_20, Plato_13</t>
  </si>
  <si>
    <t>Cliente_90</t>
  </si>
  <si>
    <t>Plato_14, Plato_11, Plato_2, Plato_6</t>
  </si>
  <si>
    <t>Plato_6, Plato_10, Plato_14, Plato_13</t>
  </si>
  <si>
    <t>Cliente_496</t>
  </si>
  <si>
    <t>Cliente_58</t>
  </si>
  <si>
    <t>Plato_11, Plato_4</t>
  </si>
  <si>
    <t>Cliente_468</t>
  </si>
  <si>
    <t>Plato_4, Plato_13, Plato_6, Plato_16</t>
  </si>
  <si>
    <t>Cliente_801</t>
  </si>
  <si>
    <t>Plato_15, Plato_13, Plato_2, Plato_19</t>
  </si>
  <si>
    <t>Plato_13, Plato_8, Plato_11, Plato_1</t>
  </si>
  <si>
    <t>Cliente_716</t>
  </si>
  <si>
    <t>Plato_3, Plato_12, Plato_4, Plato_14</t>
  </si>
  <si>
    <t>Cliente_594</t>
  </si>
  <si>
    <t>Plato_11, Plato_9, Plato_15, Plato_10</t>
  </si>
  <si>
    <t>Plato_18, Plato_2, Plato_11</t>
  </si>
  <si>
    <t>Cliente_396</t>
  </si>
  <si>
    <t>Plato_2, Plato_6, Plato_1, Plato_4</t>
  </si>
  <si>
    <t>Plato_13, Plato_1, Plato_17</t>
  </si>
  <si>
    <t>Plato_5, Plato_2, Plato_6</t>
  </si>
  <si>
    <t>Cliente_954</t>
  </si>
  <si>
    <t>Plato_20, Plato_12, Plato_9</t>
  </si>
  <si>
    <t>Cliente_263</t>
  </si>
  <si>
    <t>Plato_11, Plato_9, Plato_7</t>
  </si>
  <si>
    <t>Plato_9, Plato_19, Plato_7, Plato_6</t>
  </si>
  <si>
    <t>Cliente_438</t>
  </si>
  <si>
    <t>Plato_13, Plato_5</t>
  </si>
  <si>
    <t>Plato_16, Plato_8</t>
  </si>
  <si>
    <t>Cliente_353</t>
  </si>
  <si>
    <t>Plato_18, Plato_5</t>
  </si>
  <si>
    <t>Plato_5, Plato_19, Plato_14</t>
  </si>
  <si>
    <t>Plato_4, Plato_6, Plato_15</t>
  </si>
  <si>
    <t>Cliente_770</t>
  </si>
  <si>
    <t>Plato_20, Plato_10, Plato_19</t>
  </si>
  <si>
    <t>Plato_19, Plato_7, Plato_6</t>
  </si>
  <si>
    <t>Cliente_888</t>
  </si>
  <si>
    <t>Plato_15, Plato_7, Plato_12</t>
  </si>
  <si>
    <t>Plato_14, Plato_15</t>
  </si>
  <si>
    <t>Plato_5, Plato_16, Plato_17</t>
  </si>
  <si>
    <t>Cliente_635</t>
  </si>
  <si>
    <t>Plato_10, Plato_16, Plato_4</t>
  </si>
  <si>
    <t>Cliente_297</t>
  </si>
  <si>
    <t>Plato_16, Plato_15, Plato_19, Plato_14</t>
  </si>
  <si>
    <t>Plato_7, Plato_9, Plato_11, Plato_16</t>
  </si>
  <si>
    <t>Plato_17, Plato_2, Plato_10, Plato_12</t>
  </si>
  <si>
    <t>Plato_10, Plato_4, Plato_14</t>
  </si>
  <si>
    <t>Plato_8, Plato_7, Plato_1, Plato_6</t>
  </si>
  <si>
    <t>Cliente_298</t>
  </si>
  <si>
    <t>Plato_15, Plato_10</t>
  </si>
  <si>
    <t>Cliente_304</t>
  </si>
  <si>
    <t>Plato_9, Plato_1, Plato_5</t>
  </si>
  <si>
    <t>Plato_15, Plato_14, Plato_7, Plato_19</t>
  </si>
  <si>
    <t>Plato_7, Plato_6, Plato_16</t>
  </si>
  <si>
    <t>Cliente_743</t>
  </si>
  <si>
    <t>Plato_13, Plato_1, Plato_12, Plato_9</t>
  </si>
  <si>
    <t>Cliente_428</t>
  </si>
  <si>
    <t>Plato_17, Plato_12</t>
  </si>
  <si>
    <t>Cliente_808</t>
  </si>
  <si>
    <t>Cliente_376</t>
  </si>
  <si>
    <t>Plato_11, Plato_6, Plato_1, Plato_9</t>
  </si>
  <si>
    <t>Plato_7, Plato_16, Plato_14</t>
  </si>
  <si>
    <t>Plato_13, Plato_10</t>
  </si>
  <si>
    <t>Cliente_227</t>
  </si>
  <si>
    <t>Plato_6, Plato_18, Plato_7</t>
  </si>
  <si>
    <t>Plato_10, Plato_16, Plato_13, Plato_19</t>
  </si>
  <si>
    <t>Plato_2, Plato_12, Plato_3, Plato_14</t>
  </si>
  <si>
    <t>Cliente_757</t>
  </si>
  <si>
    <t>Plato_9, Plato_7, Plato_13</t>
  </si>
  <si>
    <t>Nombre del Plato</t>
  </si>
  <si>
    <t>Costo Unitario</t>
  </si>
  <si>
    <t>Precio Unitario</t>
  </si>
  <si>
    <t>Cantidad Ordenada</t>
  </si>
  <si>
    <t>Observaciones</t>
  </si>
  <si>
    <t>Ninguna</t>
  </si>
  <si>
    <t>Sin cebolla</t>
  </si>
  <si>
    <t>Descripción del Plato</t>
  </si>
  <si>
    <t>Descripción del Plato_7</t>
  </si>
  <si>
    <t>Descripción del Plato_2</t>
  </si>
  <si>
    <t>Descripción del Plato_17</t>
  </si>
  <si>
    <t>Descripción del Plato_6</t>
  </si>
  <si>
    <t>Descripción del Plato_20</t>
  </si>
  <si>
    <t>Descripción del Plato_19</t>
  </si>
  <si>
    <t>Descripción del Plato_9</t>
  </si>
  <si>
    <t>Descripción del Plato_11</t>
  </si>
  <si>
    <t>Descripción del Plato_16</t>
  </si>
  <si>
    <t>Descripción del Plato_12</t>
  </si>
  <si>
    <t>Descripción del Plato_8</t>
  </si>
  <si>
    <t>Descripción del Plato_15</t>
  </si>
  <si>
    <t>Descripción del Plato_5</t>
  </si>
  <si>
    <t>Descripción del Plato_18</t>
  </si>
  <si>
    <t>Descripción del Plato_3</t>
  </si>
  <si>
    <t>Descripción del Plato_14</t>
  </si>
  <si>
    <t>Descripción del Plato_13</t>
  </si>
  <si>
    <t>Descripción del Plato_4</t>
  </si>
  <si>
    <t>Descripción del Plato_10</t>
  </si>
  <si>
    <t>Descripción del Plato_1</t>
  </si>
  <si>
    <t>Tiempo de Preparación</t>
  </si>
  <si>
    <t>Ganancia neta</t>
  </si>
  <si>
    <t>Ganancia bruta</t>
  </si>
  <si>
    <t>Porcentaje de ganancia</t>
  </si>
  <si>
    <t>Monto total de la cuenta</t>
  </si>
  <si>
    <t>Fecha de factura</t>
  </si>
  <si>
    <t>Hora de llegada2</t>
  </si>
  <si>
    <t>Hora de salida2</t>
  </si>
  <si>
    <t>Tiempo de permanencia</t>
  </si>
  <si>
    <t>Tiempo de preparación (Horas)</t>
  </si>
  <si>
    <t>Tiempo de degustación (Horas)</t>
  </si>
  <si>
    <t>Cobrado</t>
  </si>
  <si>
    <t>Etiquetas de fila</t>
  </si>
  <si>
    <t>(en blanco)</t>
  </si>
  <si>
    <t>Total general</t>
  </si>
  <si>
    <t>Suma de coste total</t>
  </si>
  <si>
    <t>importe total</t>
  </si>
  <si>
    <t>Minutos</t>
  </si>
  <si>
    <t>Suma de Tiempo de Preparación</t>
  </si>
  <si>
    <t>Suma de Monto total de la cuenta</t>
  </si>
  <si>
    <t>Cuenta de Nombre del Cliente</t>
  </si>
  <si>
    <t>Tabla 1</t>
  </si>
  <si>
    <t>Tabla 2</t>
  </si>
  <si>
    <t>Tabla 3</t>
  </si>
  <si>
    <t>Día</t>
  </si>
  <si>
    <t>lunes</t>
  </si>
  <si>
    <t>martes</t>
  </si>
  <si>
    <t>miércoles</t>
  </si>
  <si>
    <t>jueves</t>
  </si>
  <si>
    <t>viernes</t>
  </si>
  <si>
    <t>sábado</t>
  </si>
  <si>
    <t>domingo</t>
  </si>
  <si>
    <t>Etiquetas de columna</t>
  </si>
  <si>
    <t>Tabla 4</t>
  </si>
  <si>
    <t>Tabla 5</t>
  </si>
  <si>
    <t>Cuenta de Número de Orden</t>
  </si>
  <si>
    <t>tipo de servicio</t>
  </si>
  <si>
    <t>cuenta</t>
  </si>
  <si>
    <t>Tabla 6</t>
  </si>
  <si>
    <t>Suma de Propina</t>
  </si>
  <si>
    <t>Tabla 7</t>
  </si>
  <si>
    <t>Número medio comensales</t>
  </si>
  <si>
    <t>Ticket medio</t>
  </si>
  <si>
    <t>Facturación total</t>
  </si>
  <si>
    <t>Coste total</t>
  </si>
  <si>
    <t>Margen</t>
  </si>
  <si>
    <t>Número total órdenes</t>
  </si>
  <si>
    <t>Suma de Costo Unitario</t>
  </si>
  <si>
    <t>Conclusiones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</si>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</sst>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#,##0.00\ &quot;€&quot;"/>
    <numFmt numFmtId="165" formatCode="[$-F400]h:mm:ss\ AM/PM"/>
    <numFmt numFmtId="166" formatCode="h:mm;@"/>
    <numFmt numFmtId="167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66" fontId="0" fillId="0" borderId="0" xfId="0" applyNumberFormat="1"/>
    <xf numFmtId="165" fontId="0" fillId="0" borderId="0" xfId="0" applyNumberFormat="1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0" fontId="3" fillId="2" borderId="0" xfId="2" applyAlignment="1">
      <alignment horizontal="left"/>
    </xf>
    <xf numFmtId="0" fontId="3" fillId="2" borderId="0" xfId="2"/>
    <xf numFmtId="167" fontId="0" fillId="0" borderId="0" xfId="0" applyNumberFormat="1"/>
    <xf numFmtId="44" fontId="0" fillId="0" borderId="0" xfId="1" applyFont="1"/>
    <xf numFmtId="44" fontId="0" fillId="0" borderId="0" xfId="0" applyNumberFormat="1"/>
    <xf numFmtId="0" fontId="0" fillId="0" borderId="0" xfId="0" applyNumberFormat="1"/>
  </cellXfs>
  <cellStyles count="3">
    <cellStyle name="Bueno" xfId="2" builtinId="26"/>
    <cellStyle name="Moneda" xfId="1" builtinId="4"/>
    <cellStyle name="Normal" xfId="0" builtinId="0"/>
  </cellStyles>
  <dxfs count="39">
    <dxf>
      <alignment horizontal="right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alignment horizontal="right"/>
    </dxf>
    <dxf>
      <numFmt numFmtId="164" formatCode="#,##0.00\ &quot;€&quot;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</font>
      <numFmt numFmtId="165" formatCode="[$-F400]h:mm:ss\ AM/PM"/>
    </dxf>
    <dxf>
      <font>
        <strike val="0"/>
        <outline val="0"/>
        <shadow val="0"/>
        <u val="none"/>
        <vertAlign val="baseline"/>
        <sz val="11"/>
      </font>
      <numFmt numFmtId="165" formatCode="[$-F400]h:mm:ss\ AM/PM"/>
    </dxf>
    <dxf>
      <font>
        <strike val="0"/>
        <outline val="0"/>
        <shadow val="0"/>
        <u val="none"/>
        <vertAlign val="baseline"/>
        <sz val="11"/>
      </font>
      <numFmt numFmtId="0" formatCode="General"/>
    </dxf>
    <dxf>
      <font>
        <strike val="0"/>
        <outline val="0"/>
        <shadow val="0"/>
        <u val="none"/>
        <vertAlign val="baseline"/>
        <sz val="11"/>
      </font>
      <numFmt numFmtId="2" formatCode="0.00"/>
    </dxf>
    <dxf>
      <font>
        <strike val="0"/>
        <outline val="0"/>
        <shadow val="0"/>
        <u val="none"/>
        <vertAlign val="baseline"/>
        <sz val="11"/>
      </font>
      <numFmt numFmtId="2" formatCode="0.00"/>
    </dxf>
    <dxf>
      <font>
        <strike val="0"/>
        <outline val="0"/>
        <shadow val="0"/>
        <u val="none"/>
        <vertAlign val="baseline"/>
        <sz val="11"/>
      </font>
      <numFmt numFmtId="166" formatCode="h:mm;@"/>
    </dxf>
    <dxf>
      <font>
        <strike val="0"/>
        <outline val="0"/>
        <shadow val="0"/>
        <u val="none"/>
        <vertAlign val="baseline"/>
        <sz val="11"/>
      </font>
      <numFmt numFmtId="166" formatCode="h:mm;@"/>
    </dxf>
    <dxf>
      <font>
        <strike val="0"/>
        <outline val="0"/>
        <shadow val="0"/>
        <u val="none"/>
        <vertAlign val="baseline"/>
        <sz val="11"/>
      </font>
      <numFmt numFmtId="166" formatCode="h:mm;@"/>
    </dxf>
    <dxf>
      <font>
        <strike val="0"/>
        <outline val="0"/>
        <shadow val="0"/>
        <u val="none"/>
        <vertAlign val="baseline"/>
        <sz val="11"/>
      </font>
      <numFmt numFmtId="19" formatCode="dd/mm/yyyy"/>
    </dxf>
    <dxf>
      <font>
        <strike val="0"/>
        <outline val="0"/>
        <shadow val="0"/>
        <u val="none"/>
        <vertAlign val="baseline"/>
        <sz val="11"/>
      </font>
      <numFmt numFmtId="0" formatCode="General"/>
    </dxf>
    <dxf>
      <font>
        <strike val="0"/>
        <outline val="0"/>
        <shadow val="0"/>
        <u val="none"/>
        <vertAlign val="baseline"/>
        <sz val="11"/>
      </font>
      <numFmt numFmtId="0" formatCode="General"/>
    </dxf>
    <dxf>
      <font>
        <strike val="0"/>
        <outline val="0"/>
        <shadow val="0"/>
        <u val="none"/>
        <vertAlign val="baseline"/>
        <sz val="11"/>
      </font>
      <numFmt numFmtId="0" formatCode="General"/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  <numFmt numFmtId="0" formatCode="General"/>
    </dxf>
    <dxf>
      <font>
        <strike val="0"/>
        <outline val="0"/>
        <shadow val="0"/>
        <u val="none"/>
        <vertAlign val="baseline"/>
        <sz val="11"/>
      </font>
      <numFmt numFmtId="2" formatCode="0.00"/>
    </dxf>
    <dxf>
      <font>
        <strike val="0"/>
        <outline val="0"/>
        <shadow val="0"/>
        <u val="none"/>
        <vertAlign val="baseline"/>
        <sz val="11"/>
      </font>
      <numFmt numFmtId="0" formatCode="General"/>
    </dxf>
    <dxf>
      <font>
        <strike val="0"/>
        <outline val="0"/>
        <shadow val="0"/>
        <u val="none"/>
        <vertAlign val="baseline"/>
        <sz val="11"/>
      </font>
      <numFmt numFmtId="0" formatCode="General"/>
    </dxf>
    <dxf>
      <font>
        <strike val="0"/>
        <outline val="0"/>
        <shadow val="0"/>
        <u val="none"/>
        <vertAlign val="baseline"/>
        <sz val="11"/>
      </font>
      <numFmt numFmtId="0" formatCode="General"/>
    </dxf>
    <dxf>
      <font>
        <strike val="0"/>
        <outline val="0"/>
        <shadow val="0"/>
        <u val="none"/>
        <vertAlign val="baseline"/>
        <sz val="11"/>
      </font>
      <numFmt numFmtId="27" formatCode="dd/mm/yyyy\ h:mm"/>
    </dxf>
    <dxf>
      <font>
        <strike val="0"/>
        <outline val="0"/>
        <shadow val="0"/>
        <u val="none"/>
        <vertAlign val="baseline"/>
        <sz val="11"/>
      </font>
      <numFmt numFmtId="27" formatCode="dd/mm/yyyy\ h:mm"/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  <numFmt numFmtId="0" formatCode="General"/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[nuevoejerciciosexcel.xlsx]tablas_dinamicas!TablaDinámica2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046121133592478"/>
          <c:y val="0.32317883026829269"/>
          <c:w val="0.69432632313365894"/>
          <c:h val="0.422430394368147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tablas_dinamicas!$B$3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tablas_dinamicas!$A$4:$A$7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tablas_dinamicas!$B$4:$B$7</c:f>
              <c:numCache>
                <c:formatCode>#,##0.00\ "€"</c:formatCode>
                <c:ptCount val="3"/>
                <c:pt idx="0">
                  <c:v>62781</c:v>
                </c:pt>
                <c:pt idx="1">
                  <c:v>22692</c:v>
                </c:pt>
                <c:pt idx="2">
                  <c:v>20854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1-4C72-88A8-D14BAB4FA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3944768"/>
        <c:axId val="1775058064"/>
      </c:barChart>
      <c:catAx>
        <c:axId val="115394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75058064"/>
        <c:crosses val="autoZero"/>
        <c:auto val="1"/>
        <c:lblAlgn val="ctr"/>
        <c:lblOffset val="100"/>
        <c:noMultiLvlLbl val="0"/>
      </c:catAx>
      <c:valAx>
        <c:axId val="177505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394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[nuevoejerciciosexcel.xlsx]tablas_dinamicas!TablaDinámica3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tablas_dinamicas!$B$19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B6-48B3-8007-8A7DFD49A1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B6-48B3-8007-8A7DFD49A1C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B6-48B3-8007-8A7DFD49A1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tablas_dinamicas!$A$20:$A$23</c:f>
              <c:strCache>
                <c:ptCount val="3"/>
                <c:pt idx="0">
                  <c:v>Efectivo</c:v>
                </c:pt>
                <c:pt idx="1">
                  <c:v>Tarjeta de crédito</c:v>
                </c:pt>
                <c:pt idx="2">
                  <c:v>Tarjeta de débito</c:v>
                </c:pt>
              </c:strCache>
            </c:strRef>
          </c:cat>
          <c:val>
            <c:numRef>
              <c:f>tablas_dinamicas!$B$20:$B$23</c:f>
              <c:numCache>
                <c:formatCode>General</c:formatCode>
                <c:ptCount val="3"/>
                <c:pt idx="0">
                  <c:v>92</c:v>
                </c:pt>
                <c:pt idx="1">
                  <c:v>525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5-455E-BA1E-D8A2CEAF2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[nuevoejerciciosexcel.xlsx]tablas_dinamicas!TablaDinámica5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4.0322576377680086E-3"/>
              <c:y val="-6.480353939583200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tablas_dinamicas!$B$33:$B$34</c:f>
              <c:strCache>
                <c:ptCount val="1"/>
                <c:pt idx="0">
                  <c:v>lunes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tablas_dinamicas!$A$35:$A$38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tablas_dinamicas!$B$35:$B$38</c:f>
              <c:numCache>
                <c:formatCode>#,##0.00\ "€"</c:formatCode>
                <c:ptCount val="3"/>
                <c:pt idx="0">
                  <c:v>4790</c:v>
                </c:pt>
                <c:pt idx="1">
                  <c:v>1197</c:v>
                </c:pt>
                <c:pt idx="2">
                  <c:v>2334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EA-4713-97C8-64D3783604E1}"/>
            </c:ext>
          </c:extLst>
        </c:ser>
        <c:ser>
          <c:idx val="1"/>
          <c:order val="1"/>
          <c:tx>
            <c:strRef>
              <c:f>tablas_dinamicas!$C$33:$C$34</c:f>
              <c:strCache>
                <c:ptCount val="1"/>
                <c:pt idx="0">
                  <c:v>martes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tablas_dinamicas!$A$35:$A$38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tablas_dinamicas!$C$35:$C$38</c:f>
              <c:numCache>
                <c:formatCode>#,##0.00\ "€"</c:formatCode>
                <c:ptCount val="3"/>
                <c:pt idx="0">
                  <c:v>3480</c:v>
                </c:pt>
                <c:pt idx="1">
                  <c:v>1689</c:v>
                </c:pt>
                <c:pt idx="2">
                  <c:v>2477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EA-4713-97C8-64D3783604E1}"/>
            </c:ext>
          </c:extLst>
        </c:ser>
        <c:ser>
          <c:idx val="2"/>
          <c:order val="2"/>
          <c:tx>
            <c:strRef>
              <c:f>tablas_dinamicas!$D$33:$D$34</c:f>
              <c:strCache>
                <c:ptCount val="1"/>
                <c:pt idx="0">
                  <c:v>miércoles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tablas_dinamicas!$A$35:$A$38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tablas_dinamicas!$D$35:$D$38</c:f>
              <c:numCache>
                <c:formatCode>#,##0.00\ "€"</c:formatCode>
                <c:ptCount val="3"/>
                <c:pt idx="0">
                  <c:v>7133</c:v>
                </c:pt>
                <c:pt idx="1">
                  <c:v>2369</c:v>
                </c:pt>
                <c:pt idx="2">
                  <c:v>1194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EA-4713-97C8-64D3783604E1}"/>
            </c:ext>
          </c:extLst>
        </c:ser>
        <c:ser>
          <c:idx val="3"/>
          <c:order val="3"/>
          <c:tx>
            <c:strRef>
              <c:f>tablas_dinamicas!$E$33:$E$34</c:f>
              <c:strCache>
                <c:ptCount val="1"/>
                <c:pt idx="0">
                  <c:v>jueves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tablas_dinamicas!$A$35:$A$38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tablas_dinamicas!$E$35:$E$38</c:f>
              <c:numCache>
                <c:formatCode>#,##0.00\ "€"</c:formatCode>
                <c:ptCount val="3"/>
                <c:pt idx="0">
                  <c:v>13487</c:v>
                </c:pt>
                <c:pt idx="1">
                  <c:v>5855</c:v>
                </c:pt>
                <c:pt idx="2">
                  <c:v>5290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EA-4713-97C8-64D3783604E1}"/>
            </c:ext>
          </c:extLst>
        </c:ser>
        <c:ser>
          <c:idx val="4"/>
          <c:order val="4"/>
          <c:tx>
            <c:strRef>
              <c:f>tablas_dinamicas!$F$33:$F$34</c:f>
              <c:strCache>
                <c:ptCount val="1"/>
                <c:pt idx="0">
                  <c:v>viernes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tablas_dinamicas!$A$35:$A$38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tablas_dinamicas!$F$35:$F$38</c:f>
              <c:numCache>
                <c:formatCode>#,##0.00\ "€"</c:formatCode>
                <c:ptCount val="3"/>
                <c:pt idx="0">
                  <c:v>10178</c:v>
                </c:pt>
                <c:pt idx="1">
                  <c:v>3715</c:v>
                </c:pt>
                <c:pt idx="2">
                  <c:v>3016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EA-4713-97C8-64D3783604E1}"/>
            </c:ext>
          </c:extLst>
        </c:ser>
        <c:ser>
          <c:idx val="5"/>
          <c:order val="5"/>
          <c:tx>
            <c:strRef>
              <c:f>tablas_dinamicas!$G$33:$G$34</c:f>
              <c:strCache>
                <c:ptCount val="1"/>
                <c:pt idx="0">
                  <c:v>sábado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tablas_dinamicas!$A$35:$A$38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tablas_dinamicas!$G$35:$G$38</c:f>
              <c:numCache>
                <c:formatCode>#,##0.00\ "€"</c:formatCode>
                <c:ptCount val="3"/>
                <c:pt idx="0">
                  <c:v>10839</c:v>
                </c:pt>
                <c:pt idx="1">
                  <c:v>3730</c:v>
                </c:pt>
                <c:pt idx="2">
                  <c:v>3118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EA-4713-97C8-64D3783604E1}"/>
            </c:ext>
          </c:extLst>
        </c:ser>
        <c:ser>
          <c:idx val="6"/>
          <c:order val="6"/>
          <c:tx>
            <c:strRef>
              <c:f>tablas_dinamicas!$H$33:$H$34</c:f>
              <c:strCache>
                <c:ptCount val="1"/>
                <c:pt idx="0">
                  <c:v>domingo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44EA-4713-97C8-64D3783604E1}"/>
              </c:ext>
            </c:extLst>
          </c:dPt>
          <c:dLbls>
            <c:dLbl>
              <c:idx val="2"/>
              <c:layout>
                <c:manualLayout>
                  <c:x val="-4.0322576377680086E-3"/>
                  <c:y val="-6.480353939583200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4EA-4713-97C8-64D3783604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tablas_dinamicas!$A$35:$A$38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tablas_dinamicas!$H$35:$H$38</c:f>
              <c:numCache>
                <c:formatCode>#,##0.00\ "€"</c:formatCode>
                <c:ptCount val="3"/>
                <c:pt idx="0">
                  <c:v>12874</c:v>
                </c:pt>
                <c:pt idx="1">
                  <c:v>4137</c:v>
                </c:pt>
                <c:pt idx="2">
                  <c:v>3425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EA-4713-97C8-64D378360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06718240"/>
        <c:axId val="1706718720"/>
      </c:barChart>
      <c:catAx>
        <c:axId val="1706718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6718720"/>
        <c:crosses val="autoZero"/>
        <c:auto val="1"/>
        <c:lblAlgn val="ctr"/>
        <c:lblOffset val="100"/>
        <c:noMultiLvlLbl val="0"/>
      </c:catAx>
      <c:valAx>
        <c:axId val="17067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671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[nuevoejerciciosexcel.xlsx]tablas_dinamicas!TablaDinámica1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tablas_dinamicas!$B$41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tablas_dinamicas!$A$42:$A$53</c:f>
              <c:strCache>
                <c:ptCount val="11"/>
                <c:pt idx="0">
                  <c:v>Argentina</c:v>
                </c:pt>
                <c:pt idx="1">
                  <c:v>Bolivia</c:v>
                </c:pt>
                <c:pt idx="2">
                  <c:v>Brasil</c:v>
                </c:pt>
                <c:pt idx="3">
                  <c:v>Chile</c:v>
                </c:pt>
                <c:pt idx="4">
                  <c:v>Colombia</c:v>
                </c:pt>
                <c:pt idx="5">
                  <c:v>Ecuador</c:v>
                </c:pt>
                <c:pt idx="6">
                  <c:v>España</c:v>
                </c:pt>
                <c:pt idx="7">
                  <c:v>Paraguay</c:v>
                </c:pt>
                <c:pt idx="8">
                  <c:v>Perú</c:v>
                </c:pt>
                <c:pt idx="9">
                  <c:v>Uruguay</c:v>
                </c:pt>
                <c:pt idx="10">
                  <c:v>Venezuela</c:v>
                </c:pt>
              </c:strCache>
            </c:strRef>
          </c:cat>
          <c:val>
            <c:numRef>
              <c:f>tablas_dinamicas!$B$42:$B$53</c:f>
              <c:numCache>
                <c:formatCode>#,##0.00\ "€"</c:formatCode>
                <c:ptCount val="11"/>
                <c:pt idx="0">
                  <c:v>9734</c:v>
                </c:pt>
                <c:pt idx="1">
                  <c:v>11304</c:v>
                </c:pt>
                <c:pt idx="2">
                  <c:v>8566</c:v>
                </c:pt>
                <c:pt idx="3">
                  <c:v>11600</c:v>
                </c:pt>
                <c:pt idx="4">
                  <c:v>9874</c:v>
                </c:pt>
                <c:pt idx="5">
                  <c:v>7444</c:v>
                </c:pt>
                <c:pt idx="6">
                  <c:v>9483</c:v>
                </c:pt>
                <c:pt idx="7">
                  <c:v>9468</c:v>
                </c:pt>
                <c:pt idx="8">
                  <c:v>9768</c:v>
                </c:pt>
                <c:pt idx="9">
                  <c:v>9811</c:v>
                </c:pt>
                <c:pt idx="10">
                  <c:v>9275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71-4C8A-AEE5-508A88FA4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5057104"/>
        <c:axId val="1775057584"/>
      </c:lineChart>
      <c:catAx>
        <c:axId val="177505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75057584"/>
        <c:crosses val="autoZero"/>
        <c:auto val="1"/>
        <c:lblAlgn val="ctr"/>
        <c:lblOffset val="100"/>
        <c:noMultiLvlLbl val="0"/>
      </c:catAx>
      <c:valAx>
        <c:axId val="1775057584"/>
        <c:scaling>
          <c:orientation val="minMax"/>
          <c:min val="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7505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[nuevoejerciciosexcel.xlsx]tablas_dinamicas!TablaDinámica6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tablas_dinamicas!$B$56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tablas_dinamicas!$A$57:$A$60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tablas_dinamicas!$B$57:$B$60</c:f>
              <c:numCache>
                <c:formatCode>General</c:formatCode>
                <c:ptCount val="3"/>
                <c:pt idx="0">
                  <c:v>62</c:v>
                </c:pt>
                <c:pt idx="1">
                  <c:v>20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E7-443F-BDBE-CFE34911A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760863"/>
        <c:axId val="572758943"/>
      </c:areaChart>
      <c:catAx>
        <c:axId val="5727608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2758943"/>
        <c:crosses val="autoZero"/>
        <c:auto val="1"/>
        <c:lblAlgn val="ctr"/>
        <c:lblOffset val="100"/>
        <c:noMultiLvlLbl val="0"/>
      </c:catAx>
      <c:valAx>
        <c:axId val="57275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2760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[nuevoejerciciosexcel.xlsx]tablas_dinamicas!TablaDinámica7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tablas_dinamicas!$B$70:$B$71</c:f>
              <c:strCache>
                <c:ptCount val="1"/>
                <c:pt idx="0">
                  <c:v>Almuerzo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tablas_dinamicas!$A$72:$A$83</c:f>
              <c:strCache>
                <c:ptCount val="11"/>
                <c:pt idx="0">
                  <c:v>Argentina</c:v>
                </c:pt>
                <c:pt idx="1">
                  <c:v>Bolivia</c:v>
                </c:pt>
                <c:pt idx="2">
                  <c:v>Brasil</c:v>
                </c:pt>
                <c:pt idx="3">
                  <c:v>Chile</c:v>
                </c:pt>
                <c:pt idx="4">
                  <c:v>Colombia</c:v>
                </c:pt>
                <c:pt idx="5">
                  <c:v>Ecuador</c:v>
                </c:pt>
                <c:pt idx="6">
                  <c:v>España</c:v>
                </c:pt>
                <c:pt idx="7">
                  <c:v>Paraguay</c:v>
                </c:pt>
                <c:pt idx="8">
                  <c:v>Perú</c:v>
                </c:pt>
                <c:pt idx="9">
                  <c:v>Uruguay</c:v>
                </c:pt>
                <c:pt idx="10">
                  <c:v>Venezuela</c:v>
                </c:pt>
              </c:strCache>
            </c:strRef>
          </c:cat>
          <c:val>
            <c:numRef>
              <c:f>tablas_dinamicas!$B$72:$B$83</c:f>
              <c:numCache>
                <c:formatCode>#,##0.00\ "€"</c:formatCode>
                <c:ptCount val="11"/>
                <c:pt idx="0">
                  <c:v>1190.5700000000004</c:v>
                </c:pt>
                <c:pt idx="1">
                  <c:v>1589.4899999999998</c:v>
                </c:pt>
                <c:pt idx="2">
                  <c:v>930.11</c:v>
                </c:pt>
                <c:pt idx="3">
                  <c:v>1754.1499999999999</c:v>
                </c:pt>
                <c:pt idx="4">
                  <c:v>885.84999999999991</c:v>
                </c:pt>
                <c:pt idx="5">
                  <c:v>1197.3099999999995</c:v>
                </c:pt>
                <c:pt idx="6">
                  <c:v>1311.8999999999996</c:v>
                </c:pt>
                <c:pt idx="7">
                  <c:v>1166.2199999999998</c:v>
                </c:pt>
                <c:pt idx="8">
                  <c:v>1464.69</c:v>
                </c:pt>
                <c:pt idx="9">
                  <c:v>1314.66</c:v>
                </c:pt>
                <c:pt idx="10">
                  <c:v>1158.6099999999999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5-4755-93FA-FF2362CAFD4F}"/>
            </c:ext>
          </c:extLst>
        </c:ser>
        <c:ser>
          <c:idx val="1"/>
          <c:order val="1"/>
          <c:tx>
            <c:strRef>
              <c:f>tablas_dinamicas!$C$70:$C$71</c:f>
              <c:strCache>
                <c:ptCount val="1"/>
                <c:pt idx="0">
                  <c:v>Cena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tablas_dinamicas!$A$72:$A$83</c:f>
              <c:strCache>
                <c:ptCount val="11"/>
                <c:pt idx="0">
                  <c:v>Argentina</c:v>
                </c:pt>
                <c:pt idx="1">
                  <c:v>Bolivia</c:v>
                </c:pt>
                <c:pt idx="2">
                  <c:v>Brasil</c:v>
                </c:pt>
                <c:pt idx="3">
                  <c:v>Chile</c:v>
                </c:pt>
                <c:pt idx="4">
                  <c:v>Colombia</c:v>
                </c:pt>
                <c:pt idx="5">
                  <c:v>Ecuador</c:v>
                </c:pt>
                <c:pt idx="6">
                  <c:v>España</c:v>
                </c:pt>
                <c:pt idx="7">
                  <c:v>Paraguay</c:v>
                </c:pt>
                <c:pt idx="8">
                  <c:v>Perú</c:v>
                </c:pt>
                <c:pt idx="9">
                  <c:v>Uruguay</c:v>
                </c:pt>
                <c:pt idx="10">
                  <c:v>Venezuela</c:v>
                </c:pt>
              </c:strCache>
            </c:strRef>
          </c:cat>
          <c:val>
            <c:numRef>
              <c:f>tablas_dinamicas!$C$72:$C$83</c:f>
              <c:numCache>
                <c:formatCode>#,##0.00\ "€"</c:formatCode>
                <c:ptCount val="11"/>
                <c:pt idx="0">
                  <c:v>591.55000000000007</c:v>
                </c:pt>
                <c:pt idx="1">
                  <c:v>455.81</c:v>
                </c:pt>
                <c:pt idx="2">
                  <c:v>594.19000000000005</c:v>
                </c:pt>
                <c:pt idx="3">
                  <c:v>214.77</c:v>
                </c:pt>
                <c:pt idx="4">
                  <c:v>526.29999999999995</c:v>
                </c:pt>
                <c:pt idx="5">
                  <c:v>384.42</c:v>
                </c:pt>
                <c:pt idx="6">
                  <c:v>435.09</c:v>
                </c:pt>
                <c:pt idx="7">
                  <c:v>370.15000000000003</c:v>
                </c:pt>
                <c:pt idx="8">
                  <c:v>412.66999999999996</c:v>
                </c:pt>
                <c:pt idx="9">
                  <c:v>324.91000000000003</c:v>
                </c:pt>
                <c:pt idx="10">
                  <c:v>371.06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15-4755-93FA-FF2362CAFD4F}"/>
            </c:ext>
          </c:extLst>
        </c:ser>
        <c:ser>
          <c:idx val="2"/>
          <c:order val="2"/>
          <c:tx>
            <c:strRef>
              <c:f>tablas_dinamicas!$D$70:$D$71</c:f>
              <c:strCache>
                <c:ptCount val="1"/>
                <c:pt idx="0">
                  <c:v>Desayuno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tablas_dinamicas!$A$72:$A$83</c:f>
              <c:strCache>
                <c:ptCount val="11"/>
                <c:pt idx="0">
                  <c:v>Argentina</c:v>
                </c:pt>
                <c:pt idx="1">
                  <c:v>Bolivia</c:v>
                </c:pt>
                <c:pt idx="2">
                  <c:v>Brasil</c:v>
                </c:pt>
                <c:pt idx="3">
                  <c:v>Chile</c:v>
                </c:pt>
                <c:pt idx="4">
                  <c:v>Colombia</c:v>
                </c:pt>
                <c:pt idx="5">
                  <c:v>Ecuador</c:v>
                </c:pt>
                <c:pt idx="6">
                  <c:v>España</c:v>
                </c:pt>
                <c:pt idx="7">
                  <c:v>Paraguay</c:v>
                </c:pt>
                <c:pt idx="8">
                  <c:v>Perú</c:v>
                </c:pt>
                <c:pt idx="9">
                  <c:v>Uruguay</c:v>
                </c:pt>
                <c:pt idx="10">
                  <c:v>Venezuela</c:v>
                </c:pt>
              </c:strCache>
            </c:strRef>
          </c:cat>
          <c:val>
            <c:numRef>
              <c:f>tablas_dinamicas!$D$72:$D$83</c:f>
              <c:numCache>
                <c:formatCode>#,##0.00\ "€"</c:formatCode>
                <c:ptCount val="11"/>
                <c:pt idx="0">
                  <c:v>384.52</c:v>
                </c:pt>
                <c:pt idx="1">
                  <c:v>373.31000000000006</c:v>
                </c:pt>
                <c:pt idx="2">
                  <c:v>426.68</c:v>
                </c:pt>
                <c:pt idx="3">
                  <c:v>362.77</c:v>
                </c:pt>
                <c:pt idx="4">
                  <c:v>497.30999999999995</c:v>
                </c:pt>
                <c:pt idx="5">
                  <c:v>219.73999999999995</c:v>
                </c:pt>
                <c:pt idx="6">
                  <c:v>301.74</c:v>
                </c:pt>
                <c:pt idx="7">
                  <c:v>437.08000000000004</c:v>
                </c:pt>
                <c:pt idx="8">
                  <c:v>454.15999999999997</c:v>
                </c:pt>
                <c:pt idx="9">
                  <c:v>437.04</c:v>
                </c:pt>
                <c:pt idx="10">
                  <c:v>288.40999999999997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15-4755-93FA-FF2362CAF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37207168"/>
        <c:axId val="572757983"/>
      </c:barChart>
      <c:catAx>
        <c:axId val="193720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2757983"/>
        <c:crosses val="autoZero"/>
        <c:auto val="1"/>
        <c:lblAlgn val="ctr"/>
        <c:lblOffset val="100"/>
        <c:noMultiLvlLbl val="0"/>
      </c:catAx>
      <c:valAx>
        <c:axId val="57275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720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[nuevoejerciciosexcel.xlsx]tablas_dinamicas!TablaDinámica8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tablas_dinamicas!$B$92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8A0-4BBE-B8EA-840A095A47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8A0-4BBE-B8EA-840A095A47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8A0-4BBE-B8EA-840A095A478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8A0-4BBE-B8EA-840A095A478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8A0-4BBE-B8EA-840A095A4787}"/>
              </c:ext>
            </c:extLst>
          </c:dPt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tablas_dinamicas!$A$93:$A$98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tablas_dinamicas!$B$93:$B$98</c:f>
              <c:numCache>
                <c:formatCode>General</c:formatCode>
                <c:ptCount val="5"/>
                <c:pt idx="0">
                  <c:v>138</c:v>
                </c:pt>
                <c:pt idx="1">
                  <c:v>192</c:v>
                </c:pt>
                <c:pt idx="2">
                  <c:v>158</c:v>
                </c:pt>
                <c:pt idx="3">
                  <c:v>149</c:v>
                </c:pt>
                <c:pt idx="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6B-41B8-9676-D80800D26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611111111111112"/>
          <c:y val="0.27075094779819187"/>
          <c:w val="0.20833333333333337"/>
          <c:h val="0.647708880139982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[nuevoejerciciosexcel.xlsx]tablas_dinamicas!TablaDinámica2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046121133592478"/>
          <c:y val="0.32317883026829269"/>
          <c:w val="0.69432632313365894"/>
          <c:h val="0.422430394368147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tablas_dinamicas!$B$3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tablas_dinamicas!$A$4:$A$7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tablas_dinamicas!$B$4:$B$7</c:f>
              <c:numCache>
                <c:formatCode>#,##0.00\ "€"</c:formatCode>
                <c:ptCount val="3"/>
                <c:pt idx="0">
                  <c:v>62781</c:v>
                </c:pt>
                <c:pt idx="1">
                  <c:v>22692</c:v>
                </c:pt>
                <c:pt idx="2">
                  <c:v>20854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57-48EF-A51C-CA53EC617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3944768"/>
        <c:axId val="1775058064"/>
      </c:barChart>
      <c:catAx>
        <c:axId val="115394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75058064"/>
        <c:crosses val="autoZero"/>
        <c:auto val="1"/>
        <c:lblAlgn val="ctr"/>
        <c:lblOffset val="100"/>
        <c:noMultiLvlLbl val="0"/>
      </c:catAx>
      <c:valAx>
        <c:axId val="177505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394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[nuevoejerciciosexcel.xlsx]tablas_dinamicas!TablaDinámica3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tablas_dinamicas!$B$19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9F-4597-BE96-A06A85434E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9F-4597-BE96-A06A85434E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9F-4597-BE96-A06A85434E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tablas_dinamicas!$A$20:$A$23</c:f>
              <c:strCache>
                <c:ptCount val="3"/>
                <c:pt idx="0">
                  <c:v>Efectivo</c:v>
                </c:pt>
                <c:pt idx="1">
                  <c:v>Tarjeta de crédito</c:v>
                </c:pt>
                <c:pt idx="2">
                  <c:v>Tarjeta de débito</c:v>
                </c:pt>
              </c:strCache>
            </c:strRef>
          </c:cat>
          <c:val>
            <c:numRef>
              <c:f>tablas_dinamicas!$B$20:$B$23</c:f>
              <c:numCache>
                <c:formatCode>General</c:formatCode>
                <c:ptCount val="3"/>
                <c:pt idx="0">
                  <c:v>92</c:v>
                </c:pt>
                <c:pt idx="1">
                  <c:v>525</c:v>
                </c:pt>
                <c:pt idx="2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9F-4597-BE96-A06A85434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[nuevoejerciciosexcel.xlsx]tablas_dinamicas!TablaDinámica5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4.0322576377680086E-3"/>
              <c:y val="-6.480353939583200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4.0322576377680086E-3"/>
              <c:y val="-6.480353939583200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4.0322576377680086E-3"/>
              <c:y val="-6.480353939583200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646818445364219"/>
          <c:y val="7.380970057958347E-2"/>
          <c:w val="0.68998824941964676"/>
          <c:h val="0.825102390867905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tablas_dinamicas!$B$33:$B$34</c:f>
              <c:strCache>
                <c:ptCount val="1"/>
                <c:pt idx="0">
                  <c:v>lunes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tablas_dinamicas!$A$35:$A$38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tablas_dinamicas!$B$35:$B$38</c:f>
              <c:numCache>
                <c:formatCode>#,##0.00\ "€"</c:formatCode>
                <c:ptCount val="3"/>
                <c:pt idx="0">
                  <c:v>4790</c:v>
                </c:pt>
                <c:pt idx="1">
                  <c:v>1197</c:v>
                </c:pt>
                <c:pt idx="2">
                  <c:v>2334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D9-4B4B-9366-984DC74EC9EA}"/>
            </c:ext>
          </c:extLst>
        </c:ser>
        <c:ser>
          <c:idx val="1"/>
          <c:order val="1"/>
          <c:tx>
            <c:strRef>
              <c:f>tablas_dinamicas!$C$33:$C$34</c:f>
              <c:strCache>
                <c:ptCount val="1"/>
                <c:pt idx="0">
                  <c:v>martes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tablas_dinamicas!$A$35:$A$38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tablas_dinamicas!$C$35:$C$38</c:f>
              <c:numCache>
                <c:formatCode>#,##0.00\ "€"</c:formatCode>
                <c:ptCount val="3"/>
                <c:pt idx="0">
                  <c:v>3480</c:v>
                </c:pt>
                <c:pt idx="1">
                  <c:v>1689</c:v>
                </c:pt>
                <c:pt idx="2">
                  <c:v>2477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D9-4B4B-9366-984DC74EC9EA}"/>
            </c:ext>
          </c:extLst>
        </c:ser>
        <c:ser>
          <c:idx val="2"/>
          <c:order val="2"/>
          <c:tx>
            <c:strRef>
              <c:f>tablas_dinamicas!$D$33:$D$34</c:f>
              <c:strCache>
                <c:ptCount val="1"/>
                <c:pt idx="0">
                  <c:v>miércoles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tablas_dinamicas!$A$35:$A$38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tablas_dinamicas!$D$35:$D$38</c:f>
              <c:numCache>
                <c:formatCode>#,##0.00\ "€"</c:formatCode>
                <c:ptCount val="3"/>
                <c:pt idx="0">
                  <c:v>7133</c:v>
                </c:pt>
                <c:pt idx="1">
                  <c:v>2369</c:v>
                </c:pt>
                <c:pt idx="2">
                  <c:v>1194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D9-4B4B-9366-984DC74EC9EA}"/>
            </c:ext>
          </c:extLst>
        </c:ser>
        <c:ser>
          <c:idx val="3"/>
          <c:order val="3"/>
          <c:tx>
            <c:strRef>
              <c:f>tablas_dinamicas!$E$33:$E$34</c:f>
              <c:strCache>
                <c:ptCount val="1"/>
                <c:pt idx="0">
                  <c:v>jueves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tablas_dinamicas!$A$35:$A$38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tablas_dinamicas!$E$35:$E$38</c:f>
              <c:numCache>
                <c:formatCode>#,##0.00\ "€"</c:formatCode>
                <c:ptCount val="3"/>
                <c:pt idx="0">
                  <c:v>13487</c:v>
                </c:pt>
                <c:pt idx="1">
                  <c:v>5855</c:v>
                </c:pt>
                <c:pt idx="2">
                  <c:v>5290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D9-4B4B-9366-984DC74EC9EA}"/>
            </c:ext>
          </c:extLst>
        </c:ser>
        <c:ser>
          <c:idx val="4"/>
          <c:order val="4"/>
          <c:tx>
            <c:strRef>
              <c:f>tablas_dinamicas!$F$33:$F$34</c:f>
              <c:strCache>
                <c:ptCount val="1"/>
                <c:pt idx="0">
                  <c:v>viernes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tablas_dinamicas!$A$35:$A$38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tablas_dinamicas!$F$35:$F$38</c:f>
              <c:numCache>
                <c:formatCode>#,##0.00\ "€"</c:formatCode>
                <c:ptCount val="3"/>
                <c:pt idx="0">
                  <c:v>10178</c:v>
                </c:pt>
                <c:pt idx="1">
                  <c:v>3715</c:v>
                </c:pt>
                <c:pt idx="2">
                  <c:v>3016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D9-4B4B-9366-984DC74EC9EA}"/>
            </c:ext>
          </c:extLst>
        </c:ser>
        <c:ser>
          <c:idx val="5"/>
          <c:order val="5"/>
          <c:tx>
            <c:strRef>
              <c:f>tablas_dinamicas!$G$33:$G$34</c:f>
              <c:strCache>
                <c:ptCount val="1"/>
                <c:pt idx="0">
                  <c:v>sábado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tablas_dinamicas!$A$35:$A$38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tablas_dinamicas!$G$35:$G$38</c:f>
              <c:numCache>
                <c:formatCode>#,##0.00\ "€"</c:formatCode>
                <c:ptCount val="3"/>
                <c:pt idx="0">
                  <c:v>10839</c:v>
                </c:pt>
                <c:pt idx="1">
                  <c:v>3730</c:v>
                </c:pt>
                <c:pt idx="2">
                  <c:v>3118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D9-4B4B-9366-984DC74EC9EA}"/>
            </c:ext>
          </c:extLst>
        </c:ser>
        <c:ser>
          <c:idx val="6"/>
          <c:order val="6"/>
          <c:tx>
            <c:strRef>
              <c:f>tablas_dinamicas!$H$33:$H$34</c:f>
              <c:strCache>
                <c:ptCount val="1"/>
                <c:pt idx="0">
                  <c:v>domingo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5D9-4B4B-9366-984DC74EC9EA}"/>
              </c:ext>
            </c:extLst>
          </c:dPt>
          <c:dLbls>
            <c:dLbl>
              <c:idx val="2"/>
              <c:layout>
                <c:manualLayout>
                  <c:x val="-4.0322576377680086E-3"/>
                  <c:y val="-6.480353939583200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5D9-4B4B-9366-984DC74EC9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tablas_dinamicas!$A$35:$A$38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tablas_dinamicas!$H$35:$H$38</c:f>
              <c:numCache>
                <c:formatCode>#,##0.00\ "€"</c:formatCode>
                <c:ptCount val="3"/>
                <c:pt idx="0">
                  <c:v>12874</c:v>
                </c:pt>
                <c:pt idx="1">
                  <c:v>4137</c:v>
                </c:pt>
                <c:pt idx="2">
                  <c:v>3425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D9-4B4B-9366-984DC74EC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06718240"/>
        <c:axId val="1706718720"/>
      </c:barChart>
      <c:catAx>
        <c:axId val="1706718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6718720"/>
        <c:crosses val="autoZero"/>
        <c:auto val="1"/>
        <c:lblAlgn val="ctr"/>
        <c:lblOffset val="100"/>
        <c:noMultiLvlLbl val="0"/>
      </c:catAx>
      <c:valAx>
        <c:axId val="17067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671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[nuevoejerciciosexcel.xlsx]tablas_dinamicas!TablaDinámica1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tablas_dinamicas!$B$41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tablas_dinamicas!$A$42:$A$53</c:f>
              <c:strCache>
                <c:ptCount val="11"/>
                <c:pt idx="0">
                  <c:v>Argentina</c:v>
                </c:pt>
                <c:pt idx="1">
                  <c:v>Bolivia</c:v>
                </c:pt>
                <c:pt idx="2">
                  <c:v>Brasil</c:v>
                </c:pt>
                <c:pt idx="3">
                  <c:v>Chile</c:v>
                </c:pt>
                <c:pt idx="4">
                  <c:v>Colombia</c:v>
                </c:pt>
                <c:pt idx="5">
                  <c:v>Ecuador</c:v>
                </c:pt>
                <c:pt idx="6">
                  <c:v>España</c:v>
                </c:pt>
                <c:pt idx="7">
                  <c:v>Paraguay</c:v>
                </c:pt>
                <c:pt idx="8">
                  <c:v>Perú</c:v>
                </c:pt>
                <c:pt idx="9">
                  <c:v>Uruguay</c:v>
                </c:pt>
                <c:pt idx="10">
                  <c:v>Venezuela</c:v>
                </c:pt>
              </c:strCache>
            </c:strRef>
          </c:cat>
          <c:val>
            <c:numRef>
              <c:f>tablas_dinamicas!$B$42:$B$53</c:f>
              <c:numCache>
                <c:formatCode>#,##0.00\ "€"</c:formatCode>
                <c:ptCount val="11"/>
                <c:pt idx="0">
                  <c:v>9734</c:v>
                </c:pt>
                <c:pt idx="1">
                  <c:v>11304</c:v>
                </c:pt>
                <c:pt idx="2">
                  <c:v>8566</c:v>
                </c:pt>
                <c:pt idx="3">
                  <c:v>11600</c:v>
                </c:pt>
                <c:pt idx="4">
                  <c:v>9874</c:v>
                </c:pt>
                <c:pt idx="5">
                  <c:v>7444</c:v>
                </c:pt>
                <c:pt idx="6">
                  <c:v>9483</c:v>
                </c:pt>
                <c:pt idx="7">
                  <c:v>9468</c:v>
                </c:pt>
                <c:pt idx="8">
                  <c:v>9768</c:v>
                </c:pt>
                <c:pt idx="9">
                  <c:v>9811</c:v>
                </c:pt>
                <c:pt idx="10">
                  <c:v>9275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CC-472B-AA75-9833A9F4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5057104"/>
        <c:axId val="1775057584"/>
      </c:lineChart>
      <c:catAx>
        <c:axId val="177505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75057584"/>
        <c:crosses val="autoZero"/>
        <c:auto val="1"/>
        <c:lblAlgn val="ctr"/>
        <c:lblOffset val="100"/>
        <c:noMultiLvlLbl val="0"/>
      </c:catAx>
      <c:valAx>
        <c:axId val="1775057584"/>
        <c:scaling>
          <c:orientation val="minMax"/>
          <c:min val="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7505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[nuevoejerciciosexcel.xlsx]tablas_dinamicas!TablaDinámica6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tablas_dinamicas!$B$56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tablas_dinamicas!$A$57:$A$60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tablas_dinamicas!$B$57:$B$60</c:f>
              <c:numCache>
                <c:formatCode>General</c:formatCode>
                <c:ptCount val="3"/>
                <c:pt idx="0">
                  <c:v>62</c:v>
                </c:pt>
                <c:pt idx="1">
                  <c:v>20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AD-420E-A1AE-6D196BE65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760863"/>
        <c:axId val="572758943"/>
      </c:areaChart>
      <c:catAx>
        <c:axId val="5727608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2758943"/>
        <c:crosses val="autoZero"/>
        <c:auto val="1"/>
        <c:lblAlgn val="ctr"/>
        <c:lblOffset val="100"/>
        <c:noMultiLvlLbl val="0"/>
      </c:catAx>
      <c:valAx>
        <c:axId val="57275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2760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[nuevoejerciciosexcel.xlsx]tablas_dinamicas!TablaDinámica7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587723239327564"/>
          <c:y val="0.11519113533194733"/>
          <c:w val="0.67356676035774121"/>
          <c:h val="0.542085842587113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tablas_dinamicas!$B$70:$B$71</c:f>
              <c:strCache>
                <c:ptCount val="1"/>
                <c:pt idx="0">
                  <c:v>Almuerzo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tablas_dinamicas!$A$72:$A$83</c:f>
              <c:strCache>
                <c:ptCount val="11"/>
                <c:pt idx="0">
                  <c:v>Argentina</c:v>
                </c:pt>
                <c:pt idx="1">
                  <c:v>Bolivia</c:v>
                </c:pt>
                <c:pt idx="2">
                  <c:v>Brasil</c:v>
                </c:pt>
                <c:pt idx="3">
                  <c:v>Chile</c:v>
                </c:pt>
                <c:pt idx="4">
                  <c:v>Colombia</c:v>
                </c:pt>
                <c:pt idx="5">
                  <c:v>Ecuador</c:v>
                </c:pt>
                <c:pt idx="6">
                  <c:v>España</c:v>
                </c:pt>
                <c:pt idx="7">
                  <c:v>Paraguay</c:v>
                </c:pt>
                <c:pt idx="8">
                  <c:v>Perú</c:v>
                </c:pt>
                <c:pt idx="9">
                  <c:v>Uruguay</c:v>
                </c:pt>
                <c:pt idx="10">
                  <c:v>Venezuela</c:v>
                </c:pt>
              </c:strCache>
            </c:strRef>
          </c:cat>
          <c:val>
            <c:numRef>
              <c:f>tablas_dinamicas!$B$72:$B$83</c:f>
              <c:numCache>
                <c:formatCode>#,##0.00\ "€"</c:formatCode>
                <c:ptCount val="11"/>
                <c:pt idx="0">
                  <c:v>1190.5700000000004</c:v>
                </c:pt>
                <c:pt idx="1">
                  <c:v>1589.4899999999998</c:v>
                </c:pt>
                <c:pt idx="2">
                  <c:v>930.11</c:v>
                </c:pt>
                <c:pt idx="3">
                  <c:v>1754.1499999999999</c:v>
                </c:pt>
                <c:pt idx="4">
                  <c:v>885.84999999999991</c:v>
                </c:pt>
                <c:pt idx="5">
                  <c:v>1197.3099999999995</c:v>
                </c:pt>
                <c:pt idx="6">
                  <c:v>1311.8999999999996</c:v>
                </c:pt>
                <c:pt idx="7">
                  <c:v>1166.2199999999998</c:v>
                </c:pt>
                <c:pt idx="8">
                  <c:v>1464.69</c:v>
                </c:pt>
                <c:pt idx="9">
                  <c:v>1314.66</c:v>
                </c:pt>
                <c:pt idx="10">
                  <c:v>1158.6099999999999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DE-410E-A2E7-5A0F7F394414}"/>
            </c:ext>
          </c:extLst>
        </c:ser>
        <c:ser>
          <c:idx val="1"/>
          <c:order val="1"/>
          <c:tx>
            <c:strRef>
              <c:f>tablas_dinamicas!$C$70:$C$71</c:f>
              <c:strCache>
                <c:ptCount val="1"/>
                <c:pt idx="0">
                  <c:v>Cena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tablas_dinamicas!$A$72:$A$83</c:f>
              <c:strCache>
                <c:ptCount val="11"/>
                <c:pt idx="0">
                  <c:v>Argentina</c:v>
                </c:pt>
                <c:pt idx="1">
                  <c:v>Bolivia</c:v>
                </c:pt>
                <c:pt idx="2">
                  <c:v>Brasil</c:v>
                </c:pt>
                <c:pt idx="3">
                  <c:v>Chile</c:v>
                </c:pt>
                <c:pt idx="4">
                  <c:v>Colombia</c:v>
                </c:pt>
                <c:pt idx="5">
                  <c:v>Ecuador</c:v>
                </c:pt>
                <c:pt idx="6">
                  <c:v>España</c:v>
                </c:pt>
                <c:pt idx="7">
                  <c:v>Paraguay</c:v>
                </c:pt>
                <c:pt idx="8">
                  <c:v>Perú</c:v>
                </c:pt>
                <c:pt idx="9">
                  <c:v>Uruguay</c:v>
                </c:pt>
                <c:pt idx="10">
                  <c:v>Venezuela</c:v>
                </c:pt>
              </c:strCache>
            </c:strRef>
          </c:cat>
          <c:val>
            <c:numRef>
              <c:f>tablas_dinamicas!$C$72:$C$83</c:f>
              <c:numCache>
                <c:formatCode>#,##0.00\ "€"</c:formatCode>
                <c:ptCount val="11"/>
                <c:pt idx="0">
                  <c:v>591.55000000000007</c:v>
                </c:pt>
                <c:pt idx="1">
                  <c:v>455.81</c:v>
                </c:pt>
                <c:pt idx="2">
                  <c:v>594.19000000000005</c:v>
                </c:pt>
                <c:pt idx="3">
                  <c:v>214.77</c:v>
                </c:pt>
                <c:pt idx="4">
                  <c:v>526.29999999999995</c:v>
                </c:pt>
                <c:pt idx="5">
                  <c:v>384.42</c:v>
                </c:pt>
                <c:pt idx="6">
                  <c:v>435.09</c:v>
                </c:pt>
                <c:pt idx="7">
                  <c:v>370.15000000000003</c:v>
                </c:pt>
                <c:pt idx="8">
                  <c:v>412.66999999999996</c:v>
                </c:pt>
                <c:pt idx="9">
                  <c:v>324.91000000000003</c:v>
                </c:pt>
                <c:pt idx="10">
                  <c:v>371.06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DE-410E-A2E7-5A0F7F394414}"/>
            </c:ext>
          </c:extLst>
        </c:ser>
        <c:ser>
          <c:idx val="2"/>
          <c:order val="2"/>
          <c:tx>
            <c:strRef>
              <c:f>tablas_dinamicas!$D$70:$D$71</c:f>
              <c:strCache>
                <c:ptCount val="1"/>
                <c:pt idx="0">
                  <c:v>Desayuno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tablas_dinamicas!$A$72:$A$83</c:f>
              <c:strCache>
                <c:ptCount val="11"/>
                <c:pt idx="0">
                  <c:v>Argentina</c:v>
                </c:pt>
                <c:pt idx="1">
                  <c:v>Bolivia</c:v>
                </c:pt>
                <c:pt idx="2">
                  <c:v>Brasil</c:v>
                </c:pt>
                <c:pt idx="3">
                  <c:v>Chile</c:v>
                </c:pt>
                <c:pt idx="4">
                  <c:v>Colombia</c:v>
                </c:pt>
                <c:pt idx="5">
                  <c:v>Ecuador</c:v>
                </c:pt>
                <c:pt idx="6">
                  <c:v>España</c:v>
                </c:pt>
                <c:pt idx="7">
                  <c:v>Paraguay</c:v>
                </c:pt>
                <c:pt idx="8">
                  <c:v>Perú</c:v>
                </c:pt>
                <c:pt idx="9">
                  <c:v>Uruguay</c:v>
                </c:pt>
                <c:pt idx="10">
                  <c:v>Venezuela</c:v>
                </c:pt>
              </c:strCache>
            </c:strRef>
          </c:cat>
          <c:val>
            <c:numRef>
              <c:f>tablas_dinamicas!$D$72:$D$83</c:f>
              <c:numCache>
                <c:formatCode>#,##0.00\ "€"</c:formatCode>
                <c:ptCount val="11"/>
                <c:pt idx="0">
                  <c:v>384.52</c:v>
                </c:pt>
                <c:pt idx="1">
                  <c:v>373.31000000000006</c:v>
                </c:pt>
                <c:pt idx="2">
                  <c:v>426.68</c:v>
                </c:pt>
                <c:pt idx="3">
                  <c:v>362.77</c:v>
                </c:pt>
                <c:pt idx="4">
                  <c:v>497.30999999999995</c:v>
                </c:pt>
                <c:pt idx="5">
                  <c:v>219.73999999999995</c:v>
                </c:pt>
                <c:pt idx="6">
                  <c:v>301.74</c:v>
                </c:pt>
                <c:pt idx="7">
                  <c:v>437.08000000000004</c:v>
                </c:pt>
                <c:pt idx="8">
                  <c:v>454.15999999999997</c:v>
                </c:pt>
                <c:pt idx="9">
                  <c:v>437.04</c:v>
                </c:pt>
                <c:pt idx="10">
                  <c:v>288.40999999999997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DE-410E-A2E7-5A0F7F394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37207168"/>
        <c:axId val="572757983"/>
      </c:barChart>
      <c:catAx>
        <c:axId val="193720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72757983"/>
        <c:crosses val="autoZero"/>
        <c:auto val="1"/>
        <c:lblAlgn val="ctr"/>
        <c:lblOffset val="100"/>
        <c:noMultiLvlLbl val="0"/>
      </c:catAx>
      <c:valAx>
        <c:axId val="57275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720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[nuevoejerciciosexcel.xlsx]tablas_dinamicas!TablaDinámica8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tablas_dinamicas!$B$92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15-47CF-A4EB-9400EC0A6A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15-47CF-A4EB-9400EC0A6A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15-47CF-A4EB-9400EC0A6AC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A15-47CF-A4EB-9400EC0A6AC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A15-47CF-A4EB-9400EC0A6ACD}"/>
              </c:ext>
            </c:extLst>
          </c:dPt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tablas_dinamicas!$A$93:$A$98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tablas_dinamicas!$B$93:$B$98</c:f>
              <c:numCache>
                <c:formatCode>General</c:formatCode>
                <c:ptCount val="5"/>
                <c:pt idx="0">
                  <c:v>138</c:v>
                </c:pt>
                <c:pt idx="1">
                  <c:v>192</c:v>
                </c:pt>
                <c:pt idx="2">
                  <c:v>158</c:v>
                </c:pt>
                <c:pt idx="3">
                  <c:v>149</c:v>
                </c:pt>
                <c:pt idx="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A15-47CF-A4EB-9400EC0A6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611111111111112"/>
          <c:y val="0.27075094779819187"/>
          <c:w val="0.20833333333333337"/>
          <c:h val="0.647708880139982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55</xdr:row>
      <xdr:rowOff>9525</xdr:rowOff>
    </xdr:from>
    <xdr:to>
      <xdr:col>5</xdr:col>
      <xdr:colOff>419100</xdr:colOff>
      <xdr:row>60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obrado">
              <a:extLst>
                <a:ext uri="{FF2B5EF4-FFF2-40B4-BE49-F238E27FC236}">
                  <a16:creationId xmlns:a16="http://schemas.microsoft.com/office/drawing/2014/main" id="{FEB871B8-ABAA-B5FB-F67B-C97AD69414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br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0" y="10487025"/>
              <a:ext cx="2286000" cy="971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3</xdr:col>
      <xdr:colOff>314324</xdr:colOff>
      <xdr:row>0</xdr:row>
      <xdr:rowOff>104776</xdr:rowOff>
    </xdr:from>
    <xdr:to>
      <xdr:col>11</xdr:col>
      <xdr:colOff>285750</xdr:colOff>
      <xdr:row>13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B78F006-851E-D32A-64EF-CB05CD0368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304800</xdr:colOff>
      <xdr:row>14</xdr:row>
      <xdr:rowOff>104774</xdr:rowOff>
    </xdr:from>
    <xdr:to>
      <xdr:col>8</xdr:col>
      <xdr:colOff>742950</xdr:colOff>
      <xdr:row>28</xdr:row>
      <xdr:rowOff>138111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5BC57FE-BCD8-E137-3630-A75830C722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26</xdr:row>
      <xdr:rowOff>23811</xdr:rowOff>
    </xdr:from>
    <xdr:to>
      <xdr:col>21</xdr:col>
      <xdr:colOff>114301</xdr:colOff>
      <xdr:row>46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4BA989D-73CC-A3C6-7DA5-00131623E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400050</xdr:colOff>
      <xdr:row>39</xdr:row>
      <xdr:rowOff>109537</xdr:rowOff>
    </xdr:from>
    <xdr:to>
      <xdr:col>8</xdr:col>
      <xdr:colOff>676275</xdr:colOff>
      <xdr:row>53</xdr:row>
      <xdr:rowOff>185737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FEC6D82-DD13-876E-0684-31EF28960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704849</xdr:colOff>
      <xdr:row>55</xdr:row>
      <xdr:rowOff>9525</xdr:rowOff>
    </xdr:from>
    <xdr:to>
      <xdr:col>10</xdr:col>
      <xdr:colOff>638174</xdr:colOff>
      <xdr:row>67</xdr:row>
      <xdr:rowOff>180975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2D53023-DA45-5E1A-7E03-F75CCCE5C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652461</xdr:colOff>
      <xdr:row>68</xdr:row>
      <xdr:rowOff>185737</xdr:rowOff>
    </xdr:from>
    <xdr:to>
      <xdr:col>12</xdr:col>
      <xdr:colOff>638174</xdr:colOff>
      <xdr:row>83</xdr:row>
      <xdr:rowOff>28575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B196E10-2F6F-4878-9167-FF0BCEEAB1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623887</xdr:colOff>
      <xdr:row>87</xdr:row>
      <xdr:rowOff>80962</xdr:rowOff>
    </xdr:from>
    <xdr:to>
      <xdr:col>9</xdr:col>
      <xdr:colOff>61912</xdr:colOff>
      <xdr:row>101</xdr:row>
      <xdr:rowOff>157162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F75DAE4-D529-2AC1-B37D-5423C6A26D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171450</xdr:rowOff>
    </xdr:from>
    <xdr:to>
      <xdr:col>11</xdr:col>
      <xdr:colOff>161925</xdr:colOff>
      <xdr:row>29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42179A-0485-4E29-8CBE-E347F503E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742949</xdr:colOff>
      <xdr:row>1</xdr:row>
      <xdr:rowOff>19049</xdr:rowOff>
    </xdr:from>
    <xdr:to>
      <xdr:col>26</xdr:col>
      <xdr:colOff>19050</xdr:colOff>
      <xdr:row>21</xdr:row>
      <xdr:rowOff>180974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E10F6C1-C596-4BD3-A26E-CE8D5963E4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29</xdr:row>
      <xdr:rowOff>104775</xdr:rowOff>
    </xdr:from>
    <xdr:to>
      <xdr:col>11</xdr:col>
      <xdr:colOff>180975</xdr:colOff>
      <xdr:row>55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D6C5684-7F2F-44FE-922D-A6E37896C9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171450</xdr:colOff>
      <xdr:row>12</xdr:row>
      <xdr:rowOff>171450</xdr:rowOff>
    </xdr:from>
    <xdr:to>
      <xdr:col>20</xdr:col>
      <xdr:colOff>733425</xdr:colOff>
      <xdr:row>29</xdr:row>
      <xdr:rowOff>85726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353FCB4-A400-4B98-85F2-D42ABAEBE6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171450</xdr:colOff>
      <xdr:row>1</xdr:row>
      <xdr:rowOff>0</xdr:rowOff>
    </xdr:from>
    <xdr:to>
      <xdr:col>20</xdr:col>
      <xdr:colOff>752475</xdr:colOff>
      <xdr:row>12</xdr:row>
      <xdr:rowOff>161925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1C2731B-8B29-49DA-BB8A-6A5EEC0147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171450</xdr:colOff>
      <xdr:row>29</xdr:row>
      <xdr:rowOff>95250</xdr:rowOff>
    </xdr:from>
    <xdr:to>
      <xdr:col>20</xdr:col>
      <xdr:colOff>733425</xdr:colOff>
      <xdr:row>55</xdr:row>
      <xdr:rowOff>85725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F423830-740B-4945-BA01-BB44FBA50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742950</xdr:colOff>
      <xdr:row>21</xdr:row>
      <xdr:rowOff>180976</xdr:rowOff>
    </xdr:from>
    <xdr:to>
      <xdr:col>26</xdr:col>
      <xdr:colOff>19049</xdr:colOff>
      <xdr:row>39</xdr:row>
      <xdr:rowOff>123826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4250162-0DEB-4E48-AD04-D679B1DD0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Martínez Urbán" refreshedDate="45571.630783912035" createdVersion="8" refreshedVersion="8" minRefreshableVersion="3" recordCount="1903" xr:uid="{FE977686-BE64-4646-98FD-4EE563E7921A}">
  <cacheSource type="worksheet">
    <worksheetSource ref="A1:M1048576" sheet="cocina"/>
  </cacheSource>
  <cacheFields count="13">
    <cacheField name="Número de Orden" numFmtId="0">
      <sharedItems containsString="0" containsBlank="1" containsNumber="1" containsInteger="1" minValue="1" maxValue="767" count="76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m/>
      </sharedItems>
    </cacheField>
    <cacheField name="Número de Mesa" numFmtId="0">
      <sharedItems containsString="0" containsBlank="1" containsNumber="1" containsInteger="1" minValue="1" maxValue="20"/>
    </cacheField>
    <cacheField name="Nombre del Plato" numFmtId="0">
      <sharedItems containsBlank="1"/>
    </cacheField>
    <cacheField name="Descripción del Plato" numFmtId="0">
      <sharedItems containsBlank="1"/>
    </cacheField>
    <cacheField name="Costo Unitario" numFmtId="0">
      <sharedItems containsString="0" containsBlank="1" containsNumber="1" containsInteger="1" minValue="10" maxValue="25"/>
    </cacheField>
    <cacheField name="Precio Unitario" numFmtId="0">
      <sharedItems containsString="0" containsBlank="1" containsNumber="1" containsInteger="1" minValue="18" maxValue="40"/>
    </cacheField>
    <cacheField name="Cantidad Ordenada" numFmtId="0">
      <sharedItems containsString="0" containsBlank="1" containsNumber="1" containsInteger="1" minValue="1" maxValue="3"/>
    </cacheField>
    <cacheField name="Tiempo de Preparación" numFmtId="0">
      <sharedItems containsString="0" containsBlank="1" containsNumber="1" containsInteger="1" minValue="5" maxValue="59"/>
    </cacheField>
    <cacheField name="Observaciones" numFmtId="0">
      <sharedItems containsBlank="1"/>
    </cacheField>
    <cacheField name="Ganancia neta" numFmtId="0">
      <sharedItems containsString="0" containsBlank="1" containsNumber="1" containsInteger="1" minValue="8" maxValue="15"/>
    </cacheField>
    <cacheField name="Ganancia bruta" numFmtId="0">
      <sharedItems containsString="0" containsBlank="1" containsNumber="1" containsInteger="1" minValue="18" maxValue="40"/>
    </cacheField>
    <cacheField name="Porcentaje de ganancia" numFmtId="10">
      <sharedItems containsString="0" containsBlank="1" containsNumber="1" minValue="0.375" maxValue="0.44444444444444442"/>
    </cacheField>
    <cacheField name="coste total" numFmtId="0">
      <sharedItems containsString="0" containsBlank="1" containsNumber="1" containsInteger="1" minValue="18" maxValue="1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Martínez Urbán" refreshedDate="45571.7542412037" createdVersion="8" refreshedVersion="8" minRefreshableVersion="3" recordCount="768" xr:uid="{615B2AAF-4AF1-4437-94A6-55A65481BE24}">
  <cacheSource type="worksheet">
    <worksheetSource ref="A1:V1048576" sheet="sala"/>
  </cacheSource>
  <cacheFields count="22">
    <cacheField name="Número de Mesa" numFmtId="0">
      <sharedItems containsString="0" containsBlank="1" containsNumber="1" containsInteger="1" minValue="1" maxValue="20"/>
    </cacheField>
    <cacheField name="Nombre del Cliente" numFmtId="0">
      <sharedItems containsBlank="1"/>
    </cacheField>
    <cacheField name="Número de Comensales" numFmtId="0">
      <sharedItems containsString="0" containsBlank="1" containsNumber="1" containsInteger="1" minValue="1" maxValue="6"/>
    </cacheField>
    <cacheField name="Hora de Llegada" numFmtId="0">
      <sharedItems containsNonDate="0" containsDate="1" containsString="0" containsBlank="1" minDate="2023-04-01T00:01:00" maxDate="2023-04-07T03:56:00"/>
    </cacheField>
    <cacheField name="Hora de Salida" numFmtId="0">
      <sharedItems containsNonDate="0" containsDate="1" containsString="0" containsBlank="1" minDate="2023-04-01T01:11:00" maxDate="2023-04-07T07:51:00"/>
    </cacheField>
    <cacheField name="Mesero Asignado" numFmtId="0">
      <sharedItems containsBlank="1"/>
    </cacheField>
    <cacheField name="Tipo de Servicio" numFmtId="0">
      <sharedItems containsBlank="1" count="4">
        <s v="Almuerzo"/>
        <s v="Desayuno"/>
        <s v="Cena"/>
        <m/>
      </sharedItems>
    </cacheField>
    <cacheField name="Método de Pago" numFmtId="0">
      <sharedItems containsBlank="1"/>
    </cacheField>
    <cacheField name="Propina" numFmtId="2">
      <sharedItems containsString="0" containsBlank="1" containsNumber="1" minValue="10.029999999999999" maxValue="49.88"/>
    </cacheField>
    <cacheField name="Estado de la Mesa" numFmtId="0">
      <sharedItems containsBlank="1"/>
    </cacheField>
    <cacheField name="Número de Orden" numFmtId="0">
      <sharedItems containsString="0" containsBlank="1" containsNumber="1" containsInteger="1" minValue="1" maxValue="767"/>
    </cacheField>
    <cacheField name="País de Origen" numFmtId="0">
      <sharedItems containsBlank="1"/>
    </cacheField>
    <cacheField name="Platos Ordenados" numFmtId="0">
      <sharedItems containsBlank="1"/>
    </cacheField>
    <cacheField name="Monto total de la cuenta" numFmtId="0">
      <sharedItems containsString="0" containsBlank="1" containsNumber="1" containsInteger="1" minValue="18" maxValue="360"/>
    </cacheField>
    <cacheField name="Fecha de factura" numFmtId="0">
      <sharedItems containsNonDate="0" containsDate="1" containsString="0" containsBlank="1" minDate="2023-04-01T00:00:00" maxDate="2023-04-08T00:00:00"/>
    </cacheField>
    <cacheField name="Hora de llegada2" numFmtId="166">
      <sharedItems containsNonDate="0" containsDate="1" containsString="0" containsBlank="1" minDate="1899-12-30T00:00:00" maxDate="1899-12-30T03:59:00"/>
    </cacheField>
    <cacheField name="Hora de salida2" numFmtId="166">
      <sharedItems containsNonDate="0" containsDate="1" containsString="0" containsBlank="1" minDate="1899-12-30T01:04:00" maxDate="1899-12-30T07:51:00"/>
    </cacheField>
    <cacheField name="Tiempo de permanencia" numFmtId="166">
      <sharedItems containsNonDate="0" containsDate="1" containsString="0" containsBlank="1" minDate="1899-12-30T01:01:00" maxDate="1899-12-30T04:14:00"/>
    </cacheField>
    <cacheField name="Tiempo de preparación (Horas)" numFmtId="2">
      <sharedItems containsString="0" containsBlank="1" containsNumber="1" minValue="8.3333333333333329E-2" maxValue="3.3833333333333333"/>
    </cacheField>
    <cacheField name="Tiempo de degustación (Horas)" numFmtId="0">
      <sharedItems containsString="0" containsBlank="1" containsNumber="1" minValue="0" maxValue="4.0666666666744273"/>
    </cacheField>
    <cacheField name="Cobrado" numFmtId="0">
      <sharedItems containsBlank="1"/>
    </cacheField>
    <cacheField name="Minutos" numFmtId="165">
      <sharedItems containsNonDate="0" containsDate="1" containsString="0" containsBlank="1" minDate="1899-12-30T00:15:00" maxDate="1899-12-30T00:15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o Martínez Urbán" refreshedDate="45571.957557175927" createdVersion="8" refreshedVersion="8" minRefreshableVersion="3" recordCount="1902" xr:uid="{2E59D395-4068-4C3B-A31D-8B99D85B694F}">
  <cacheSource type="worksheet">
    <worksheetSource name="cocinacsv"/>
  </cacheSource>
  <cacheFields count="13">
    <cacheField name="Número de Orden" numFmtId="0">
      <sharedItems containsSemiMixedTypes="0" containsString="0" containsNumber="1" containsInteger="1" minValue="1" maxValue="767" count="76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</sharedItems>
    </cacheField>
    <cacheField name="Número de Mesa" numFmtId="0">
      <sharedItems containsSemiMixedTypes="0" containsString="0" containsNumber="1" containsInteger="1" minValue="1" maxValue="20"/>
    </cacheField>
    <cacheField name="Nombre del Plato" numFmtId="0">
      <sharedItems/>
    </cacheField>
    <cacheField name="Descripción del Plato" numFmtId="0">
      <sharedItems/>
    </cacheField>
    <cacheField name="Costo Unitario" numFmtId="0">
      <sharedItems containsSemiMixedTypes="0" containsString="0" containsNumber="1" containsInteger="1" minValue="10" maxValue="25"/>
    </cacheField>
    <cacheField name="Precio Unitario" numFmtId="0">
      <sharedItems containsSemiMixedTypes="0" containsString="0" containsNumber="1" containsInteger="1" minValue="18" maxValue="40"/>
    </cacheField>
    <cacheField name="Cantidad Ordenada" numFmtId="0">
      <sharedItems containsSemiMixedTypes="0" containsString="0" containsNumber="1" containsInteger="1" minValue="1" maxValue="3"/>
    </cacheField>
    <cacheField name="Tiempo de Preparación" numFmtId="0">
      <sharedItems containsSemiMixedTypes="0" containsString="0" containsNumber="1" containsInteger="1" minValue="5" maxValue="59"/>
    </cacheField>
    <cacheField name="Observaciones" numFmtId="0">
      <sharedItems/>
    </cacheField>
    <cacheField name="Ganancia neta" numFmtId="0">
      <sharedItems containsSemiMixedTypes="0" containsString="0" containsNumber="1" containsInteger="1" minValue="8" maxValue="15"/>
    </cacheField>
    <cacheField name="Ganancia bruta" numFmtId="0">
      <sharedItems containsSemiMixedTypes="0" containsString="0" containsNumber="1" containsInteger="1" minValue="18" maxValue="40"/>
    </cacheField>
    <cacheField name="Porcentaje de ganancia" numFmtId="10">
      <sharedItems containsSemiMixedTypes="0" containsString="0" containsNumber="1" minValue="0.375" maxValue="0.44444444444444442"/>
    </cacheField>
    <cacheField name="importe total" numFmtId="0">
      <sharedItems containsSemiMixedTypes="0" containsString="0" containsNumber="1" containsInteger="1" minValue="18" maxValue="1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tonio Martínez Urbán" refreshedDate="45571.974788425927" createdVersion="8" refreshedVersion="8" minRefreshableVersion="3" recordCount="767" xr:uid="{1027D202-3AAA-404F-854C-3F2F37353328}">
  <cacheSource type="worksheet">
    <worksheetSource name="salacsv__2"/>
  </cacheSource>
  <cacheFields count="23">
    <cacheField name="Número de Mesa" numFmtId="0">
      <sharedItems containsSemiMixedTypes="0" containsString="0" containsNumber="1" containsInteger="1" minValue="1" maxValue="20"/>
    </cacheField>
    <cacheField name="Nombre del Cliente" numFmtId="0">
      <sharedItems count="546">
        <s v="Cliente_724"/>
        <s v="Cliente_538"/>
        <s v="Cliente_911"/>
        <s v="Cliente_129"/>
        <s v="Cliente_938"/>
        <s v="Cliente_965"/>
        <s v="Cliente_306"/>
        <s v="Cliente_974"/>
        <s v="Cliente_740"/>
        <s v="Cliente_33"/>
        <s v="Cliente_881"/>
        <s v="Cliente_890"/>
        <s v="Cliente_873"/>
        <s v="Cliente_780"/>
        <s v="Cliente_728"/>
        <s v="Cliente_175"/>
        <s v="Cliente_200"/>
        <s v="Cliente_190"/>
        <s v="Cliente_290"/>
        <s v="Cliente_972"/>
        <s v="Cliente_210"/>
        <s v="Cliente_88"/>
        <s v="Cliente_427"/>
        <s v="Cliente_424"/>
        <s v="Cliente_824"/>
        <s v="Cliente_107"/>
        <s v="Cliente_775"/>
        <s v="Cliente_358"/>
        <s v="Cliente_377"/>
        <s v="Cliente_361"/>
        <s v="Cliente_229"/>
        <s v="Cliente_27"/>
        <s v="Cliente_103"/>
        <s v="Cliente_1"/>
        <s v="Cliente_828"/>
        <s v="Cliente_874"/>
        <s v="Cliente_999"/>
        <s v="Cliente_167"/>
        <s v="Cliente_606"/>
        <s v="Cliente_710"/>
        <s v="Cliente_870"/>
        <s v="Cliente_230"/>
        <s v="Cliente_814"/>
        <s v="Cliente_640"/>
        <s v="Cliente_623"/>
        <s v="Cliente_72"/>
        <s v="Cliente_963"/>
        <s v="Cliente_929"/>
        <s v="Cliente_708"/>
        <s v="Cliente_631"/>
        <s v="Cliente_894"/>
        <s v="Cliente_63"/>
        <s v="Cliente_144"/>
        <s v="Cliente_390"/>
        <s v="Cliente_886"/>
        <s v="Cliente_510"/>
        <s v="Cliente_878"/>
        <s v="Cliente_977"/>
        <s v="Cliente_553"/>
        <s v="Cliente_792"/>
        <s v="Cliente_265"/>
        <s v="Cliente_946"/>
        <s v="Cliente_614"/>
        <s v="Cliente_352"/>
        <s v="Cliente_784"/>
        <s v="Cliente_118"/>
        <s v="Cliente_61"/>
        <s v="Cliente_440"/>
        <s v="Cliente_258"/>
        <s v="Cliente_742"/>
        <s v="Cliente_865"/>
        <s v="Cliente_79"/>
        <s v="Cliente_42"/>
        <s v="Cliente_374"/>
        <s v="Cliente_636"/>
        <s v="Cliente_753"/>
        <s v="Cliente_632"/>
        <s v="Cliente_969"/>
        <s v="Cliente_574"/>
        <s v="Cliente_292"/>
        <s v="Cliente_148"/>
        <s v="Cliente_747"/>
        <s v="Cliente_501"/>
        <s v="Cliente_733"/>
        <s v="Cliente_36"/>
        <s v="Cliente_1000"/>
        <s v="Cliente_607"/>
        <s v="Cliente_378"/>
        <s v="Cliente_612"/>
        <s v="Cliente_452"/>
        <s v="Cliente_244"/>
        <s v="Cliente_840"/>
        <s v="Cliente_993"/>
        <s v="Cliente_29"/>
        <s v="Cliente_313"/>
        <s v="Cliente_520"/>
        <s v="Cliente_388"/>
        <s v="Cliente_384"/>
        <s v="Cliente_517"/>
        <s v="Cliente_711"/>
        <s v="Cliente_651"/>
        <s v="Cliente_545"/>
        <s v="Cliente_116"/>
        <s v="Cliente_170"/>
        <s v="Cliente_92"/>
        <s v="Cliente_552"/>
        <s v="Cliente_627"/>
        <s v="Cliente_588"/>
        <s v="Cliente_949"/>
        <s v="Cliente_863"/>
        <s v="Cliente_140"/>
        <s v="Cliente_523"/>
        <s v="Cliente_916"/>
        <s v="Cliente_416"/>
        <s v="Cliente_346"/>
        <s v="Cliente_381"/>
        <s v="Cliente_791"/>
        <s v="Cliente_697"/>
        <s v="Cliente_516"/>
        <s v="Cliente_541"/>
        <s v="Cliente_830"/>
        <s v="Cliente_656"/>
        <s v="Cliente_486"/>
        <s v="Cliente_774"/>
        <s v="Cliente_26"/>
        <s v="Cliente_273"/>
        <s v="Cliente_798"/>
        <s v="Cliente_8"/>
        <s v="Cliente_31"/>
        <s v="Cliente_658"/>
        <s v="Cliente_773"/>
        <s v="Cliente_158"/>
        <s v="Cliente_569"/>
        <s v="Cliente_286"/>
        <s v="Cliente_199"/>
        <s v="Cliente_712"/>
        <s v="Cliente_56"/>
        <s v="Cliente_670"/>
        <s v="Cliente_909"/>
        <s v="Cliente_402"/>
        <s v="Cliente_709"/>
        <s v="Cliente_533"/>
        <s v="Cliente_953"/>
        <s v="Cliente_380"/>
        <s v="Cliente_964"/>
        <s v="Cliente_939"/>
        <s v="Cliente_536"/>
        <s v="Cliente_5"/>
        <s v="Cliente_115"/>
        <s v="Cliente_580"/>
        <s v="Cliente_788"/>
        <s v="Cliente_892"/>
        <s v="Cliente_406"/>
        <s v="Cliente_295"/>
        <s v="Cliente_547"/>
        <s v="Cliente_156"/>
        <s v="Cliente_768"/>
        <s v="Cliente_359"/>
        <s v="Cliente_131"/>
        <s v="Cliente_485"/>
        <s v="Cliente_493"/>
        <s v="Cliente_282"/>
        <s v="Cliente_850"/>
        <s v="Cliente_301"/>
        <s v="Cliente_124"/>
        <s v="Cliente_741"/>
        <s v="Cliente_610"/>
        <s v="Cliente_681"/>
        <s v="Cliente_173"/>
        <s v="Cliente_55"/>
        <s v="Cliente_653"/>
        <s v="Cliente_628"/>
        <s v="Cliente_715"/>
        <s v="Cliente_321"/>
        <s v="Cliente_442"/>
        <s v="Cliente_752"/>
        <s v="Cliente_727"/>
        <s v="Cliente_548"/>
        <s v="Cliente_30"/>
        <s v="Cliente_412"/>
        <s v="Cliente_646"/>
        <s v="Cliente_151"/>
        <s v="Cliente_318"/>
        <s v="Cliente_336"/>
        <s v="Cliente_560"/>
        <s v="Cliente_367"/>
        <s v="Cliente_765"/>
        <s v="Cliente_679"/>
        <s v="Cliente_512"/>
        <s v="Cliente_701"/>
        <s v="Cliente_331"/>
        <s v="Cliente_83"/>
        <s v="Cliente_339"/>
        <s v="Cliente_323"/>
        <s v="Cliente_678"/>
        <s v="Cliente_74"/>
        <s v="Cliente_146"/>
        <s v="Cliente_212"/>
        <s v="Cliente_3"/>
        <s v="Cliente_176"/>
        <s v="Cliente_551"/>
        <s v="Cliente_240"/>
        <s v="Cliente_759"/>
        <s v="Cliente_959"/>
        <s v="Cliente_744"/>
        <s v="Cliente_189"/>
        <s v="Cliente_576"/>
        <s v="Cliente_474"/>
        <s v="Cliente_990"/>
        <s v="Cliente_67"/>
        <s v="Cliente_445"/>
        <s v="Cliente_984"/>
        <s v="Cliente_877"/>
        <s v="Cliente_494"/>
        <s v="Cliente_264"/>
        <s v="Cliente_142"/>
        <s v="Cliente_599"/>
        <s v="Cliente_856"/>
        <s v="Cliente_722"/>
        <s v="Cliente_935"/>
        <s v="Cliente_961"/>
        <s v="Cliente_924"/>
        <s v="Cliente_579"/>
        <s v="Cliente_567"/>
        <s v="Cliente_927"/>
        <s v="Cliente_539"/>
        <s v="Cliente_872"/>
        <s v="Cliente_425"/>
        <s v="Cliente_700"/>
        <s v="Cliente_665"/>
        <s v="Cliente_978"/>
        <s v="Cliente_577"/>
        <s v="Cliente_429"/>
        <s v="Cliente_811"/>
        <s v="Cliente_228"/>
        <s v="Cliente_249"/>
        <s v="Cliente_326"/>
        <s v="Cliente_281"/>
        <s v="Cliente_686"/>
        <s v="Cliente_418"/>
        <s v="Cliente_397"/>
        <s v="Cliente_477"/>
        <s v="Cliente_300"/>
        <s v="Cliente_928"/>
        <s v="Cliente_132"/>
        <s v="Cliente_53"/>
        <s v="Cliente_673"/>
        <s v="Cliente_243"/>
        <s v="Cliente_730"/>
        <s v="Cliente_617"/>
        <s v="Cliente_827"/>
        <s v="Cliente_184"/>
        <s v="Cliente_345"/>
        <s v="Cliente_277"/>
        <s v="Cliente_981"/>
        <s v="Cliente_24"/>
        <s v="Cliente_463"/>
        <s v="Cliente_746"/>
        <s v="Cliente_409"/>
        <s v="Cliente_729"/>
        <s v="Cliente_565"/>
        <s v="Cliente_195"/>
        <s v="Cliente_211"/>
        <s v="Cliente_385"/>
        <s v="Cliente_986"/>
        <s v="Cliente_994"/>
        <s v="Cliente_648"/>
        <s v="Cliente_702"/>
        <s v="Cliente_846"/>
        <s v="Cliente_620"/>
        <s v="Cliente_672"/>
        <s v="Cliente_735"/>
        <s v="Cliente_268"/>
        <s v="Cliente_161"/>
        <s v="Cliente_600"/>
        <s v="Cliente_654"/>
        <s v="Cliente_269"/>
        <s v="Cliente_12"/>
        <s v="Cliente_294"/>
        <s v="Cliente_659"/>
        <s v="Cliente_47"/>
        <s v="Cliente_544"/>
        <s v="Cliente_633"/>
        <s v="Cliente_154"/>
        <s v="Cliente_489"/>
        <s v="Cliente_350"/>
        <s v="Cliente_797"/>
        <s v="Cliente_436"/>
        <s v="Cliente_597"/>
        <s v="Cliente_823"/>
        <s v="Cliente_690"/>
        <s v="Cliente_216"/>
        <s v="Cliente_546"/>
        <s v="Cliente_524"/>
        <s v="Cliente_193"/>
        <s v="Cliente_794"/>
        <s v="Cliente_602"/>
        <s v="Cliente_296"/>
        <s v="Cliente_568"/>
        <s v="Cliente_897"/>
        <s v="Cliente_816"/>
        <s v="Cliente_221"/>
        <s v="Cliente_755"/>
        <s v="Cliente_289"/>
        <s v="Cliente_476"/>
        <s v="Cliente_940"/>
        <s v="Cliente_707"/>
        <s v="Cliente_644"/>
        <s v="Cliente_619"/>
        <s v="Cliente_833"/>
        <s v="Cliente_899"/>
        <s v="Cliente_498"/>
        <s v="Cliente_470"/>
        <s v="Cliente_191"/>
        <s v="Cliente_183"/>
        <s v="Cliente_499"/>
        <s v="Cliente_495"/>
        <s v="Cliente_54"/>
        <s v="Cliente_923"/>
        <s v="Cliente_453"/>
        <s v="Cliente_14"/>
        <s v="Cliente_611"/>
        <s v="Cliente_666"/>
        <s v="Cliente_505"/>
        <s v="Cliente_858"/>
        <s v="Cliente_882"/>
        <s v="Cliente_275"/>
        <s v="Cliente_871"/>
        <s v="Cliente_841"/>
        <s v="Cliente_789"/>
        <s v="Cliente_141"/>
        <s v="Cliente_992"/>
        <s v="Cliente_622"/>
        <s v="Cliente_508"/>
        <s v="Cliente_676"/>
        <s v="Cliente_667"/>
        <s v="Cliente_609"/>
        <s v="Cliente_471"/>
        <s v="Cliente_196"/>
        <s v="Cliente_563"/>
        <s v="Cliente_991"/>
        <s v="Cliente_330"/>
        <s v="Cliente_943"/>
        <s v="Cliente_285"/>
        <s v="Cliente_905"/>
        <s v="Cliente_543"/>
        <s v="Cliente_239"/>
        <s v="Cliente_315"/>
        <s v="Cliente_166"/>
        <s v="Cliente_157"/>
        <s v="Cliente_912"/>
        <s v="Cliente_736"/>
        <s v="Cliente_328"/>
        <s v="Cliente_919"/>
        <s v="Cliente_958"/>
        <s v="Cliente_395"/>
        <s v="Cliente_287"/>
        <s v="Cliente_479"/>
        <s v="Cliente_160"/>
        <s v="Cliente_109"/>
        <s v="Cliente_342"/>
        <s v="Cliente_332"/>
        <s v="Cliente_689"/>
        <s v="Cliente_518"/>
        <s v="Cliente_348"/>
        <s v="Cliente_259"/>
        <s v="Cliente_869"/>
        <s v="Cliente_842"/>
        <s v="Cliente_349"/>
        <s v="Cliente_316"/>
        <s v="Cliente_732"/>
        <s v="Cliente_807"/>
        <s v="Cliente_900"/>
        <s v="Cliente_143"/>
        <s v="Cliente_405"/>
        <s v="Cliente_473"/>
        <s v="Cliente_404"/>
        <s v="Cliente_717"/>
        <s v="Cliente_783"/>
        <s v="Cliente_589"/>
        <s v="Cliente_284"/>
        <s v="Cliente_207"/>
        <s v="Cliente_531"/>
        <s v="Cliente_420"/>
        <s v="Cliente_989"/>
        <s v="Cliente_421"/>
        <s v="Cliente_194"/>
        <s v="Cliente_876"/>
        <s v="Cliente_365"/>
        <s v="Cliente_185"/>
        <s v="Cliente_558"/>
        <s v="Cliente_535"/>
        <s v="Cliente_18"/>
        <s v="Cliente_696"/>
        <s v="Cliente_704"/>
        <s v="Cliente_720"/>
        <s v="Cliente_624"/>
        <s v="Cliente_434"/>
        <s v="Cliente_149"/>
        <s v="Cliente_125"/>
        <s v="Cliente_618"/>
        <s v="Cliente_527"/>
        <s v="Cliente_71"/>
        <s v="Cliente_437"/>
        <s v="Cliente_719"/>
        <s v="Cliente_354"/>
        <s v="Cliente_363"/>
        <s v="Cliente_778"/>
        <s v="Cliente_637"/>
        <s v="Cliente_948"/>
        <s v="Cliente_172"/>
        <s v="Cliente_70"/>
        <s v="Cliente_835"/>
        <s v="Cliente_821"/>
        <s v="Cliente_509"/>
        <s v="Cliente_951"/>
        <s v="Cliente_819"/>
        <s v="Cliente_334"/>
        <s v="Cliente_787"/>
        <s v="Cliente_616"/>
        <s v="Cliente_422"/>
        <s v="Cliente_930"/>
        <s v="Cliente_218"/>
        <s v="Cliente_257"/>
        <s v="Cliente_112"/>
        <s v="Cliente_95"/>
        <s v="Cliente_866"/>
        <s v="Cliente_232"/>
        <s v="Cliente_113"/>
        <s v="Cliente_785"/>
        <s v="Cliente_554"/>
        <s v="Cliente_320"/>
        <s v="Cliente_996"/>
        <s v="Cliente_392"/>
        <s v="Cliente_615"/>
        <s v="Cliente_968"/>
        <s v="Cliente_206"/>
        <s v="Cliente_669"/>
        <s v="Cliente_705"/>
        <s v="Cliente_462"/>
        <s v="Cliente_809"/>
        <s v="Cliente_21"/>
        <s v="Cliente_110"/>
        <s v="Cliente_454"/>
        <s v="Cliente_825"/>
        <s v="Cliente_134"/>
        <s v="Cliente_555"/>
        <s v="Cliente_887"/>
        <s v="Cliente_913"/>
        <s v="Cliente_41"/>
        <s v="Cliente_738"/>
        <s v="Cliente_280"/>
        <s v="Cliente_117"/>
        <s v="Cliente_988"/>
        <s v="Cliente_372"/>
        <s v="Cliente_283"/>
        <s v="Cliente_857"/>
        <s v="Cliente_208"/>
        <s v="Cliente_443"/>
        <s v="Cliente_138"/>
        <s v="Cliente_177"/>
        <s v="Cliente_832"/>
        <s v="Cliente_480"/>
        <s v="Cliente_351"/>
        <s v="Cliente_344"/>
        <s v="Cliente_564"/>
        <s v="Cliente_782"/>
        <s v="Cliente_165"/>
        <s v="Cliente_608"/>
        <s v="Cliente_657"/>
        <s v="Cliente_224"/>
        <s v="Cliente_680"/>
        <s v="Cliente_513"/>
        <s v="Cliente_973"/>
        <s v="Cliente_592"/>
        <s v="Cliente_575"/>
        <s v="Cliente_511"/>
        <s v="Cliente_772"/>
        <s v="Cliente_605"/>
        <s v="Cliente_197"/>
        <s v="Cliente_19"/>
        <s v="Cliente_586"/>
        <s v="Cliente_687"/>
        <s v="Cliente_415"/>
        <s v="Cliente_456"/>
        <s v="Cliente_820"/>
        <s v="Cliente_698"/>
        <s v="Cliente_59"/>
        <s v="Cliente_799"/>
        <s v="Cliente_52"/>
        <s v="Cliente_278"/>
        <s v="Cliente_595"/>
        <s v="Cliente_2"/>
        <s v="Cliente_880"/>
        <s v="Cliente_626"/>
        <s v="Cliente_411"/>
        <s v="Cliente_123"/>
        <s v="Cliente_910"/>
        <s v="Cliente_483"/>
        <s v="Cliente_642"/>
        <s v="Cliente_962"/>
        <s v="Cliente_883"/>
        <s v="Cliente_593"/>
        <s v="Cliente_368"/>
        <s v="Cliente_693"/>
        <s v="Cliente_226"/>
        <s v="Cliente_834"/>
        <s v="Cliente_104"/>
        <s v="Cliente_35"/>
        <s v="Cliente_837"/>
        <s v="Cliente_514"/>
        <s v="Cliente_725"/>
        <s v="Cliente_114"/>
        <s v="Cliente_90"/>
        <s v="Cliente_496"/>
        <s v="Cliente_58"/>
        <s v="Cliente_468"/>
        <s v="Cliente_714"/>
        <s v="Cliente_950"/>
        <s v="Cliente_663"/>
        <s v="Cliente_801"/>
        <s v="Cliente_804"/>
        <s v="Cliente_716"/>
        <s v="Cliente_786"/>
        <s v="Cliente_594"/>
        <s v="Cliente_396"/>
        <s v="Cliente_954"/>
        <s v="Cliente_263"/>
        <s v="Cliente_438"/>
        <s v="Cliente_353"/>
        <s v="Cliente_770"/>
        <s v="Cliente_888"/>
        <s v="Cliente_635"/>
        <s v="Cliente_484"/>
        <s v="Cliente_297"/>
        <s v="Cliente_446"/>
        <s v="Cliente_298"/>
        <s v="Cliente_304"/>
        <s v="Cliente_743"/>
        <s v="Cliente_428"/>
        <s v="Cliente_750"/>
        <s v="Cliente_808"/>
        <s v="Cliente_376"/>
        <s v="Cliente_721"/>
        <s v="Cliente_227"/>
        <s v="Cliente_757"/>
      </sharedItems>
    </cacheField>
    <cacheField name="Número de Comensales" numFmtId="0">
      <sharedItems containsSemiMixedTypes="0" containsString="0" containsNumber="1" containsInteger="1" minValue="1" maxValue="6"/>
    </cacheField>
    <cacheField name="Hora de Llegada" numFmtId="22">
      <sharedItems containsSemiMixedTypes="0" containsNonDate="0" containsDate="1" containsString="0" minDate="2023-04-01T00:01:00" maxDate="2023-04-07T03:56:00"/>
    </cacheField>
    <cacheField name="Hora de Salida" numFmtId="22">
      <sharedItems containsSemiMixedTypes="0" containsNonDate="0" containsDate="1" containsString="0" minDate="2023-04-01T01:11:00" maxDate="2023-04-07T07:51:00"/>
    </cacheField>
    <cacheField name="Mesero Asignado" numFmtId="0">
      <sharedItems count="5">
        <s v="Mesero_3"/>
        <s v="Mesero_1"/>
        <s v="Mesero_2"/>
        <s v="Mesero_5"/>
        <s v="Mesero_4"/>
      </sharedItems>
    </cacheField>
    <cacheField name="Tipo de Servicio" numFmtId="0">
      <sharedItems count="3">
        <s v="Almuerzo"/>
        <s v="Desayuno"/>
        <s v="Cena"/>
      </sharedItems>
    </cacheField>
    <cacheField name="Método de Pago" numFmtId="0">
      <sharedItems count="3">
        <s v="Tarjeta de débito"/>
        <s v="Efectivo"/>
        <s v="Tarjeta de crédito"/>
      </sharedItems>
    </cacheField>
    <cacheField name="Propina" numFmtId="2">
      <sharedItems containsSemiMixedTypes="0" containsString="0" containsNumber="1" minValue="10.029999999999999" maxValue="49.88"/>
    </cacheField>
    <cacheField name="Estado de la Mesa" numFmtId="0">
      <sharedItems/>
    </cacheField>
    <cacheField name="Número de Orden" numFmtId="0">
      <sharedItems containsSemiMixedTypes="0" containsString="0" containsNumber="1" containsInteger="1" minValue="1" maxValue="767"/>
    </cacheField>
    <cacheField name="País de Origen" numFmtId="0">
      <sharedItems count="11">
        <s v="España"/>
        <s v="Colombia"/>
        <s v="Brasil"/>
        <s v="Paraguay"/>
        <s v="Perú"/>
        <s v="Venezuela"/>
        <s v="Bolivia"/>
        <s v="Uruguay"/>
        <s v="Ecuador"/>
        <s v="Chile"/>
        <s v="Argentina"/>
      </sharedItems>
    </cacheField>
    <cacheField name="Platos Ordenados" numFmtId="0">
      <sharedItems/>
    </cacheField>
    <cacheField name="Monto total de la cuenta" numFmtId="0">
      <sharedItems containsSemiMixedTypes="0" containsString="0" containsNumber="1" containsInteger="1" minValue="18" maxValue="360"/>
    </cacheField>
    <cacheField name="Fecha de factura" numFmtId="14">
      <sharedItems containsNonDate="0" containsDate="1" containsMixedTypes="1" minDate="2023-04-01T00:00:00" maxDate="2023-04-08T00:00:00" count="13">
        <d v="2023-04-01T00:00:00"/>
        <d v="2023-04-02T00:00:00"/>
        <d v="2023-04-03T00:00:00"/>
        <d v="2023-04-04T00:00:00"/>
        <d v="2023-04-05T00:00:00"/>
        <d v="2023-04-06T00:00:00"/>
        <d v="2023-04-07T00:00:00"/>
        <s v="Fórmula1" f="1"/>
        <s v="Fórmula2" f="1"/>
        <s v="Fórmula3" f="1"/>
        <s v="Fórmula4" f="1"/>
        <s v="Fórmula5" f="1"/>
        <s v="Fórmula6" f="1"/>
      </sharedItems>
    </cacheField>
    <cacheField name="Hora de llegada2" numFmtId="166">
      <sharedItems containsSemiMixedTypes="0" containsNonDate="0" containsDate="1" containsString="0" minDate="1899-12-30T00:00:00" maxDate="1899-12-30T03:59:00"/>
    </cacheField>
    <cacheField name="Hora de salida2" numFmtId="166">
      <sharedItems containsSemiMixedTypes="0" containsNonDate="0" containsDate="1" containsString="0" minDate="1899-12-30T01:04:00" maxDate="1899-12-30T07:51:00"/>
    </cacheField>
    <cacheField name="Tiempo de permanencia" numFmtId="166">
      <sharedItems containsSemiMixedTypes="0" containsNonDate="0" containsDate="1" containsString="0" minDate="1899-12-30T01:01:00" maxDate="1899-12-30T04:14:00"/>
    </cacheField>
    <cacheField name="Tiempo de preparación (Horas)" numFmtId="2">
      <sharedItems containsSemiMixedTypes="0" containsString="0" containsNumber="1" minValue="8.3333333333333329E-2" maxValue="3.3833333333333333"/>
    </cacheField>
    <cacheField name="Tiempo de degustación (Horas)" numFmtId="2">
      <sharedItems containsSemiMixedTypes="0" containsString="0" containsNumber="1" minValue="0" maxValue="4.0666666666744273"/>
    </cacheField>
    <cacheField name="Cobrado" numFmtId="0">
      <sharedItems count="2">
        <s v="SI"/>
        <s v="NO"/>
      </sharedItems>
    </cacheField>
    <cacheField name="Minutos" numFmtId="165">
      <sharedItems containsNonDate="0" containsDate="1" containsString="0" containsBlank="1" minDate="1899-12-30T00:15:00" maxDate="1899-12-30T00:15:00"/>
    </cacheField>
    <cacheField name="Día" numFmtId="165">
      <sharedItems containsNonDate="0" count="7">
        <s v="sábado"/>
        <s v="domingo"/>
        <s v="lunes"/>
        <s v="martes"/>
        <s v="miércoles"/>
        <s v="jueves"/>
        <s v="viernes"/>
      </sharedItems>
    </cacheField>
  </cacheFields>
  <calculatedItems count="6">
    <calculatedItem>
      <pivotArea cacheIndex="1" outline="0" fieldPosition="0">
        <references count="1">
          <reference field="14" count="1">
            <x v="7"/>
          </reference>
        </references>
      </pivotArea>
    </calculatedItem>
    <calculatedItem>
      <pivotArea cacheIndex="1" outline="0" fieldPosition="0">
        <references count="1">
          <reference field="14" count="1">
            <x v="8"/>
          </reference>
        </references>
      </pivotArea>
    </calculatedItem>
    <calculatedItem>
      <pivotArea cacheIndex="1" outline="0" fieldPosition="0">
        <references count="1">
          <reference field="14" count="1">
            <x v="9"/>
          </reference>
        </references>
      </pivotArea>
    </calculatedItem>
    <calculatedItem>
      <pivotArea cacheIndex="1" outline="0" fieldPosition="0">
        <references count="1">
          <reference field="14" count="1">
            <x v="10"/>
          </reference>
        </references>
      </pivotArea>
    </calculatedItem>
    <calculatedItem>
      <pivotArea cacheIndex="1" outline="0" fieldPosition="0">
        <references count="1">
          <reference field="14" count="1">
            <x v="11"/>
          </reference>
        </references>
      </pivotArea>
    </calculatedItem>
    <calculatedItem>
      <pivotArea cacheIndex="1" outline="0" fieldPosition="0">
        <references count="1">
          <reference field="14" count="1">
            <x v="12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 pivotCacheId="76448508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3">
  <r>
    <x v="0"/>
    <n v="10"/>
    <s v="Plato_7"/>
    <s v="Descripción del Plato_7"/>
    <n v="14"/>
    <n v="24"/>
    <n v="2"/>
    <n v="25"/>
    <s v="Ninguna"/>
    <n v="10"/>
    <n v="24"/>
    <n v="0.41666666666666669"/>
    <n v="48"/>
  </r>
  <r>
    <x v="0"/>
    <n v="10"/>
    <s v="Plato_2"/>
    <s v="Descripción del Plato_2"/>
    <n v="18"/>
    <n v="30"/>
    <n v="3"/>
    <n v="32"/>
    <s v="Sin cebolla"/>
    <n v="12"/>
    <n v="30"/>
    <n v="0.4"/>
    <n v="90"/>
  </r>
  <r>
    <x v="1"/>
    <n v="6"/>
    <s v="Plato_17"/>
    <s v="Descripción del Plato_17"/>
    <n v="19"/>
    <n v="31"/>
    <n v="1"/>
    <n v="51"/>
    <s v="Ninguna"/>
    <n v="12"/>
    <n v="31"/>
    <n v="0.38709677419354838"/>
    <n v="31"/>
  </r>
  <r>
    <x v="1"/>
    <n v="6"/>
    <s v="Plato_6"/>
    <s v="Descripción del Plato_6"/>
    <n v="16"/>
    <n v="27"/>
    <n v="1"/>
    <n v="34"/>
    <s v="Sin cebolla"/>
    <n v="11"/>
    <n v="27"/>
    <n v="0.40740740740740738"/>
    <n v="27"/>
  </r>
  <r>
    <x v="2"/>
    <n v="20"/>
    <s v="Plato_20"/>
    <s v="Descripción del Plato_20"/>
    <n v="25"/>
    <n v="40"/>
    <n v="1"/>
    <n v="9"/>
    <s v="Sin cebolla"/>
    <n v="15"/>
    <n v="40"/>
    <n v="0.375"/>
    <n v="40"/>
  </r>
  <r>
    <x v="2"/>
    <n v="20"/>
    <s v="Plato_17"/>
    <s v="Descripción del Plato_17"/>
    <n v="19"/>
    <n v="31"/>
    <n v="1"/>
    <n v="27"/>
    <s v="Ninguna"/>
    <n v="12"/>
    <n v="31"/>
    <n v="0.38709677419354838"/>
    <n v="31"/>
  </r>
  <r>
    <x v="2"/>
    <n v="20"/>
    <s v="Plato_19"/>
    <s v="Descripción del Plato_19"/>
    <n v="22"/>
    <n v="36"/>
    <n v="1"/>
    <n v="36"/>
    <s v="Ninguna"/>
    <n v="14"/>
    <n v="36"/>
    <n v="0.3888888888888889"/>
    <n v="36"/>
  </r>
  <r>
    <x v="2"/>
    <n v="20"/>
    <s v="Plato_9"/>
    <s v="Descripción del Plato_9"/>
    <n v="17"/>
    <n v="29"/>
    <n v="2"/>
    <n v="54"/>
    <s v="Sin cebolla"/>
    <n v="12"/>
    <n v="29"/>
    <n v="0.41379310344827586"/>
    <n v="58"/>
  </r>
  <r>
    <x v="3"/>
    <n v="3"/>
    <s v="Plato_11"/>
    <s v="Descripción del Plato_11"/>
    <n v="20"/>
    <n v="33"/>
    <n v="3"/>
    <n v="23"/>
    <s v="Sin cebolla"/>
    <n v="13"/>
    <n v="33"/>
    <n v="0.39393939393939392"/>
    <n v="99"/>
  </r>
  <r>
    <x v="3"/>
    <n v="3"/>
    <s v="Plato_16"/>
    <s v="Descripción del Plato_16"/>
    <n v="16"/>
    <n v="28"/>
    <n v="3"/>
    <n v="17"/>
    <s v="Ninguna"/>
    <n v="12"/>
    <n v="28"/>
    <n v="0.42857142857142855"/>
    <n v="84"/>
  </r>
  <r>
    <x v="4"/>
    <n v="8"/>
    <s v="Plato_12"/>
    <s v="Descripción del Plato_12"/>
    <n v="11"/>
    <n v="19"/>
    <n v="1"/>
    <n v="8"/>
    <s v="Ninguna"/>
    <n v="8"/>
    <n v="19"/>
    <n v="0.42105263157894735"/>
    <n v="19"/>
  </r>
  <r>
    <x v="4"/>
    <n v="8"/>
    <s v="Plato_7"/>
    <s v="Descripción del Plato_7"/>
    <n v="14"/>
    <n v="24"/>
    <n v="2"/>
    <n v="9"/>
    <s v="Sin cebolla"/>
    <n v="10"/>
    <n v="24"/>
    <n v="0.41666666666666669"/>
    <n v="48"/>
  </r>
  <r>
    <x v="5"/>
    <n v="7"/>
    <s v="Plato_8"/>
    <s v="Descripción del Plato_8"/>
    <n v="21"/>
    <n v="35"/>
    <n v="2"/>
    <n v="11"/>
    <s v="Sin cebolla"/>
    <n v="14"/>
    <n v="35"/>
    <n v="0.4"/>
    <n v="70"/>
  </r>
  <r>
    <x v="6"/>
    <n v="17"/>
    <s v="Plato_15"/>
    <s v="Descripción del Plato_15"/>
    <n v="19"/>
    <n v="32"/>
    <n v="2"/>
    <n v="15"/>
    <s v="Sin cebolla"/>
    <n v="13"/>
    <n v="32"/>
    <n v="0.40625"/>
    <n v="64"/>
  </r>
  <r>
    <x v="6"/>
    <n v="17"/>
    <s v="Plato_19"/>
    <s v="Descripción del Plato_19"/>
    <n v="22"/>
    <n v="36"/>
    <n v="3"/>
    <n v="26"/>
    <s v="Ninguna"/>
    <n v="14"/>
    <n v="36"/>
    <n v="0.3888888888888889"/>
    <n v="108"/>
  </r>
  <r>
    <x v="7"/>
    <n v="11"/>
    <s v="Plato_5"/>
    <s v="Descripción del Plato_5"/>
    <n v="13"/>
    <n v="22"/>
    <n v="3"/>
    <n v="11"/>
    <s v="Ninguna"/>
    <n v="9"/>
    <n v="22"/>
    <n v="0.40909090909090912"/>
    <n v="66"/>
  </r>
  <r>
    <x v="7"/>
    <n v="11"/>
    <s v="Plato_16"/>
    <s v="Descripción del Plato_16"/>
    <n v="16"/>
    <n v="28"/>
    <n v="2"/>
    <n v="8"/>
    <s v="Ninguna"/>
    <n v="12"/>
    <n v="28"/>
    <n v="0.42857142857142855"/>
    <n v="56"/>
  </r>
  <r>
    <x v="7"/>
    <n v="11"/>
    <s v="Plato_20"/>
    <s v="Descripción del Plato_20"/>
    <n v="25"/>
    <n v="40"/>
    <n v="3"/>
    <n v="36"/>
    <s v="Ninguna"/>
    <n v="15"/>
    <n v="40"/>
    <n v="0.375"/>
    <n v="120"/>
  </r>
  <r>
    <x v="8"/>
    <n v="15"/>
    <s v="Plato_2"/>
    <s v="Descripción del Plato_2"/>
    <n v="18"/>
    <n v="30"/>
    <n v="1"/>
    <n v="51"/>
    <s v="Ninguna"/>
    <n v="12"/>
    <n v="30"/>
    <n v="0.4"/>
    <n v="30"/>
  </r>
  <r>
    <x v="8"/>
    <n v="15"/>
    <s v="Plato_7"/>
    <s v="Descripción del Plato_7"/>
    <n v="14"/>
    <n v="24"/>
    <n v="1"/>
    <n v="49"/>
    <s v="Sin cebolla"/>
    <n v="10"/>
    <n v="24"/>
    <n v="0.41666666666666669"/>
    <n v="24"/>
  </r>
  <r>
    <x v="8"/>
    <n v="15"/>
    <s v="Plato_12"/>
    <s v="Descripción del Plato_12"/>
    <n v="11"/>
    <n v="19"/>
    <n v="1"/>
    <n v="15"/>
    <s v="Ninguna"/>
    <n v="8"/>
    <n v="19"/>
    <n v="0.42105263157894735"/>
    <n v="19"/>
  </r>
  <r>
    <x v="8"/>
    <n v="15"/>
    <s v="Plato_15"/>
    <s v="Descripción del Plato_15"/>
    <n v="19"/>
    <n v="32"/>
    <n v="3"/>
    <n v="31"/>
    <s v="Ninguna"/>
    <n v="13"/>
    <n v="32"/>
    <n v="0.40625"/>
    <n v="96"/>
  </r>
  <r>
    <x v="9"/>
    <n v="17"/>
    <s v="Plato_18"/>
    <s v="Descripción del Plato_18"/>
    <n v="20"/>
    <n v="34"/>
    <n v="2"/>
    <n v="10"/>
    <s v="Sin cebolla"/>
    <n v="14"/>
    <n v="34"/>
    <n v="0.41176470588235292"/>
    <n v="68"/>
  </r>
  <r>
    <x v="9"/>
    <n v="17"/>
    <s v="Plato_20"/>
    <s v="Descripción del Plato_20"/>
    <n v="25"/>
    <n v="40"/>
    <n v="2"/>
    <n v="19"/>
    <s v="Ninguna"/>
    <n v="15"/>
    <n v="40"/>
    <n v="0.375"/>
    <n v="80"/>
  </r>
  <r>
    <x v="10"/>
    <n v="14"/>
    <s v="Plato_16"/>
    <s v="Descripción del Plato_16"/>
    <n v="16"/>
    <n v="28"/>
    <n v="1"/>
    <n v="32"/>
    <s v="Sin cebolla"/>
    <n v="12"/>
    <n v="28"/>
    <n v="0.42857142857142855"/>
    <n v="28"/>
  </r>
  <r>
    <x v="10"/>
    <n v="14"/>
    <s v="Plato_2"/>
    <s v="Descripción del Plato_2"/>
    <n v="18"/>
    <n v="30"/>
    <n v="2"/>
    <n v="24"/>
    <s v="Sin cebolla"/>
    <n v="12"/>
    <n v="30"/>
    <n v="0.4"/>
    <n v="60"/>
  </r>
  <r>
    <x v="11"/>
    <n v="14"/>
    <s v="Plato_16"/>
    <s v="Descripción del Plato_16"/>
    <n v="16"/>
    <n v="28"/>
    <n v="1"/>
    <n v="5"/>
    <s v="Sin cebolla"/>
    <n v="12"/>
    <n v="28"/>
    <n v="0.42857142857142855"/>
    <n v="28"/>
  </r>
  <r>
    <x v="11"/>
    <n v="14"/>
    <s v="Plato_19"/>
    <s v="Descripción del Plato_19"/>
    <n v="22"/>
    <n v="36"/>
    <n v="3"/>
    <n v="44"/>
    <s v="Ninguna"/>
    <n v="14"/>
    <n v="36"/>
    <n v="0.3888888888888889"/>
    <n v="108"/>
  </r>
  <r>
    <x v="11"/>
    <n v="14"/>
    <s v="Plato_8"/>
    <s v="Descripción del Plato_8"/>
    <n v="21"/>
    <n v="35"/>
    <n v="2"/>
    <n v="6"/>
    <s v="Ninguna"/>
    <n v="14"/>
    <n v="35"/>
    <n v="0.4"/>
    <n v="70"/>
  </r>
  <r>
    <x v="11"/>
    <n v="14"/>
    <s v="Plato_20"/>
    <s v="Descripción del Plato_20"/>
    <n v="25"/>
    <n v="40"/>
    <n v="3"/>
    <n v="40"/>
    <s v="Ninguna"/>
    <n v="15"/>
    <n v="40"/>
    <n v="0.375"/>
    <n v="120"/>
  </r>
  <r>
    <x v="12"/>
    <n v="2"/>
    <s v="Plato_9"/>
    <s v="Descripción del Plato_9"/>
    <n v="17"/>
    <n v="29"/>
    <n v="3"/>
    <n v="59"/>
    <s v="Sin cebolla"/>
    <n v="12"/>
    <n v="29"/>
    <n v="0.41379310344827586"/>
    <n v="87"/>
  </r>
  <r>
    <x v="13"/>
    <n v="16"/>
    <s v="Plato_3"/>
    <s v="Descripción del Plato_3"/>
    <n v="12"/>
    <n v="20"/>
    <n v="1"/>
    <n v="36"/>
    <s v="Ninguna"/>
    <n v="8"/>
    <n v="20"/>
    <n v="0.4"/>
    <n v="20"/>
  </r>
  <r>
    <x v="13"/>
    <n v="16"/>
    <s v="Plato_11"/>
    <s v="Descripción del Plato_11"/>
    <n v="20"/>
    <n v="33"/>
    <n v="1"/>
    <n v="26"/>
    <s v="Ninguna"/>
    <n v="13"/>
    <n v="33"/>
    <n v="0.39393939393939392"/>
    <n v="33"/>
  </r>
  <r>
    <x v="13"/>
    <n v="16"/>
    <s v="Plato_14"/>
    <s v="Descripción del Plato_14"/>
    <n v="14"/>
    <n v="23"/>
    <n v="2"/>
    <n v="44"/>
    <s v="Sin cebolla"/>
    <n v="9"/>
    <n v="23"/>
    <n v="0.39130434782608697"/>
    <n v="46"/>
  </r>
  <r>
    <x v="13"/>
    <n v="16"/>
    <s v="Plato_2"/>
    <s v="Descripción del Plato_2"/>
    <n v="18"/>
    <n v="30"/>
    <n v="1"/>
    <n v="48"/>
    <s v="Ninguna"/>
    <n v="12"/>
    <n v="30"/>
    <n v="0.4"/>
    <n v="30"/>
  </r>
  <r>
    <x v="14"/>
    <n v="6"/>
    <s v="Plato_16"/>
    <s v="Descripción del Plato_16"/>
    <n v="16"/>
    <n v="28"/>
    <n v="2"/>
    <n v="25"/>
    <s v="Ninguna"/>
    <n v="12"/>
    <n v="28"/>
    <n v="0.42857142857142855"/>
    <n v="56"/>
  </r>
  <r>
    <x v="14"/>
    <n v="6"/>
    <s v="Plato_13"/>
    <s v="Descripción del Plato_13"/>
    <n v="13"/>
    <n v="21"/>
    <n v="3"/>
    <n v="27"/>
    <s v="Ninguna"/>
    <n v="8"/>
    <n v="21"/>
    <n v="0.38095238095238093"/>
    <n v="63"/>
  </r>
  <r>
    <x v="14"/>
    <n v="6"/>
    <s v="Plato_8"/>
    <s v="Descripción del Plato_8"/>
    <n v="21"/>
    <n v="35"/>
    <n v="3"/>
    <n v="51"/>
    <s v="Ninguna"/>
    <n v="14"/>
    <n v="35"/>
    <n v="0.4"/>
    <n v="105"/>
  </r>
  <r>
    <x v="15"/>
    <n v="20"/>
    <s v="Plato_16"/>
    <s v="Descripción del Plato_16"/>
    <n v="16"/>
    <n v="28"/>
    <n v="1"/>
    <n v="38"/>
    <s v="Ninguna"/>
    <n v="12"/>
    <n v="28"/>
    <n v="0.42857142857142855"/>
    <n v="28"/>
  </r>
  <r>
    <x v="16"/>
    <n v="14"/>
    <s v="Plato_8"/>
    <s v="Descripción del Plato_8"/>
    <n v="21"/>
    <n v="35"/>
    <n v="1"/>
    <n v="43"/>
    <s v="Sin cebolla"/>
    <n v="14"/>
    <n v="35"/>
    <n v="0.4"/>
    <n v="35"/>
  </r>
  <r>
    <x v="16"/>
    <n v="14"/>
    <s v="Plato_4"/>
    <s v="Descripción del Plato_4"/>
    <n v="10"/>
    <n v="18"/>
    <n v="2"/>
    <n v="58"/>
    <s v="Ninguna"/>
    <n v="8"/>
    <n v="18"/>
    <n v="0.44444444444444442"/>
    <n v="36"/>
  </r>
  <r>
    <x v="16"/>
    <n v="14"/>
    <s v="Plato_5"/>
    <s v="Descripción del Plato_5"/>
    <n v="13"/>
    <n v="22"/>
    <n v="3"/>
    <n v="57"/>
    <s v="Sin cebolla"/>
    <n v="9"/>
    <n v="22"/>
    <n v="0.40909090909090912"/>
    <n v="66"/>
  </r>
  <r>
    <x v="17"/>
    <n v="9"/>
    <s v="Plato_9"/>
    <s v="Descripción del Plato_9"/>
    <n v="17"/>
    <n v="29"/>
    <n v="1"/>
    <n v="23"/>
    <s v="Ninguna"/>
    <n v="12"/>
    <n v="29"/>
    <n v="0.41379310344827586"/>
    <n v="29"/>
  </r>
  <r>
    <x v="17"/>
    <n v="9"/>
    <s v="Plato_20"/>
    <s v="Descripción del Plato_20"/>
    <n v="25"/>
    <n v="40"/>
    <n v="2"/>
    <n v="54"/>
    <s v="Ninguna"/>
    <n v="15"/>
    <n v="40"/>
    <n v="0.375"/>
    <n v="80"/>
  </r>
  <r>
    <x v="17"/>
    <n v="9"/>
    <s v="Plato_10"/>
    <s v="Descripción del Plato_10"/>
    <n v="15"/>
    <n v="26"/>
    <n v="3"/>
    <n v="23"/>
    <s v="Ninguna"/>
    <n v="11"/>
    <n v="26"/>
    <n v="0.42307692307692307"/>
    <n v="78"/>
  </r>
  <r>
    <x v="17"/>
    <n v="9"/>
    <s v="Plato_15"/>
    <s v="Descripción del Plato_15"/>
    <n v="19"/>
    <n v="32"/>
    <n v="2"/>
    <n v="34"/>
    <s v="Ninguna"/>
    <n v="13"/>
    <n v="32"/>
    <n v="0.40625"/>
    <n v="64"/>
  </r>
  <r>
    <x v="18"/>
    <n v="18"/>
    <s v="Plato_20"/>
    <s v="Descripción del Plato_20"/>
    <n v="25"/>
    <n v="40"/>
    <n v="2"/>
    <n v="44"/>
    <s v="Sin cebolla"/>
    <n v="15"/>
    <n v="40"/>
    <n v="0.375"/>
    <n v="80"/>
  </r>
  <r>
    <x v="19"/>
    <n v="8"/>
    <s v="Plato_8"/>
    <s v="Descripción del Plato_8"/>
    <n v="21"/>
    <n v="35"/>
    <n v="3"/>
    <n v="50"/>
    <s v="Sin cebolla"/>
    <n v="14"/>
    <n v="35"/>
    <n v="0.4"/>
    <n v="105"/>
  </r>
  <r>
    <x v="19"/>
    <n v="8"/>
    <s v="Plato_1"/>
    <s v="Descripción del Plato_1"/>
    <n v="15"/>
    <n v="25"/>
    <n v="2"/>
    <n v="6"/>
    <s v="Sin cebolla"/>
    <n v="10"/>
    <n v="25"/>
    <n v="0.4"/>
    <n v="50"/>
  </r>
  <r>
    <x v="19"/>
    <n v="8"/>
    <s v="Plato_14"/>
    <s v="Descripción del Plato_14"/>
    <n v="14"/>
    <n v="23"/>
    <n v="1"/>
    <n v="14"/>
    <s v="Sin cebolla"/>
    <n v="9"/>
    <n v="23"/>
    <n v="0.39130434782608697"/>
    <n v="23"/>
  </r>
  <r>
    <x v="20"/>
    <n v="12"/>
    <s v="Plato_20"/>
    <s v="Descripción del Plato_20"/>
    <n v="25"/>
    <n v="40"/>
    <n v="3"/>
    <n v="20"/>
    <s v="Ninguna"/>
    <n v="15"/>
    <n v="40"/>
    <n v="0.375"/>
    <n v="120"/>
  </r>
  <r>
    <x v="20"/>
    <n v="12"/>
    <s v="Plato_3"/>
    <s v="Descripción del Plato_3"/>
    <n v="12"/>
    <n v="20"/>
    <n v="2"/>
    <n v="43"/>
    <s v="Ninguna"/>
    <n v="8"/>
    <n v="20"/>
    <n v="0.4"/>
    <n v="40"/>
  </r>
  <r>
    <x v="20"/>
    <n v="12"/>
    <s v="Plato_15"/>
    <s v="Descripción del Plato_15"/>
    <n v="19"/>
    <n v="32"/>
    <n v="2"/>
    <n v="44"/>
    <s v="Sin cebolla"/>
    <n v="13"/>
    <n v="32"/>
    <n v="0.40625"/>
    <n v="64"/>
  </r>
  <r>
    <x v="20"/>
    <n v="12"/>
    <s v="Plato_1"/>
    <s v="Descripción del Plato_1"/>
    <n v="15"/>
    <n v="25"/>
    <n v="2"/>
    <n v="45"/>
    <s v="Sin cebolla"/>
    <n v="10"/>
    <n v="25"/>
    <n v="0.4"/>
    <n v="50"/>
  </r>
  <r>
    <x v="21"/>
    <n v="15"/>
    <s v="Plato_4"/>
    <s v="Descripción del Plato_4"/>
    <n v="10"/>
    <n v="18"/>
    <n v="1"/>
    <n v="32"/>
    <s v="Ninguna"/>
    <n v="8"/>
    <n v="18"/>
    <n v="0.44444444444444442"/>
    <n v="18"/>
  </r>
  <r>
    <x v="21"/>
    <n v="15"/>
    <s v="Plato_18"/>
    <s v="Descripción del Plato_18"/>
    <n v="20"/>
    <n v="34"/>
    <n v="3"/>
    <n v="19"/>
    <s v="Ninguna"/>
    <n v="14"/>
    <n v="34"/>
    <n v="0.41176470588235292"/>
    <n v="102"/>
  </r>
  <r>
    <x v="21"/>
    <n v="15"/>
    <s v="Plato_9"/>
    <s v="Descripción del Plato_9"/>
    <n v="17"/>
    <n v="29"/>
    <n v="2"/>
    <n v="13"/>
    <s v="Sin cebolla"/>
    <n v="12"/>
    <n v="29"/>
    <n v="0.41379310344827586"/>
    <n v="58"/>
  </r>
  <r>
    <x v="21"/>
    <n v="15"/>
    <s v="Plato_8"/>
    <s v="Descripción del Plato_8"/>
    <n v="21"/>
    <n v="35"/>
    <n v="1"/>
    <n v="59"/>
    <s v="Sin cebolla"/>
    <n v="14"/>
    <n v="35"/>
    <n v="0.4"/>
    <n v="35"/>
  </r>
  <r>
    <x v="22"/>
    <n v="1"/>
    <s v="Plato_12"/>
    <s v="Descripción del Plato_12"/>
    <n v="11"/>
    <n v="19"/>
    <n v="3"/>
    <n v="46"/>
    <s v="Sin cebolla"/>
    <n v="8"/>
    <n v="19"/>
    <n v="0.42105263157894735"/>
    <n v="57"/>
  </r>
  <r>
    <x v="22"/>
    <n v="1"/>
    <s v="Plato_6"/>
    <s v="Descripción del Plato_6"/>
    <n v="16"/>
    <n v="27"/>
    <n v="3"/>
    <n v="17"/>
    <s v="Sin cebolla"/>
    <n v="11"/>
    <n v="27"/>
    <n v="0.40740740740740738"/>
    <n v="81"/>
  </r>
  <r>
    <x v="23"/>
    <n v="5"/>
    <s v="Plato_10"/>
    <s v="Descripción del Plato_10"/>
    <n v="15"/>
    <n v="26"/>
    <n v="3"/>
    <n v="45"/>
    <s v="Ninguna"/>
    <n v="11"/>
    <n v="26"/>
    <n v="0.42307692307692307"/>
    <n v="78"/>
  </r>
  <r>
    <x v="23"/>
    <n v="5"/>
    <s v="Plato_9"/>
    <s v="Descripción del Plato_9"/>
    <n v="17"/>
    <n v="29"/>
    <n v="1"/>
    <n v="46"/>
    <s v="Ninguna"/>
    <n v="12"/>
    <n v="29"/>
    <n v="0.41379310344827586"/>
    <n v="29"/>
  </r>
  <r>
    <x v="23"/>
    <n v="5"/>
    <s v="Plato_14"/>
    <s v="Descripción del Plato_14"/>
    <n v="14"/>
    <n v="23"/>
    <n v="2"/>
    <n v="42"/>
    <s v="Sin cebolla"/>
    <n v="9"/>
    <n v="23"/>
    <n v="0.39130434782608697"/>
    <n v="46"/>
  </r>
  <r>
    <x v="23"/>
    <n v="5"/>
    <s v="Plato_20"/>
    <s v="Descripción del Plato_20"/>
    <n v="25"/>
    <n v="40"/>
    <n v="2"/>
    <n v="47"/>
    <s v="Sin cebolla"/>
    <n v="15"/>
    <n v="40"/>
    <n v="0.375"/>
    <n v="80"/>
  </r>
  <r>
    <x v="24"/>
    <n v="12"/>
    <s v="Plato_18"/>
    <s v="Descripción del Plato_18"/>
    <n v="20"/>
    <n v="34"/>
    <n v="1"/>
    <n v="35"/>
    <s v="Sin cebolla"/>
    <n v="14"/>
    <n v="34"/>
    <n v="0.41176470588235292"/>
    <n v="34"/>
  </r>
  <r>
    <x v="25"/>
    <n v="18"/>
    <s v="Plato_4"/>
    <s v="Descripción del Plato_4"/>
    <n v="10"/>
    <n v="18"/>
    <n v="2"/>
    <n v="13"/>
    <s v="Sin cebolla"/>
    <n v="8"/>
    <n v="18"/>
    <n v="0.44444444444444442"/>
    <n v="36"/>
  </r>
  <r>
    <x v="25"/>
    <n v="18"/>
    <s v="Plato_13"/>
    <s v="Descripción del Plato_13"/>
    <n v="13"/>
    <n v="21"/>
    <n v="2"/>
    <n v="54"/>
    <s v="Ninguna"/>
    <n v="8"/>
    <n v="21"/>
    <n v="0.38095238095238093"/>
    <n v="42"/>
  </r>
  <r>
    <x v="25"/>
    <n v="18"/>
    <s v="Plato_7"/>
    <s v="Descripción del Plato_7"/>
    <n v="14"/>
    <n v="24"/>
    <n v="2"/>
    <n v="42"/>
    <s v="Sin cebolla"/>
    <n v="10"/>
    <n v="24"/>
    <n v="0.41666666666666669"/>
    <n v="48"/>
  </r>
  <r>
    <x v="26"/>
    <n v="4"/>
    <s v="Plato_8"/>
    <s v="Descripción del Plato_8"/>
    <n v="21"/>
    <n v="35"/>
    <n v="1"/>
    <n v="17"/>
    <s v="Ninguna"/>
    <n v="14"/>
    <n v="35"/>
    <n v="0.4"/>
    <n v="35"/>
  </r>
  <r>
    <x v="26"/>
    <n v="4"/>
    <s v="Plato_10"/>
    <s v="Descripción del Plato_10"/>
    <n v="15"/>
    <n v="26"/>
    <n v="1"/>
    <n v="38"/>
    <s v="Sin cebolla"/>
    <n v="11"/>
    <n v="26"/>
    <n v="0.42307692307692307"/>
    <n v="26"/>
  </r>
  <r>
    <x v="27"/>
    <n v="2"/>
    <s v="Plato_4"/>
    <s v="Descripción del Plato_4"/>
    <n v="10"/>
    <n v="18"/>
    <n v="2"/>
    <n v="17"/>
    <s v="Sin cebolla"/>
    <n v="8"/>
    <n v="18"/>
    <n v="0.44444444444444442"/>
    <n v="36"/>
  </r>
  <r>
    <x v="27"/>
    <n v="2"/>
    <s v="Plato_9"/>
    <s v="Descripción del Plato_9"/>
    <n v="17"/>
    <n v="29"/>
    <n v="2"/>
    <n v="39"/>
    <s v="Sin cebolla"/>
    <n v="12"/>
    <n v="29"/>
    <n v="0.41379310344827586"/>
    <n v="58"/>
  </r>
  <r>
    <x v="28"/>
    <n v="20"/>
    <s v="Plato_1"/>
    <s v="Descripción del Plato_1"/>
    <n v="15"/>
    <n v="25"/>
    <n v="3"/>
    <n v="22"/>
    <s v="Sin cebolla"/>
    <n v="10"/>
    <n v="25"/>
    <n v="0.4"/>
    <n v="75"/>
  </r>
  <r>
    <x v="28"/>
    <n v="20"/>
    <s v="Plato_4"/>
    <s v="Descripción del Plato_4"/>
    <n v="10"/>
    <n v="18"/>
    <n v="2"/>
    <n v="18"/>
    <s v="Ninguna"/>
    <n v="8"/>
    <n v="18"/>
    <n v="0.44444444444444442"/>
    <n v="36"/>
  </r>
  <r>
    <x v="28"/>
    <n v="20"/>
    <s v="Plato_17"/>
    <s v="Descripción del Plato_17"/>
    <n v="19"/>
    <n v="31"/>
    <n v="2"/>
    <n v="31"/>
    <s v="Sin cebolla"/>
    <n v="12"/>
    <n v="31"/>
    <n v="0.38709677419354838"/>
    <n v="62"/>
  </r>
  <r>
    <x v="29"/>
    <n v="14"/>
    <s v="Plato_10"/>
    <s v="Descripción del Plato_10"/>
    <n v="15"/>
    <n v="26"/>
    <n v="2"/>
    <n v="14"/>
    <s v="Ninguna"/>
    <n v="11"/>
    <n v="26"/>
    <n v="0.42307692307692307"/>
    <n v="52"/>
  </r>
  <r>
    <x v="29"/>
    <n v="14"/>
    <s v="Plato_3"/>
    <s v="Descripción del Plato_3"/>
    <n v="12"/>
    <n v="20"/>
    <n v="3"/>
    <n v="55"/>
    <s v="Ninguna"/>
    <n v="8"/>
    <n v="20"/>
    <n v="0.4"/>
    <n v="60"/>
  </r>
  <r>
    <x v="30"/>
    <n v="13"/>
    <s v="Plato_9"/>
    <s v="Descripción del Plato_9"/>
    <n v="17"/>
    <n v="29"/>
    <n v="1"/>
    <n v="59"/>
    <s v="Sin cebolla"/>
    <n v="12"/>
    <n v="29"/>
    <n v="0.41379310344827586"/>
    <n v="29"/>
  </r>
  <r>
    <x v="30"/>
    <n v="13"/>
    <s v="Plato_12"/>
    <s v="Descripción del Plato_12"/>
    <n v="11"/>
    <n v="19"/>
    <n v="2"/>
    <n v="46"/>
    <s v="Sin cebolla"/>
    <n v="8"/>
    <n v="19"/>
    <n v="0.42105263157894735"/>
    <n v="38"/>
  </r>
  <r>
    <x v="31"/>
    <n v="5"/>
    <s v="Plato_15"/>
    <s v="Descripción del Plato_15"/>
    <n v="19"/>
    <n v="32"/>
    <n v="2"/>
    <n v="50"/>
    <s v="Sin cebolla"/>
    <n v="13"/>
    <n v="32"/>
    <n v="0.40625"/>
    <n v="64"/>
  </r>
  <r>
    <x v="31"/>
    <n v="5"/>
    <s v="Plato_11"/>
    <s v="Descripción del Plato_11"/>
    <n v="20"/>
    <n v="33"/>
    <n v="1"/>
    <n v="20"/>
    <s v="Sin cebolla"/>
    <n v="13"/>
    <n v="33"/>
    <n v="0.39393939393939392"/>
    <n v="33"/>
  </r>
  <r>
    <x v="31"/>
    <n v="5"/>
    <s v="Plato_10"/>
    <s v="Descripción del Plato_10"/>
    <n v="15"/>
    <n v="26"/>
    <n v="3"/>
    <n v="35"/>
    <s v="Ninguna"/>
    <n v="11"/>
    <n v="26"/>
    <n v="0.42307692307692307"/>
    <n v="78"/>
  </r>
  <r>
    <x v="31"/>
    <n v="5"/>
    <s v="Plato_4"/>
    <s v="Descripción del Plato_4"/>
    <n v="10"/>
    <n v="18"/>
    <n v="2"/>
    <n v="23"/>
    <s v="Ninguna"/>
    <n v="8"/>
    <n v="18"/>
    <n v="0.44444444444444442"/>
    <n v="36"/>
  </r>
  <r>
    <x v="32"/>
    <n v="4"/>
    <s v="Plato_8"/>
    <s v="Descripción del Plato_8"/>
    <n v="21"/>
    <n v="35"/>
    <n v="3"/>
    <n v="6"/>
    <s v="Sin cebolla"/>
    <n v="14"/>
    <n v="35"/>
    <n v="0.4"/>
    <n v="105"/>
  </r>
  <r>
    <x v="32"/>
    <n v="4"/>
    <s v="Plato_6"/>
    <s v="Descripción del Plato_6"/>
    <n v="16"/>
    <n v="27"/>
    <n v="1"/>
    <n v="59"/>
    <s v="Ninguna"/>
    <n v="11"/>
    <n v="27"/>
    <n v="0.40740740740740738"/>
    <n v="27"/>
  </r>
  <r>
    <x v="32"/>
    <n v="4"/>
    <s v="Plato_15"/>
    <s v="Descripción del Plato_15"/>
    <n v="19"/>
    <n v="32"/>
    <n v="3"/>
    <n v="55"/>
    <s v="Sin cebolla"/>
    <n v="13"/>
    <n v="32"/>
    <n v="0.40625"/>
    <n v="96"/>
  </r>
  <r>
    <x v="32"/>
    <n v="4"/>
    <s v="Plato_10"/>
    <s v="Descripción del Plato_10"/>
    <n v="15"/>
    <n v="26"/>
    <n v="3"/>
    <n v="10"/>
    <s v="Ninguna"/>
    <n v="11"/>
    <n v="26"/>
    <n v="0.42307692307692307"/>
    <n v="78"/>
  </r>
  <r>
    <x v="33"/>
    <n v="15"/>
    <s v="Plato_18"/>
    <s v="Descripción del Plato_18"/>
    <n v="20"/>
    <n v="34"/>
    <n v="1"/>
    <n v="46"/>
    <s v="Ninguna"/>
    <n v="14"/>
    <n v="34"/>
    <n v="0.41176470588235292"/>
    <n v="34"/>
  </r>
  <r>
    <x v="33"/>
    <n v="15"/>
    <s v="Plato_10"/>
    <s v="Descripción del Plato_10"/>
    <n v="15"/>
    <n v="26"/>
    <n v="3"/>
    <n v="19"/>
    <s v="Sin cebolla"/>
    <n v="11"/>
    <n v="26"/>
    <n v="0.42307692307692307"/>
    <n v="78"/>
  </r>
  <r>
    <x v="34"/>
    <n v="13"/>
    <s v="Plato_2"/>
    <s v="Descripción del Plato_2"/>
    <n v="18"/>
    <n v="30"/>
    <n v="3"/>
    <n v="5"/>
    <s v="Sin cebolla"/>
    <n v="12"/>
    <n v="30"/>
    <n v="0.4"/>
    <n v="90"/>
  </r>
  <r>
    <x v="34"/>
    <n v="13"/>
    <s v="Plato_9"/>
    <s v="Descripción del Plato_9"/>
    <n v="17"/>
    <n v="29"/>
    <n v="1"/>
    <n v="8"/>
    <s v="Ninguna"/>
    <n v="12"/>
    <n v="29"/>
    <n v="0.41379310344827586"/>
    <n v="29"/>
  </r>
  <r>
    <x v="34"/>
    <n v="13"/>
    <s v="Plato_11"/>
    <s v="Descripción del Plato_11"/>
    <n v="20"/>
    <n v="33"/>
    <n v="1"/>
    <n v="21"/>
    <s v="Ninguna"/>
    <n v="13"/>
    <n v="33"/>
    <n v="0.39393939393939392"/>
    <n v="33"/>
  </r>
  <r>
    <x v="34"/>
    <n v="13"/>
    <s v="Plato_17"/>
    <s v="Descripción del Plato_17"/>
    <n v="19"/>
    <n v="31"/>
    <n v="2"/>
    <n v="31"/>
    <s v="Sin cebolla"/>
    <n v="12"/>
    <n v="31"/>
    <n v="0.38709677419354838"/>
    <n v="62"/>
  </r>
  <r>
    <x v="35"/>
    <n v="5"/>
    <s v="Plato_2"/>
    <s v="Descripción del Plato_2"/>
    <n v="18"/>
    <n v="30"/>
    <n v="1"/>
    <n v="38"/>
    <s v="Ninguna"/>
    <n v="12"/>
    <n v="30"/>
    <n v="0.4"/>
    <n v="30"/>
  </r>
  <r>
    <x v="36"/>
    <n v="20"/>
    <s v="Plato_13"/>
    <s v="Descripción del Plato_13"/>
    <n v="13"/>
    <n v="21"/>
    <n v="1"/>
    <n v="47"/>
    <s v="Ninguna"/>
    <n v="8"/>
    <n v="21"/>
    <n v="0.38095238095238093"/>
    <n v="21"/>
  </r>
  <r>
    <x v="37"/>
    <n v="10"/>
    <s v="Plato_17"/>
    <s v="Descripción del Plato_17"/>
    <n v="19"/>
    <n v="31"/>
    <n v="3"/>
    <n v="21"/>
    <s v="Sin cebolla"/>
    <n v="12"/>
    <n v="31"/>
    <n v="0.38709677419354838"/>
    <n v="93"/>
  </r>
  <r>
    <x v="37"/>
    <n v="10"/>
    <s v="Plato_8"/>
    <s v="Descripción del Plato_8"/>
    <n v="21"/>
    <n v="35"/>
    <n v="2"/>
    <n v="34"/>
    <s v="Ninguna"/>
    <n v="14"/>
    <n v="35"/>
    <n v="0.4"/>
    <n v="70"/>
  </r>
  <r>
    <x v="37"/>
    <n v="10"/>
    <s v="Plato_19"/>
    <s v="Descripción del Plato_19"/>
    <n v="22"/>
    <n v="36"/>
    <n v="2"/>
    <n v="43"/>
    <s v="Ninguna"/>
    <n v="14"/>
    <n v="36"/>
    <n v="0.3888888888888889"/>
    <n v="72"/>
  </r>
  <r>
    <x v="38"/>
    <n v="15"/>
    <s v="Plato_19"/>
    <s v="Descripción del Plato_19"/>
    <n v="22"/>
    <n v="36"/>
    <n v="3"/>
    <n v="57"/>
    <s v="Ninguna"/>
    <n v="14"/>
    <n v="36"/>
    <n v="0.3888888888888889"/>
    <n v="108"/>
  </r>
  <r>
    <x v="39"/>
    <n v="1"/>
    <s v="Plato_9"/>
    <s v="Descripción del Plato_9"/>
    <n v="17"/>
    <n v="29"/>
    <n v="3"/>
    <n v="15"/>
    <s v="Sin cebolla"/>
    <n v="12"/>
    <n v="29"/>
    <n v="0.41379310344827586"/>
    <n v="87"/>
  </r>
  <r>
    <x v="39"/>
    <n v="1"/>
    <s v="Plato_11"/>
    <s v="Descripción del Plato_11"/>
    <n v="20"/>
    <n v="33"/>
    <n v="1"/>
    <n v="50"/>
    <s v="Sin cebolla"/>
    <n v="13"/>
    <n v="33"/>
    <n v="0.39393939393939392"/>
    <n v="33"/>
  </r>
  <r>
    <x v="39"/>
    <n v="1"/>
    <s v="Plato_16"/>
    <s v="Descripción del Plato_16"/>
    <n v="16"/>
    <n v="28"/>
    <n v="1"/>
    <n v="13"/>
    <s v="Sin cebolla"/>
    <n v="12"/>
    <n v="28"/>
    <n v="0.42857142857142855"/>
    <n v="28"/>
  </r>
  <r>
    <x v="40"/>
    <n v="7"/>
    <s v="Plato_15"/>
    <s v="Descripción del Plato_15"/>
    <n v="19"/>
    <n v="32"/>
    <n v="3"/>
    <n v="23"/>
    <s v="Sin cebolla"/>
    <n v="13"/>
    <n v="32"/>
    <n v="0.40625"/>
    <n v="96"/>
  </r>
  <r>
    <x v="40"/>
    <n v="7"/>
    <s v="Plato_10"/>
    <s v="Descripción del Plato_10"/>
    <n v="15"/>
    <n v="26"/>
    <n v="3"/>
    <n v="47"/>
    <s v="Sin cebolla"/>
    <n v="11"/>
    <n v="26"/>
    <n v="0.42307692307692307"/>
    <n v="78"/>
  </r>
  <r>
    <x v="40"/>
    <n v="7"/>
    <s v="Plato_2"/>
    <s v="Descripción del Plato_2"/>
    <n v="18"/>
    <n v="30"/>
    <n v="1"/>
    <n v="19"/>
    <s v="Sin cebolla"/>
    <n v="12"/>
    <n v="30"/>
    <n v="0.4"/>
    <n v="30"/>
  </r>
  <r>
    <x v="41"/>
    <n v="14"/>
    <s v="Plato_5"/>
    <s v="Descripción del Plato_5"/>
    <n v="13"/>
    <n v="22"/>
    <n v="1"/>
    <n v="57"/>
    <s v="Sin cebolla"/>
    <n v="9"/>
    <n v="22"/>
    <n v="0.40909090909090912"/>
    <n v="22"/>
  </r>
  <r>
    <x v="41"/>
    <n v="14"/>
    <s v="Plato_20"/>
    <s v="Descripción del Plato_20"/>
    <n v="25"/>
    <n v="40"/>
    <n v="2"/>
    <n v="12"/>
    <s v="Sin cebolla"/>
    <n v="15"/>
    <n v="40"/>
    <n v="0.375"/>
    <n v="80"/>
  </r>
  <r>
    <x v="42"/>
    <n v="8"/>
    <s v="Plato_15"/>
    <s v="Descripción del Plato_15"/>
    <n v="19"/>
    <n v="32"/>
    <n v="1"/>
    <n v="6"/>
    <s v="Sin cebolla"/>
    <n v="13"/>
    <n v="32"/>
    <n v="0.40625"/>
    <n v="32"/>
  </r>
  <r>
    <x v="42"/>
    <n v="8"/>
    <s v="Plato_18"/>
    <s v="Descripción del Plato_18"/>
    <n v="20"/>
    <n v="34"/>
    <n v="2"/>
    <n v="59"/>
    <s v="Sin cebolla"/>
    <n v="14"/>
    <n v="34"/>
    <n v="0.41176470588235292"/>
    <n v="68"/>
  </r>
  <r>
    <x v="42"/>
    <n v="8"/>
    <s v="Plato_7"/>
    <s v="Descripción del Plato_7"/>
    <n v="14"/>
    <n v="24"/>
    <n v="3"/>
    <n v="57"/>
    <s v="Ninguna"/>
    <n v="10"/>
    <n v="24"/>
    <n v="0.41666666666666669"/>
    <n v="72"/>
  </r>
  <r>
    <x v="42"/>
    <n v="8"/>
    <s v="Plato_17"/>
    <s v="Descripción del Plato_17"/>
    <n v="19"/>
    <n v="31"/>
    <n v="1"/>
    <n v="24"/>
    <s v="Ninguna"/>
    <n v="12"/>
    <n v="31"/>
    <n v="0.38709677419354838"/>
    <n v="31"/>
  </r>
  <r>
    <x v="43"/>
    <n v="18"/>
    <s v="Plato_10"/>
    <s v="Descripción del Plato_10"/>
    <n v="15"/>
    <n v="26"/>
    <n v="1"/>
    <n v="34"/>
    <s v="Sin cebolla"/>
    <n v="11"/>
    <n v="26"/>
    <n v="0.42307692307692307"/>
    <n v="26"/>
  </r>
  <r>
    <x v="43"/>
    <n v="18"/>
    <s v="Plato_1"/>
    <s v="Descripción del Plato_1"/>
    <n v="15"/>
    <n v="25"/>
    <n v="3"/>
    <n v="8"/>
    <s v="Ninguna"/>
    <n v="10"/>
    <n v="25"/>
    <n v="0.4"/>
    <n v="75"/>
  </r>
  <r>
    <x v="43"/>
    <n v="18"/>
    <s v="Plato_13"/>
    <s v="Descripción del Plato_13"/>
    <n v="13"/>
    <n v="21"/>
    <n v="1"/>
    <n v="43"/>
    <s v="Ninguna"/>
    <n v="8"/>
    <n v="21"/>
    <n v="0.38095238095238093"/>
    <n v="21"/>
  </r>
  <r>
    <x v="44"/>
    <n v="17"/>
    <s v="Plato_4"/>
    <s v="Descripción del Plato_4"/>
    <n v="10"/>
    <n v="18"/>
    <n v="3"/>
    <n v="47"/>
    <s v="Ninguna"/>
    <n v="8"/>
    <n v="18"/>
    <n v="0.44444444444444442"/>
    <n v="54"/>
  </r>
  <r>
    <x v="45"/>
    <n v="10"/>
    <s v="Plato_2"/>
    <s v="Descripción del Plato_2"/>
    <n v="18"/>
    <n v="30"/>
    <n v="2"/>
    <n v="23"/>
    <s v="Sin cebolla"/>
    <n v="12"/>
    <n v="30"/>
    <n v="0.4"/>
    <n v="60"/>
  </r>
  <r>
    <x v="45"/>
    <n v="10"/>
    <s v="Plato_18"/>
    <s v="Descripción del Plato_18"/>
    <n v="20"/>
    <n v="34"/>
    <n v="1"/>
    <n v="48"/>
    <s v="Sin cebolla"/>
    <n v="14"/>
    <n v="34"/>
    <n v="0.41176470588235292"/>
    <n v="34"/>
  </r>
  <r>
    <x v="45"/>
    <n v="10"/>
    <s v="Plato_14"/>
    <s v="Descripción del Plato_14"/>
    <n v="14"/>
    <n v="23"/>
    <n v="2"/>
    <n v="15"/>
    <s v="Ninguna"/>
    <n v="9"/>
    <n v="23"/>
    <n v="0.39130434782608697"/>
    <n v="46"/>
  </r>
  <r>
    <x v="46"/>
    <n v="18"/>
    <s v="Plato_11"/>
    <s v="Descripción del Plato_11"/>
    <n v="20"/>
    <n v="33"/>
    <n v="2"/>
    <n v="56"/>
    <s v="Ninguna"/>
    <n v="13"/>
    <n v="33"/>
    <n v="0.39393939393939392"/>
    <n v="66"/>
  </r>
  <r>
    <x v="46"/>
    <n v="18"/>
    <s v="Plato_14"/>
    <s v="Descripción del Plato_14"/>
    <n v="14"/>
    <n v="23"/>
    <n v="1"/>
    <n v="17"/>
    <s v="Sin cebolla"/>
    <n v="9"/>
    <n v="23"/>
    <n v="0.39130434782608697"/>
    <n v="23"/>
  </r>
  <r>
    <x v="46"/>
    <n v="18"/>
    <s v="Plato_3"/>
    <s v="Descripción del Plato_3"/>
    <n v="12"/>
    <n v="20"/>
    <n v="1"/>
    <n v="14"/>
    <s v="Sin cebolla"/>
    <n v="8"/>
    <n v="20"/>
    <n v="0.4"/>
    <n v="20"/>
  </r>
  <r>
    <x v="47"/>
    <n v="17"/>
    <s v="Plato_6"/>
    <s v="Descripción del Plato_6"/>
    <n v="16"/>
    <n v="27"/>
    <n v="3"/>
    <n v="37"/>
    <s v="Sin cebolla"/>
    <n v="11"/>
    <n v="27"/>
    <n v="0.40740740740740738"/>
    <n v="81"/>
  </r>
  <r>
    <x v="47"/>
    <n v="17"/>
    <s v="Plato_5"/>
    <s v="Descripción del Plato_5"/>
    <n v="13"/>
    <n v="22"/>
    <n v="2"/>
    <n v="55"/>
    <s v="Ninguna"/>
    <n v="9"/>
    <n v="22"/>
    <n v="0.40909090909090912"/>
    <n v="44"/>
  </r>
  <r>
    <x v="47"/>
    <n v="17"/>
    <s v="Plato_11"/>
    <s v="Descripción del Plato_11"/>
    <n v="20"/>
    <n v="33"/>
    <n v="1"/>
    <n v="32"/>
    <s v="Sin cebolla"/>
    <n v="13"/>
    <n v="33"/>
    <n v="0.39393939393939392"/>
    <n v="33"/>
  </r>
  <r>
    <x v="48"/>
    <n v="8"/>
    <s v="Plato_7"/>
    <s v="Descripción del Plato_7"/>
    <n v="14"/>
    <n v="24"/>
    <n v="3"/>
    <n v="9"/>
    <s v="Ninguna"/>
    <n v="10"/>
    <n v="24"/>
    <n v="0.41666666666666669"/>
    <n v="72"/>
  </r>
  <r>
    <x v="48"/>
    <n v="8"/>
    <s v="Plato_15"/>
    <s v="Descripción del Plato_15"/>
    <n v="19"/>
    <n v="32"/>
    <n v="3"/>
    <n v="27"/>
    <s v="Ninguna"/>
    <n v="13"/>
    <n v="32"/>
    <n v="0.40625"/>
    <n v="96"/>
  </r>
  <r>
    <x v="48"/>
    <n v="8"/>
    <s v="Plato_4"/>
    <s v="Descripción del Plato_4"/>
    <n v="10"/>
    <n v="18"/>
    <n v="1"/>
    <n v="45"/>
    <s v="Sin cebolla"/>
    <n v="8"/>
    <n v="18"/>
    <n v="0.44444444444444442"/>
    <n v="18"/>
  </r>
  <r>
    <x v="49"/>
    <n v="19"/>
    <s v="Plato_15"/>
    <s v="Descripción del Plato_15"/>
    <n v="19"/>
    <n v="32"/>
    <n v="1"/>
    <n v="6"/>
    <s v="Ninguna"/>
    <n v="13"/>
    <n v="32"/>
    <n v="0.40625"/>
    <n v="32"/>
  </r>
  <r>
    <x v="49"/>
    <n v="19"/>
    <s v="Plato_5"/>
    <s v="Descripción del Plato_5"/>
    <n v="13"/>
    <n v="22"/>
    <n v="2"/>
    <n v="15"/>
    <s v="Ninguna"/>
    <n v="9"/>
    <n v="22"/>
    <n v="0.40909090909090912"/>
    <n v="44"/>
  </r>
  <r>
    <x v="50"/>
    <n v="12"/>
    <s v="Plato_14"/>
    <s v="Descripción del Plato_14"/>
    <n v="14"/>
    <n v="23"/>
    <n v="2"/>
    <n v="33"/>
    <s v="Sin cebolla"/>
    <n v="9"/>
    <n v="23"/>
    <n v="0.39130434782608697"/>
    <n v="46"/>
  </r>
  <r>
    <x v="50"/>
    <n v="12"/>
    <s v="Plato_11"/>
    <s v="Descripción del Plato_11"/>
    <n v="20"/>
    <n v="33"/>
    <n v="3"/>
    <n v="56"/>
    <s v="Ninguna"/>
    <n v="13"/>
    <n v="33"/>
    <n v="0.39393939393939392"/>
    <n v="99"/>
  </r>
  <r>
    <x v="50"/>
    <n v="12"/>
    <s v="Plato_5"/>
    <s v="Descripción del Plato_5"/>
    <n v="13"/>
    <n v="22"/>
    <n v="2"/>
    <n v="53"/>
    <s v="Ninguna"/>
    <n v="9"/>
    <n v="22"/>
    <n v="0.40909090909090912"/>
    <n v="44"/>
  </r>
  <r>
    <x v="50"/>
    <n v="12"/>
    <s v="Plato_4"/>
    <s v="Descripción del Plato_4"/>
    <n v="10"/>
    <n v="18"/>
    <n v="2"/>
    <n v="22"/>
    <s v="Ninguna"/>
    <n v="8"/>
    <n v="18"/>
    <n v="0.44444444444444442"/>
    <n v="36"/>
  </r>
  <r>
    <x v="51"/>
    <n v="7"/>
    <s v="Plato_11"/>
    <s v="Descripción del Plato_11"/>
    <n v="20"/>
    <n v="33"/>
    <n v="3"/>
    <n v="13"/>
    <s v="Ninguna"/>
    <n v="13"/>
    <n v="33"/>
    <n v="0.39393939393939392"/>
    <n v="99"/>
  </r>
  <r>
    <x v="51"/>
    <n v="7"/>
    <s v="Plato_17"/>
    <s v="Descripción del Plato_17"/>
    <n v="19"/>
    <n v="31"/>
    <n v="2"/>
    <n v="17"/>
    <s v="Sin cebolla"/>
    <n v="12"/>
    <n v="31"/>
    <n v="0.38709677419354838"/>
    <n v="62"/>
  </r>
  <r>
    <x v="51"/>
    <n v="7"/>
    <s v="Plato_18"/>
    <s v="Descripción del Plato_18"/>
    <n v="20"/>
    <n v="34"/>
    <n v="3"/>
    <n v="32"/>
    <s v="Ninguna"/>
    <n v="14"/>
    <n v="34"/>
    <n v="0.41176470588235292"/>
    <n v="102"/>
  </r>
  <r>
    <x v="52"/>
    <n v="16"/>
    <s v="Plato_14"/>
    <s v="Descripción del Plato_14"/>
    <n v="14"/>
    <n v="23"/>
    <n v="3"/>
    <n v="47"/>
    <s v="Sin cebolla"/>
    <n v="9"/>
    <n v="23"/>
    <n v="0.39130434782608697"/>
    <n v="69"/>
  </r>
  <r>
    <x v="52"/>
    <n v="16"/>
    <s v="Plato_2"/>
    <s v="Descripción del Plato_2"/>
    <n v="18"/>
    <n v="30"/>
    <n v="3"/>
    <n v="39"/>
    <s v="Sin cebolla"/>
    <n v="12"/>
    <n v="30"/>
    <n v="0.4"/>
    <n v="90"/>
  </r>
  <r>
    <x v="52"/>
    <n v="16"/>
    <s v="Plato_19"/>
    <s v="Descripción del Plato_19"/>
    <n v="22"/>
    <n v="36"/>
    <n v="3"/>
    <n v="26"/>
    <s v="Ninguna"/>
    <n v="14"/>
    <n v="36"/>
    <n v="0.3888888888888889"/>
    <n v="108"/>
  </r>
  <r>
    <x v="53"/>
    <n v="6"/>
    <s v="Plato_8"/>
    <s v="Descripción del Plato_8"/>
    <n v="21"/>
    <n v="35"/>
    <n v="3"/>
    <n v="47"/>
    <s v="Ninguna"/>
    <n v="14"/>
    <n v="35"/>
    <n v="0.4"/>
    <n v="105"/>
  </r>
  <r>
    <x v="53"/>
    <n v="6"/>
    <s v="Plato_17"/>
    <s v="Descripción del Plato_17"/>
    <n v="19"/>
    <n v="31"/>
    <n v="1"/>
    <n v="55"/>
    <s v="Sin cebolla"/>
    <n v="12"/>
    <n v="31"/>
    <n v="0.38709677419354838"/>
    <n v="31"/>
  </r>
  <r>
    <x v="53"/>
    <n v="6"/>
    <s v="Plato_4"/>
    <s v="Descripción del Plato_4"/>
    <n v="10"/>
    <n v="18"/>
    <n v="1"/>
    <n v="55"/>
    <s v="Sin cebolla"/>
    <n v="8"/>
    <n v="18"/>
    <n v="0.44444444444444442"/>
    <n v="18"/>
  </r>
  <r>
    <x v="53"/>
    <n v="6"/>
    <s v="Plato_11"/>
    <s v="Descripción del Plato_11"/>
    <n v="20"/>
    <n v="33"/>
    <n v="1"/>
    <n v="46"/>
    <s v="Sin cebolla"/>
    <n v="13"/>
    <n v="33"/>
    <n v="0.39393939393939392"/>
    <n v="33"/>
  </r>
  <r>
    <x v="54"/>
    <n v="20"/>
    <s v="Plato_11"/>
    <s v="Descripción del Plato_11"/>
    <n v="20"/>
    <n v="33"/>
    <n v="3"/>
    <n v="27"/>
    <s v="Sin cebolla"/>
    <n v="13"/>
    <n v="33"/>
    <n v="0.39393939393939392"/>
    <n v="99"/>
  </r>
  <r>
    <x v="54"/>
    <n v="20"/>
    <s v="Plato_7"/>
    <s v="Descripción del Plato_7"/>
    <n v="14"/>
    <n v="24"/>
    <n v="1"/>
    <n v="5"/>
    <s v="Ninguna"/>
    <n v="10"/>
    <n v="24"/>
    <n v="0.41666666666666669"/>
    <n v="24"/>
  </r>
  <r>
    <x v="54"/>
    <n v="20"/>
    <s v="Plato_19"/>
    <s v="Descripción del Plato_19"/>
    <n v="22"/>
    <n v="36"/>
    <n v="1"/>
    <n v="51"/>
    <s v="Sin cebolla"/>
    <n v="14"/>
    <n v="36"/>
    <n v="0.3888888888888889"/>
    <n v="36"/>
  </r>
  <r>
    <x v="54"/>
    <n v="20"/>
    <s v="Plato_15"/>
    <s v="Descripción del Plato_15"/>
    <n v="19"/>
    <n v="32"/>
    <n v="3"/>
    <n v="13"/>
    <s v="Ninguna"/>
    <n v="13"/>
    <n v="32"/>
    <n v="0.40625"/>
    <n v="96"/>
  </r>
  <r>
    <x v="55"/>
    <n v="1"/>
    <s v="Plato_9"/>
    <s v="Descripción del Plato_9"/>
    <n v="17"/>
    <n v="29"/>
    <n v="1"/>
    <n v="38"/>
    <s v="Ninguna"/>
    <n v="12"/>
    <n v="29"/>
    <n v="0.41379310344827586"/>
    <n v="29"/>
  </r>
  <r>
    <x v="55"/>
    <n v="1"/>
    <s v="Plato_12"/>
    <s v="Descripción del Plato_12"/>
    <n v="11"/>
    <n v="19"/>
    <n v="1"/>
    <n v="40"/>
    <s v="Sin cebolla"/>
    <n v="8"/>
    <n v="19"/>
    <n v="0.42105263157894735"/>
    <n v="19"/>
  </r>
  <r>
    <x v="56"/>
    <n v="18"/>
    <s v="Plato_8"/>
    <s v="Descripción del Plato_8"/>
    <n v="21"/>
    <n v="35"/>
    <n v="1"/>
    <n v="21"/>
    <s v="Sin cebolla"/>
    <n v="14"/>
    <n v="35"/>
    <n v="0.4"/>
    <n v="35"/>
  </r>
  <r>
    <x v="56"/>
    <n v="18"/>
    <s v="Plato_20"/>
    <s v="Descripción del Plato_20"/>
    <n v="25"/>
    <n v="40"/>
    <n v="1"/>
    <n v="30"/>
    <s v="Sin cebolla"/>
    <n v="15"/>
    <n v="40"/>
    <n v="0.375"/>
    <n v="40"/>
  </r>
  <r>
    <x v="56"/>
    <n v="18"/>
    <s v="Plato_5"/>
    <s v="Descripción del Plato_5"/>
    <n v="13"/>
    <n v="22"/>
    <n v="1"/>
    <n v="10"/>
    <s v="Ninguna"/>
    <n v="9"/>
    <n v="22"/>
    <n v="0.40909090909090912"/>
    <n v="22"/>
  </r>
  <r>
    <x v="56"/>
    <n v="18"/>
    <s v="Plato_19"/>
    <s v="Descripción del Plato_19"/>
    <n v="22"/>
    <n v="36"/>
    <n v="2"/>
    <n v="7"/>
    <s v="Sin cebolla"/>
    <n v="14"/>
    <n v="36"/>
    <n v="0.3888888888888889"/>
    <n v="72"/>
  </r>
  <r>
    <x v="57"/>
    <n v="8"/>
    <s v="Plato_5"/>
    <s v="Descripción del Plato_5"/>
    <n v="13"/>
    <n v="22"/>
    <n v="1"/>
    <n v="17"/>
    <s v="Sin cebolla"/>
    <n v="9"/>
    <n v="22"/>
    <n v="0.40909090909090912"/>
    <n v="22"/>
  </r>
  <r>
    <x v="57"/>
    <n v="8"/>
    <s v="Plato_3"/>
    <s v="Descripción del Plato_3"/>
    <n v="12"/>
    <n v="20"/>
    <n v="3"/>
    <n v="56"/>
    <s v="Sin cebolla"/>
    <n v="8"/>
    <n v="20"/>
    <n v="0.4"/>
    <n v="60"/>
  </r>
  <r>
    <x v="58"/>
    <n v="8"/>
    <s v="Plato_12"/>
    <s v="Descripción del Plato_12"/>
    <n v="11"/>
    <n v="19"/>
    <n v="2"/>
    <n v="13"/>
    <s v="Ninguna"/>
    <n v="8"/>
    <n v="19"/>
    <n v="0.42105263157894735"/>
    <n v="38"/>
  </r>
  <r>
    <x v="58"/>
    <n v="8"/>
    <s v="Plato_14"/>
    <s v="Descripción del Plato_14"/>
    <n v="14"/>
    <n v="23"/>
    <n v="2"/>
    <n v="9"/>
    <s v="Ninguna"/>
    <n v="9"/>
    <n v="23"/>
    <n v="0.39130434782608697"/>
    <n v="46"/>
  </r>
  <r>
    <x v="58"/>
    <n v="8"/>
    <s v="Plato_4"/>
    <s v="Descripción del Plato_4"/>
    <n v="10"/>
    <n v="18"/>
    <n v="2"/>
    <n v="13"/>
    <s v="Sin cebolla"/>
    <n v="8"/>
    <n v="18"/>
    <n v="0.44444444444444442"/>
    <n v="36"/>
  </r>
  <r>
    <x v="58"/>
    <n v="8"/>
    <s v="Plato_20"/>
    <s v="Descripción del Plato_20"/>
    <n v="25"/>
    <n v="40"/>
    <n v="1"/>
    <n v="13"/>
    <s v="Sin cebolla"/>
    <n v="15"/>
    <n v="40"/>
    <n v="0.375"/>
    <n v="40"/>
  </r>
  <r>
    <x v="59"/>
    <n v="6"/>
    <s v="Plato_4"/>
    <s v="Descripción del Plato_4"/>
    <n v="10"/>
    <n v="18"/>
    <n v="2"/>
    <n v="23"/>
    <s v="Ninguna"/>
    <n v="8"/>
    <n v="18"/>
    <n v="0.44444444444444442"/>
    <n v="36"/>
  </r>
  <r>
    <x v="59"/>
    <n v="6"/>
    <s v="Plato_11"/>
    <s v="Descripción del Plato_11"/>
    <n v="20"/>
    <n v="33"/>
    <n v="2"/>
    <n v="20"/>
    <s v="Sin cebolla"/>
    <n v="13"/>
    <n v="33"/>
    <n v="0.39393939393939392"/>
    <n v="66"/>
  </r>
  <r>
    <x v="60"/>
    <n v="10"/>
    <s v="Plato_20"/>
    <s v="Descripción del Plato_20"/>
    <n v="25"/>
    <n v="40"/>
    <n v="2"/>
    <n v="56"/>
    <s v="Ninguna"/>
    <n v="15"/>
    <n v="40"/>
    <n v="0.375"/>
    <n v="80"/>
  </r>
  <r>
    <x v="60"/>
    <n v="10"/>
    <s v="Plato_4"/>
    <s v="Descripción del Plato_4"/>
    <n v="10"/>
    <n v="18"/>
    <n v="1"/>
    <n v="39"/>
    <s v="Sin cebolla"/>
    <n v="8"/>
    <n v="18"/>
    <n v="0.44444444444444442"/>
    <n v="18"/>
  </r>
  <r>
    <x v="60"/>
    <n v="10"/>
    <s v="Plato_2"/>
    <s v="Descripción del Plato_2"/>
    <n v="18"/>
    <n v="30"/>
    <n v="2"/>
    <n v="13"/>
    <s v="Ninguna"/>
    <n v="12"/>
    <n v="30"/>
    <n v="0.4"/>
    <n v="60"/>
  </r>
  <r>
    <x v="60"/>
    <n v="10"/>
    <s v="Plato_16"/>
    <s v="Descripción del Plato_16"/>
    <n v="16"/>
    <n v="28"/>
    <n v="3"/>
    <n v="51"/>
    <s v="Sin cebolla"/>
    <n v="12"/>
    <n v="28"/>
    <n v="0.42857142857142855"/>
    <n v="84"/>
  </r>
  <r>
    <x v="61"/>
    <n v="2"/>
    <s v="Plato_2"/>
    <s v="Descripción del Plato_2"/>
    <n v="18"/>
    <n v="30"/>
    <n v="2"/>
    <n v="59"/>
    <s v="Sin cebolla"/>
    <n v="12"/>
    <n v="30"/>
    <n v="0.4"/>
    <n v="60"/>
  </r>
  <r>
    <x v="61"/>
    <n v="2"/>
    <s v="Plato_12"/>
    <s v="Descripción del Plato_12"/>
    <n v="11"/>
    <n v="19"/>
    <n v="3"/>
    <n v="46"/>
    <s v="Sin cebolla"/>
    <n v="8"/>
    <n v="19"/>
    <n v="0.42105263157894735"/>
    <n v="57"/>
  </r>
  <r>
    <x v="61"/>
    <n v="2"/>
    <s v="Plato_17"/>
    <s v="Descripción del Plato_17"/>
    <n v="19"/>
    <n v="31"/>
    <n v="1"/>
    <n v="50"/>
    <s v="Sin cebolla"/>
    <n v="12"/>
    <n v="31"/>
    <n v="0.38709677419354838"/>
    <n v="31"/>
  </r>
  <r>
    <x v="62"/>
    <n v="17"/>
    <s v="Plato_3"/>
    <s v="Descripción del Plato_3"/>
    <n v="12"/>
    <n v="20"/>
    <n v="1"/>
    <n v="10"/>
    <s v="Sin cebolla"/>
    <n v="8"/>
    <n v="20"/>
    <n v="0.4"/>
    <n v="20"/>
  </r>
  <r>
    <x v="62"/>
    <n v="17"/>
    <s v="Plato_8"/>
    <s v="Descripción del Plato_8"/>
    <n v="21"/>
    <n v="35"/>
    <n v="1"/>
    <n v="20"/>
    <s v="Ninguna"/>
    <n v="14"/>
    <n v="35"/>
    <n v="0.4"/>
    <n v="35"/>
  </r>
  <r>
    <x v="63"/>
    <n v="3"/>
    <s v="Plato_3"/>
    <s v="Descripción del Plato_3"/>
    <n v="12"/>
    <n v="20"/>
    <n v="3"/>
    <n v="25"/>
    <s v="Ninguna"/>
    <n v="8"/>
    <n v="20"/>
    <n v="0.4"/>
    <n v="60"/>
  </r>
  <r>
    <x v="63"/>
    <n v="3"/>
    <s v="Plato_20"/>
    <s v="Descripción del Plato_20"/>
    <n v="25"/>
    <n v="40"/>
    <n v="3"/>
    <n v="47"/>
    <s v="Sin cebolla"/>
    <n v="15"/>
    <n v="40"/>
    <n v="0.375"/>
    <n v="120"/>
  </r>
  <r>
    <x v="63"/>
    <n v="3"/>
    <s v="Plato_19"/>
    <s v="Descripción del Plato_19"/>
    <n v="22"/>
    <n v="36"/>
    <n v="3"/>
    <n v="10"/>
    <s v="Ninguna"/>
    <n v="14"/>
    <n v="36"/>
    <n v="0.3888888888888889"/>
    <n v="108"/>
  </r>
  <r>
    <x v="64"/>
    <n v="5"/>
    <s v="Plato_16"/>
    <s v="Descripción del Plato_16"/>
    <n v="16"/>
    <n v="28"/>
    <n v="1"/>
    <n v="32"/>
    <s v="Sin cebolla"/>
    <n v="12"/>
    <n v="28"/>
    <n v="0.42857142857142855"/>
    <n v="28"/>
  </r>
  <r>
    <x v="64"/>
    <n v="5"/>
    <s v="Plato_17"/>
    <s v="Descripción del Plato_17"/>
    <n v="19"/>
    <n v="31"/>
    <n v="1"/>
    <n v="55"/>
    <s v="Sin cebolla"/>
    <n v="12"/>
    <n v="31"/>
    <n v="0.38709677419354838"/>
    <n v="31"/>
  </r>
  <r>
    <x v="64"/>
    <n v="5"/>
    <s v="Plato_12"/>
    <s v="Descripción del Plato_12"/>
    <n v="11"/>
    <n v="19"/>
    <n v="3"/>
    <n v="51"/>
    <s v="Ninguna"/>
    <n v="8"/>
    <n v="19"/>
    <n v="0.42105263157894735"/>
    <n v="57"/>
  </r>
  <r>
    <x v="64"/>
    <n v="5"/>
    <s v="Plato_20"/>
    <s v="Descripción del Plato_20"/>
    <n v="25"/>
    <n v="40"/>
    <n v="2"/>
    <n v="17"/>
    <s v="Ninguna"/>
    <n v="15"/>
    <n v="40"/>
    <n v="0.375"/>
    <n v="80"/>
  </r>
  <r>
    <x v="65"/>
    <n v="18"/>
    <s v="Plato_19"/>
    <s v="Descripción del Plato_19"/>
    <n v="22"/>
    <n v="36"/>
    <n v="1"/>
    <n v="29"/>
    <s v="Ninguna"/>
    <n v="14"/>
    <n v="36"/>
    <n v="0.3888888888888889"/>
    <n v="36"/>
  </r>
  <r>
    <x v="65"/>
    <n v="18"/>
    <s v="Plato_20"/>
    <s v="Descripción del Plato_20"/>
    <n v="25"/>
    <n v="40"/>
    <n v="3"/>
    <n v="30"/>
    <s v="Ninguna"/>
    <n v="15"/>
    <n v="40"/>
    <n v="0.375"/>
    <n v="120"/>
  </r>
  <r>
    <x v="65"/>
    <n v="18"/>
    <s v="Plato_4"/>
    <s v="Descripción del Plato_4"/>
    <n v="10"/>
    <n v="18"/>
    <n v="3"/>
    <n v="55"/>
    <s v="Sin cebolla"/>
    <n v="8"/>
    <n v="18"/>
    <n v="0.44444444444444442"/>
    <n v="54"/>
  </r>
  <r>
    <x v="66"/>
    <n v="2"/>
    <s v="Plato_20"/>
    <s v="Descripción del Plato_20"/>
    <n v="25"/>
    <n v="40"/>
    <n v="1"/>
    <n v="22"/>
    <s v="Ninguna"/>
    <n v="15"/>
    <n v="40"/>
    <n v="0.375"/>
    <n v="40"/>
  </r>
  <r>
    <x v="66"/>
    <n v="2"/>
    <s v="Plato_19"/>
    <s v="Descripción del Plato_19"/>
    <n v="22"/>
    <n v="36"/>
    <n v="3"/>
    <n v="59"/>
    <s v="Sin cebolla"/>
    <n v="14"/>
    <n v="36"/>
    <n v="0.3888888888888889"/>
    <n v="108"/>
  </r>
  <r>
    <x v="66"/>
    <n v="2"/>
    <s v="Plato_10"/>
    <s v="Descripción del Plato_10"/>
    <n v="15"/>
    <n v="26"/>
    <n v="3"/>
    <n v="15"/>
    <s v="Sin cebolla"/>
    <n v="11"/>
    <n v="26"/>
    <n v="0.42307692307692307"/>
    <n v="78"/>
  </r>
  <r>
    <x v="66"/>
    <n v="2"/>
    <s v="Plato_2"/>
    <s v="Descripción del Plato_2"/>
    <n v="18"/>
    <n v="30"/>
    <n v="1"/>
    <n v="35"/>
    <s v="Sin cebolla"/>
    <n v="12"/>
    <n v="30"/>
    <n v="0.4"/>
    <n v="30"/>
  </r>
  <r>
    <x v="67"/>
    <n v="8"/>
    <s v="Plato_14"/>
    <s v="Descripción del Plato_14"/>
    <n v="14"/>
    <n v="23"/>
    <n v="3"/>
    <n v="43"/>
    <s v="Ninguna"/>
    <n v="9"/>
    <n v="23"/>
    <n v="0.39130434782608697"/>
    <n v="69"/>
  </r>
  <r>
    <x v="67"/>
    <n v="8"/>
    <s v="Plato_16"/>
    <s v="Descripción del Plato_16"/>
    <n v="16"/>
    <n v="28"/>
    <n v="1"/>
    <n v="19"/>
    <s v="Sin cebolla"/>
    <n v="12"/>
    <n v="28"/>
    <n v="0.42857142857142855"/>
    <n v="28"/>
  </r>
  <r>
    <x v="67"/>
    <n v="8"/>
    <s v="Plato_15"/>
    <s v="Descripción del Plato_15"/>
    <n v="19"/>
    <n v="32"/>
    <n v="3"/>
    <n v="57"/>
    <s v="Sin cebolla"/>
    <n v="13"/>
    <n v="32"/>
    <n v="0.40625"/>
    <n v="96"/>
  </r>
  <r>
    <x v="67"/>
    <n v="8"/>
    <s v="Plato_1"/>
    <s v="Descripción del Plato_1"/>
    <n v="15"/>
    <n v="25"/>
    <n v="1"/>
    <n v="26"/>
    <s v="Sin cebolla"/>
    <n v="10"/>
    <n v="25"/>
    <n v="0.4"/>
    <n v="25"/>
  </r>
  <r>
    <x v="68"/>
    <n v="5"/>
    <s v="Plato_13"/>
    <s v="Descripción del Plato_13"/>
    <n v="13"/>
    <n v="21"/>
    <n v="3"/>
    <n v="20"/>
    <s v="Ninguna"/>
    <n v="8"/>
    <n v="21"/>
    <n v="0.38095238095238093"/>
    <n v="63"/>
  </r>
  <r>
    <x v="68"/>
    <n v="5"/>
    <s v="Plato_7"/>
    <s v="Descripción del Plato_7"/>
    <n v="14"/>
    <n v="24"/>
    <n v="3"/>
    <n v="48"/>
    <s v="Sin cebolla"/>
    <n v="10"/>
    <n v="24"/>
    <n v="0.41666666666666669"/>
    <n v="72"/>
  </r>
  <r>
    <x v="68"/>
    <n v="5"/>
    <s v="Plato_11"/>
    <s v="Descripción del Plato_11"/>
    <n v="20"/>
    <n v="33"/>
    <n v="3"/>
    <n v="24"/>
    <s v="Sin cebolla"/>
    <n v="13"/>
    <n v="33"/>
    <n v="0.39393939393939392"/>
    <n v="99"/>
  </r>
  <r>
    <x v="69"/>
    <n v="17"/>
    <s v="Plato_1"/>
    <s v="Descripción del Plato_1"/>
    <n v="15"/>
    <n v="25"/>
    <n v="2"/>
    <n v="19"/>
    <s v="Sin cebolla"/>
    <n v="10"/>
    <n v="25"/>
    <n v="0.4"/>
    <n v="50"/>
  </r>
  <r>
    <x v="69"/>
    <n v="17"/>
    <s v="Plato_18"/>
    <s v="Descripción del Plato_18"/>
    <n v="20"/>
    <n v="34"/>
    <n v="2"/>
    <n v="21"/>
    <s v="Sin cebolla"/>
    <n v="14"/>
    <n v="34"/>
    <n v="0.41176470588235292"/>
    <n v="68"/>
  </r>
  <r>
    <x v="70"/>
    <n v="18"/>
    <s v="Plato_2"/>
    <s v="Descripción del Plato_2"/>
    <n v="18"/>
    <n v="30"/>
    <n v="3"/>
    <n v="20"/>
    <s v="Sin cebolla"/>
    <n v="12"/>
    <n v="30"/>
    <n v="0.4"/>
    <n v="90"/>
  </r>
  <r>
    <x v="70"/>
    <n v="18"/>
    <s v="Plato_14"/>
    <s v="Descripción del Plato_14"/>
    <n v="14"/>
    <n v="23"/>
    <n v="2"/>
    <n v="29"/>
    <s v="Sin cebolla"/>
    <n v="9"/>
    <n v="23"/>
    <n v="0.39130434782608697"/>
    <n v="46"/>
  </r>
  <r>
    <x v="71"/>
    <n v="17"/>
    <s v="Plato_13"/>
    <s v="Descripción del Plato_13"/>
    <n v="13"/>
    <n v="21"/>
    <n v="1"/>
    <n v="17"/>
    <s v="Sin cebolla"/>
    <n v="8"/>
    <n v="21"/>
    <n v="0.38095238095238093"/>
    <n v="21"/>
  </r>
  <r>
    <x v="71"/>
    <n v="17"/>
    <s v="Plato_4"/>
    <s v="Descripción del Plato_4"/>
    <n v="10"/>
    <n v="18"/>
    <n v="3"/>
    <n v="37"/>
    <s v="Sin cebolla"/>
    <n v="8"/>
    <n v="18"/>
    <n v="0.44444444444444442"/>
    <n v="54"/>
  </r>
  <r>
    <x v="72"/>
    <n v="1"/>
    <s v="Plato_6"/>
    <s v="Descripción del Plato_6"/>
    <n v="16"/>
    <n v="27"/>
    <n v="3"/>
    <n v="20"/>
    <s v="Ninguna"/>
    <n v="11"/>
    <n v="27"/>
    <n v="0.40740740740740738"/>
    <n v="81"/>
  </r>
  <r>
    <x v="73"/>
    <n v="19"/>
    <s v="Plato_10"/>
    <s v="Descripción del Plato_10"/>
    <n v="15"/>
    <n v="26"/>
    <n v="2"/>
    <n v="39"/>
    <s v="Sin cebolla"/>
    <n v="11"/>
    <n v="26"/>
    <n v="0.42307692307692307"/>
    <n v="52"/>
  </r>
  <r>
    <x v="73"/>
    <n v="19"/>
    <s v="Plato_18"/>
    <s v="Descripción del Plato_18"/>
    <n v="20"/>
    <n v="34"/>
    <n v="3"/>
    <n v="37"/>
    <s v="Ninguna"/>
    <n v="14"/>
    <n v="34"/>
    <n v="0.41176470588235292"/>
    <n v="102"/>
  </r>
  <r>
    <x v="73"/>
    <n v="19"/>
    <s v="Plato_15"/>
    <s v="Descripción del Plato_15"/>
    <n v="19"/>
    <n v="32"/>
    <n v="2"/>
    <n v="24"/>
    <s v="Sin cebolla"/>
    <n v="13"/>
    <n v="32"/>
    <n v="0.40625"/>
    <n v="64"/>
  </r>
  <r>
    <x v="74"/>
    <n v="19"/>
    <s v="Plato_20"/>
    <s v="Descripción del Plato_20"/>
    <n v="25"/>
    <n v="40"/>
    <n v="1"/>
    <n v="35"/>
    <s v="Ninguna"/>
    <n v="15"/>
    <n v="40"/>
    <n v="0.375"/>
    <n v="40"/>
  </r>
  <r>
    <x v="74"/>
    <n v="19"/>
    <s v="Plato_14"/>
    <s v="Descripción del Plato_14"/>
    <n v="14"/>
    <n v="23"/>
    <n v="3"/>
    <n v="16"/>
    <s v="Sin cebolla"/>
    <n v="9"/>
    <n v="23"/>
    <n v="0.39130434782608697"/>
    <n v="69"/>
  </r>
  <r>
    <x v="75"/>
    <n v="17"/>
    <s v="Plato_2"/>
    <s v="Descripción del Plato_2"/>
    <n v="18"/>
    <n v="30"/>
    <n v="3"/>
    <n v="13"/>
    <s v="Sin cebolla"/>
    <n v="12"/>
    <n v="30"/>
    <n v="0.4"/>
    <n v="90"/>
  </r>
  <r>
    <x v="75"/>
    <n v="17"/>
    <s v="Plato_4"/>
    <s v="Descripción del Plato_4"/>
    <n v="10"/>
    <n v="18"/>
    <n v="1"/>
    <n v="34"/>
    <s v="Sin cebolla"/>
    <n v="8"/>
    <n v="18"/>
    <n v="0.44444444444444442"/>
    <n v="18"/>
  </r>
  <r>
    <x v="75"/>
    <n v="17"/>
    <s v="Plato_7"/>
    <s v="Descripción del Plato_7"/>
    <n v="14"/>
    <n v="24"/>
    <n v="1"/>
    <n v="20"/>
    <s v="Ninguna"/>
    <n v="10"/>
    <n v="24"/>
    <n v="0.41666666666666669"/>
    <n v="24"/>
  </r>
  <r>
    <x v="75"/>
    <n v="17"/>
    <s v="Plato_10"/>
    <s v="Descripción del Plato_10"/>
    <n v="15"/>
    <n v="26"/>
    <n v="1"/>
    <n v="30"/>
    <s v="Ninguna"/>
    <n v="11"/>
    <n v="26"/>
    <n v="0.42307692307692307"/>
    <n v="26"/>
  </r>
  <r>
    <x v="76"/>
    <n v="3"/>
    <s v="Plato_4"/>
    <s v="Descripción del Plato_4"/>
    <n v="10"/>
    <n v="18"/>
    <n v="1"/>
    <n v="34"/>
    <s v="Sin cebolla"/>
    <n v="8"/>
    <n v="18"/>
    <n v="0.44444444444444442"/>
    <n v="18"/>
  </r>
  <r>
    <x v="76"/>
    <n v="3"/>
    <s v="Plato_7"/>
    <s v="Descripción del Plato_7"/>
    <n v="14"/>
    <n v="24"/>
    <n v="2"/>
    <n v="55"/>
    <s v="Ninguna"/>
    <n v="10"/>
    <n v="24"/>
    <n v="0.41666666666666669"/>
    <n v="48"/>
  </r>
  <r>
    <x v="76"/>
    <n v="3"/>
    <s v="Plato_11"/>
    <s v="Descripción del Plato_11"/>
    <n v="20"/>
    <n v="33"/>
    <n v="1"/>
    <n v="8"/>
    <s v="Sin cebolla"/>
    <n v="13"/>
    <n v="33"/>
    <n v="0.39393939393939392"/>
    <n v="33"/>
  </r>
  <r>
    <x v="77"/>
    <n v="7"/>
    <s v="Plato_12"/>
    <s v="Descripción del Plato_12"/>
    <n v="11"/>
    <n v="19"/>
    <n v="3"/>
    <n v="54"/>
    <s v="Sin cebolla"/>
    <n v="8"/>
    <n v="19"/>
    <n v="0.42105263157894735"/>
    <n v="57"/>
  </r>
  <r>
    <x v="78"/>
    <n v="16"/>
    <s v="Plato_9"/>
    <s v="Descripción del Plato_9"/>
    <n v="17"/>
    <n v="29"/>
    <n v="3"/>
    <n v="14"/>
    <s v="Ninguna"/>
    <n v="12"/>
    <n v="29"/>
    <n v="0.41379310344827586"/>
    <n v="87"/>
  </r>
  <r>
    <x v="78"/>
    <n v="16"/>
    <s v="Plato_11"/>
    <s v="Descripción del Plato_11"/>
    <n v="20"/>
    <n v="33"/>
    <n v="3"/>
    <n v="14"/>
    <s v="Sin cebolla"/>
    <n v="13"/>
    <n v="33"/>
    <n v="0.39393939393939392"/>
    <n v="99"/>
  </r>
  <r>
    <x v="78"/>
    <n v="16"/>
    <s v="Plato_3"/>
    <s v="Descripción del Plato_3"/>
    <n v="12"/>
    <n v="20"/>
    <n v="3"/>
    <n v="25"/>
    <s v="Ninguna"/>
    <n v="8"/>
    <n v="20"/>
    <n v="0.4"/>
    <n v="60"/>
  </r>
  <r>
    <x v="78"/>
    <n v="16"/>
    <s v="Plato_13"/>
    <s v="Descripción del Plato_13"/>
    <n v="13"/>
    <n v="21"/>
    <n v="3"/>
    <n v="43"/>
    <s v="Ninguna"/>
    <n v="8"/>
    <n v="21"/>
    <n v="0.38095238095238093"/>
    <n v="63"/>
  </r>
  <r>
    <x v="79"/>
    <n v="18"/>
    <s v="Plato_5"/>
    <s v="Descripción del Plato_5"/>
    <n v="13"/>
    <n v="22"/>
    <n v="2"/>
    <n v="5"/>
    <s v="Ninguna"/>
    <n v="9"/>
    <n v="22"/>
    <n v="0.40909090909090912"/>
    <n v="44"/>
  </r>
  <r>
    <x v="79"/>
    <n v="18"/>
    <s v="Plato_9"/>
    <s v="Descripción del Plato_9"/>
    <n v="17"/>
    <n v="29"/>
    <n v="1"/>
    <n v="34"/>
    <s v="Sin cebolla"/>
    <n v="12"/>
    <n v="29"/>
    <n v="0.41379310344827586"/>
    <n v="29"/>
  </r>
  <r>
    <x v="79"/>
    <n v="18"/>
    <s v="Plato_7"/>
    <s v="Descripción del Plato_7"/>
    <n v="14"/>
    <n v="24"/>
    <n v="2"/>
    <n v="28"/>
    <s v="Ninguna"/>
    <n v="10"/>
    <n v="24"/>
    <n v="0.41666666666666669"/>
    <n v="48"/>
  </r>
  <r>
    <x v="80"/>
    <n v="17"/>
    <s v="Plato_17"/>
    <s v="Descripción del Plato_17"/>
    <n v="19"/>
    <n v="31"/>
    <n v="2"/>
    <n v="59"/>
    <s v="Sin cebolla"/>
    <n v="12"/>
    <n v="31"/>
    <n v="0.38709677419354838"/>
    <n v="62"/>
  </r>
  <r>
    <x v="81"/>
    <n v="16"/>
    <s v="Plato_1"/>
    <s v="Descripción del Plato_1"/>
    <n v="15"/>
    <n v="25"/>
    <n v="2"/>
    <n v="11"/>
    <s v="Sin cebolla"/>
    <n v="10"/>
    <n v="25"/>
    <n v="0.4"/>
    <n v="50"/>
  </r>
  <r>
    <x v="81"/>
    <n v="16"/>
    <s v="Plato_2"/>
    <s v="Descripción del Plato_2"/>
    <n v="18"/>
    <n v="30"/>
    <n v="1"/>
    <n v="8"/>
    <s v="Sin cebolla"/>
    <n v="12"/>
    <n v="30"/>
    <n v="0.4"/>
    <n v="30"/>
  </r>
  <r>
    <x v="82"/>
    <n v="15"/>
    <s v="Plato_6"/>
    <s v="Descripción del Plato_6"/>
    <n v="16"/>
    <n v="27"/>
    <n v="2"/>
    <n v="14"/>
    <s v="Ninguna"/>
    <n v="11"/>
    <n v="27"/>
    <n v="0.40740740740740738"/>
    <n v="54"/>
  </r>
  <r>
    <x v="82"/>
    <n v="15"/>
    <s v="Plato_3"/>
    <s v="Descripción del Plato_3"/>
    <n v="12"/>
    <n v="20"/>
    <n v="1"/>
    <n v="30"/>
    <s v="Sin cebolla"/>
    <n v="8"/>
    <n v="20"/>
    <n v="0.4"/>
    <n v="20"/>
  </r>
  <r>
    <x v="82"/>
    <n v="15"/>
    <s v="Plato_15"/>
    <s v="Descripción del Plato_15"/>
    <n v="19"/>
    <n v="32"/>
    <n v="3"/>
    <n v="50"/>
    <s v="Ninguna"/>
    <n v="13"/>
    <n v="32"/>
    <n v="0.40625"/>
    <n v="96"/>
  </r>
  <r>
    <x v="83"/>
    <n v="19"/>
    <s v="Plato_2"/>
    <s v="Descripción del Plato_2"/>
    <n v="18"/>
    <n v="30"/>
    <n v="2"/>
    <n v="10"/>
    <s v="Sin cebolla"/>
    <n v="12"/>
    <n v="30"/>
    <n v="0.4"/>
    <n v="60"/>
  </r>
  <r>
    <x v="84"/>
    <n v="8"/>
    <s v="Plato_16"/>
    <s v="Descripción del Plato_16"/>
    <n v="16"/>
    <n v="28"/>
    <n v="3"/>
    <n v="26"/>
    <s v="Sin cebolla"/>
    <n v="12"/>
    <n v="28"/>
    <n v="0.42857142857142855"/>
    <n v="84"/>
  </r>
  <r>
    <x v="84"/>
    <n v="8"/>
    <s v="Plato_19"/>
    <s v="Descripción del Plato_19"/>
    <n v="22"/>
    <n v="36"/>
    <n v="2"/>
    <n v="33"/>
    <s v="Sin cebolla"/>
    <n v="14"/>
    <n v="36"/>
    <n v="0.3888888888888889"/>
    <n v="72"/>
  </r>
  <r>
    <x v="84"/>
    <n v="8"/>
    <s v="Plato_3"/>
    <s v="Descripción del Plato_3"/>
    <n v="12"/>
    <n v="20"/>
    <n v="1"/>
    <n v="54"/>
    <s v="Sin cebolla"/>
    <n v="8"/>
    <n v="20"/>
    <n v="0.4"/>
    <n v="20"/>
  </r>
  <r>
    <x v="84"/>
    <n v="8"/>
    <s v="Plato_15"/>
    <s v="Descripción del Plato_15"/>
    <n v="19"/>
    <n v="32"/>
    <n v="1"/>
    <n v="29"/>
    <s v="Sin cebolla"/>
    <n v="13"/>
    <n v="32"/>
    <n v="0.40625"/>
    <n v="32"/>
  </r>
  <r>
    <x v="85"/>
    <n v="20"/>
    <s v="Plato_1"/>
    <s v="Descripción del Plato_1"/>
    <n v="15"/>
    <n v="25"/>
    <n v="2"/>
    <n v="8"/>
    <s v="Sin cebolla"/>
    <n v="10"/>
    <n v="25"/>
    <n v="0.4"/>
    <n v="50"/>
  </r>
  <r>
    <x v="86"/>
    <n v="3"/>
    <s v="Plato_4"/>
    <s v="Descripción del Plato_4"/>
    <n v="10"/>
    <n v="18"/>
    <n v="2"/>
    <n v="55"/>
    <s v="Ninguna"/>
    <n v="8"/>
    <n v="18"/>
    <n v="0.44444444444444442"/>
    <n v="36"/>
  </r>
  <r>
    <x v="86"/>
    <n v="3"/>
    <s v="Plato_15"/>
    <s v="Descripción del Plato_15"/>
    <n v="19"/>
    <n v="32"/>
    <n v="1"/>
    <n v="5"/>
    <s v="Sin cebolla"/>
    <n v="13"/>
    <n v="32"/>
    <n v="0.40625"/>
    <n v="32"/>
  </r>
  <r>
    <x v="86"/>
    <n v="3"/>
    <s v="Plato_17"/>
    <s v="Descripción del Plato_17"/>
    <n v="19"/>
    <n v="31"/>
    <n v="1"/>
    <n v="11"/>
    <s v="Ninguna"/>
    <n v="12"/>
    <n v="31"/>
    <n v="0.38709677419354838"/>
    <n v="31"/>
  </r>
  <r>
    <x v="87"/>
    <n v="18"/>
    <s v="Plato_20"/>
    <s v="Descripción del Plato_20"/>
    <n v="25"/>
    <n v="40"/>
    <n v="1"/>
    <n v="12"/>
    <s v="Ninguna"/>
    <n v="15"/>
    <n v="40"/>
    <n v="0.375"/>
    <n v="40"/>
  </r>
  <r>
    <x v="87"/>
    <n v="18"/>
    <s v="Plato_12"/>
    <s v="Descripción del Plato_12"/>
    <n v="11"/>
    <n v="19"/>
    <n v="3"/>
    <n v="46"/>
    <s v="Sin cebolla"/>
    <n v="8"/>
    <n v="19"/>
    <n v="0.42105263157894735"/>
    <n v="57"/>
  </r>
  <r>
    <x v="87"/>
    <n v="18"/>
    <s v="Plato_10"/>
    <s v="Descripción del Plato_10"/>
    <n v="15"/>
    <n v="26"/>
    <n v="1"/>
    <n v="59"/>
    <s v="Ninguna"/>
    <n v="11"/>
    <n v="26"/>
    <n v="0.42307692307692307"/>
    <n v="26"/>
  </r>
  <r>
    <x v="88"/>
    <n v="11"/>
    <s v="Plato_14"/>
    <s v="Descripción del Plato_14"/>
    <n v="14"/>
    <n v="23"/>
    <n v="3"/>
    <n v="44"/>
    <s v="Sin cebolla"/>
    <n v="9"/>
    <n v="23"/>
    <n v="0.39130434782608697"/>
    <n v="69"/>
  </r>
  <r>
    <x v="88"/>
    <n v="11"/>
    <s v="Plato_18"/>
    <s v="Descripción del Plato_18"/>
    <n v="20"/>
    <n v="34"/>
    <n v="2"/>
    <n v="58"/>
    <s v="Ninguna"/>
    <n v="14"/>
    <n v="34"/>
    <n v="0.41176470588235292"/>
    <n v="68"/>
  </r>
  <r>
    <x v="88"/>
    <n v="11"/>
    <s v="Plato_5"/>
    <s v="Descripción del Plato_5"/>
    <n v="13"/>
    <n v="22"/>
    <n v="1"/>
    <n v="40"/>
    <s v="Sin cebolla"/>
    <n v="9"/>
    <n v="22"/>
    <n v="0.40909090909090912"/>
    <n v="22"/>
  </r>
  <r>
    <x v="89"/>
    <n v="6"/>
    <s v="Plato_18"/>
    <s v="Descripción del Plato_18"/>
    <n v="20"/>
    <n v="34"/>
    <n v="1"/>
    <n v="48"/>
    <s v="Sin cebolla"/>
    <n v="14"/>
    <n v="34"/>
    <n v="0.41176470588235292"/>
    <n v="34"/>
  </r>
  <r>
    <x v="90"/>
    <n v="1"/>
    <s v="Plato_8"/>
    <s v="Descripción del Plato_8"/>
    <n v="21"/>
    <n v="35"/>
    <n v="3"/>
    <n v="21"/>
    <s v="Sin cebolla"/>
    <n v="14"/>
    <n v="35"/>
    <n v="0.4"/>
    <n v="105"/>
  </r>
  <r>
    <x v="90"/>
    <n v="1"/>
    <s v="Plato_13"/>
    <s v="Descripción del Plato_13"/>
    <n v="13"/>
    <n v="21"/>
    <n v="3"/>
    <n v="52"/>
    <s v="Ninguna"/>
    <n v="8"/>
    <n v="21"/>
    <n v="0.38095238095238093"/>
    <n v="63"/>
  </r>
  <r>
    <x v="90"/>
    <n v="1"/>
    <s v="Plato_5"/>
    <s v="Descripción del Plato_5"/>
    <n v="13"/>
    <n v="22"/>
    <n v="2"/>
    <n v="11"/>
    <s v="Ninguna"/>
    <n v="9"/>
    <n v="22"/>
    <n v="0.40909090909090912"/>
    <n v="44"/>
  </r>
  <r>
    <x v="90"/>
    <n v="1"/>
    <s v="Plato_6"/>
    <s v="Descripción del Plato_6"/>
    <n v="16"/>
    <n v="27"/>
    <n v="3"/>
    <n v="48"/>
    <s v="Ninguna"/>
    <n v="11"/>
    <n v="27"/>
    <n v="0.40740740740740738"/>
    <n v="81"/>
  </r>
  <r>
    <x v="91"/>
    <n v="6"/>
    <s v="Plato_9"/>
    <s v="Descripción del Plato_9"/>
    <n v="17"/>
    <n v="29"/>
    <n v="2"/>
    <n v="36"/>
    <s v="Ninguna"/>
    <n v="12"/>
    <n v="29"/>
    <n v="0.41379310344827586"/>
    <n v="58"/>
  </r>
  <r>
    <x v="91"/>
    <n v="6"/>
    <s v="Plato_7"/>
    <s v="Descripción del Plato_7"/>
    <n v="14"/>
    <n v="24"/>
    <n v="1"/>
    <n v="6"/>
    <s v="Sin cebolla"/>
    <n v="10"/>
    <n v="24"/>
    <n v="0.41666666666666669"/>
    <n v="24"/>
  </r>
  <r>
    <x v="92"/>
    <n v="2"/>
    <s v="Plato_9"/>
    <s v="Descripción del Plato_9"/>
    <n v="17"/>
    <n v="29"/>
    <n v="1"/>
    <n v="18"/>
    <s v="Sin cebolla"/>
    <n v="12"/>
    <n v="29"/>
    <n v="0.41379310344827586"/>
    <n v="29"/>
  </r>
  <r>
    <x v="93"/>
    <n v="12"/>
    <s v="Plato_2"/>
    <s v="Descripción del Plato_2"/>
    <n v="18"/>
    <n v="30"/>
    <n v="3"/>
    <n v="19"/>
    <s v="Sin cebolla"/>
    <n v="12"/>
    <n v="30"/>
    <n v="0.4"/>
    <n v="90"/>
  </r>
  <r>
    <x v="93"/>
    <n v="12"/>
    <s v="Plato_15"/>
    <s v="Descripción del Plato_15"/>
    <n v="19"/>
    <n v="32"/>
    <n v="2"/>
    <n v="56"/>
    <s v="Sin cebolla"/>
    <n v="13"/>
    <n v="32"/>
    <n v="0.40625"/>
    <n v="64"/>
  </r>
  <r>
    <x v="93"/>
    <n v="12"/>
    <s v="Plato_11"/>
    <s v="Descripción del Plato_11"/>
    <n v="20"/>
    <n v="33"/>
    <n v="3"/>
    <n v="54"/>
    <s v="Sin cebolla"/>
    <n v="13"/>
    <n v="33"/>
    <n v="0.39393939393939392"/>
    <n v="99"/>
  </r>
  <r>
    <x v="94"/>
    <n v="12"/>
    <s v="Plato_12"/>
    <s v="Descripción del Plato_12"/>
    <n v="11"/>
    <n v="19"/>
    <n v="3"/>
    <n v="19"/>
    <s v="Sin cebolla"/>
    <n v="8"/>
    <n v="19"/>
    <n v="0.42105263157894735"/>
    <n v="57"/>
  </r>
  <r>
    <x v="94"/>
    <n v="12"/>
    <s v="Plato_15"/>
    <s v="Descripción del Plato_15"/>
    <n v="19"/>
    <n v="32"/>
    <n v="3"/>
    <n v="22"/>
    <s v="Sin cebolla"/>
    <n v="13"/>
    <n v="32"/>
    <n v="0.40625"/>
    <n v="96"/>
  </r>
  <r>
    <x v="95"/>
    <n v="16"/>
    <s v="Plato_11"/>
    <s v="Descripción del Plato_11"/>
    <n v="20"/>
    <n v="33"/>
    <n v="2"/>
    <n v="47"/>
    <s v="Ninguna"/>
    <n v="13"/>
    <n v="33"/>
    <n v="0.39393939393939392"/>
    <n v="66"/>
  </r>
  <r>
    <x v="95"/>
    <n v="16"/>
    <s v="Plato_12"/>
    <s v="Descripción del Plato_12"/>
    <n v="11"/>
    <n v="19"/>
    <n v="2"/>
    <n v="10"/>
    <s v="Ninguna"/>
    <n v="8"/>
    <n v="19"/>
    <n v="0.42105263157894735"/>
    <n v="38"/>
  </r>
  <r>
    <x v="95"/>
    <n v="16"/>
    <s v="Plato_7"/>
    <s v="Descripción del Plato_7"/>
    <n v="14"/>
    <n v="24"/>
    <n v="3"/>
    <n v="19"/>
    <s v="Sin cebolla"/>
    <n v="10"/>
    <n v="24"/>
    <n v="0.41666666666666669"/>
    <n v="72"/>
  </r>
  <r>
    <x v="96"/>
    <n v="14"/>
    <s v="Plato_10"/>
    <s v="Descripción del Plato_10"/>
    <n v="15"/>
    <n v="26"/>
    <n v="1"/>
    <n v="17"/>
    <s v="Sin cebolla"/>
    <n v="11"/>
    <n v="26"/>
    <n v="0.42307692307692307"/>
    <n v="26"/>
  </r>
  <r>
    <x v="96"/>
    <n v="14"/>
    <s v="Plato_3"/>
    <s v="Descripción del Plato_3"/>
    <n v="12"/>
    <n v="20"/>
    <n v="3"/>
    <n v="5"/>
    <s v="Ninguna"/>
    <n v="8"/>
    <n v="20"/>
    <n v="0.4"/>
    <n v="60"/>
  </r>
  <r>
    <x v="96"/>
    <n v="14"/>
    <s v="Plato_18"/>
    <s v="Descripción del Plato_18"/>
    <n v="20"/>
    <n v="34"/>
    <n v="3"/>
    <n v="57"/>
    <s v="Ninguna"/>
    <n v="14"/>
    <n v="34"/>
    <n v="0.41176470588235292"/>
    <n v="102"/>
  </r>
  <r>
    <x v="97"/>
    <n v="7"/>
    <s v="Plato_3"/>
    <s v="Descripción del Plato_3"/>
    <n v="12"/>
    <n v="20"/>
    <n v="3"/>
    <n v="56"/>
    <s v="Sin cebolla"/>
    <n v="8"/>
    <n v="20"/>
    <n v="0.4"/>
    <n v="60"/>
  </r>
  <r>
    <x v="97"/>
    <n v="7"/>
    <s v="Plato_9"/>
    <s v="Descripción del Plato_9"/>
    <n v="17"/>
    <n v="29"/>
    <n v="3"/>
    <n v="33"/>
    <s v="Sin cebolla"/>
    <n v="12"/>
    <n v="29"/>
    <n v="0.41379310344827586"/>
    <n v="87"/>
  </r>
  <r>
    <x v="97"/>
    <n v="7"/>
    <s v="Plato_12"/>
    <s v="Descripción del Plato_12"/>
    <n v="11"/>
    <n v="19"/>
    <n v="1"/>
    <n v="51"/>
    <s v="Sin cebolla"/>
    <n v="8"/>
    <n v="19"/>
    <n v="0.42105263157894735"/>
    <n v="19"/>
  </r>
  <r>
    <x v="98"/>
    <n v="2"/>
    <s v="Plato_2"/>
    <s v="Descripción del Plato_2"/>
    <n v="18"/>
    <n v="30"/>
    <n v="2"/>
    <n v="27"/>
    <s v="Sin cebolla"/>
    <n v="12"/>
    <n v="30"/>
    <n v="0.4"/>
    <n v="60"/>
  </r>
  <r>
    <x v="98"/>
    <n v="2"/>
    <s v="Plato_17"/>
    <s v="Descripción del Plato_17"/>
    <n v="19"/>
    <n v="31"/>
    <n v="1"/>
    <n v="5"/>
    <s v="Sin cebolla"/>
    <n v="12"/>
    <n v="31"/>
    <n v="0.38709677419354838"/>
    <n v="31"/>
  </r>
  <r>
    <x v="98"/>
    <n v="2"/>
    <s v="Plato_12"/>
    <s v="Descripción del Plato_12"/>
    <n v="11"/>
    <n v="19"/>
    <n v="1"/>
    <n v="9"/>
    <s v="Ninguna"/>
    <n v="8"/>
    <n v="19"/>
    <n v="0.42105263157894735"/>
    <n v="19"/>
  </r>
  <r>
    <x v="98"/>
    <n v="2"/>
    <s v="Plato_9"/>
    <s v="Descripción del Plato_9"/>
    <n v="17"/>
    <n v="29"/>
    <n v="1"/>
    <n v="45"/>
    <s v="Ninguna"/>
    <n v="12"/>
    <n v="29"/>
    <n v="0.41379310344827586"/>
    <n v="29"/>
  </r>
  <r>
    <x v="99"/>
    <n v="18"/>
    <s v="Plato_7"/>
    <s v="Descripción del Plato_7"/>
    <n v="14"/>
    <n v="24"/>
    <n v="3"/>
    <n v="48"/>
    <s v="Sin cebolla"/>
    <n v="10"/>
    <n v="24"/>
    <n v="0.41666666666666669"/>
    <n v="72"/>
  </r>
  <r>
    <x v="99"/>
    <n v="18"/>
    <s v="Plato_5"/>
    <s v="Descripción del Plato_5"/>
    <n v="13"/>
    <n v="22"/>
    <n v="2"/>
    <n v="33"/>
    <s v="Ninguna"/>
    <n v="9"/>
    <n v="22"/>
    <n v="0.40909090909090912"/>
    <n v="44"/>
  </r>
  <r>
    <x v="99"/>
    <n v="18"/>
    <s v="Plato_1"/>
    <s v="Descripción del Plato_1"/>
    <n v="15"/>
    <n v="25"/>
    <n v="2"/>
    <n v="22"/>
    <s v="Sin cebolla"/>
    <n v="10"/>
    <n v="25"/>
    <n v="0.4"/>
    <n v="50"/>
  </r>
  <r>
    <x v="100"/>
    <n v="1"/>
    <s v="Plato_17"/>
    <s v="Descripción del Plato_17"/>
    <n v="19"/>
    <n v="31"/>
    <n v="1"/>
    <n v="24"/>
    <s v="Sin cebolla"/>
    <n v="12"/>
    <n v="31"/>
    <n v="0.38709677419354838"/>
    <n v="31"/>
  </r>
  <r>
    <x v="100"/>
    <n v="1"/>
    <s v="Plato_1"/>
    <s v="Descripción del Plato_1"/>
    <n v="15"/>
    <n v="25"/>
    <n v="2"/>
    <n v="41"/>
    <s v="Sin cebolla"/>
    <n v="10"/>
    <n v="25"/>
    <n v="0.4"/>
    <n v="50"/>
  </r>
  <r>
    <x v="100"/>
    <n v="1"/>
    <s v="Plato_5"/>
    <s v="Descripción del Plato_5"/>
    <n v="13"/>
    <n v="22"/>
    <n v="1"/>
    <n v="35"/>
    <s v="Sin cebolla"/>
    <n v="9"/>
    <n v="22"/>
    <n v="0.40909090909090912"/>
    <n v="22"/>
  </r>
  <r>
    <x v="100"/>
    <n v="1"/>
    <s v="Plato_8"/>
    <s v="Descripción del Plato_8"/>
    <n v="21"/>
    <n v="35"/>
    <n v="1"/>
    <n v="34"/>
    <s v="Sin cebolla"/>
    <n v="14"/>
    <n v="35"/>
    <n v="0.4"/>
    <n v="35"/>
  </r>
  <r>
    <x v="101"/>
    <n v="19"/>
    <s v="Plato_16"/>
    <s v="Descripción del Plato_16"/>
    <n v="16"/>
    <n v="28"/>
    <n v="3"/>
    <n v="17"/>
    <s v="Sin cebolla"/>
    <n v="12"/>
    <n v="28"/>
    <n v="0.42857142857142855"/>
    <n v="84"/>
  </r>
  <r>
    <x v="101"/>
    <n v="19"/>
    <s v="Plato_9"/>
    <s v="Descripción del Plato_9"/>
    <n v="17"/>
    <n v="29"/>
    <n v="3"/>
    <n v="29"/>
    <s v="Ninguna"/>
    <n v="12"/>
    <n v="29"/>
    <n v="0.41379310344827586"/>
    <n v="87"/>
  </r>
  <r>
    <x v="102"/>
    <n v="13"/>
    <s v="Plato_13"/>
    <s v="Descripción del Plato_13"/>
    <n v="13"/>
    <n v="21"/>
    <n v="1"/>
    <n v="57"/>
    <s v="Sin cebolla"/>
    <n v="8"/>
    <n v="21"/>
    <n v="0.38095238095238093"/>
    <n v="21"/>
  </r>
  <r>
    <x v="102"/>
    <n v="13"/>
    <s v="Plato_18"/>
    <s v="Descripción del Plato_18"/>
    <n v="20"/>
    <n v="34"/>
    <n v="1"/>
    <n v="9"/>
    <s v="Ninguna"/>
    <n v="14"/>
    <n v="34"/>
    <n v="0.41176470588235292"/>
    <n v="34"/>
  </r>
  <r>
    <x v="102"/>
    <n v="13"/>
    <s v="Plato_4"/>
    <s v="Descripción del Plato_4"/>
    <n v="10"/>
    <n v="18"/>
    <n v="1"/>
    <n v="33"/>
    <s v="Sin cebolla"/>
    <n v="8"/>
    <n v="18"/>
    <n v="0.44444444444444442"/>
    <n v="18"/>
  </r>
  <r>
    <x v="103"/>
    <n v="14"/>
    <s v="Plato_14"/>
    <s v="Descripción del Plato_14"/>
    <n v="14"/>
    <n v="23"/>
    <n v="2"/>
    <n v="43"/>
    <s v="Sin cebolla"/>
    <n v="9"/>
    <n v="23"/>
    <n v="0.39130434782608697"/>
    <n v="46"/>
  </r>
  <r>
    <x v="103"/>
    <n v="14"/>
    <s v="Plato_17"/>
    <s v="Descripción del Plato_17"/>
    <n v="19"/>
    <n v="31"/>
    <n v="1"/>
    <n v="12"/>
    <s v="Ninguna"/>
    <n v="12"/>
    <n v="31"/>
    <n v="0.38709677419354838"/>
    <n v="31"/>
  </r>
  <r>
    <x v="104"/>
    <n v="14"/>
    <s v="Plato_3"/>
    <s v="Descripción del Plato_3"/>
    <n v="12"/>
    <n v="20"/>
    <n v="3"/>
    <n v="9"/>
    <s v="Ninguna"/>
    <n v="8"/>
    <n v="20"/>
    <n v="0.4"/>
    <n v="60"/>
  </r>
  <r>
    <x v="104"/>
    <n v="14"/>
    <s v="Plato_6"/>
    <s v="Descripción del Plato_6"/>
    <n v="16"/>
    <n v="27"/>
    <n v="3"/>
    <n v="34"/>
    <s v="Ninguna"/>
    <n v="11"/>
    <n v="27"/>
    <n v="0.40740740740740738"/>
    <n v="81"/>
  </r>
  <r>
    <x v="105"/>
    <n v="15"/>
    <s v="Plato_18"/>
    <s v="Descripción del Plato_18"/>
    <n v="20"/>
    <n v="34"/>
    <n v="2"/>
    <n v="29"/>
    <s v="Ninguna"/>
    <n v="14"/>
    <n v="34"/>
    <n v="0.41176470588235292"/>
    <n v="68"/>
  </r>
  <r>
    <x v="106"/>
    <n v="11"/>
    <s v="Plato_15"/>
    <s v="Descripción del Plato_15"/>
    <n v="19"/>
    <n v="32"/>
    <n v="2"/>
    <n v="48"/>
    <s v="Ninguna"/>
    <n v="13"/>
    <n v="32"/>
    <n v="0.40625"/>
    <n v="64"/>
  </r>
  <r>
    <x v="106"/>
    <n v="11"/>
    <s v="Plato_9"/>
    <s v="Descripción del Plato_9"/>
    <n v="17"/>
    <n v="29"/>
    <n v="3"/>
    <n v="51"/>
    <s v="Sin cebolla"/>
    <n v="12"/>
    <n v="29"/>
    <n v="0.41379310344827586"/>
    <n v="87"/>
  </r>
  <r>
    <x v="106"/>
    <n v="11"/>
    <s v="Plato_18"/>
    <s v="Descripción del Plato_18"/>
    <n v="20"/>
    <n v="34"/>
    <n v="3"/>
    <n v="42"/>
    <s v="Sin cebolla"/>
    <n v="14"/>
    <n v="34"/>
    <n v="0.41176470588235292"/>
    <n v="102"/>
  </r>
  <r>
    <x v="107"/>
    <n v="3"/>
    <s v="Plato_9"/>
    <s v="Descripción del Plato_9"/>
    <n v="17"/>
    <n v="29"/>
    <n v="2"/>
    <n v="23"/>
    <s v="Ninguna"/>
    <n v="12"/>
    <n v="29"/>
    <n v="0.41379310344827586"/>
    <n v="58"/>
  </r>
  <r>
    <x v="107"/>
    <n v="3"/>
    <s v="Plato_4"/>
    <s v="Descripción del Plato_4"/>
    <n v="10"/>
    <n v="18"/>
    <n v="1"/>
    <n v="10"/>
    <s v="Sin cebolla"/>
    <n v="8"/>
    <n v="18"/>
    <n v="0.44444444444444442"/>
    <n v="18"/>
  </r>
  <r>
    <x v="107"/>
    <n v="3"/>
    <s v="Plato_3"/>
    <s v="Descripción del Plato_3"/>
    <n v="12"/>
    <n v="20"/>
    <n v="1"/>
    <n v="26"/>
    <s v="Sin cebolla"/>
    <n v="8"/>
    <n v="20"/>
    <n v="0.4"/>
    <n v="20"/>
  </r>
  <r>
    <x v="107"/>
    <n v="3"/>
    <s v="Plato_16"/>
    <s v="Descripción del Plato_16"/>
    <n v="16"/>
    <n v="28"/>
    <n v="1"/>
    <n v="56"/>
    <s v="Ninguna"/>
    <n v="12"/>
    <n v="28"/>
    <n v="0.42857142857142855"/>
    <n v="28"/>
  </r>
  <r>
    <x v="108"/>
    <n v="10"/>
    <s v="Plato_18"/>
    <s v="Descripción del Plato_18"/>
    <n v="20"/>
    <n v="34"/>
    <n v="3"/>
    <n v="54"/>
    <s v="Sin cebolla"/>
    <n v="14"/>
    <n v="34"/>
    <n v="0.41176470588235292"/>
    <n v="102"/>
  </r>
  <r>
    <x v="108"/>
    <n v="10"/>
    <s v="Plato_14"/>
    <s v="Descripción del Plato_14"/>
    <n v="14"/>
    <n v="23"/>
    <n v="1"/>
    <n v="26"/>
    <s v="Sin cebolla"/>
    <n v="9"/>
    <n v="23"/>
    <n v="0.39130434782608697"/>
    <n v="23"/>
  </r>
  <r>
    <x v="108"/>
    <n v="10"/>
    <s v="Plato_5"/>
    <s v="Descripción del Plato_5"/>
    <n v="13"/>
    <n v="22"/>
    <n v="2"/>
    <n v="38"/>
    <s v="Ninguna"/>
    <n v="9"/>
    <n v="22"/>
    <n v="0.40909090909090912"/>
    <n v="44"/>
  </r>
  <r>
    <x v="109"/>
    <n v="5"/>
    <s v="Plato_9"/>
    <s v="Descripción del Plato_9"/>
    <n v="17"/>
    <n v="29"/>
    <n v="2"/>
    <n v="38"/>
    <s v="Ninguna"/>
    <n v="12"/>
    <n v="29"/>
    <n v="0.41379310344827586"/>
    <n v="58"/>
  </r>
  <r>
    <x v="109"/>
    <n v="5"/>
    <s v="Plato_10"/>
    <s v="Descripción del Plato_10"/>
    <n v="15"/>
    <n v="26"/>
    <n v="3"/>
    <n v="27"/>
    <s v="Ninguna"/>
    <n v="11"/>
    <n v="26"/>
    <n v="0.42307692307692307"/>
    <n v="78"/>
  </r>
  <r>
    <x v="109"/>
    <n v="5"/>
    <s v="Plato_6"/>
    <s v="Descripción del Plato_6"/>
    <n v="16"/>
    <n v="27"/>
    <n v="1"/>
    <n v="56"/>
    <s v="Sin cebolla"/>
    <n v="11"/>
    <n v="27"/>
    <n v="0.40740740740740738"/>
    <n v="27"/>
  </r>
  <r>
    <x v="110"/>
    <n v="3"/>
    <s v="Plato_15"/>
    <s v="Descripción del Plato_15"/>
    <n v="19"/>
    <n v="32"/>
    <n v="1"/>
    <n v="47"/>
    <s v="Sin cebolla"/>
    <n v="13"/>
    <n v="32"/>
    <n v="0.40625"/>
    <n v="32"/>
  </r>
  <r>
    <x v="110"/>
    <n v="3"/>
    <s v="Plato_5"/>
    <s v="Descripción del Plato_5"/>
    <n v="13"/>
    <n v="22"/>
    <n v="3"/>
    <n v="5"/>
    <s v="Ninguna"/>
    <n v="9"/>
    <n v="22"/>
    <n v="0.40909090909090912"/>
    <n v="66"/>
  </r>
  <r>
    <x v="110"/>
    <n v="3"/>
    <s v="Plato_7"/>
    <s v="Descripción del Plato_7"/>
    <n v="14"/>
    <n v="24"/>
    <n v="2"/>
    <n v="48"/>
    <s v="Ninguna"/>
    <n v="10"/>
    <n v="24"/>
    <n v="0.41666666666666669"/>
    <n v="48"/>
  </r>
  <r>
    <x v="110"/>
    <n v="3"/>
    <s v="Plato_9"/>
    <s v="Descripción del Plato_9"/>
    <n v="17"/>
    <n v="29"/>
    <n v="2"/>
    <n v="37"/>
    <s v="Sin cebolla"/>
    <n v="12"/>
    <n v="29"/>
    <n v="0.41379310344827586"/>
    <n v="58"/>
  </r>
  <r>
    <x v="111"/>
    <n v="6"/>
    <s v="Plato_3"/>
    <s v="Descripción del Plato_3"/>
    <n v="12"/>
    <n v="20"/>
    <n v="1"/>
    <n v="16"/>
    <s v="Sin cebolla"/>
    <n v="8"/>
    <n v="20"/>
    <n v="0.4"/>
    <n v="20"/>
  </r>
  <r>
    <x v="112"/>
    <n v="4"/>
    <s v="Plato_18"/>
    <s v="Descripción del Plato_18"/>
    <n v="20"/>
    <n v="34"/>
    <n v="2"/>
    <n v="51"/>
    <s v="Ninguna"/>
    <n v="14"/>
    <n v="34"/>
    <n v="0.41176470588235292"/>
    <n v="68"/>
  </r>
  <r>
    <x v="113"/>
    <n v="7"/>
    <s v="Plato_2"/>
    <s v="Descripción del Plato_2"/>
    <n v="18"/>
    <n v="30"/>
    <n v="3"/>
    <n v="36"/>
    <s v="Ninguna"/>
    <n v="12"/>
    <n v="30"/>
    <n v="0.4"/>
    <n v="90"/>
  </r>
  <r>
    <x v="113"/>
    <n v="7"/>
    <s v="Plato_9"/>
    <s v="Descripción del Plato_9"/>
    <n v="17"/>
    <n v="29"/>
    <n v="3"/>
    <n v="22"/>
    <s v="Ninguna"/>
    <n v="12"/>
    <n v="29"/>
    <n v="0.41379310344827586"/>
    <n v="87"/>
  </r>
  <r>
    <x v="113"/>
    <n v="7"/>
    <s v="Plato_4"/>
    <s v="Descripción del Plato_4"/>
    <n v="10"/>
    <n v="18"/>
    <n v="3"/>
    <n v="31"/>
    <s v="Sin cebolla"/>
    <n v="8"/>
    <n v="18"/>
    <n v="0.44444444444444442"/>
    <n v="54"/>
  </r>
  <r>
    <x v="113"/>
    <n v="7"/>
    <s v="Plato_5"/>
    <s v="Descripción del Plato_5"/>
    <n v="13"/>
    <n v="22"/>
    <n v="1"/>
    <n v="42"/>
    <s v="Sin cebolla"/>
    <n v="9"/>
    <n v="22"/>
    <n v="0.40909090909090912"/>
    <n v="22"/>
  </r>
  <r>
    <x v="114"/>
    <n v="12"/>
    <s v="Plato_6"/>
    <s v="Descripción del Plato_6"/>
    <n v="16"/>
    <n v="27"/>
    <n v="3"/>
    <n v="23"/>
    <s v="Sin cebolla"/>
    <n v="11"/>
    <n v="27"/>
    <n v="0.40740740740740738"/>
    <n v="81"/>
  </r>
  <r>
    <x v="114"/>
    <n v="12"/>
    <s v="Plato_2"/>
    <s v="Descripción del Plato_2"/>
    <n v="18"/>
    <n v="30"/>
    <n v="2"/>
    <n v="32"/>
    <s v="Sin cebolla"/>
    <n v="12"/>
    <n v="30"/>
    <n v="0.4"/>
    <n v="60"/>
  </r>
  <r>
    <x v="114"/>
    <n v="12"/>
    <s v="Plato_15"/>
    <s v="Descripción del Plato_15"/>
    <n v="19"/>
    <n v="32"/>
    <n v="3"/>
    <n v="43"/>
    <s v="Sin cebolla"/>
    <n v="13"/>
    <n v="32"/>
    <n v="0.40625"/>
    <n v="96"/>
  </r>
  <r>
    <x v="115"/>
    <n v="8"/>
    <s v="Plato_15"/>
    <s v="Descripción del Plato_15"/>
    <n v="19"/>
    <n v="32"/>
    <n v="3"/>
    <n v="54"/>
    <s v="Sin cebolla"/>
    <n v="13"/>
    <n v="32"/>
    <n v="0.40625"/>
    <n v="96"/>
  </r>
  <r>
    <x v="115"/>
    <n v="8"/>
    <s v="Plato_8"/>
    <s v="Descripción del Plato_8"/>
    <n v="21"/>
    <n v="35"/>
    <n v="1"/>
    <n v="21"/>
    <s v="Ninguna"/>
    <n v="14"/>
    <n v="35"/>
    <n v="0.4"/>
    <n v="35"/>
  </r>
  <r>
    <x v="115"/>
    <n v="8"/>
    <s v="Plato_19"/>
    <s v="Descripción del Plato_19"/>
    <n v="22"/>
    <n v="36"/>
    <n v="1"/>
    <n v="26"/>
    <s v="Sin cebolla"/>
    <n v="14"/>
    <n v="36"/>
    <n v="0.3888888888888889"/>
    <n v="36"/>
  </r>
  <r>
    <x v="115"/>
    <n v="8"/>
    <s v="Plato_18"/>
    <s v="Descripción del Plato_18"/>
    <n v="20"/>
    <n v="34"/>
    <n v="3"/>
    <n v="28"/>
    <s v="Sin cebolla"/>
    <n v="14"/>
    <n v="34"/>
    <n v="0.41176470588235292"/>
    <n v="102"/>
  </r>
  <r>
    <x v="116"/>
    <n v="8"/>
    <s v="Plato_8"/>
    <s v="Descripción del Plato_8"/>
    <n v="21"/>
    <n v="35"/>
    <n v="2"/>
    <n v="8"/>
    <s v="Sin cebolla"/>
    <n v="14"/>
    <n v="35"/>
    <n v="0.4"/>
    <n v="70"/>
  </r>
  <r>
    <x v="117"/>
    <n v="13"/>
    <s v="Plato_4"/>
    <s v="Descripción del Plato_4"/>
    <n v="10"/>
    <n v="18"/>
    <n v="3"/>
    <n v="39"/>
    <s v="Ninguna"/>
    <n v="8"/>
    <n v="18"/>
    <n v="0.44444444444444442"/>
    <n v="54"/>
  </r>
  <r>
    <x v="117"/>
    <n v="13"/>
    <s v="Plato_14"/>
    <s v="Descripción del Plato_14"/>
    <n v="14"/>
    <n v="23"/>
    <n v="3"/>
    <n v="22"/>
    <s v="Sin cebolla"/>
    <n v="9"/>
    <n v="23"/>
    <n v="0.39130434782608697"/>
    <n v="69"/>
  </r>
  <r>
    <x v="117"/>
    <n v="13"/>
    <s v="Plato_6"/>
    <s v="Descripción del Plato_6"/>
    <n v="16"/>
    <n v="27"/>
    <n v="2"/>
    <n v="52"/>
    <s v="Sin cebolla"/>
    <n v="11"/>
    <n v="27"/>
    <n v="0.40740740740740738"/>
    <n v="54"/>
  </r>
  <r>
    <x v="117"/>
    <n v="13"/>
    <s v="Plato_15"/>
    <s v="Descripción del Plato_15"/>
    <n v="19"/>
    <n v="32"/>
    <n v="1"/>
    <n v="23"/>
    <s v="Sin cebolla"/>
    <n v="13"/>
    <n v="32"/>
    <n v="0.40625"/>
    <n v="32"/>
  </r>
  <r>
    <x v="118"/>
    <n v="17"/>
    <s v="Plato_10"/>
    <s v="Descripción del Plato_10"/>
    <n v="15"/>
    <n v="26"/>
    <n v="1"/>
    <n v="7"/>
    <s v="Ninguna"/>
    <n v="11"/>
    <n v="26"/>
    <n v="0.42307692307692307"/>
    <n v="26"/>
  </r>
  <r>
    <x v="118"/>
    <n v="17"/>
    <s v="Plato_19"/>
    <s v="Descripción del Plato_19"/>
    <n v="22"/>
    <n v="36"/>
    <n v="2"/>
    <n v="13"/>
    <s v="Sin cebolla"/>
    <n v="14"/>
    <n v="36"/>
    <n v="0.3888888888888889"/>
    <n v="72"/>
  </r>
  <r>
    <x v="118"/>
    <n v="17"/>
    <s v="Plato_4"/>
    <s v="Descripción del Plato_4"/>
    <n v="10"/>
    <n v="18"/>
    <n v="2"/>
    <n v="34"/>
    <s v="Sin cebolla"/>
    <n v="8"/>
    <n v="18"/>
    <n v="0.44444444444444442"/>
    <n v="36"/>
  </r>
  <r>
    <x v="119"/>
    <n v="4"/>
    <s v="Plato_17"/>
    <s v="Descripción del Plato_17"/>
    <n v="19"/>
    <n v="31"/>
    <n v="3"/>
    <n v="56"/>
    <s v="Sin cebolla"/>
    <n v="12"/>
    <n v="31"/>
    <n v="0.38709677419354838"/>
    <n v="93"/>
  </r>
  <r>
    <x v="119"/>
    <n v="4"/>
    <s v="Plato_10"/>
    <s v="Descripción del Plato_10"/>
    <n v="15"/>
    <n v="26"/>
    <n v="2"/>
    <n v="41"/>
    <s v="Sin cebolla"/>
    <n v="11"/>
    <n v="26"/>
    <n v="0.42307692307692307"/>
    <n v="52"/>
  </r>
  <r>
    <x v="120"/>
    <n v="5"/>
    <s v="Plato_10"/>
    <s v="Descripción del Plato_10"/>
    <n v="15"/>
    <n v="26"/>
    <n v="2"/>
    <n v="38"/>
    <s v="Ninguna"/>
    <n v="11"/>
    <n v="26"/>
    <n v="0.42307692307692307"/>
    <n v="52"/>
  </r>
  <r>
    <x v="121"/>
    <n v="6"/>
    <s v="Plato_8"/>
    <s v="Descripción del Plato_8"/>
    <n v="21"/>
    <n v="35"/>
    <n v="3"/>
    <n v="32"/>
    <s v="Ninguna"/>
    <n v="14"/>
    <n v="35"/>
    <n v="0.4"/>
    <n v="105"/>
  </r>
  <r>
    <x v="122"/>
    <n v="16"/>
    <s v="Plato_7"/>
    <s v="Descripción del Plato_7"/>
    <n v="14"/>
    <n v="24"/>
    <n v="1"/>
    <n v="33"/>
    <s v="Sin cebolla"/>
    <n v="10"/>
    <n v="24"/>
    <n v="0.41666666666666669"/>
    <n v="24"/>
  </r>
  <r>
    <x v="123"/>
    <n v="16"/>
    <s v="Plato_3"/>
    <s v="Descripción del Plato_3"/>
    <n v="12"/>
    <n v="20"/>
    <n v="2"/>
    <n v="43"/>
    <s v="Ninguna"/>
    <n v="8"/>
    <n v="20"/>
    <n v="0.4"/>
    <n v="40"/>
  </r>
  <r>
    <x v="123"/>
    <n v="16"/>
    <s v="Plato_1"/>
    <s v="Descripción del Plato_1"/>
    <n v="15"/>
    <n v="25"/>
    <n v="1"/>
    <n v="27"/>
    <s v="Sin cebolla"/>
    <n v="10"/>
    <n v="25"/>
    <n v="0.4"/>
    <n v="25"/>
  </r>
  <r>
    <x v="123"/>
    <n v="16"/>
    <s v="Plato_11"/>
    <s v="Descripción del Plato_11"/>
    <n v="20"/>
    <n v="33"/>
    <n v="3"/>
    <n v="9"/>
    <s v="Sin cebolla"/>
    <n v="13"/>
    <n v="33"/>
    <n v="0.39393939393939392"/>
    <n v="99"/>
  </r>
  <r>
    <x v="123"/>
    <n v="16"/>
    <s v="Plato_9"/>
    <s v="Descripción del Plato_9"/>
    <n v="17"/>
    <n v="29"/>
    <n v="2"/>
    <n v="59"/>
    <s v="Sin cebolla"/>
    <n v="12"/>
    <n v="29"/>
    <n v="0.41379310344827586"/>
    <n v="58"/>
  </r>
  <r>
    <x v="124"/>
    <n v="14"/>
    <s v="Plato_16"/>
    <s v="Descripción del Plato_16"/>
    <n v="16"/>
    <n v="28"/>
    <n v="2"/>
    <n v="38"/>
    <s v="Sin cebolla"/>
    <n v="12"/>
    <n v="28"/>
    <n v="0.42857142857142855"/>
    <n v="56"/>
  </r>
  <r>
    <x v="124"/>
    <n v="14"/>
    <s v="Plato_18"/>
    <s v="Descripción del Plato_18"/>
    <n v="20"/>
    <n v="34"/>
    <n v="2"/>
    <n v="15"/>
    <s v="Ninguna"/>
    <n v="14"/>
    <n v="34"/>
    <n v="0.41176470588235292"/>
    <n v="68"/>
  </r>
  <r>
    <x v="124"/>
    <n v="14"/>
    <s v="Plato_3"/>
    <s v="Descripción del Plato_3"/>
    <n v="12"/>
    <n v="20"/>
    <n v="3"/>
    <n v="31"/>
    <s v="Ninguna"/>
    <n v="8"/>
    <n v="20"/>
    <n v="0.4"/>
    <n v="60"/>
  </r>
  <r>
    <x v="125"/>
    <n v="18"/>
    <s v="Plato_16"/>
    <s v="Descripción del Plato_16"/>
    <n v="16"/>
    <n v="28"/>
    <n v="1"/>
    <n v="19"/>
    <s v="Sin cebolla"/>
    <n v="12"/>
    <n v="28"/>
    <n v="0.42857142857142855"/>
    <n v="28"/>
  </r>
  <r>
    <x v="125"/>
    <n v="18"/>
    <s v="Plato_8"/>
    <s v="Descripción del Plato_8"/>
    <n v="21"/>
    <n v="35"/>
    <n v="1"/>
    <n v="40"/>
    <s v="Sin cebolla"/>
    <n v="14"/>
    <n v="35"/>
    <n v="0.4"/>
    <n v="35"/>
  </r>
  <r>
    <x v="125"/>
    <n v="18"/>
    <s v="Plato_7"/>
    <s v="Descripción del Plato_7"/>
    <n v="14"/>
    <n v="24"/>
    <n v="3"/>
    <n v="27"/>
    <s v="Ninguna"/>
    <n v="10"/>
    <n v="24"/>
    <n v="0.41666666666666669"/>
    <n v="72"/>
  </r>
  <r>
    <x v="125"/>
    <n v="18"/>
    <s v="Plato_2"/>
    <s v="Descripción del Plato_2"/>
    <n v="18"/>
    <n v="30"/>
    <n v="1"/>
    <n v="53"/>
    <s v="Ninguna"/>
    <n v="12"/>
    <n v="30"/>
    <n v="0.4"/>
    <n v="30"/>
  </r>
  <r>
    <x v="126"/>
    <n v="6"/>
    <s v="Plato_19"/>
    <s v="Descripción del Plato_19"/>
    <n v="22"/>
    <n v="36"/>
    <n v="2"/>
    <n v="30"/>
    <s v="Sin cebolla"/>
    <n v="14"/>
    <n v="36"/>
    <n v="0.3888888888888889"/>
    <n v="72"/>
  </r>
  <r>
    <x v="127"/>
    <n v="2"/>
    <s v="Plato_1"/>
    <s v="Descripción del Plato_1"/>
    <n v="15"/>
    <n v="25"/>
    <n v="3"/>
    <n v="53"/>
    <s v="Ninguna"/>
    <n v="10"/>
    <n v="25"/>
    <n v="0.4"/>
    <n v="75"/>
  </r>
  <r>
    <x v="127"/>
    <n v="2"/>
    <s v="Plato_4"/>
    <s v="Descripción del Plato_4"/>
    <n v="10"/>
    <n v="18"/>
    <n v="3"/>
    <n v="50"/>
    <s v="Sin cebolla"/>
    <n v="8"/>
    <n v="18"/>
    <n v="0.44444444444444442"/>
    <n v="54"/>
  </r>
  <r>
    <x v="127"/>
    <n v="2"/>
    <s v="Plato_7"/>
    <s v="Descripción del Plato_7"/>
    <n v="14"/>
    <n v="24"/>
    <n v="2"/>
    <n v="35"/>
    <s v="Sin cebolla"/>
    <n v="10"/>
    <n v="24"/>
    <n v="0.41666666666666669"/>
    <n v="48"/>
  </r>
  <r>
    <x v="127"/>
    <n v="2"/>
    <s v="Plato_17"/>
    <s v="Descripción del Plato_17"/>
    <n v="19"/>
    <n v="31"/>
    <n v="2"/>
    <n v="34"/>
    <s v="Sin cebolla"/>
    <n v="12"/>
    <n v="31"/>
    <n v="0.38709677419354838"/>
    <n v="62"/>
  </r>
  <r>
    <x v="128"/>
    <n v="16"/>
    <s v="Plato_12"/>
    <s v="Descripción del Plato_12"/>
    <n v="11"/>
    <n v="19"/>
    <n v="3"/>
    <n v="6"/>
    <s v="Sin cebolla"/>
    <n v="8"/>
    <n v="19"/>
    <n v="0.42105263157894735"/>
    <n v="57"/>
  </r>
  <r>
    <x v="128"/>
    <n v="16"/>
    <s v="Plato_3"/>
    <s v="Descripción del Plato_3"/>
    <n v="12"/>
    <n v="20"/>
    <n v="1"/>
    <n v="24"/>
    <s v="Ninguna"/>
    <n v="8"/>
    <n v="20"/>
    <n v="0.4"/>
    <n v="20"/>
  </r>
  <r>
    <x v="128"/>
    <n v="16"/>
    <s v="Plato_9"/>
    <s v="Descripción del Plato_9"/>
    <n v="17"/>
    <n v="29"/>
    <n v="1"/>
    <n v="50"/>
    <s v="Ninguna"/>
    <n v="12"/>
    <n v="29"/>
    <n v="0.41379310344827586"/>
    <n v="29"/>
  </r>
  <r>
    <x v="129"/>
    <n v="10"/>
    <s v="Plato_8"/>
    <s v="Descripción del Plato_8"/>
    <n v="21"/>
    <n v="35"/>
    <n v="1"/>
    <n v="25"/>
    <s v="Sin cebolla"/>
    <n v="14"/>
    <n v="35"/>
    <n v="0.4"/>
    <n v="35"/>
  </r>
  <r>
    <x v="130"/>
    <n v="7"/>
    <s v="Plato_20"/>
    <s v="Descripción del Plato_20"/>
    <n v="25"/>
    <n v="40"/>
    <n v="1"/>
    <n v="43"/>
    <s v="Sin cebolla"/>
    <n v="15"/>
    <n v="40"/>
    <n v="0.375"/>
    <n v="40"/>
  </r>
  <r>
    <x v="130"/>
    <n v="7"/>
    <s v="Plato_4"/>
    <s v="Descripción del Plato_4"/>
    <n v="10"/>
    <n v="18"/>
    <n v="3"/>
    <n v="20"/>
    <s v="Ninguna"/>
    <n v="8"/>
    <n v="18"/>
    <n v="0.44444444444444442"/>
    <n v="54"/>
  </r>
  <r>
    <x v="130"/>
    <n v="7"/>
    <s v="Plato_13"/>
    <s v="Descripción del Plato_13"/>
    <n v="13"/>
    <n v="21"/>
    <n v="3"/>
    <n v="57"/>
    <s v="Sin cebolla"/>
    <n v="8"/>
    <n v="21"/>
    <n v="0.38095238095238093"/>
    <n v="63"/>
  </r>
  <r>
    <x v="131"/>
    <n v="9"/>
    <s v="Plato_14"/>
    <s v="Descripción del Plato_14"/>
    <n v="14"/>
    <n v="23"/>
    <n v="1"/>
    <n v="6"/>
    <s v="Sin cebolla"/>
    <n v="9"/>
    <n v="23"/>
    <n v="0.39130434782608697"/>
    <n v="23"/>
  </r>
  <r>
    <x v="131"/>
    <n v="9"/>
    <s v="Plato_19"/>
    <s v="Descripción del Plato_19"/>
    <n v="22"/>
    <n v="36"/>
    <n v="1"/>
    <n v="18"/>
    <s v="Ninguna"/>
    <n v="14"/>
    <n v="36"/>
    <n v="0.3888888888888889"/>
    <n v="36"/>
  </r>
  <r>
    <x v="131"/>
    <n v="9"/>
    <s v="Plato_13"/>
    <s v="Descripción del Plato_13"/>
    <n v="13"/>
    <n v="21"/>
    <n v="2"/>
    <n v="53"/>
    <s v="Ninguna"/>
    <n v="8"/>
    <n v="21"/>
    <n v="0.38095238095238093"/>
    <n v="42"/>
  </r>
  <r>
    <x v="131"/>
    <n v="9"/>
    <s v="Plato_8"/>
    <s v="Descripción del Plato_8"/>
    <n v="21"/>
    <n v="35"/>
    <n v="3"/>
    <n v="25"/>
    <s v="Sin cebolla"/>
    <n v="14"/>
    <n v="35"/>
    <n v="0.4"/>
    <n v="105"/>
  </r>
  <r>
    <x v="132"/>
    <n v="20"/>
    <s v="Plato_15"/>
    <s v="Descripción del Plato_15"/>
    <n v="19"/>
    <n v="32"/>
    <n v="1"/>
    <n v="5"/>
    <s v="Ninguna"/>
    <n v="13"/>
    <n v="32"/>
    <n v="0.40625"/>
    <n v="32"/>
  </r>
  <r>
    <x v="132"/>
    <n v="20"/>
    <s v="Plato_18"/>
    <s v="Descripción del Plato_18"/>
    <n v="20"/>
    <n v="34"/>
    <n v="1"/>
    <n v="45"/>
    <s v="Sin cebolla"/>
    <n v="14"/>
    <n v="34"/>
    <n v="0.41176470588235292"/>
    <n v="34"/>
  </r>
  <r>
    <x v="132"/>
    <n v="20"/>
    <s v="Plato_17"/>
    <s v="Descripción del Plato_17"/>
    <n v="19"/>
    <n v="31"/>
    <n v="2"/>
    <n v="46"/>
    <s v="Ninguna"/>
    <n v="12"/>
    <n v="31"/>
    <n v="0.38709677419354838"/>
    <n v="62"/>
  </r>
  <r>
    <x v="132"/>
    <n v="20"/>
    <s v="Plato_4"/>
    <s v="Descripción del Plato_4"/>
    <n v="10"/>
    <n v="18"/>
    <n v="3"/>
    <n v="11"/>
    <s v="Ninguna"/>
    <n v="8"/>
    <n v="18"/>
    <n v="0.44444444444444442"/>
    <n v="54"/>
  </r>
  <r>
    <x v="133"/>
    <n v="3"/>
    <s v="Plato_7"/>
    <s v="Descripción del Plato_7"/>
    <n v="14"/>
    <n v="24"/>
    <n v="1"/>
    <n v="19"/>
    <s v="Ninguna"/>
    <n v="10"/>
    <n v="24"/>
    <n v="0.41666666666666669"/>
    <n v="24"/>
  </r>
  <r>
    <x v="133"/>
    <n v="3"/>
    <s v="Plato_15"/>
    <s v="Descripción del Plato_15"/>
    <n v="19"/>
    <n v="32"/>
    <n v="3"/>
    <n v="29"/>
    <s v="Ninguna"/>
    <n v="13"/>
    <n v="32"/>
    <n v="0.40625"/>
    <n v="96"/>
  </r>
  <r>
    <x v="134"/>
    <n v="11"/>
    <s v="Plato_17"/>
    <s v="Descripción del Plato_17"/>
    <n v="19"/>
    <n v="31"/>
    <n v="3"/>
    <n v="17"/>
    <s v="Ninguna"/>
    <n v="12"/>
    <n v="31"/>
    <n v="0.38709677419354838"/>
    <n v="93"/>
  </r>
  <r>
    <x v="134"/>
    <n v="11"/>
    <s v="Plato_20"/>
    <s v="Descripción del Plato_20"/>
    <n v="25"/>
    <n v="40"/>
    <n v="2"/>
    <n v="42"/>
    <s v="Ninguna"/>
    <n v="15"/>
    <n v="40"/>
    <n v="0.375"/>
    <n v="80"/>
  </r>
  <r>
    <x v="134"/>
    <n v="11"/>
    <s v="Plato_9"/>
    <s v="Descripción del Plato_9"/>
    <n v="17"/>
    <n v="29"/>
    <n v="3"/>
    <n v="29"/>
    <s v="Sin cebolla"/>
    <n v="12"/>
    <n v="29"/>
    <n v="0.41379310344827586"/>
    <n v="87"/>
  </r>
  <r>
    <x v="135"/>
    <n v="6"/>
    <s v="Plato_20"/>
    <s v="Descripción del Plato_20"/>
    <n v="25"/>
    <n v="40"/>
    <n v="2"/>
    <n v="13"/>
    <s v="Sin cebolla"/>
    <n v="15"/>
    <n v="40"/>
    <n v="0.375"/>
    <n v="80"/>
  </r>
  <r>
    <x v="136"/>
    <n v="13"/>
    <s v="Plato_13"/>
    <s v="Descripción del Plato_13"/>
    <n v="13"/>
    <n v="21"/>
    <n v="3"/>
    <n v="41"/>
    <s v="Sin cebolla"/>
    <n v="8"/>
    <n v="21"/>
    <n v="0.38095238095238093"/>
    <n v="63"/>
  </r>
  <r>
    <x v="137"/>
    <n v="6"/>
    <s v="Plato_17"/>
    <s v="Descripción del Plato_17"/>
    <n v="19"/>
    <n v="31"/>
    <n v="2"/>
    <n v="40"/>
    <s v="Ninguna"/>
    <n v="12"/>
    <n v="31"/>
    <n v="0.38709677419354838"/>
    <n v="62"/>
  </r>
  <r>
    <x v="137"/>
    <n v="6"/>
    <s v="Plato_12"/>
    <s v="Descripción del Plato_12"/>
    <n v="11"/>
    <n v="19"/>
    <n v="2"/>
    <n v="6"/>
    <s v="Ninguna"/>
    <n v="8"/>
    <n v="19"/>
    <n v="0.42105263157894735"/>
    <n v="38"/>
  </r>
  <r>
    <x v="137"/>
    <n v="6"/>
    <s v="Plato_10"/>
    <s v="Descripción del Plato_10"/>
    <n v="15"/>
    <n v="26"/>
    <n v="3"/>
    <n v="7"/>
    <s v="Sin cebolla"/>
    <n v="11"/>
    <n v="26"/>
    <n v="0.42307692307692307"/>
    <n v="78"/>
  </r>
  <r>
    <x v="137"/>
    <n v="6"/>
    <s v="Plato_2"/>
    <s v="Descripción del Plato_2"/>
    <n v="18"/>
    <n v="30"/>
    <n v="2"/>
    <n v="44"/>
    <s v="Sin cebolla"/>
    <n v="12"/>
    <n v="30"/>
    <n v="0.4"/>
    <n v="60"/>
  </r>
  <r>
    <x v="138"/>
    <n v="16"/>
    <s v="Plato_8"/>
    <s v="Descripción del Plato_8"/>
    <n v="21"/>
    <n v="35"/>
    <n v="1"/>
    <n v="26"/>
    <s v="Ninguna"/>
    <n v="14"/>
    <n v="35"/>
    <n v="0.4"/>
    <n v="35"/>
  </r>
  <r>
    <x v="139"/>
    <n v="11"/>
    <s v="Plato_1"/>
    <s v="Descripción del Plato_1"/>
    <n v="15"/>
    <n v="25"/>
    <n v="2"/>
    <n v="35"/>
    <s v="Ninguna"/>
    <n v="10"/>
    <n v="25"/>
    <n v="0.4"/>
    <n v="50"/>
  </r>
  <r>
    <x v="139"/>
    <n v="11"/>
    <s v="Plato_8"/>
    <s v="Descripción del Plato_8"/>
    <n v="21"/>
    <n v="35"/>
    <n v="3"/>
    <n v="35"/>
    <s v="Sin cebolla"/>
    <n v="14"/>
    <n v="35"/>
    <n v="0.4"/>
    <n v="105"/>
  </r>
  <r>
    <x v="139"/>
    <n v="11"/>
    <s v="Plato_4"/>
    <s v="Descripción del Plato_4"/>
    <n v="10"/>
    <n v="18"/>
    <n v="2"/>
    <n v="48"/>
    <s v="Sin cebolla"/>
    <n v="8"/>
    <n v="18"/>
    <n v="0.44444444444444442"/>
    <n v="36"/>
  </r>
  <r>
    <x v="140"/>
    <n v="4"/>
    <s v="Plato_13"/>
    <s v="Descripción del Plato_13"/>
    <n v="13"/>
    <n v="21"/>
    <n v="1"/>
    <n v="28"/>
    <s v="Sin cebolla"/>
    <n v="8"/>
    <n v="21"/>
    <n v="0.38095238095238093"/>
    <n v="21"/>
  </r>
  <r>
    <x v="141"/>
    <n v="14"/>
    <s v="Plato_7"/>
    <s v="Descripción del Plato_7"/>
    <n v="14"/>
    <n v="24"/>
    <n v="3"/>
    <n v="37"/>
    <s v="Ninguna"/>
    <n v="10"/>
    <n v="24"/>
    <n v="0.41666666666666669"/>
    <n v="72"/>
  </r>
  <r>
    <x v="141"/>
    <n v="14"/>
    <s v="Plato_14"/>
    <s v="Descripción del Plato_14"/>
    <n v="14"/>
    <n v="23"/>
    <n v="3"/>
    <n v="11"/>
    <s v="Sin cebolla"/>
    <n v="9"/>
    <n v="23"/>
    <n v="0.39130434782608697"/>
    <n v="69"/>
  </r>
  <r>
    <x v="141"/>
    <n v="14"/>
    <s v="Plato_20"/>
    <s v="Descripción del Plato_20"/>
    <n v="25"/>
    <n v="40"/>
    <n v="1"/>
    <n v="22"/>
    <s v="Ninguna"/>
    <n v="15"/>
    <n v="40"/>
    <n v="0.375"/>
    <n v="40"/>
  </r>
  <r>
    <x v="142"/>
    <n v="9"/>
    <s v="Plato_1"/>
    <s v="Descripción del Plato_1"/>
    <n v="15"/>
    <n v="25"/>
    <n v="2"/>
    <n v="16"/>
    <s v="Sin cebolla"/>
    <n v="10"/>
    <n v="25"/>
    <n v="0.4"/>
    <n v="50"/>
  </r>
  <r>
    <x v="143"/>
    <n v="18"/>
    <s v="Plato_19"/>
    <s v="Descripción del Plato_19"/>
    <n v="22"/>
    <n v="36"/>
    <n v="1"/>
    <n v="27"/>
    <s v="Sin cebolla"/>
    <n v="14"/>
    <n v="36"/>
    <n v="0.3888888888888889"/>
    <n v="36"/>
  </r>
  <r>
    <x v="143"/>
    <n v="18"/>
    <s v="Plato_12"/>
    <s v="Descripción del Plato_12"/>
    <n v="11"/>
    <n v="19"/>
    <n v="3"/>
    <n v="51"/>
    <s v="Ninguna"/>
    <n v="8"/>
    <n v="19"/>
    <n v="0.42105263157894735"/>
    <n v="57"/>
  </r>
  <r>
    <x v="143"/>
    <n v="18"/>
    <s v="Plato_9"/>
    <s v="Descripción del Plato_9"/>
    <n v="17"/>
    <n v="29"/>
    <n v="2"/>
    <n v="38"/>
    <s v="Ninguna"/>
    <n v="12"/>
    <n v="29"/>
    <n v="0.41379310344827586"/>
    <n v="58"/>
  </r>
  <r>
    <x v="143"/>
    <n v="18"/>
    <s v="Plato_18"/>
    <s v="Descripción del Plato_18"/>
    <n v="20"/>
    <n v="34"/>
    <n v="1"/>
    <n v="34"/>
    <s v="Sin cebolla"/>
    <n v="14"/>
    <n v="34"/>
    <n v="0.41176470588235292"/>
    <n v="34"/>
  </r>
  <r>
    <x v="144"/>
    <n v="2"/>
    <s v="Plato_5"/>
    <s v="Descripción del Plato_5"/>
    <n v="13"/>
    <n v="22"/>
    <n v="3"/>
    <n v="59"/>
    <s v="Ninguna"/>
    <n v="9"/>
    <n v="22"/>
    <n v="0.40909090909090912"/>
    <n v="66"/>
  </r>
  <r>
    <x v="144"/>
    <n v="2"/>
    <s v="Plato_2"/>
    <s v="Descripción del Plato_2"/>
    <n v="18"/>
    <n v="30"/>
    <n v="2"/>
    <n v="47"/>
    <s v="Sin cebolla"/>
    <n v="12"/>
    <n v="30"/>
    <n v="0.4"/>
    <n v="60"/>
  </r>
  <r>
    <x v="145"/>
    <n v="8"/>
    <s v="Plato_17"/>
    <s v="Descripción del Plato_17"/>
    <n v="19"/>
    <n v="31"/>
    <n v="2"/>
    <n v="47"/>
    <s v="Sin cebolla"/>
    <n v="12"/>
    <n v="31"/>
    <n v="0.38709677419354838"/>
    <n v="62"/>
  </r>
  <r>
    <x v="146"/>
    <n v="5"/>
    <s v="Plato_20"/>
    <s v="Descripción del Plato_20"/>
    <n v="25"/>
    <n v="40"/>
    <n v="1"/>
    <n v="13"/>
    <s v="Sin cebolla"/>
    <n v="15"/>
    <n v="40"/>
    <n v="0.375"/>
    <n v="40"/>
  </r>
  <r>
    <x v="146"/>
    <n v="5"/>
    <s v="Plato_5"/>
    <s v="Descripción del Plato_5"/>
    <n v="13"/>
    <n v="22"/>
    <n v="2"/>
    <n v="20"/>
    <s v="Ninguna"/>
    <n v="9"/>
    <n v="22"/>
    <n v="0.40909090909090912"/>
    <n v="44"/>
  </r>
  <r>
    <x v="147"/>
    <n v="10"/>
    <s v="Plato_9"/>
    <s v="Descripción del Plato_9"/>
    <n v="17"/>
    <n v="29"/>
    <n v="2"/>
    <n v="31"/>
    <s v="Ninguna"/>
    <n v="12"/>
    <n v="29"/>
    <n v="0.41379310344827586"/>
    <n v="58"/>
  </r>
  <r>
    <x v="147"/>
    <n v="10"/>
    <s v="Plato_18"/>
    <s v="Descripción del Plato_18"/>
    <n v="20"/>
    <n v="34"/>
    <n v="2"/>
    <n v="57"/>
    <s v="Ninguna"/>
    <n v="14"/>
    <n v="34"/>
    <n v="0.41176470588235292"/>
    <n v="68"/>
  </r>
  <r>
    <x v="147"/>
    <n v="10"/>
    <s v="Plato_3"/>
    <s v="Descripción del Plato_3"/>
    <n v="12"/>
    <n v="20"/>
    <n v="3"/>
    <n v="46"/>
    <s v="Ninguna"/>
    <n v="8"/>
    <n v="20"/>
    <n v="0.4"/>
    <n v="60"/>
  </r>
  <r>
    <x v="147"/>
    <n v="10"/>
    <s v="Plato_10"/>
    <s v="Descripción del Plato_10"/>
    <n v="15"/>
    <n v="26"/>
    <n v="1"/>
    <n v="25"/>
    <s v="Ninguna"/>
    <n v="11"/>
    <n v="26"/>
    <n v="0.42307692307692307"/>
    <n v="26"/>
  </r>
  <r>
    <x v="148"/>
    <n v="18"/>
    <s v="Plato_18"/>
    <s v="Descripción del Plato_18"/>
    <n v="20"/>
    <n v="34"/>
    <n v="3"/>
    <n v="28"/>
    <s v="Sin cebolla"/>
    <n v="14"/>
    <n v="34"/>
    <n v="0.41176470588235292"/>
    <n v="102"/>
  </r>
  <r>
    <x v="148"/>
    <n v="18"/>
    <s v="Plato_2"/>
    <s v="Descripción del Plato_2"/>
    <n v="18"/>
    <n v="30"/>
    <n v="1"/>
    <n v="38"/>
    <s v="Sin cebolla"/>
    <n v="12"/>
    <n v="30"/>
    <n v="0.4"/>
    <n v="30"/>
  </r>
  <r>
    <x v="148"/>
    <n v="18"/>
    <s v="Plato_4"/>
    <s v="Descripción del Plato_4"/>
    <n v="10"/>
    <n v="18"/>
    <n v="2"/>
    <n v="25"/>
    <s v="Ninguna"/>
    <n v="8"/>
    <n v="18"/>
    <n v="0.44444444444444442"/>
    <n v="36"/>
  </r>
  <r>
    <x v="148"/>
    <n v="18"/>
    <s v="Plato_9"/>
    <s v="Descripción del Plato_9"/>
    <n v="17"/>
    <n v="29"/>
    <n v="2"/>
    <n v="48"/>
    <s v="Sin cebolla"/>
    <n v="12"/>
    <n v="29"/>
    <n v="0.41379310344827586"/>
    <n v="58"/>
  </r>
  <r>
    <x v="149"/>
    <n v="18"/>
    <s v="Plato_5"/>
    <s v="Descripción del Plato_5"/>
    <n v="13"/>
    <n v="22"/>
    <n v="2"/>
    <n v="19"/>
    <s v="Ninguna"/>
    <n v="9"/>
    <n v="22"/>
    <n v="0.40909090909090912"/>
    <n v="44"/>
  </r>
  <r>
    <x v="149"/>
    <n v="18"/>
    <s v="Plato_11"/>
    <s v="Descripción del Plato_11"/>
    <n v="20"/>
    <n v="33"/>
    <n v="2"/>
    <n v="57"/>
    <s v="Sin cebolla"/>
    <n v="13"/>
    <n v="33"/>
    <n v="0.39393939393939392"/>
    <n v="66"/>
  </r>
  <r>
    <x v="149"/>
    <n v="18"/>
    <s v="Plato_3"/>
    <s v="Descripción del Plato_3"/>
    <n v="12"/>
    <n v="20"/>
    <n v="2"/>
    <n v="30"/>
    <s v="Sin cebolla"/>
    <n v="8"/>
    <n v="20"/>
    <n v="0.4"/>
    <n v="40"/>
  </r>
  <r>
    <x v="150"/>
    <n v="6"/>
    <s v="Plato_14"/>
    <s v="Descripción del Plato_14"/>
    <n v="14"/>
    <n v="23"/>
    <n v="3"/>
    <n v="13"/>
    <s v="Ninguna"/>
    <n v="9"/>
    <n v="23"/>
    <n v="0.39130434782608697"/>
    <n v="69"/>
  </r>
  <r>
    <x v="150"/>
    <n v="6"/>
    <s v="Plato_13"/>
    <s v="Descripción del Plato_13"/>
    <n v="13"/>
    <n v="21"/>
    <n v="3"/>
    <n v="6"/>
    <s v="Ninguna"/>
    <n v="8"/>
    <n v="21"/>
    <n v="0.38095238095238093"/>
    <n v="63"/>
  </r>
  <r>
    <x v="151"/>
    <n v="5"/>
    <s v="Plato_16"/>
    <s v="Descripción del Plato_16"/>
    <n v="16"/>
    <n v="28"/>
    <n v="2"/>
    <n v="12"/>
    <s v="Ninguna"/>
    <n v="12"/>
    <n v="28"/>
    <n v="0.42857142857142855"/>
    <n v="56"/>
  </r>
  <r>
    <x v="152"/>
    <n v="10"/>
    <s v="Plato_11"/>
    <s v="Descripción del Plato_11"/>
    <n v="20"/>
    <n v="33"/>
    <n v="3"/>
    <n v="10"/>
    <s v="Sin cebolla"/>
    <n v="13"/>
    <n v="33"/>
    <n v="0.39393939393939392"/>
    <n v="99"/>
  </r>
  <r>
    <x v="152"/>
    <n v="10"/>
    <s v="Plato_7"/>
    <s v="Descripción del Plato_7"/>
    <n v="14"/>
    <n v="24"/>
    <n v="1"/>
    <n v="53"/>
    <s v="Sin cebolla"/>
    <n v="10"/>
    <n v="24"/>
    <n v="0.41666666666666669"/>
    <n v="24"/>
  </r>
  <r>
    <x v="152"/>
    <n v="10"/>
    <s v="Plato_20"/>
    <s v="Descripción del Plato_20"/>
    <n v="25"/>
    <n v="40"/>
    <n v="2"/>
    <n v="26"/>
    <s v="Ninguna"/>
    <n v="15"/>
    <n v="40"/>
    <n v="0.375"/>
    <n v="80"/>
  </r>
  <r>
    <x v="153"/>
    <n v="11"/>
    <s v="Plato_19"/>
    <s v="Descripción del Plato_19"/>
    <n v="22"/>
    <n v="36"/>
    <n v="3"/>
    <n v="52"/>
    <s v="Ninguna"/>
    <n v="14"/>
    <n v="36"/>
    <n v="0.3888888888888889"/>
    <n v="108"/>
  </r>
  <r>
    <x v="153"/>
    <n v="11"/>
    <s v="Plato_4"/>
    <s v="Descripción del Plato_4"/>
    <n v="10"/>
    <n v="18"/>
    <n v="2"/>
    <n v="30"/>
    <s v="Ninguna"/>
    <n v="8"/>
    <n v="18"/>
    <n v="0.44444444444444442"/>
    <n v="36"/>
  </r>
  <r>
    <x v="154"/>
    <n v="7"/>
    <s v="Plato_6"/>
    <s v="Descripción del Plato_6"/>
    <n v="16"/>
    <n v="27"/>
    <n v="2"/>
    <n v="24"/>
    <s v="Sin cebolla"/>
    <n v="11"/>
    <n v="27"/>
    <n v="0.40740740740740738"/>
    <n v="54"/>
  </r>
  <r>
    <x v="154"/>
    <n v="7"/>
    <s v="Plato_17"/>
    <s v="Descripción del Plato_17"/>
    <n v="19"/>
    <n v="31"/>
    <n v="2"/>
    <n v="43"/>
    <s v="Ninguna"/>
    <n v="12"/>
    <n v="31"/>
    <n v="0.38709677419354838"/>
    <n v="62"/>
  </r>
  <r>
    <x v="154"/>
    <n v="7"/>
    <s v="Plato_3"/>
    <s v="Descripción del Plato_3"/>
    <n v="12"/>
    <n v="20"/>
    <n v="1"/>
    <n v="33"/>
    <s v="Sin cebolla"/>
    <n v="8"/>
    <n v="20"/>
    <n v="0.4"/>
    <n v="20"/>
  </r>
  <r>
    <x v="155"/>
    <n v="6"/>
    <s v="Plato_16"/>
    <s v="Descripción del Plato_16"/>
    <n v="16"/>
    <n v="28"/>
    <n v="2"/>
    <n v="6"/>
    <s v="Ninguna"/>
    <n v="12"/>
    <n v="28"/>
    <n v="0.42857142857142855"/>
    <n v="56"/>
  </r>
  <r>
    <x v="156"/>
    <n v="13"/>
    <s v="Plato_1"/>
    <s v="Descripción del Plato_1"/>
    <n v="15"/>
    <n v="25"/>
    <n v="3"/>
    <n v="48"/>
    <s v="Sin cebolla"/>
    <n v="10"/>
    <n v="25"/>
    <n v="0.4"/>
    <n v="75"/>
  </r>
  <r>
    <x v="156"/>
    <n v="13"/>
    <s v="Plato_16"/>
    <s v="Descripción del Plato_16"/>
    <n v="16"/>
    <n v="28"/>
    <n v="1"/>
    <n v="54"/>
    <s v="Sin cebolla"/>
    <n v="12"/>
    <n v="28"/>
    <n v="0.42857142857142855"/>
    <n v="28"/>
  </r>
  <r>
    <x v="156"/>
    <n v="13"/>
    <s v="Plato_2"/>
    <s v="Descripción del Plato_2"/>
    <n v="18"/>
    <n v="30"/>
    <n v="2"/>
    <n v="27"/>
    <s v="Ninguna"/>
    <n v="12"/>
    <n v="30"/>
    <n v="0.4"/>
    <n v="60"/>
  </r>
  <r>
    <x v="156"/>
    <n v="13"/>
    <s v="Plato_19"/>
    <s v="Descripción del Plato_19"/>
    <n v="22"/>
    <n v="36"/>
    <n v="3"/>
    <n v="21"/>
    <s v="Ninguna"/>
    <n v="14"/>
    <n v="36"/>
    <n v="0.3888888888888889"/>
    <n v="108"/>
  </r>
  <r>
    <x v="157"/>
    <n v="5"/>
    <s v="Plato_12"/>
    <s v="Descripción del Plato_12"/>
    <n v="11"/>
    <n v="19"/>
    <n v="1"/>
    <n v="57"/>
    <s v="Ninguna"/>
    <n v="8"/>
    <n v="19"/>
    <n v="0.42105263157894735"/>
    <n v="19"/>
  </r>
  <r>
    <x v="157"/>
    <n v="5"/>
    <s v="Plato_10"/>
    <s v="Descripción del Plato_10"/>
    <n v="15"/>
    <n v="26"/>
    <n v="3"/>
    <n v="55"/>
    <s v="Ninguna"/>
    <n v="11"/>
    <n v="26"/>
    <n v="0.42307692307692307"/>
    <n v="78"/>
  </r>
  <r>
    <x v="157"/>
    <n v="5"/>
    <s v="Plato_19"/>
    <s v="Descripción del Plato_19"/>
    <n v="22"/>
    <n v="36"/>
    <n v="3"/>
    <n v="7"/>
    <s v="Ninguna"/>
    <n v="14"/>
    <n v="36"/>
    <n v="0.3888888888888889"/>
    <n v="108"/>
  </r>
  <r>
    <x v="157"/>
    <n v="5"/>
    <s v="Plato_8"/>
    <s v="Descripción del Plato_8"/>
    <n v="21"/>
    <n v="35"/>
    <n v="3"/>
    <n v="16"/>
    <s v="Sin cebolla"/>
    <n v="14"/>
    <n v="35"/>
    <n v="0.4"/>
    <n v="105"/>
  </r>
  <r>
    <x v="158"/>
    <n v="16"/>
    <s v="Plato_9"/>
    <s v="Descripción del Plato_9"/>
    <n v="17"/>
    <n v="29"/>
    <n v="3"/>
    <n v="23"/>
    <s v="Sin cebolla"/>
    <n v="12"/>
    <n v="29"/>
    <n v="0.41379310344827586"/>
    <n v="87"/>
  </r>
  <r>
    <x v="158"/>
    <n v="16"/>
    <s v="Plato_17"/>
    <s v="Descripción del Plato_17"/>
    <n v="19"/>
    <n v="31"/>
    <n v="1"/>
    <n v="5"/>
    <s v="Ninguna"/>
    <n v="12"/>
    <n v="31"/>
    <n v="0.38709677419354838"/>
    <n v="31"/>
  </r>
  <r>
    <x v="158"/>
    <n v="16"/>
    <s v="Plato_4"/>
    <s v="Descripción del Plato_4"/>
    <n v="10"/>
    <n v="18"/>
    <n v="2"/>
    <n v="6"/>
    <s v="Ninguna"/>
    <n v="8"/>
    <n v="18"/>
    <n v="0.44444444444444442"/>
    <n v="36"/>
  </r>
  <r>
    <x v="158"/>
    <n v="16"/>
    <s v="Plato_11"/>
    <s v="Descripción del Plato_11"/>
    <n v="20"/>
    <n v="33"/>
    <n v="3"/>
    <n v="40"/>
    <s v="Ninguna"/>
    <n v="13"/>
    <n v="33"/>
    <n v="0.39393939393939392"/>
    <n v="99"/>
  </r>
  <r>
    <x v="159"/>
    <n v="19"/>
    <s v="Plato_19"/>
    <s v="Descripción del Plato_19"/>
    <n v="22"/>
    <n v="36"/>
    <n v="3"/>
    <n v="20"/>
    <s v="Ninguna"/>
    <n v="14"/>
    <n v="36"/>
    <n v="0.3888888888888889"/>
    <n v="108"/>
  </r>
  <r>
    <x v="159"/>
    <n v="19"/>
    <s v="Plato_7"/>
    <s v="Descripción del Plato_7"/>
    <n v="14"/>
    <n v="24"/>
    <n v="2"/>
    <n v="47"/>
    <s v="Ninguna"/>
    <n v="10"/>
    <n v="24"/>
    <n v="0.41666666666666669"/>
    <n v="48"/>
  </r>
  <r>
    <x v="160"/>
    <n v="13"/>
    <s v="Plato_16"/>
    <s v="Descripción del Plato_16"/>
    <n v="16"/>
    <n v="28"/>
    <n v="3"/>
    <n v="57"/>
    <s v="Ninguna"/>
    <n v="12"/>
    <n v="28"/>
    <n v="0.42857142857142855"/>
    <n v="84"/>
  </r>
  <r>
    <x v="161"/>
    <n v="14"/>
    <s v="Plato_7"/>
    <s v="Descripción del Plato_7"/>
    <n v="14"/>
    <n v="24"/>
    <n v="3"/>
    <n v="25"/>
    <s v="Ninguna"/>
    <n v="10"/>
    <n v="24"/>
    <n v="0.41666666666666669"/>
    <n v="72"/>
  </r>
  <r>
    <x v="162"/>
    <n v="6"/>
    <s v="Plato_17"/>
    <s v="Descripción del Plato_17"/>
    <n v="19"/>
    <n v="31"/>
    <n v="3"/>
    <n v="8"/>
    <s v="Sin cebolla"/>
    <n v="12"/>
    <n v="31"/>
    <n v="0.38709677419354838"/>
    <n v="93"/>
  </r>
  <r>
    <x v="162"/>
    <n v="6"/>
    <s v="Plato_2"/>
    <s v="Descripción del Plato_2"/>
    <n v="18"/>
    <n v="30"/>
    <n v="3"/>
    <n v="16"/>
    <s v="Sin cebolla"/>
    <n v="12"/>
    <n v="30"/>
    <n v="0.4"/>
    <n v="90"/>
  </r>
  <r>
    <x v="162"/>
    <n v="6"/>
    <s v="Plato_11"/>
    <s v="Descripción del Plato_11"/>
    <n v="20"/>
    <n v="33"/>
    <n v="2"/>
    <n v="40"/>
    <s v="Sin cebolla"/>
    <n v="13"/>
    <n v="33"/>
    <n v="0.39393939393939392"/>
    <n v="66"/>
  </r>
  <r>
    <x v="162"/>
    <n v="6"/>
    <s v="Plato_5"/>
    <s v="Descripción del Plato_5"/>
    <n v="13"/>
    <n v="22"/>
    <n v="1"/>
    <n v="7"/>
    <s v="Ninguna"/>
    <n v="9"/>
    <n v="22"/>
    <n v="0.40909090909090912"/>
    <n v="22"/>
  </r>
  <r>
    <x v="163"/>
    <n v="8"/>
    <s v="Plato_5"/>
    <s v="Descripción del Plato_5"/>
    <n v="13"/>
    <n v="22"/>
    <n v="1"/>
    <n v="43"/>
    <s v="Sin cebolla"/>
    <n v="9"/>
    <n v="22"/>
    <n v="0.40909090909090912"/>
    <n v="22"/>
  </r>
  <r>
    <x v="163"/>
    <n v="8"/>
    <s v="Plato_19"/>
    <s v="Descripción del Plato_19"/>
    <n v="22"/>
    <n v="36"/>
    <n v="1"/>
    <n v="7"/>
    <s v="Ninguna"/>
    <n v="14"/>
    <n v="36"/>
    <n v="0.3888888888888889"/>
    <n v="36"/>
  </r>
  <r>
    <x v="163"/>
    <n v="8"/>
    <s v="Plato_15"/>
    <s v="Descripción del Plato_15"/>
    <n v="19"/>
    <n v="32"/>
    <n v="2"/>
    <n v="20"/>
    <s v="Ninguna"/>
    <n v="13"/>
    <n v="32"/>
    <n v="0.40625"/>
    <n v="64"/>
  </r>
  <r>
    <x v="163"/>
    <n v="8"/>
    <s v="Plato_7"/>
    <s v="Descripción del Plato_7"/>
    <n v="14"/>
    <n v="24"/>
    <n v="2"/>
    <n v="35"/>
    <s v="Ninguna"/>
    <n v="10"/>
    <n v="24"/>
    <n v="0.41666666666666669"/>
    <n v="48"/>
  </r>
  <r>
    <x v="164"/>
    <n v="10"/>
    <s v="Plato_7"/>
    <s v="Descripción del Plato_7"/>
    <n v="14"/>
    <n v="24"/>
    <n v="2"/>
    <n v="15"/>
    <s v="Sin cebolla"/>
    <n v="10"/>
    <n v="24"/>
    <n v="0.41666666666666669"/>
    <n v="48"/>
  </r>
  <r>
    <x v="164"/>
    <n v="10"/>
    <s v="Plato_13"/>
    <s v="Descripción del Plato_13"/>
    <n v="13"/>
    <n v="21"/>
    <n v="2"/>
    <n v="41"/>
    <s v="Ninguna"/>
    <n v="8"/>
    <n v="21"/>
    <n v="0.38095238095238093"/>
    <n v="42"/>
  </r>
  <r>
    <x v="165"/>
    <n v="12"/>
    <s v="Plato_14"/>
    <s v="Descripción del Plato_14"/>
    <n v="14"/>
    <n v="23"/>
    <n v="2"/>
    <n v="22"/>
    <s v="Sin cebolla"/>
    <n v="9"/>
    <n v="23"/>
    <n v="0.39130434782608697"/>
    <n v="46"/>
  </r>
  <r>
    <x v="166"/>
    <n v="5"/>
    <s v="Plato_12"/>
    <s v="Descripción del Plato_12"/>
    <n v="11"/>
    <n v="19"/>
    <n v="1"/>
    <n v="29"/>
    <s v="Ninguna"/>
    <n v="8"/>
    <n v="19"/>
    <n v="0.42105263157894735"/>
    <n v="19"/>
  </r>
  <r>
    <x v="166"/>
    <n v="5"/>
    <s v="Plato_18"/>
    <s v="Descripción del Plato_18"/>
    <n v="20"/>
    <n v="34"/>
    <n v="3"/>
    <n v="11"/>
    <s v="Ninguna"/>
    <n v="14"/>
    <n v="34"/>
    <n v="0.41176470588235292"/>
    <n v="102"/>
  </r>
  <r>
    <x v="166"/>
    <n v="5"/>
    <s v="Plato_17"/>
    <s v="Descripción del Plato_17"/>
    <n v="19"/>
    <n v="31"/>
    <n v="1"/>
    <n v="36"/>
    <s v="Sin cebolla"/>
    <n v="12"/>
    <n v="31"/>
    <n v="0.38709677419354838"/>
    <n v="31"/>
  </r>
  <r>
    <x v="167"/>
    <n v="17"/>
    <s v="Plato_5"/>
    <s v="Descripción del Plato_5"/>
    <n v="13"/>
    <n v="22"/>
    <n v="2"/>
    <n v="7"/>
    <s v="Sin cebolla"/>
    <n v="9"/>
    <n v="22"/>
    <n v="0.40909090909090912"/>
    <n v="44"/>
  </r>
  <r>
    <x v="168"/>
    <n v="19"/>
    <s v="Plato_13"/>
    <s v="Descripción del Plato_13"/>
    <n v="13"/>
    <n v="21"/>
    <n v="2"/>
    <n v="44"/>
    <s v="Sin cebolla"/>
    <n v="8"/>
    <n v="21"/>
    <n v="0.38095238095238093"/>
    <n v="42"/>
  </r>
  <r>
    <x v="168"/>
    <n v="19"/>
    <s v="Plato_18"/>
    <s v="Descripción del Plato_18"/>
    <n v="20"/>
    <n v="34"/>
    <n v="2"/>
    <n v="59"/>
    <s v="Sin cebolla"/>
    <n v="14"/>
    <n v="34"/>
    <n v="0.41176470588235292"/>
    <n v="68"/>
  </r>
  <r>
    <x v="168"/>
    <n v="19"/>
    <s v="Plato_5"/>
    <s v="Descripción del Plato_5"/>
    <n v="13"/>
    <n v="22"/>
    <n v="2"/>
    <n v="7"/>
    <s v="Ninguna"/>
    <n v="9"/>
    <n v="22"/>
    <n v="0.40909090909090912"/>
    <n v="44"/>
  </r>
  <r>
    <x v="169"/>
    <n v="12"/>
    <s v="Plato_3"/>
    <s v="Descripción del Plato_3"/>
    <n v="12"/>
    <n v="20"/>
    <n v="3"/>
    <n v="16"/>
    <s v="Ninguna"/>
    <n v="8"/>
    <n v="20"/>
    <n v="0.4"/>
    <n v="60"/>
  </r>
  <r>
    <x v="169"/>
    <n v="12"/>
    <s v="Plato_9"/>
    <s v="Descripción del Plato_9"/>
    <n v="17"/>
    <n v="29"/>
    <n v="3"/>
    <n v="16"/>
    <s v="Ninguna"/>
    <n v="12"/>
    <n v="29"/>
    <n v="0.41379310344827586"/>
    <n v="87"/>
  </r>
  <r>
    <x v="169"/>
    <n v="12"/>
    <s v="Plato_19"/>
    <s v="Descripción del Plato_19"/>
    <n v="22"/>
    <n v="36"/>
    <n v="1"/>
    <n v="33"/>
    <s v="Sin cebolla"/>
    <n v="14"/>
    <n v="36"/>
    <n v="0.3888888888888889"/>
    <n v="36"/>
  </r>
  <r>
    <x v="169"/>
    <n v="12"/>
    <s v="Plato_2"/>
    <s v="Descripción del Plato_2"/>
    <n v="18"/>
    <n v="30"/>
    <n v="2"/>
    <n v="8"/>
    <s v="Sin cebolla"/>
    <n v="12"/>
    <n v="30"/>
    <n v="0.4"/>
    <n v="60"/>
  </r>
  <r>
    <x v="170"/>
    <n v="16"/>
    <s v="Plato_10"/>
    <s v="Descripción del Plato_10"/>
    <n v="15"/>
    <n v="26"/>
    <n v="2"/>
    <n v="29"/>
    <s v="Ninguna"/>
    <n v="11"/>
    <n v="26"/>
    <n v="0.42307692307692307"/>
    <n v="52"/>
  </r>
  <r>
    <x v="170"/>
    <n v="16"/>
    <s v="Plato_9"/>
    <s v="Descripción del Plato_9"/>
    <n v="17"/>
    <n v="29"/>
    <n v="3"/>
    <n v="22"/>
    <s v="Sin cebolla"/>
    <n v="12"/>
    <n v="29"/>
    <n v="0.41379310344827586"/>
    <n v="87"/>
  </r>
  <r>
    <x v="171"/>
    <n v="12"/>
    <s v="Plato_18"/>
    <s v="Descripción del Plato_18"/>
    <n v="20"/>
    <n v="34"/>
    <n v="2"/>
    <n v="27"/>
    <s v="Sin cebolla"/>
    <n v="14"/>
    <n v="34"/>
    <n v="0.41176470588235292"/>
    <n v="68"/>
  </r>
  <r>
    <x v="172"/>
    <n v="11"/>
    <s v="Plato_6"/>
    <s v="Descripción del Plato_6"/>
    <n v="16"/>
    <n v="27"/>
    <n v="3"/>
    <n v="15"/>
    <s v="Sin cebolla"/>
    <n v="11"/>
    <n v="27"/>
    <n v="0.40740740740740738"/>
    <n v="81"/>
  </r>
  <r>
    <x v="172"/>
    <n v="11"/>
    <s v="Plato_15"/>
    <s v="Descripción del Plato_15"/>
    <n v="19"/>
    <n v="32"/>
    <n v="3"/>
    <n v="52"/>
    <s v="Sin cebolla"/>
    <n v="13"/>
    <n v="32"/>
    <n v="0.40625"/>
    <n v="96"/>
  </r>
  <r>
    <x v="173"/>
    <n v="10"/>
    <s v="Plato_2"/>
    <s v="Descripción del Plato_2"/>
    <n v="18"/>
    <n v="30"/>
    <n v="2"/>
    <n v="12"/>
    <s v="Sin cebolla"/>
    <n v="12"/>
    <n v="30"/>
    <n v="0.4"/>
    <n v="60"/>
  </r>
  <r>
    <x v="174"/>
    <n v="14"/>
    <s v="Plato_15"/>
    <s v="Descripción del Plato_15"/>
    <n v="19"/>
    <n v="32"/>
    <n v="3"/>
    <n v="9"/>
    <s v="Sin cebolla"/>
    <n v="13"/>
    <n v="32"/>
    <n v="0.40625"/>
    <n v="96"/>
  </r>
  <r>
    <x v="174"/>
    <n v="14"/>
    <s v="Plato_7"/>
    <s v="Descripción del Plato_7"/>
    <n v="14"/>
    <n v="24"/>
    <n v="2"/>
    <n v="38"/>
    <s v="Ninguna"/>
    <n v="10"/>
    <n v="24"/>
    <n v="0.41666666666666669"/>
    <n v="48"/>
  </r>
  <r>
    <x v="175"/>
    <n v="20"/>
    <s v="Plato_13"/>
    <s v="Descripción del Plato_13"/>
    <n v="13"/>
    <n v="21"/>
    <n v="3"/>
    <n v="48"/>
    <s v="Sin cebolla"/>
    <n v="8"/>
    <n v="21"/>
    <n v="0.38095238095238093"/>
    <n v="63"/>
  </r>
  <r>
    <x v="176"/>
    <n v="4"/>
    <s v="Plato_7"/>
    <s v="Descripción del Plato_7"/>
    <n v="14"/>
    <n v="24"/>
    <n v="2"/>
    <n v="10"/>
    <s v="Sin cebolla"/>
    <n v="10"/>
    <n v="24"/>
    <n v="0.41666666666666669"/>
    <n v="48"/>
  </r>
  <r>
    <x v="176"/>
    <n v="4"/>
    <s v="Plato_10"/>
    <s v="Descripción del Plato_10"/>
    <n v="15"/>
    <n v="26"/>
    <n v="1"/>
    <n v="40"/>
    <s v="Ninguna"/>
    <n v="11"/>
    <n v="26"/>
    <n v="0.42307692307692307"/>
    <n v="26"/>
  </r>
  <r>
    <x v="176"/>
    <n v="4"/>
    <s v="Plato_13"/>
    <s v="Descripción del Plato_13"/>
    <n v="13"/>
    <n v="21"/>
    <n v="2"/>
    <n v="45"/>
    <s v="Sin cebolla"/>
    <n v="8"/>
    <n v="21"/>
    <n v="0.38095238095238093"/>
    <n v="42"/>
  </r>
  <r>
    <x v="176"/>
    <n v="4"/>
    <s v="Plato_12"/>
    <s v="Descripción del Plato_12"/>
    <n v="11"/>
    <n v="19"/>
    <n v="3"/>
    <n v="47"/>
    <s v="Ninguna"/>
    <n v="8"/>
    <n v="19"/>
    <n v="0.42105263157894735"/>
    <n v="57"/>
  </r>
  <r>
    <x v="177"/>
    <n v="11"/>
    <s v="Plato_2"/>
    <s v="Descripción del Plato_2"/>
    <n v="18"/>
    <n v="30"/>
    <n v="1"/>
    <n v="55"/>
    <s v="Sin cebolla"/>
    <n v="12"/>
    <n v="30"/>
    <n v="0.4"/>
    <n v="30"/>
  </r>
  <r>
    <x v="177"/>
    <n v="11"/>
    <s v="Plato_8"/>
    <s v="Descripción del Plato_8"/>
    <n v="21"/>
    <n v="35"/>
    <n v="1"/>
    <n v="16"/>
    <s v="Sin cebolla"/>
    <n v="14"/>
    <n v="35"/>
    <n v="0.4"/>
    <n v="35"/>
  </r>
  <r>
    <x v="177"/>
    <n v="11"/>
    <s v="Plato_5"/>
    <s v="Descripción del Plato_5"/>
    <n v="13"/>
    <n v="22"/>
    <n v="2"/>
    <n v="20"/>
    <s v="Ninguna"/>
    <n v="9"/>
    <n v="22"/>
    <n v="0.40909090909090912"/>
    <n v="44"/>
  </r>
  <r>
    <x v="177"/>
    <n v="11"/>
    <s v="Plato_11"/>
    <s v="Descripción del Plato_11"/>
    <n v="20"/>
    <n v="33"/>
    <n v="3"/>
    <n v="55"/>
    <s v="Ninguna"/>
    <n v="13"/>
    <n v="33"/>
    <n v="0.39393939393939392"/>
    <n v="99"/>
  </r>
  <r>
    <x v="178"/>
    <n v="12"/>
    <s v="Plato_17"/>
    <s v="Descripción del Plato_17"/>
    <n v="19"/>
    <n v="31"/>
    <n v="2"/>
    <n v="26"/>
    <s v="Ninguna"/>
    <n v="12"/>
    <n v="31"/>
    <n v="0.38709677419354838"/>
    <n v="62"/>
  </r>
  <r>
    <x v="179"/>
    <n v="10"/>
    <s v="Plato_9"/>
    <s v="Descripción del Plato_9"/>
    <n v="17"/>
    <n v="29"/>
    <n v="1"/>
    <n v="35"/>
    <s v="Sin cebolla"/>
    <n v="12"/>
    <n v="29"/>
    <n v="0.41379310344827586"/>
    <n v="29"/>
  </r>
  <r>
    <x v="179"/>
    <n v="10"/>
    <s v="Plato_2"/>
    <s v="Descripción del Plato_2"/>
    <n v="18"/>
    <n v="30"/>
    <n v="3"/>
    <n v="20"/>
    <s v="Sin cebolla"/>
    <n v="12"/>
    <n v="30"/>
    <n v="0.4"/>
    <n v="90"/>
  </r>
  <r>
    <x v="179"/>
    <n v="10"/>
    <s v="Plato_3"/>
    <s v="Descripción del Plato_3"/>
    <n v="12"/>
    <n v="20"/>
    <n v="1"/>
    <n v="50"/>
    <s v="Ninguna"/>
    <n v="8"/>
    <n v="20"/>
    <n v="0.4"/>
    <n v="20"/>
  </r>
  <r>
    <x v="179"/>
    <n v="10"/>
    <s v="Plato_6"/>
    <s v="Descripción del Plato_6"/>
    <n v="16"/>
    <n v="27"/>
    <n v="1"/>
    <n v="56"/>
    <s v="Ninguna"/>
    <n v="11"/>
    <n v="27"/>
    <n v="0.40740740740740738"/>
    <n v="27"/>
  </r>
  <r>
    <x v="180"/>
    <n v="15"/>
    <s v="Plato_6"/>
    <s v="Descripción del Plato_6"/>
    <n v="16"/>
    <n v="27"/>
    <n v="1"/>
    <n v="55"/>
    <s v="Sin cebolla"/>
    <n v="11"/>
    <n v="27"/>
    <n v="0.40740740740740738"/>
    <n v="27"/>
  </r>
  <r>
    <x v="181"/>
    <n v="18"/>
    <s v="Plato_12"/>
    <s v="Descripción del Plato_12"/>
    <n v="11"/>
    <n v="19"/>
    <n v="2"/>
    <n v="11"/>
    <s v="Sin cebolla"/>
    <n v="8"/>
    <n v="19"/>
    <n v="0.42105263157894735"/>
    <n v="38"/>
  </r>
  <r>
    <x v="182"/>
    <n v="18"/>
    <s v="Plato_15"/>
    <s v="Descripción del Plato_15"/>
    <n v="19"/>
    <n v="32"/>
    <n v="2"/>
    <n v="52"/>
    <s v="Ninguna"/>
    <n v="13"/>
    <n v="32"/>
    <n v="0.40625"/>
    <n v="64"/>
  </r>
  <r>
    <x v="182"/>
    <n v="18"/>
    <s v="Plato_10"/>
    <s v="Descripción del Plato_10"/>
    <n v="15"/>
    <n v="26"/>
    <n v="1"/>
    <n v="10"/>
    <s v="Ninguna"/>
    <n v="11"/>
    <n v="26"/>
    <n v="0.42307692307692307"/>
    <n v="26"/>
  </r>
  <r>
    <x v="182"/>
    <n v="18"/>
    <s v="Plato_3"/>
    <s v="Descripción del Plato_3"/>
    <n v="12"/>
    <n v="20"/>
    <n v="3"/>
    <n v="58"/>
    <s v="Ninguna"/>
    <n v="8"/>
    <n v="20"/>
    <n v="0.4"/>
    <n v="60"/>
  </r>
  <r>
    <x v="182"/>
    <n v="18"/>
    <s v="Plato_8"/>
    <s v="Descripción del Plato_8"/>
    <n v="21"/>
    <n v="35"/>
    <n v="3"/>
    <n v="46"/>
    <s v="Ninguna"/>
    <n v="14"/>
    <n v="35"/>
    <n v="0.4"/>
    <n v="105"/>
  </r>
  <r>
    <x v="183"/>
    <n v="4"/>
    <s v="Plato_16"/>
    <s v="Descripción del Plato_16"/>
    <n v="16"/>
    <n v="28"/>
    <n v="3"/>
    <n v="6"/>
    <s v="Sin cebolla"/>
    <n v="12"/>
    <n v="28"/>
    <n v="0.42857142857142855"/>
    <n v="84"/>
  </r>
  <r>
    <x v="183"/>
    <n v="4"/>
    <s v="Plato_6"/>
    <s v="Descripción del Plato_6"/>
    <n v="16"/>
    <n v="27"/>
    <n v="3"/>
    <n v="10"/>
    <s v="Ninguna"/>
    <n v="11"/>
    <n v="27"/>
    <n v="0.40740740740740738"/>
    <n v="81"/>
  </r>
  <r>
    <x v="183"/>
    <n v="4"/>
    <s v="Plato_3"/>
    <s v="Descripción del Plato_3"/>
    <n v="12"/>
    <n v="20"/>
    <n v="2"/>
    <n v="13"/>
    <s v="Sin cebolla"/>
    <n v="8"/>
    <n v="20"/>
    <n v="0.4"/>
    <n v="40"/>
  </r>
  <r>
    <x v="184"/>
    <n v="16"/>
    <s v="Plato_13"/>
    <s v="Descripción del Plato_13"/>
    <n v="13"/>
    <n v="21"/>
    <n v="3"/>
    <n v="34"/>
    <s v="Ninguna"/>
    <n v="8"/>
    <n v="21"/>
    <n v="0.38095238095238093"/>
    <n v="63"/>
  </r>
  <r>
    <x v="184"/>
    <n v="16"/>
    <s v="Plato_16"/>
    <s v="Descripción del Plato_16"/>
    <n v="16"/>
    <n v="28"/>
    <n v="1"/>
    <n v="6"/>
    <s v="Sin cebolla"/>
    <n v="12"/>
    <n v="28"/>
    <n v="0.42857142857142855"/>
    <n v="28"/>
  </r>
  <r>
    <x v="185"/>
    <n v="13"/>
    <s v="Plato_6"/>
    <s v="Descripción del Plato_6"/>
    <n v="16"/>
    <n v="27"/>
    <n v="3"/>
    <n v="16"/>
    <s v="Ninguna"/>
    <n v="11"/>
    <n v="27"/>
    <n v="0.40740740740740738"/>
    <n v="81"/>
  </r>
  <r>
    <x v="185"/>
    <n v="13"/>
    <s v="Plato_15"/>
    <s v="Descripción del Plato_15"/>
    <n v="19"/>
    <n v="32"/>
    <n v="3"/>
    <n v="23"/>
    <s v="Sin cebolla"/>
    <n v="13"/>
    <n v="32"/>
    <n v="0.40625"/>
    <n v="96"/>
  </r>
  <r>
    <x v="185"/>
    <n v="13"/>
    <s v="Plato_17"/>
    <s v="Descripción del Plato_17"/>
    <n v="19"/>
    <n v="31"/>
    <n v="3"/>
    <n v="54"/>
    <s v="Ninguna"/>
    <n v="12"/>
    <n v="31"/>
    <n v="0.38709677419354838"/>
    <n v="93"/>
  </r>
  <r>
    <x v="186"/>
    <n v="5"/>
    <s v="Plato_18"/>
    <s v="Descripción del Plato_18"/>
    <n v="20"/>
    <n v="34"/>
    <n v="2"/>
    <n v="28"/>
    <s v="Sin cebolla"/>
    <n v="14"/>
    <n v="34"/>
    <n v="0.41176470588235292"/>
    <n v="68"/>
  </r>
  <r>
    <x v="186"/>
    <n v="5"/>
    <s v="Plato_10"/>
    <s v="Descripción del Plato_10"/>
    <n v="15"/>
    <n v="26"/>
    <n v="1"/>
    <n v="51"/>
    <s v="Ninguna"/>
    <n v="11"/>
    <n v="26"/>
    <n v="0.42307692307692307"/>
    <n v="26"/>
  </r>
  <r>
    <x v="186"/>
    <n v="5"/>
    <s v="Plato_9"/>
    <s v="Descripción del Plato_9"/>
    <n v="17"/>
    <n v="29"/>
    <n v="3"/>
    <n v="11"/>
    <s v="Ninguna"/>
    <n v="12"/>
    <n v="29"/>
    <n v="0.41379310344827586"/>
    <n v="87"/>
  </r>
  <r>
    <x v="186"/>
    <n v="5"/>
    <s v="Plato_6"/>
    <s v="Descripción del Plato_6"/>
    <n v="16"/>
    <n v="27"/>
    <n v="1"/>
    <n v="36"/>
    <s v="Sin cebolla"/>
    <n v="11"/>
    <n v="27"/>
    <n v="0.40740740740740738"/>
    <n v="27"/>
  </r>
  <r>
    <x v="187"/>
    <n v="20"/>
    <s v="Plato_17"/>
    <s v="Descripción del Plato_17"/>
    <n v="19"/>
    <n v="31"/>
    <n v="1"/>
    <n v="58"/>
    <s v="Ninguna"/>
    <n v="12"/>
    <n v="31"/>
    <n v="0.38709677419354838"/>
    <n v="31"/>
  </r>
  <r>
    <x v="187"/>
    <n v="20"/>
    <s v="Plato_10"/>
    <s v="Descripción del Plato_10"/>
    <n v="15"/>
    <n v="26"/>
    <n v="2"/>
    <n v="47"/>
    <s v="Ninguna"/>
    <n v="11"/>
    <n v="26"/>
    <n v="0.42307692307692307"/>
    <n v="52"/>
  </r>
  <r>
    <x v="188"/>
    <n v="11"/>
    <s v="Plato_18"/>
    <s v="Descripción del Plato_18"/>
    <n v="20"/>
    <n v="34"/>
    <n v="2"/>
    <n v="42"/>
    <s v="Sin cebolla"/>
    <n v="14"/>
    <n v="34"/>
    <n v="0.41176470588235292"/>
    <n v="68"/>
  </r>
  <r>
    <x v="188"/>
    <n v="11"/>
    <s v="Plato_10"/>
    <s v="Descripción del Plato_10"/>
    <n v="15"/>
    <n v="26"/>
    <n v="2"/>
    <n v="22"/>
    <s v="Sin cebolla"/>
    <n v="11"/>
    <n v="26"/>
    <n v="0.42307692307692307"/>
    <n v="52"/>
  </r>
  <r>
    <x v="188"/>
    <n v="11"/>
    <s v="Plato_7"/>
    <s v="Descripción del Plato_7"/>
    <n v="14"/>
    <n v="24"/>
    <n v="3"/>
    <n v="53"/>
    <s v="Sin cebolla"/>
    <n v="10"/>
    <n v="24"/>
    <n v="0.41666666666666669"/>
    <n v="72"/>
  </r>
  <r>
    <x v="189"/>
    <n v="5"/>
    <s v="Plato_4"/>
    <s v="Descripción del Plato_4"/>
    <n v="10"/>
    <n v="18"/>
    <n v="1"/>
    <n v="39"/>
    <s v="Ninguna"/>
    <n v="8"/>
    <n v="18"/>
    <n v="0.44444444444444442"/>
    <n v="18"/>
  </r>
  <r>
    <x v="189"/>
    <n v="5"/>
    <s v="Plato_20"/>
    <s v="Descripción del Plato_20"/>
    <n v="25"/>
    <n v="40"/>
    <n v="2"/>
    <n v="45"/>
    <s v="Ninguna"/>
    <n v="15"/>
    <n v="40"/>
    <n v="0.375"/>
    <n v="80"/>
  </r>
  <r>
    <x v="189"/>
    <n v="5"/>
    <s v="Plato_8"/>
    <s v="Descripción del Plato_8"/>
    <n v="21"/>
    <n v="35"/>
    <n v="1"/>
    <n v="11"/>
    <s v="Sin cebolla"/>
    <n v="14"/>
    <n v="35"/>
    <n v="0.4"/>
    <n v="35"/>
  </r>
  <r>
    <x v="189"/>
    <n v="5"/>
    <s v="Plato_14"/>
    <s v="Descripción del Plato_14"/>
    <n v="14"/>
    <n v="23"/>
    <n v="3"/>
    <n v="7"/>
    <s v="Sin cebolla"/>
    <n v="9"/>
    <n v="23"/>
    <n v="0.39130434782608697"/>
    <n v="69"/>
  </r>
  <r>
    <x v="190"/>
    <n v="12"/>
    <s v="Plato_1"/>
    <s v="Descripción del Plato_1"/>
    <n v="15"/>
    <n v="25"/>
    <n v="3"/>
    <n v="32"/>
    <s v="Sin cebolla"/>
    <n v="10"/>
    <n v="25"/>
    <n v="0.4"/>
    <n v="75"/>
  </r>
  <r>
    <x v="190"/>
    <n v="12"/>
    <s v="Plato_9"/>
    <s v="Descripción del Plato_9"/>
    <n v="17"/>
    <n v="29"/>
    <n v="3"/>
    <n v="55"/>
    <s v="Ninguna"/>
    <n v="12"/>
    <n v="29"/>
    <n v="0.41379310344827586"/>
    <n v="87"/>
  </r>
  <r>
    <x v="191"/>
    <n v="17"/>
    <s v="Plato_1"/>
    <s v="Descripción del Plato_1"/>
    <n v="15"/>
    <n v="25"/>
    <n v="3"/>
    <n v="26"/>
    <s v="Ninguna"/>
    <n v="10"/>
    <n v="25"/>
    <n v="0.4"/>
    <n v="75"/>
  </r>
  <r>
    <x v="192"/>
    <n v="3"/>
    <s v="Plato_10"/>
    <s v="Descripción del Plato_10"/>
    <n v="15"/>
    <n v="26"/>
    <n v="2"/>
    <n v="57"/>
    <s v="Sin cebolla"/>
    <n v="11"/>
    <n v="26"/>
    <n v="0.42307692307692307"/>
    <n v="52"/>
  </r>
  <r>
    <x v="192"/>
    <n v="3"/>
    <s v="Plato_19"/>
    <s v="Descripción del Plato_19"/>
    <n v="22"/>
    <n v="36"/>
    <n v="2"/>
    <n v="59"/>
    <s v="Ninguna"/>
    <n v="14"/>
    <n v="36"/>
    <n v="0.3888888888888889"/>
    <n v="72"/>
  </r>
  <r>
    <x v="192"/>
    <n v="3"/>
    <s v="Plato_6"/>
    <s v="Descripción del Plato_6"/>
    <n v="16"/>
    <n v="27"/>
    <n v="1"/>
    <n v="31"/>
    <s v="Sin cebolla"/>
    <n v="11"/>
    <n v="27"/>
    <n v="0.40740740740740738"/>
    <n v="27"/>
  </r>
  <r>
    <x v="192"/>
    <n v="3"/>
    <s v="Plato_14"/>
    <s v="Descripción del Plato_14"/>
    <n v="14"/>
    <n v="23"/>
    <n v="3"/>
    <n v="24"/>
    <s v="Ninguna"/>
    <n v="9"/>
    <n v="23"/>
    <n v="0.39130434782608697"/>
    <n v="69"/>
  </r>
  <r>
    <x v="193"/>
    <n v="3"/>
    <s v="Plato_11"/>
    <s v="Descripción del Plato_11"/>
    <n v="20"/>
    <n v="33"/>
    <n v="2"/>
    <n v="18"/>
    <s v="Ninguna"/>
    <n v="13"/>
    <n v="33"/>
    <n v="0.39393939393939392"/>
    <n v="66"/>
  </r>
  <r>
    <x v="193"/>
    <n v="3"/>
    <s v="Plato_2"/>
    <s v="Descripción del Plato_2"/>
    <n v="18"/>
    <n v="30"/>
    <n v="1"/>
    <n v="50"/>
    <s v="Ninguna"/>
    <n v="12"/>
    <n v="30"/>
    <n v="0.4"/>
    <n v="30"/>
  </r>
  <r>
    <x v="194"/>
    <n v="2"/>
    <s v="Plato_1"/>
    <s v="Descripción del Plato_1"/>
    <n v="15"/>
    <n v="25"/>
    <n v="2"/>
    <n v="51"/>
    <s v="Ninguna"/>
    <n v="10"/>
    <n v="25"/>
    <n v="0.4"/>
    <n v="50"/>
  </r>
  <r>
    <x v="195"/>
    <n v="4"/>
    <s v="Plato_3"/>
    <s v="Descripción del Plato_3"/>
    <n v="12"/>
    <n v="20"/>
    <n v="3"/>
    <n v="34"/>
    <s v="Sin cebolla"/>
    <n v="8"/>
    <n v="20"/>
    <n v="0.4"/>
    <n v="60"/>
  </r>
  <r>
    <x v="195"/>
    <n v="4"/>
    <s v="Plato_14"/>
    <s v="Descripción del Plato_14"/>
    <n v="14"/>
    <n v="23"/>
    <n v="2"/>
    <n v="51"/>
    <s v="Ninguna"/>
    <n v="9"/>
    <n v="23"/>
    <n v="0.39130434782608697"/>
    <n v="46"/>
  </r>
  <r>
    <x v="195"/>
    <n v="4"/>
    <s v="Plato_9"/>
    <s v="Descripción del Plato_9"/>
    <n v="17"/>
    <n v="29"/>
    <n v="1"/>
    <n v="47"/>
    <s v="Sin cebolla"/>
    <n v="12"/>
    <n v="29"/>
    <n v="0.41379310344827586"/>
    <n v="29"/>
  </r>
  <r>
    <x v="195"/>
    <n v="4"/>
    <s v="Plato_16"/>
    <s v="Descripción del Plato_16"/>
    <n v="16"/>
    <n v="28"/>
    <n v="2"/>
    <n v="44"/>
    <s v="Sin cebolla"/>
    <n v="12"/>
    <n v="28"/>
    <n v="0.42857142857142855"/>
    <n v="56"/>
  </r>
  <r>
    <x v="196"/>
    <n v="5"/>
    <s v="Plato_18"/>
    <s v="Descripción del Plato_18"/>
    <n v="20"/>
    <n v="34"/>
    <n v="3"/>
    <n v="22"/>
    <s v="Ninguna"/>
    <n v="14"/>
    <n v="34"/>
    <n v="0.41176470588235292"/>
    <n v="102"/>
  </r>
  <r>
    <x v="196"/>
    <n v="5"/>
    <s v="Plato_6"/>
    <s v="Descripción del Plato_6"/>
    <n v="16"/>
    <n v="27"/>
    <n v="1"/>
    <n v="50"/>
    <s v="Ninguna"/>
    <n v="11"/>
    <n v="27"/>
    <n v="0.40740740740740738"/>
    <n v="27"/>
  </r>
  <r>
    <x v="197"/>
    <n v="9"/>
    <s v="Plato_6"/>
    <s v="Descripción del Plato_6"/>
    <n v="16"/>
    <n v="27"/>
    <n v="2"/>
    <n v="33"/>
    <s v="Ninguna"/>
    <n v="11"/>
    <n v="27"/>
    <n v="0.40740740740740738"/>
    <n v="54"/>
  </r>
  <r>
    <x v="198"/>
    <n v="11"/>
    <s v="Plato_9"/>
    <s v="Descripción del Plato_9"/>
    <n v="17"/>
    <n v="29"/>
    <n v="3"/>
    <n v="31"/>
    <s v="Ninguna"/>
    <n v="12"/>
    <n v="29"/>
    <n v="0.41379310344827586"/>
    <n v="87"/>
  </r>
  <r>
    <x v="198"/>
    <n v="11"/>
    <s v="Plato_8"/>
    <s v="Descripción del Plato_8"/>
    <n v="21"/>
    <n v="35"/>
    <n v="3"/>
    <n v="41"/>
    <s v="Sin cebolla"/>
    <n v="14"/>
    <n v="35"/>
    <n v="0.4"/>
    <n v="105"/>
  </r>
  <r>
    <x v="198"/>
    <n v="11"/>
    <s v="Plato_13"/>
    <s v="Descripción del Plato_13"/>
    <n v="13"/>
    <n v="21"/>
    <n v="2"/>
    <n v="18"/>
    <s v="Sin cebolla"/>
    <n v="8"/>
    <n v="21"/>
    <n v="0.38095238095238093"/>
    <n v="42"/>
  </r>
  <r>
    <x v="198"/>
    <n v="11"/>
    <s v="Plato_6"/>
    <s v="Descripción del Plato_6"/>
    <n v="16"/>
    <n v="27"/>
    <n v="1"/>
    <n v="52"/>
    <s v="Sin cebolla"/>
    <n v="11"/>
    <n v="27"/>
    <n v="0.40740740740740738"/>
    <n v="27"/>
  </r>
  <r>
    <x v="199"/>
    <n v="11"/>
    <s v="Plato_12"/>
    <s v="Descripción del Plato_12"/>
    <n v="11"/>
    <n v="19"/>
    <n v="2"/>
    <n v="39"/>
    <s v="Ninguna"/>
    <n v="8"/>
    <n v="19"/>
    <n v="0.42105263157894735"/>
    <n v="38"/>
  </r>
  <r>
    <x v="199"/>
    <n v="11"/>
    <s v="Plato_1"/>
    <s v="Descripción del Plato_1"/>
    <n v="15"/>
    <n v="25"/>
    <n v="2"/>
    <n v="28"/>
    <s v="Sin cebolla"/>
    <n v="10"/>
    <n v="25"/>
    <n v="0.4"/>
    <n v="50"/>
  </r>
  <r>
    <x v="200"/>
    <n v="3"/>
    <s v="Plato_7"/>
    <s v="Descripción del Plato_7"/>
    <n v="14"/>
    <n v="24"/>
    <n v="3"/>
    <n v="58"/>
    <s v="Sin cebolla"/>
    <n v="10"/>
    <n v="24"/>
    <n v="0.41666666666666669"/>
    <n v="72"/>
  </r>
  <r>
    <x v="201"/>
    <n v="16"/>
    <s v="Plato_19"/>
    <s v="Descripción del Plato_19"/>
    <n v="22"/>
    <n v="36"/>
    <n v="2"/>
    <n v="46"/>
    <s v="Sin cebolla"/>
    <n v="14"/>
    <n v="36"/>
    <n v="0.3888888888888889"/>
    <n v="72"/>
  </r>
  <r>
    <x v="201"/>
    <n v="16"/>
    <s v="Plato_20"/>
    <s v="Descripción del Plato_20"/>
    <n v="25"/>
    <n v="40"/>
    <n v="2"/>
    <n v="47"/>
    <s v="Ninguna"/>
    <n v="15"/>
    <n v="40"/>
    <n v="0.375"/>
    <n v="80"/>
  </r>
  <r>
    <x v="201"/>
    <n v="16"/>
    <s v="Plato_7"/>
    <s v="Descripción del Plato_7"/>
    <n v="14"/>
    <n v="24"/>
    <n v="1"/>
    <n v="5"/>
    <s v="Ninguna"/>
    <n v="10"/>
    <n v="24"/>
    <n v="0.41666666666666669"/>
    <n v="24"/>
  </r>
  <r>
    <x v="201"/>
    <n v="16"/>
    <s v="Plato_2"/>
    <s v="Descripción del Plato_2"/>
    <n v="18"/>
    <n v="30"/>
    <n v="1"/>
    <n v="58"/>
    <s v="Ninguna"/>
    <n v="12"/>
    <n v="30"/>
    <n v="0.4"/>
    <n v="30"/>
  </r>
  <r>
    <x v="202"/>
    <n v="5"/>
    <s v="Plato_17"/>
    <s v="Descripción del Plato_17"/>
    <n v="19"/>
    <n v="31"/>
    <n v="3"/>
    <n v="51"/>
    <s v="Ninguna"/>
    <n v="12"/>
    <n v="31"/>
    <n v="0.38709677419354838"/>
    <n v="93"/>
  </r>
  <r>
    <x v="202"/>
    <n v="5"/>
    <s v="Plato_13"/>
    <s v="Descripción del Plato_13"/>
    <n v="13"/>
    <n v="21"/>
    <n v="3"/>
    <n v="34"/>
    <s v="Sin cebolla"/>
    <n v="8"/>
    <n v="21"/>
    <n v="0.38095238095238093"/>
    <n v="63"/>
  </r>
  <r>
    <x v="203"/>
    <n v="16"/>
    <s v="Plato_7"/>
    <s v="Descripción del Plato_7"/>
    <n v="14"/>
    <n v="24"/>
    <n v="2"/>
    <n v="21"/>
    <s v="Ninguna"/>
    <n v="10"/>
    <n v="24"/>
    <n v="0.41666666666666669"/>
    <n v="48"/>
  </r>
  <r>
    <x v="204"/>
    <n v="14"/>
    <s v="Plato_15"/>
    <s v="Descripción del Plato_15"/>
    <n v="19"/>
    <n v="32"/>
    <n v="1"/>
    <n v="34"/>
    <s v="Ninguna"/>
    <n v="13"/>
    <n v="32"/>
    <n v="0.40625"/>
    <n v="32"/>
  </r>
  <r>
    <x v="204"/>
    <n v="14"/>
    <s v="Plato_9"/>
    <s v="Descripción del Plato_9"/>
    <n v="17"/>
    <n v="29"/>
    <n v="1"/>
    <n v="52"/>
    <s v="Sin cebolla"/>
    <n v="12"/>
    <n v="29"/>
    <n v="0.41379310344827586"/>
    <n v="29"/>
  </r>
  <r>
    <x v="205"/>
    <n v="4"/>
    <s v="Plato_2"/>
    <s v="Descripción del Plato_2"/>
    <n v="18"/>
    <n v="30"/>
    <n v="1"/>
    <n v="58"/>
    <s v="Sin cebolla"/>
    <n v="12"/>
    <n v="30"/>
    <n v="0.4"/>
    <n v="30"/>
  </r>
  <r>
    <x v="206"/>
    <n v="20"/>
    <s v="Plato_10"/>
    <s v="Descripción del Plato_10"/>
    <n v="15"/>
    <n v="26"/>
    <n v="2"/>
    <n v="37"/>
    <s v="Ninguna"/>
    <n v="11"/>
    <n v="26"/>
    <n v="0.42307692307692307"/>
    <n v="52"/>
  </r>
  <r>
    <x v="206"/>
    <n v="20"/>
    <s v="Plato_8"/>
    <s v="Descripción del Plato_8"/>
    <n v="21"/>
    <n v="35"/>
    <n v="1"/>
    <n v="55"/>
    <s v="Sin cebolla"/>
    <n v="14"/>
    <n v="35"/>
    <n v="0.4"/>
    <n v="35"/>
  </r>
  <r>
    <x v="206"/>
    <n v="20"/>
    <s v="Plato_17"/>
    <s v="Descripción del Plato_17"/>
    <n v="19"/>
    <n v="31"/>
    <n v="3"/>
    <n v="19"/>
    <s v="Sin cebolla"/>
    <n v="12"/>
    <n v="31"/>
    <n v="0.38709677419354838"/>
    <n v="93"/>
  </r>
  <r>
    <x v="207"/>
    <n v="16"/>
    <s v="Plato_15"/>
    <s v="Descripción del Plato_15"/>
    <n v="19"/>
    <n v="32"/>
    <n v="1"/>
    <n v="18"/>
    <s v="Sin cebolla"/>
    <n v="13"/>
    <n v="32"/>
    <n v="0.40625"/>
    <n v="32"/>
  </r>
  <r>
    <x v="207"/>
    <n v="16"/>
    <s v="Plato_19"/>
    <s v="Descripción del Plato_19"/>
    <n v="22"/>
    <n v="36"/>
    <n v="3"/>
    <n v="29"/>
    <s v="Sin cebolla"/>
    <n v="14"/>
    <n v="36"/>
    <n v="0.3888888888888889"/>
    <n v="108"/>
  </r>
  <r>
    <x v="207"/>
    <n v="16"/>
    <s v="Plato_3"/>
    <s v="Descripción del Plato_3"/>
    <n v="12"/>
    <n v="20"/>
    <n v="2"/>
    <n v="53"/>
    <s v="Ninguna"/>
    <n v="8"/>
    <n v="20"/>
    <n v="0.4"/>
    <n v="40"/>
  </r>
  <r>
    <x v="208"/>
    <n v="9"/>
    <s v="Plato_14"/>
    <s v="Descripción del Plato_14"/>
    <n v="14"/>
    <n v="23"/>
    <n v="3"/>
    <n v="35"/>
    <s v="Sin cebolla"/>
    <n v="9"/>
    <n v="23"/>
    <n v="0.39130434782608697"/>
    <n v="69"/>
  </r>
  <r>
    <x v="208"/>
    <n v="9"/>
    <s v="Plato_18"/>
    <s v="Descripción del Plato_18"/>
    <n v="20"/>
    <n v="34"/>
    <n v="2"/>
    <n v="40"/>
    <s v="Sin cebolla"/>
    <n v="14"/>
    <n v="34"/>
    <n v="0.41176470588235292"/>
    <n v="68"/>
  </r>
  <r>
    <x v="208"/>
    <n v="9"/>
    <s v="Plato_1"/>
    <s v="Descripción del Plato_1"/>
    <n v="15"/>
    <n v="25"/>
    <n v="1"/>
    <n v="42"/>
    <s v="Ninguna"/>
    <n v="10"/>
    <n v="25"/>
    <n v="0.4"/>
    <n v="25"/>
  </r>
  <r>
    <x v="208"/>
    <n v="9"/>
    <s v="Plato_10"/>
    <s v="Descripción del Plato_10"/>
    <n v="15"/>
    <n v="26"/>
    <n v="2"/>
    <n v="54"/>
    <s v="Ninguna"/>
    <n v="11"/>
    <n v="26"/>
    <n v="0.42307692307692307"/>
    <n v="52"/>
  </r>
  <r>
    <x v="209"/>
    <n v="10"/>
    <s v="Plato_13"/>
    <s v="Descripción del Plato_13"/>
    <n v="13"/>
    <n v="21"/>
    <n v="1"/>
    <n v="28"/>
    <s v="Sin cebolla"/>
    <n v="8"/>
    <n v="21"/>
    <n v="0.38095238095238093"/>
    <n v="21"/>
  </r>
  <r>
    <x v="209"/>
    <n v="10"/>
    <s v="Plato_2"/>
    <s v="Descripción del Plato_2"/>
    <n v="18"/>
    <n v="30"/>
    <n v="1"/>
    <n v="50"/>
    <s v="Ninguna"/>
    <n v="12"/>
    <n v="30"/>
    <n v="0.4"/>
    <n v="30"/>
  </r>
  <r>
    <x v="209"/>
    <n v="10"/>
    <s v="Plato_7"/>
    <s v="Descripción del Plato_7"/>
    <n v="14"/>
    <n v="24"/>
    <n v="1"/>
    <n v="34"/>
    <s v="Ninguna"/>
    <n v="10"/>
    <n v="24"/>
    <n v="0.41666666666666669"/>
    <n v="24"/>
  </r>
  <r>
    <x v="209"/>
    <n v="10"/>
    <s v="Plato_20"/>
    <s v="Descripción del Plato_20"/>
    <n v="25"/>
    <n v="40"/>
    <n v="3"/>
    <n v="46"/>
    <s v="Ninguna"/>
    <n v="15"/>
    <n v="40"/>
    <n v="0.375"/>
    <n v="120"/>
  </r>
  <r>
    <x v="210"/>
    <n v="1"/>
    <s v="Plato_13"/>
    <s v="Descripción del Plato_13"/>
    <n v="13"/>
    <n v="21"/>
    <n v="3"/>
    <n v="54"/>
    <s v="Sin cebolla"/>
    <n v="8"/>
    <n v="21"/>
    <n v="0.38095238095238093"/>
    <n v="63"/>
  </r>
  <r>
    <x v="210"/>
    <n v="1"/>
    <s v="Plato_4"/>
    <s v="Descripción del Plato_4"/>
    <n v="10"/>
    <n v="18"/>
    <n v="2"/>
    <n v="45"/>
    <s v="Ninguna"/>
    <n v="8"/>
    <n v="18"/>
    <n v="0.44444444444444442"/>
    <n v="36"/>
  </r>
  <r>
    <x v="210"/>
    <n v="1"/>
    <s v="Plato_1"/>
    <s v="Descripción del Plato_1"/>
    <n v="15"/>
    <n v="25"/>
    <n v="2"/>
    <n v="9"/>
    <s v="Ninguna"/>
    <n v="10"/>
    <n v="25"/>
    <n v="0.4"/>
    <n v="50"/>
  </r>
  <r>
    <x v="210"/>
    <n v="1"/>
    <s v="Plato_3"/>
    <s v="Descripción del Plato_3"/>
    <n v="12"/>
    <n v="20"/>
    <n v="1"/>
    <n v="27"/>
    <s v="Ninguna"/>
    <n v="8"/>
    <n v="20"/>
    <n v="0.4"/>
    <n v="20"/>
  </r>
  <r>
    <x v="211"/>
    <n v="14"/>
    <s v="Plato_2"/>
    <s v="Descripción del Plato_2"/>
    <n v="18"/>
    <n v="30"/>
    <n v="3"/>
    <n v="35"/>
    <s v="Sin cebolla"/>
    <n v="12"/>
    <n v="30"/>
    <n v="0.4"/>
    <n v="90"/>
  </r>
  <r>
    <x v="211"/>
    <n v="14"/>
    <s v="Plato_10"/>
    <s v="Descripción del Plato_10"/>
    <n v="15"/>
    <n v="26"/>
    <n v="3"/>
    <n v="43"/>
    <s v="Sin cebolla"/>
    <n v="11"/>
    <n v="26"/>
    <n v="0.42307692307692307"/>
    <n v="78"/>
  </r>
  <r>
    <x v="211"/>
    <n v="14"/>
    <s v="Plato_13"/>
    <s v="Descripción del Plato_13"/>
    <n v="13"/>
    <n v="21"/>
    <n v="1"/>
    <n v="31"/>
    <s v="Sin cebolla"/>
    <n v="8"/>
    <n v="21"/>
    <n v="0.38095238095238093"/>
    <n v="21"/>
  </r>
  <r>
    <x v="211"/>
    <n v="14"/>
    <s v="Plato_16"/>
    <s v="Descripción del Plato_16"/>
    <n v="16"/>
    <n v="28"/>
    <n v="2"/>
    <n v="55"/>
    <s v="Sin cebolla"/>
    <n v="12"/>
    <n v="28"/>
    <n v="0.42857142857142855"/>
    <n v="56"/>
  </r>
  <r>
    <x v="212"/>
    <n v="13"/>
    <s v="Plato_6"/>
    <s v="Descripción del Plato_6"/>
    <n v="16"/>
    <n v="27"/>
    <n v="1"/>
    <n v="53"/>
    <s v="Ninguna"/>
    <n v="11"/>
    <n v="27"/>
    <n v="0.40740740740740738"/>
    <n v="27"/>
  </r>
  <r>
    <x v="212"/>
    <n v="13"/>
    <s v="Plato_2"/>
    <s v="Descripción del Plato_2"/>
    <n v="18"/>
    <n v="30"/>
    <n v="2"/>
    <n v="47"/>
    <s v="Sin cebolla"/>
    <n v="12"/>
    <n v="30"/>
    <n v="0.4"/>
    <n v="60"/>
  </r>
  <r>
    <x v="213"/>
    <n v="2"/>
    <s v="Plato_18"/>
    <s v="Descripción del Plato_18"/>
    <n v="20"/>
    <n v="34"/>
    <n v="2"/>
    <n v="14"/>
    <s v="Ninguna"/>
    <n v="14"/>
    <n v="34"/>
    <n v="0.41176470588235292"/>
    <n v="68"/>
  </r>
  <r>
    <x v="213"/>
    <n v="2"/>
    <s v="Plato_20"/>
    <s v="Descripción del Plato_20"/>
    <n v="25"/>
    <n v="40"/>
    <n v="3"/>
    <n v="12"/>
    <s v="Sin cebolla"/>
    <n v="15"/>
    <n v="40"/>
    <n v="0.375"/>
    <n v="120"/>
  </r>
  <r>
    <x v="213"/>
    <n v="2"/>
    <s v="Plato_3"/>
    <s v="Descripción del Plato_3"/>
    <n v="12"/>
    <n v="20"/>
    <n v="2"/>
    <n v="12"/>
    <s v="Sin cebolla"/>
    <n v="8"/>
    <n v="20"/>
    <n v="0.4"/>
    <n v="40"/>
  </r>
  <r>
    <x v="214"/>
    <n v="6"/>
    <s v="Plato_18"/>
    <s v="Descripción del Plato_18"/>
    <n v="20"/>
    <n v="34"/>
    <n v="2"/>
    <n v="12"/>
    <s v="Ninguna"/>
    <n v="14"/>
    <n v="34"/>
    <n v="0.41176470588235292"/>
    <n v="68"/>
  </r>
  <r>
    <x v="214"/>
    <n v="6"/>
    <s v="Plato_2"/>
    <s v="Descripción del Plato_2"/>
    <n v="18"/>
    <n v="30"/>
    <n v="3"/>
    <n v="34"/>
    <s v="Ninguna"/>
    <n v="12"/>
    <n v="30"/>
    <n v="0.4"/>
    <n v="90"/>
  </r>
  <r>
    <x v="215"/>
    <n v="17"/>
    <s v="Plato_1"/>
    <s v="Descripción del Plato_1"/>
    <n v="15"/>
    <n v="25"/>
    <n v="1"/>
    <n v="42"/>
    <s v="Ninguna"/>
    <n v="10"/>
    <n v="25"/>
    <n v="0.4"/>
    <n v="25"/>
  </r>
  <r>
    <x v="215"/>
    <n v="17"/>
    <s v="Plato_13"/>
    <s v="Descripción del Plato_13"/>
    <n v="13"/>
    <n v="21"/>
    <n v="3"/>
    <n v="36"/>
    <s v="Ninguna"/>
    <n v="8"/>
    <n v="21"/>
    <n v="0.38095238095238093"/>
    <n v="63"/>
  </r>
  <r>
    <x v="215"/>
    <n v="17"/>
    <s v="Plato_6"/>
    <s v="Descripción del Plato_6"/>
    <n v="16"/>
    <n v="27"/>
    <n v="2"/>
    <n v="42"/>
    <s v="Ninguna"/>
    <n v="11"/>
    <n v="27"/>
    <n v="0.40740740740740738"/>
    <n v="54"/>
  </r>
  <r>
    <x v="216"/>
    <n v="1"/>
    <s v="Plato_15"/>
    <s v="Descripción del Plato_15"/>
    <n v="19"/>
    <n v="32"/>
    <n v="3"/>
    <n v="13"/>
    <s v="Sin cebolla"/>
    <n v="13"/>
    <n v="32"/>
    <n v="0.40625"/>
    <n v="96"/>
  </r>
  <r>
    <x v="217"/>
    <n v="13"/>
    <s v="Plato_12"/>
    <s v="Descripción del Plato_12"/>
    <n v="11"/>
    <n v="19"/>
    <n v="3"/>
    <n v="24"/>
    <s v="Sin cebolla"/>
    <n v="8"/>
    <n v="19"/>
    <n v="0.42105263157894735"/>
    <n v="57"/>
  </r>
  <r>
    <x v="217"/>
    <n v="13"/>
    <s v="Plato_6"/>
    <s v="Descripción del Plato_6"/>
    <n v="16"/>
    <n v="27"/>
    <n v="3"/>
    <n v="16"/>
    <s v="Ninguna"/>
    <n v="11"/>
    <n v="27"/>
    <n v="0.40740740740740738"/>
    <n v="81"/>
  </r>
  <r>
    <x v="217"/>
    <n v="13"/>
    <s v="Plato_14"/>
    <s v="Descripción del Plato_14"/>
    <n v="14"/>
    <n v="23"/>
    <n v="2"/>
    <n v="6"/>
    <s v="Ninguna"/>
    <n v="9"/>
    <n v="23"/>
    <n v="0.39130434782608697"/>
    <n v="46"/>
  </r>
  <r>
    <x v="218"/>
    <n v="1"/>
    <s v="Plato_14"/>
    <s v="Descripción del Plato_14"/>
    <n v="14"/>
    <n v="23"/>
    <n v="2"/>
    <n v="12"/>
    <s v="Ninguna"/>
    <n v="9"/>
    <n v="23"/>
    <n v="0.39130434782608697"/>
    <n v="46"/>
  </r>
  <r>
    <x v="218"/>
    <n v="1"/>
    <s v="Plato_17"/>
    <s v="Descripción del Plato_17"/>
    <n v="19"/>
    <n v="31"/>
    <n v="3"/>
    <n v="11"/>
    <s v="Sin cebolla"/>
    <n v="12"/>
    <n v="31"/>
    <n v="0.38709677419354838"/>
    <n v="93"/>
  </r>
  <r>
    <x v="219"/>
    <n v="15"/>
    <s v="Plato_7"/>
    <s v="Descripción del Plato_7"/>
    <n v="14"/>
    <n v="24"/>
    <n v="1"/>
    <n v="13"/>
    <s v="Ninguna"/>
    <n v="10"/>
    <n v="24"/>
    <n v="0.41666666666666669"/>
    <n v="24"/>
  </r>
  <r>
    <x v="220"/>
    <n v="16"/>
    <s v="Plato_15"/>
    <s v="Descripción del Plato_15"/>
    <n v="19"/>
    <n v="32"/>
    <n v="3"/>
    <n v="29"/>
    <s v="Ninguna"/>
    <n v="13"/>
    <n v="32"/>
    <n v="0.40625"/>
    <n v="96"/>
  </r>
  <r>
    <x v="220"/>
    <n v="16"/>
    <s v="Plato_18"/>
    <s v="Descripción del Plato_18"/>
    <n v="20"/>
    <n v="34"/>
    <n v="2"/>
    <n v="54"/>
    <s v="Sin cebolla"/>
    <n v="14"/>
    <n v="34"/>
    <n v="0.41176470588235292"/>
    <n v="68"/>
  </r>
  <r>
    <x v="220"/>
    <n v="16"/>
    <s v="Plato_9"/>
    <s v="Descripción del Plato_9"/>
    <n v="17"/>
    <n v="29"/>
    <n v="1"/>
    <n v="25"/>
    <s v="Ninguna"/>
    <n v="12"/>
    <n v="29"/>
    <n v="0.41379310344827586"/>
    <n v="29"/>
  </r>
  <r>
    <x v="221"/>
    <n v="3"/>
    <s v="Plato_14"/>
    <s v="Descripción del Plato_14"/>
    <n v="14"/>
    <n v="23"/>
    <n v="3"/>
    <n v="29"/>
    <s v="Ninguna"/>
    <n v="9"/>
    <n v="23"/>
    <n v="0.39130434782608697"/>
    <n v="69"/>
  </r>
  <r>
    <x v="221"/>
    <n v="3"/>
    <s v="Plato_16"/>
    <s v="Descripción del Plato_16"/>
    <n v="16"/>
    <n v="28"/>
    <n v="1"/>
    <n v="56"/>
    <s v="Ninguna"/>
    <n v="12"/>
    <n v="28"/>
    <n v="0.42857142857142855"/>
    <n v="28"/>
  </r>
  <r>
    <x v="222"/>
    <n v="19"/>
    <s v="Plato_15"/>
    <s v="Descripción del Plato_15"/>
    <n v="19"/>
    <n v="32"/>
    <n v="1"/>
    <n v="53"/>
    <s v="Ninguna"/>
    <n v="13"/>
    <n v="32"/>
    <n v="0.40625"/>
    <n v="32"/>
  </r>
  <r>
    <x v="223"/>
    <n v="7"/>
    <s v="Plato_10"/>
    <s v="Descripción del Plato_10"/>
    <n v="15"/>
    <n v="26"/>
    <n v="2"/>
    <n v="20"/>
    <s v="Ninguna"/>
    <n v="11"/>
    <n v="26"/>
    <n v="0.42307692307692307"/>
    <n v="52"/>
  </r>
  <r>
    <x v="224"/>
    <n v="19"/>
    <s v="Plato_11"/>
    <s v="Descripción del Plato_11"/>
    <n v="20"/>
    <n v="33"/>
    <n v="3"/>
    <n v="56"/>
    <s v="Sin cebolla"/>
    <n v="13"/>
    <n v="33"/>
    <n v="0.39393939393939392"/>
    <n v="99"/>
  </r>
  <r>
    <x v="224"/>
    <n v="19"/>
    <s v="Plato_14"/>
    <s v="Descripción del Plato_14"/>
    <n v="14"/>
    <n v="23"/>
    <n v="3"/>
    <n v="38"/>
    <s v="Sin cebolla"/>
    <n v="9"/>
    <n v="23"/>
    <n v="0.39130434782608697"/>
    <n v="69"/>
  </r>
  <r>
    <x v="225"/>
    <n v="7"/>
    <s v="Plato_3"/>
    <s v="Descripción del Plato_3"/>
    <n v="12"/>
    <n v="20"/>
    <n v="2"/>
    <n v="7"/>
    <s v="Ninguna"/>
    <n v="8"/>
    <n v="20"/>
    <n v="0.4"/>
    <n v="40"/>
  </r>
  <r>
    <x v="225"/>
    <n v="7"/>
    <s v="Plato_13"/>
    <s v="Descripción del Plato_13"/>
    <n v="13"/>
    <n v="21"/>
    <n v="1"/>
    <n v="29"/>
    <s v="Sin cebolla"/>
    <n v="8"/>
    <n v="21"/>
    <n v="0.38095238095238093"/>
    <n v="21"/>
  </r>
  <r>
    <x v="225"/>
    <n v="7"/>
    <s v="Plato_6"/>
    <s v="Descripción del Plato_6"/>
    <n v="16"/>
    <n v="27"/>
    <n v="3"/>
    <n v="56"/>
    <s v="Ninguna"/>
    <n v="11"/>
    <n v="27"/>
    <n v="0.40740740740740738"/>
    <n v="81"/>
  </r>
  <r>
    <x v="225"/>
    <n v="7"/>
    <s v="Plato_9"/>
    <s v="Descripción del Plato_9"/>
    <n v="17"/>
    <n v="29"/>
    <n v="1"/>
    <n v="54"/>
    <s v="Sin cebolla"/>
    <n v="12"/>
    <n v="29"/>
    <n v="0.41379310344827586"/>
    <n v="29"/>
  </r>
  <r>
    <x v="226"/>
    <n v="17"/>
    <s v="Plato_7"/>
    <s v="Descripción del Plato_7"/>
    <n v="14"/>
    <n v="24"/>
    <n v="1"/>
    <n v="58"/>
    <s v="Ninguna"/>
    <n v="10"/>
    <n v="24"/>
    <n v="0.41666666666666669"/>
    <n v="24"/>
  </r>
  <r>
    <x v="226"/>
    <n v="17"/>
    <s v="Plato_17"/>
    <s v="Descripción del Plato_17"/>
    <n v="19"/>
    <n v="31"/>
    <n v="3"/>
    <n v="15"/>
    <s v="Sin cebolla"/>
    <n v="12"/>
    <n v="31"/>
    <n v="0.38709677419354838"/>
    <n v="93"/>
  </r>
  <r>
    <x v="226"/>
    <n v="17"/>
    <s v="Plato_16"/>
    <s v="Descripción del Plato_16"/>
    <n v="16"/>
    <n v="28"/>
    <n v="1"/>
    <n v="13"/>
    <s v="Ninguna"/>
    <n v="12"/>
    <n v="28"/>
    <n v="0.42857142857142855"/>
    <n v="28"/>
  </r>
  <r>
    <x v="226"/>
    <n v="17"/>
    <s v="Plato_11"/>
    <s v="Descripción del Plato_11"/>
    <n v="20"/>
    <n v="33"/>
    <n v="2"/>
    <n v="33"/>
    <s v="Ninguna"/>
    <n v="13"/>
    <n v="33"/>
    <n v="0.39393939393939392"/>
    <n v="66"/>
  </r>
  <r>
    <x v="227"/>
    <n v="16"/>
    <s v="Plato_14"/>
    <s v="Descripción del Plato_14"/>
    <n v="14"/>
    <n v="23"/>
    <n v="3"/>
    <n v="35"/>
    <s v="Ninguna"/>
    <n v="9"/>
    <n v="23"/>
    <n v="0.39130434782608697"/>
    <n v="69"/>
  </r>
  <r>
    <x v="228"/>
    <n v="14"/>
    <s v="Plato_1"/>
    <s v="Descripción del Plato_1"/>
    <n v="15"/>
    <n v="25"/>
    <n v="1"/>
    <n v="28"/>
    <s v="Sin cebolla"/>
    <n v="10"/>
    <n v="25"/>
    <n v="0.4"/>
    <n v="25"/>
  </r>
  <r>
    <x v="228"/>
    <n v="14"/>
    <s v="Plato_8"/>
    <s v="Descripción del Plato_8"/>
    <n v="21"/>
    <n v="35"/>
    <n v="1"/>
    <n v="43"/>
    <s v="Ninguna"/>
    <n v="14"/>
    <n v="35"/>
    <n v="0.4"/>
    <n v="35"/>
  </r>
  <r>
    <x v="228"/>
    <n v="14"/>
    <s v="Plato_19"/>
    <s v="Descripción del Plato_19"/>
    <n v="22"/>
    <n v="36"/>
    <n v="1"/>
    <n v="19"/>
    <s v="Sin cebolla"/>
    <n v="14"/>
    <n v="36"/>
    <n v="0.3888888888888889"/>
    <n v="36"/>
  </r>
  <r>
    <x v="228"/>
    <n v="14"/>
    <s v="Plato_16"/>
    <s v="Descripción del Plato_16"/>
    <n v="16"/>
    <n v="28"/>
    <n v="1"/>
    <n v="27"/>
    <s v="Sin cebolla"/>
    <n v="12"/>
    <n v="28"/>
    <n v="0.42857142857142855"/>
    <n v="28"/>
  </r>
  <r>
    <x v="229"/>
    <n v="5"/>
    <s v="Plato_15"/>
    <s v="Descripción del Plato_15"/>
    <n v="19"/>
    <n v="32"/>
    <n v="3"/>
    <n v="10"/>
    <s v="Sin cebolla"/>
    <n v="13"/>
    <n v="32"/>
    <n v="0.40625"/>
    <n v="96"/>
  </r>
  <r>
    <x v="229"/>
    <n v="5"/>
    <s v="Plato_16"/>
    <s v="Descripción del Plato_16"/>
    <n v="16"/>
    <n v="28"/>
    <n v="2"/>
    <n v="24"/>
    <s v="Sin cebolla"/>
    <n v="12"/>
    <n v="28"/>
    <n v="0.42857142857142855"/>
    <n v="56"/>
  </r>
  <r>
    <x v="229"/>
    <n v="5"/>
    <s v="Plato_17"/>
    <s v="Descripción del Plato_17"/>
    <n v="19"/>
    <n v="31"/>
    <n v="2"/>
    <n v="57"/>
    <s v="Sin cebolla"/>
    <n v="12"/>
    <n v="31"/>
    <n v="0.38709677419354838"/>
    <n v="62"/>
  </r>
  <r>
    <x v="230"/>
    <n v="8"/>
    <s v="Plato_13"/>
    <s v="Descripción del Plato_13"/>
    <n v="13"/>
    <n v="21"/>
    <n v="2"/>
    <n v="29"/>
    <s v="Sin cebolla"/>
    <n v="8"/>
    <n v="21"/>
    <n v="0.38095238095238093"/>
    <n v="42"/>
  </r>
  <r>
    <x v="230"/>
    <n v="8"/>
    <s v="Plato_18"/>
    <s v="Descripción del Plato_18"/>
    <n v="20"/>
    <n v="34"/>
    <n v="3"/>
    <n v="17"/>
    <s v="Sin cebolla"/>
    <n v="14"/>
    <n v="34"/>
    <n v="0.41176470588235292"/>
    <n v="102"/>
  </r>
  <r>
    <x v="230"/>
    <n v="8"/>
    <s v="Plato_17"/>
    <s v="Descripción del Plato_17"/>
    <n v="19"/>
    <n v="31"/>
    <n v="1"/>
    <n v="53"/>
    <s v="Sin cebolla"/>
    <n v="12"/>
    <n v="31"/>
    <n v="0.38709677419354838"/>
    <n v="31"/>
  </r>
  <r>
    <x v="230"/>
    <n v="8"/>
    <s v="Plato_11"/>
    <s v="Descripción del Plato_11"/>
    <n v="20"/>
    <n v="33"/>
    <n v="1"/>
    <n v="51"/>
    <s v="Ninguna"/>
    <n v="13"/>
    <n v="33"/>
    <n v="0.39393939393939392"/>
    <n v="33"/>
  </r>
  <r>
    <x v="231"/>
    <n v="2"/>
    <s v="Plato_7"/>
    <s v="Descripción del Plato_7"/>
    <n v="14"/>
    <n v="24"/>
    <n v="1"/>
    <n v="50"/>
    <s v="Sin cebolla"/>
    <n v="10"/>
    <n v="24"/>
    <n v="0.41666666666666669"/>
    <n v="24"/>
  </r>
  <r>
    <x v="231"/>
    <n v="2"/>
    <s v="Plato_6"/>
    <s v="Descripción del Plato_6"/>
    <n v="16"/>
    <n v="27"/>
    <n v="2"/>
    <n v="30"/>
    <s v="Sin cebolla"/>
    <n v="11"/>
    <n v="27"/>
    <n v="0.40740740740740738"/>
    <n v="54"/>
  </r>
  <r>
    <x v="231"/>
    <n v="2"/>
    <s v="Plato_2"/>
    <s v="Descripción del Plato_2"/>
    <n v="18"/>
    <n v="30"/>
    <n v="2"/>
    <n v="40"/>
    <s v="Sin cebolla"/>
    <n v="12"/>
    <n v="30"/>
    <n v="0.4"/>
    <n v="60"/>
  </r>
  <r>
    <x v="231"/>
    <n v="2"/>
    <s v="Plato_10"/>
    <s v="Descripción del Plato_10"/>
    <n v="15"/>
    <n v="26"/>
    <n v="2"/>
    <n v="19"/>
    <s v="Ninguna"/>
    <n v="11"/>
    <n v="26"/>
    <n v="0.42307692307692307"/>
    <n v="52"/>
  </r>
  <r>
    <x v="232"/>
    <n v="8"/>
    <s v="Plato_12"/>
    <s v="Descripción del Plato_12"/>
    <n v="11"/>
    <n v="19"/>
    <n v="2"/>
    <n v="31"/>
    <s v="Sin cebolla"/>
    <n v="8"/>
    <n v="19"/>
    <n v="0.42105263157894735"/>
    <n v="38"/>
  </r>
  <r>
    <x v="233"/>
    <n v="17"/>
    <s v="Plato_2"/>
    <s v="Descripción del Plato_2"/>
    <n v="18"/>
    <n v="30"/>
    <n v="2"/>
    <n v="41"/>
    <s v="Sin cebolla"/>
    <n v="12"/>
    <n v="30"/>
    <n v="0.4"/>
    <n v="60"/>
  </r>
  <r>
    <x v="233"/>
    <n v="17"/>
    <s v="Plato_7"/>
    <s v="Descripción del Plato_7"/>
    <n v="14"/>
    <n v="24"/>
    <n v="3"/>
    <n v="35"/>
    <s v="Ninguna"/>
    <n v="10"/>
    <n v="24"/>
    <n v="0.41666666666666669"/>
    <n v="72"/>
  </r>
  <r>
    <x v="233"/>
    <n v="17"/>
    <s v="Plato_17"/>
    <s v="Descripción del Plato_17"/>
    <n v="19"/>
    <n v="31"/>
    <n v="3"/>
    <n v="23"/>
    <s v="Sin cebolla"/>
    <n v="12"/>
    <n v="31"/>
    <n v="0.38709677419354838"/>
    <n v="93"/>
  </r>
  <r>
    <x v="234"/>
    <n v="13"/>
    <s v="Plato_11"/>
    <s v="Descripción del Plato_11"/>
    <n v="20"/>
    <n v="33"/>
    <n v="1"/>
    <n v="25"/>
    <s v="Ninguna"/>
    <n v="13"/>
    <n v="33"/>
    <n v="0.39393939393939392"/>
    <n v="33"/>
  </r>
  <r>
    <x v="235"/>
    <n v="12"/>
    <s v="Plato_11"/>
    <s v="Descripción del Plato_11"/>
    <n v="20"/>
    <n v="33"/>
    <n v="3"/>
    <n v="21"/>
    <s v="Ninguna"/>
    <n v="13"/>
    <n v="33"/>
    <n v="0.39393939393939392"/>
    <n v="99"/>
  </r>
  <r>
    <x v="235"/>
    <n v="12"/>
    <s v="Plato_5"/>
    <s v="Descripción del Plato_5"/>
    <n v="13"/>
    <n v="22"/>
    <n v="1"/>
    <n v="7"/>
    <s v="Ninguna"/>
    <n v="9"/>
    <n v="22"/>
    <n v="0.40909090909090912"/>
    <n v="22"/>
  </r>
  <r>
    <x v="235"/>
    <n v="12"/>
    <s v="Plato_8"/>
    <s v="Descripción del Plato_8"/>
    <n v="21"/>
    <n v="35"/>
    <n v="2"/>
    <n v="43"/>
    <s v="Sin cebolla"/>
    <n v="14"/>
    <n v="35"/>
    <n v="0.4"/>
    <n v="70"/>
  </r>
  <r>
    <x v="235"/>
    <n v="12"/>
    <s v="Plato_15"/>
    <s v="Descripción del Plato_15"/>
    <n v="19"/>
    <n v="32"/>
    <n v="2"/>
    <n v="30"/>
    <s v="Ninguna"/>
    <n v="13"/>
    <n v="32"/>
    <n v="0.40625"/>
    <n v="64"/>
  </r>
  <r>
    <x v="236"/>
    <n v="4"/>
    <s v="Plato_14"/>
    <s v="Descripción del Plato_14"/>
    <n v="14"/>
    <n v="23"/>
    <n v="2"/>
    <n v="12"/>
    <s v="Ninguna"/>
    <n v="9"/>
    <n v="23"/>
    <n v="0.39130434782608697"/>
    <n v="46"/>
  </r>
  <r>
    <x v="236"/>
    <n v="4"/>
    <s v="Plato_2"/>
    <s v="Descripción del Plato_2"/>
    <n v="18"/>
    <n v="30"/>
    <n v="2"/>
    <n v="25"/>
    <s v="Sin cebolla"/>
    <n v="12"/>
    <n v="30"/>
    <n v="0.4"/>
    <n v="60"/>
  </r>
  <r>
    <x v="237"/>
    <n v="13"/>
    <s v="Plato_19"/>
    <s v="Descripción del Plato_19"/>
    <n v="22"/>
    <n v="36"/>
    <n v="2"/>
    <n v="45"/>
    <s v="Sin cebolla"/>
    <n v="14"/>
    <n v="36"/>
    <n v="0.3888888888888889"/>
    <n v="72"/>
  </r>
  <r>
    <x v="238"/>
    <n v="12"/>
    <s v="Plato_10"/>
    <s v="Descripción del Plato_10"/>
    <n v="15"/>
    <n v="26"/>
    <n v="1"/>
    <n v="36"/>
    <s v="Ninguna"/>
    <n v="11"/>
    <n v="26"/>
    <n v="0.42307692307692307"/>
    <n v="26"/>
  </r>
  <r>
    <x v="238"/>
    <n v="12"/>
    <s v="Plato_7"/>
    <s v="Descripción del Plato_7"/>
    <n v="14"/>
    <n v="24"/>
    <n v="2"/>
    <n v="37"/>
    <s v="Ninguna"/>
    <n v="10"/>
    <n v="24"/>
    <n v="0.41666666666666669"/>
    <n v="48"/>
  </r>
  <r>
    <x v="239"/>
    <n v="9"/>
    <s v="Plato_17"/>
    <s v="Descripción del Plato_17"/>
    <n v="19"/>
    <n v="31"/>
    <n v="3"/>
    <n v="32"/>
    <s v="Sin cebolla"/>
    <n v="12"/>
    <n v="31"/>
    <n v="0.38709677419354838"/>
    <n v="93"/>
  </r>
  <r>
    <x v="239"/>
    <n v="9"/>
    <s v="Plato_14"/>
    <s v="Descripción del Plato_14"/>
    <n v="14"/>
    <n v="23"/>
    <n v="3"/>
    <n v="32"/>
    <s v="Sin cebolla"/>
    <n v="9"/>
    <n v="23"/>
    <n v="0.39130434782608697"/>
    <n v="69"/>
  </r>
  <r>
    <x v="239"/>
    <n v="9"/>
    <s v="Plato_4"/>
    <s v="Descripción del Plato_4"/>
    <n v="10"/>
    <n v="18"/>
    <n v="2"/>
    <n v="46"/>
    <s v="Ninguna"/>
    <n v="8"/>
    <n v="18"/>
    <n v="0.44444444444444442"/>
    <n v="36"/>
  </r>
  <r>
    <x v="239"/>
    <n v="9"/>
    <s v="Plato_15"/>
    <s v="Descripción del Plato_15"/>
    <n v="19"/>
    <n v="32"/>
    <n v="3"/>
    <n v="19"/>
    <s v="Ninguna"/>
    <n v="13"/>
    <n v="32"/>
    <n v="0.40625"/>
    <n v="96"/>
  </r>
  <r>
    <x v="240"/>
    <n v="12"/>
    <s v="Plato_4"/>
    <s v="Descripción del Plato_4"/>
    <n v="10"/>
    <n v="18"/>
    <n v="1"/>
    <n v="11"/>
    <s v="Sin cebolla"/>
    <n v="8"/>
    <n v="18"/>
    <n v="0.44444444444444442"/>
    <n v="18"/>
  </r>
  <r>
    <x v="241"/>
    <n v="12"/>
    <s v="Plato_10"/>
    <s v="Descripción del Plato_10"/>
    <n v="15"/>
    <n v="26"/>
    <n v="1"/>
    <n v="54"/>
    <s v="Ninguna"/>
    <n v="11"/>
    <n v="26"/>
    <n v="0.42307692307692307"/>
    <n v="26"/>
  </r>
  <r>
    <x v="241"/>
    <n v="12"/>
    <s v="Plato_1"/>
    <s v="Descripción del Plato_1"/>
    <n v="15"/>
    <n v="25"/>
    <n v="3"/>
    <n v="40"/>
    <s v="Sin cebolla"/>
    <n v="10"/>
    <n v="25"/>
    <n v="0.4"/>
    <n v="75"/>
  </r>
  <r>
    <x v="241"/>
    <n v="12"/>
    <s v="Plato_11"/>
    <s v="Descripción del Plato_11"/>
    <n v="20"/>
    <n v="33"/>
    <n v="1"/>
    <n v="5"/>
    <s v="Ninguna"/>
    <n v="13"/>
    <n v="33"/>
    <n v="0.39393939393939392"/>
    <n v="33"/>
  </r>
  <r>
    <x v="242"/>
    <n v="4"/>
    <s v="Plato_20"/>
    <s v="Descripción del Plato_20"/>
    <n v="25"/>
    <n v="40"/>
    <n v="3"/>
    <n v="22"/>
    <s v="Sin cebolla"/>
    <n v="15"/>
    <n v="40"/>
    <n v="0.375"/>
    <n v="120"/>
  </r>
  <r>
    <x v="243"/>
    <n v="17"/>
    <s v="Plato_20"/>
    <s v="Descripción del Plato_20"/>
    <n v="25"/>
    <n v="40"/>
    <n v="3"/>
    <n v="30"/>
    <s v="Ninguna"/>
    <n v="15"/>
    <n v="40"/>
    <n v="0.375"/>
    <n v="120"/>
  </r>
  <r>
    <x v="243"/>
    <n v="17"/>
    <s v="Plato_12"/>
    <s v="Descripción del Plato_12"/>
    <n v="11"/>
    <n v="19"/>
    <n v="2"/>
    <n v="59"/>
    <s v="Ninguna"/>
    <n v="8"/>
    <n v="19"/>
    <n v="0.42105263157894735"/>
    <n v="38"/>
  </r>
  <r>
    <x v="244"/>
    <n v="11"/>
    <s v="Plato_4"/>
    <s v="Descripción del Plato_4"/>
    <n v="10"/>
    <n v="18"/>
    <n v="3"/>
    <n v="45"/>
    <s v="Sin cebolla"/>
    <n v="8"/>
    <n v="18"/>
    <n v="0.44444444444444442"/>
    <n v="54"/>
  </r>
  <r>
    <x v="244"/>
    <n v="11"/>
    <s v="Plato_17"/>
    <s v="Descripción del Plato_17"/>
    <n v="19"/>
    <n v="31"/>
    <n v="1"/>
    <n v="23"/>
    <s v="Ninguna"/>
    <n v="12"/>
    <n v="31"/>
    <n v="0.38709677419354838"/>
    <n v="31"/>
  </r>
  <r>
    <x v="244"/>
    <n v="11"/>
    <s v="Plato_20"/>
    <s v="Descripción del Plato_20"/>
    <n v="25"/>
    <n v="40"/>
    <n v="2"/>
    <n v="23"/>
    <s v="Ninguna"/>
    <n v="15"/>
    <n v="40"/>
    <n v="0.375"/>
    <n v="80"/>
  </r>
  <r>
    <x v="244"/>
    <n v="11"/>
    <s v="Plato_19"/>
    <s v="Descripción del Plato_19"/>
    <n v="22"/>
    <n v="36"/>
    <n v="3"/>
    <n v="25"/>
    <s v="Sin cebolla"/>
    <n v="14"/>
    <n v="36"/>
    <n v="0.3888888888888889"/>
    <n v="108"/>
  </r>
  <r>
    <x v="245"/>
    <n v="2"/>
    <s v="Plato_6"/>
    <s v="Descripción del Plato_6"/>
    <n v="16"/>
    <n v="27"/>
    <n v="3"/>
    <n v="36"/>
    <s v="Sin cebolla"/>
    <n v="11"/>
    <n v="27"/>
    <n v="0.40740740740740738"/>
    <n v="81"/>
  </r>
  <r>
    <x v="245"/>
    <n v="2"/>
    <s v="Plato_7"/>
    <s v="Descripción del Plato_7"/>
    <n v="14"/>
    <n v="24"/>
    <n v="2"/>
    <n v="10"/>
    <s v="Ninguna"/>
    <n v="10"/>
    <n v="24"/>
    <n v="0.41666666666666669"/>
    <n v="48"/>
  </r>
  <r>
    <x v="245"/>
    <n v="2"/>
    <s v="Plato_8"/>
    <s v="Descripción del Plato_8"/>
    <n v="21"/>
    <n v="35"/>
    <n v="3"/>
    <n v="48"/>
    <s v="Ninguna"/>
    <n v="14"/>
    <n v="35"/>
    <n v="0.4"/>
    <n v="105"/>
  </r>
  <r>
    <x v="245"/>
    <n v="2"/>
    <s v="Plato_17"/>
    <s v="Descripción del Plato_17"/>
    <n v="19"/>
    <n v="31"/>
    <n v="3"/>
    <n v="52"/>
    <s v="Ninguna"/>
    <n v="12"/>
    <n v="31"/>
    <n v="0.38709677419354838"/>
    <n v="93"/>
  </r>
  <r>
    <x v="246"/>
    <n v="11"/>
    <s v="Plato_11"/>
    <s v="Descripción del Plato_11"/>
    <n v="20"/>
    <n v="33"/>
    <n v="2"/>
    <n v="59"/>
    <s v="Sin cebolla"/>
    <n v="13"/>
    <n v="33"/>
    <n v="0.39393939393939392"/>
    <n v="66"/>
  </r>
  <r>
    <x v="247"/>
    <n v="12"/>
    <s v="Plato_18"/>
    <s v="Descripción del Plato_18"/>
    <n v="20"/>
    <n v="34"/>
    <n v="1"/>
    <n v="32"/>
    <s v="Sin cebolla"/>
    <n v="14"/>
    <n v="34"/>
    <n v="0.41176470588235292"/>
    <n v="34"/>
  </r>
  <r>
    <x v="247"/>
    <n v="12"/>
    <s v="Plato_9"/>
    <s v="Descripción del Plato_9"/>
    <n v="17"/>
    <n v="29"/>
    <n v="3"/>
    <n v="51"/>
    <s v="Sin cebolla"/>
    <n v="12"/>
    <n v="29"/>
    <n v="0.41379310344827586"/>
    <n v="87"/>
  </r>
  <r>
    <x v="247"/>
    <n v="12"/>
    <s v="Plato_6"/>
    <s v="Descripción del Plato_6"/>
    <n v="16"/>
    <n v="27"/>
    <n v="2"/>
    <n v="6"/>
    <s v="Sin cebolla"/>
    <n v="11"/>
    <n v="27"/>
    <n v="0.40740740740740738"/>
    <n v="54"/>
  </r>
  <r>
    <x v="247"/>
    <n v="12"/>
    <s v="Plato_1"/>
    <s v="Descripción del Plato_1"/>
    <n v="15"/>
    <n v="25"/>
    <n v="2"/>
    <n v="31"/>
    <s v="Ninguna"/>
    <n v="10"/>
    <n v="25"/>
    <n v="0.4"/>
    <n v="50"/>
  </r>
  <r>
    <x v="248"/>
    <n v="8"/>
    <s v="Plato_5"/>
    <s v="Descripción del Plato_5"/>
    <n v="13"/>
    <n v="22"/>
    <n v="2"/>
    <n v="51"/>
    <s v="Sin cebolla"/>
    <n v="9"/>
    <n v="22"/>
    <n v="0.40909090909090912"/>
    <n v="44"/>
  </r>
  <r>
    <x v="248"/>
    <n v="8"/>
    <s v="Plato_4"/>
    <s v="Descripción del Plato_4"/>
    <n v="10"/>
    <n v="18"/>
    <n v="2"/>
    <n v="58"/>
    <s v="Ninguna"/>
    <n v="8"/>
    <n v="18"/>
    <n v="0.44444444444444442"/>
    <n v="36"/>
  </r>
  <r>
    <x v="249"/>
    <n v="8"/>
    <s v="Plato_3"/>
    <s v="Descripción del Plato_3"/>
    <n v="12"/>
    <n v="20"/>
    <n v="1"/>
    <n v="29"/>
    <s v="Sin cebolla"/>
    <n v="8"/>
    <n v="20"/>
    <n v="0.4"/>
    <n v="20"/>
  </r>
  <r>
    <x v="250"/>
    <n v="12"/>
    <s v="Plato_10"/>
    <s v="Descripción del Plato_10"/>
    <n v="15"/>
    <n v="26"/>
    <n v="1"/>
    <n v="25"/>
    <s v="Sin cebolla"/>
    <n v="11"/>
    <n v="26"/>
    <n v="0.42307692307692307"/>
    <n v="26"/>
  </r>
  <r>
    <x v="250"/>
    <n v="12"/>
    <s v="Plato_5"/>
    <s v="Descripción del Plato_5"/>
    <n v="13"/>
    <n v="22"/>
    <n v="1"/>
    <n v="34"/>
    <s v="Ninguna"/>
    <n v="9"/>
    <n v="22"/>
    <n v="0.40909090909090912"/>
    <n v="22"/>
  </r>
  <r>
    <x v="250"/>
    <n v="12"/>
    <s v="Plato_14"/>
    <s v="Descripción del Plato_14"/>
    <n v="14"/>
    <n v="23"/>
    <n v="1"/>
    <n v="23"/>
    <s v="Sin cebolla"/>
    <n v="9"/>
    <n v="23"/>
    <n v="0.39130434782608697"/>
    <n v="23"/>
  </r>
  <r>
    <x v="250"/>
    <n v="12"/>
    <s v="Plato_12"/>
    <s v="Descripción del Plato_12"/>
    <n v="11"/>
    <n v="19"/>
    <n v="2"/>
    <n v="40"/>
    <s v="Sin cebolla"/>
    <n v="8"/>
    <n v="19"/>
    <n v="0.42105263157894735"/>
    <n v="38"/>
  </r>
  <r>
    <x v="251"/>
    <n v="4"/>
    <s v="Plato_1"/>
    <s v="Descripción del Plato_1"/>
    <n v="15"/>
    <n v="25"/>
    <n v="2"/>
    <n v="53"/>
    <s v="Sin cebolla"/>
    <n v="10"/>
    <n v="25"/>
    <n v="0.4"/>
    <n v="50"/>
  </r>
  <r>
    <x v="251"/>
    <n v="4"/>
    <s v="Plato_10"/>
    <s v="Descripción del Plato_10"/>
    <n v="15"/>
    <n v="26"/>
    <n v="2"/>
    <n v="31"/>
    <s v="Ninguna"/>
    <n v="11"/>
    <n v="26"/>
    <n v="0.42307692307692307"/>
    <n v="52"/>
  </r>
  <r>
    <x v="252"/>
    <n v="8"/>
    <s v="Plato_1"/>
    <s v="Descripción del Plato_1"/>
    <n v="15"/>
    <n v="25"/>
    <n v="1"/>
    <n v="18"/>
    <s v="Ninguna"/>
    <n v="10"/>
    <n v="25"/>
    <n v="0.4"/>
    <n v="25"/>
  </r>
  <r>
    <x v="252"/>
    <n v="8"/>
    <s v="Plato_13"/>
    <s v="Descripción del Plato_13"/>
    <n v="13"/>
    <n v="21"/>
    <n v="2"/>
    <n v="8"/>
    <s v="Ninguna"/>
    <n v="8"/>
    <n v="21"/>
    <n v="0.38095238095238093"/>
    <n v="42"/>
  </r>
  <r>
    <x v="252"/>
    <n v="8"/>
    <s v="Plato_9"/>
    <s v="Descripción del Plato_9"/>
    <n v="17"/>
    <n v="29"/>
    <n v="3"/>
    <n v="29"/>
    <s v="Sin cebolla"/>
    <n v="12"/>
    <n v="29"/>
    <n v="0.41379310344827586"/>
    <n v="87"/>
  </r>
  <r>
    <x v="253"/>
    <n v="10"/>
    <s v="Plato_17"/>
    <s v="Descripción del Plato_17"/>
    <n v="19"/>
    <n v="31"/>
    <n v="3"/>
    <n v="33"/>
    <s v="Ninguna"/>
    <n v="12"/>
    <n v="31"/>
    <n v="0.38709677419354838"/>
    <n v="93"/>
  </r>
  <r>
    <x v="253"/>
    <n v="10"/>
    <s v="Plato_10"/>
    <s v="Descripción del Plato_10"/>
    <n v="15"/>
    <n v="26"/>
    <n v="2"/>
    <n v="10"/>
    <s v="Sin cebolla"/>
    <n v="11"/>
    <n v="26"/>
    <n v="0.42307692307692307"/>
    <n v="52"/>
  </r>
  <r>
    <x v="253"/>
    <n v="10"/>
    <s v="Plato_18"/>
    <s v="Descripción del Plato_18"/>
    <n v="20"/>
    <n v="34"/>
    <n v="2"/>
    <n v="56"/>
    <s v="Ninguna"/>
    <n v="14"/>
    <n v="34"/>
    <n v="0.41176470588235292"/>
    <n v="68"/>
  </r>
  <r>
    <x v="253"/>
    <n v="10"/>
    <s v="Plato_16"/>
    <s v="Descripción del Plato_16"/>
    <n v="16"/>
    <n v="28"/>
    <n v="3"/>
    <n v="42"/>
    <s v="Sin cebolla"/>
    <n v="12"/>
    <n v="28"/>
    <n v="0.42857142857142855"/>
    <n v="84"/>
  </r>
  <r>
    <x v="254"/>
    <n v="8"/>
    <s v="Plato_1"/>
    <s v="Descripción del Plato_1"/>
    <n v="15"/>
    <n v="25"/>
    <n v="1"/>
    <n v="37"/>
    <s v="Ninguna"/>
    <n v="10"/>
    <n v="25"/>
    <n v="0.4"/>
    <n v="25"/>
  </r>
  <r>
    <x v="255"/>
    <n v="5"/>
    <s v="Plato_13"/>
    <s v="Descripción del Plato_13"/>
    <n v="13"/>
    <n v="21"/>
    <n v="1"/>
    <n v="16"/>
    <s v="Ninguna"/>
    <n v="8"/>
    <n v="21"/>
    <n v="0.38095238095238093"/>
    <n v="21"/>
  </r>
  <r>
    <x v="256"/>
    <n v="12"/>
    <s v="Plato_14"/>
    <s v="Descripción del Plato_14"/>
    <n v="14"/>
    <n v="23"/>
    <n v="2"/>
    <n v="28"/>
    <s v="Sin cebolla"/>
    <n v="9"/>
    <n v="23"/>
    <n v="0.39130434782608697"/>
    <n v="46"/>
  </r>
  <r>
    <x v="257"/>
    <n v="12"/>
    <s v="Plato_1"/>
    <s v="Descripción del Plato_1"/>
    <n v="15"/>
    <n v="25"/>
    <n v="1"/>
    <n v="59"/>
    <s v="Ninguna"/>
    <n v="10"/>
    <n v="25"/>
    <n v="0.4"/>
    <n v="25"/>
  </r>
  <r>
    <x v="257"/>
    <n v="12"/>
    <s v="Plato_3"/>
    <s v="Descripción del Plato_3"/>
    <n v="12"/>
    <n v="20"/>
    <n v="1"/>
    <n v="31"/>
    <s v="Ninguna"/>
    <n v="8"/>
    <n v="20"/>
    <n v="0.4"/>
    <n v="20"/>
  </r>
  <r>
    <x v="257"/>
    <n v="12"/>
    <s v="Plato_15"/>
    <s v="Descripción del Plato_15"/>
    <n v="19"/>
    <n v="32"/>
    <n v="1"/>
    <n v="5"/>
    <s v="Ninguna"/>
    <n v="13"/>
    <n v="32"/>
    <n v="0.40625"/>
    <n v="32"/>
  </r>
  <r>
    <x v="257"/>
    <n v="12"/>
    <s v="Plato_20"/>
    <s v="Descripción del Plato_20"/>
    <n v="25"/>
    <n v="40"/>
    <n v="1"/>
    <n v="10"/>
    <s v="Ninguna"/>
    <n v="15"/>
    <n v="40"/>
    <n v="0.375"/>
    <n v="40"/>
  </r>
  <r>
    <x v="258"/>
    <n v="10"/>
    <s v="Plato_6"/>
    <s v="Descripción del Plato_6"/>
    <n v="16"/>
    <n v="27"/>
    <n v="3"/>
    <n v="11"/>
    <s v="Sin cebolla"/>
    <n v="11"/>
    <n v="27"/>
    <n v="0.40740740740740738"/>
    <n v="81"/>
  </r>
  <r>
    <x v="259"/>
    <n v="20"/>
    <s v="Plato_14"/>
    <s v="Descripción del Plato_14"/>
    <n v="14"/>
    <n v="23"/>
    <n v="3"/>
    <n v="49"/>
    <s v="Sin cebolla"/>
    <n v="9"/>
    <n v="23"/>
    <n v="0.39130434782608697"/>
    <n v="69"/>
  </r>
  <r>
    <x v="260"/>
    <n v="8"/>
    <s v="Plato_15"/>
    <s v="Descripción del Plato_15"/>
    <n v="19"/>
    <n v="32"/>
    <n v="3"/>
    <n v="19"/>
    <s v="Sin cebolla"/>
    <n v="13"/>
    <n v="32"/>
    <n v="0.40625"/>
    <n v="96"/>
  </r>
  <r>
    <x v="260"/>
    <n v="8"/>
    <s v="Plato_9"/>
    <s v="Descripción del Plato_9"/>
    <n v="17"/>
    <n v="29"/>
    <n v="2"/>
    <n v="36"/>
    <s v="Sin cebolla"/>
    <n v="12"/>
    <n v="29"/>
    <n v="0.41379310344827586"/>
    <n v="58"/>
  </r>
  <r>
    <x v="261"/>
    <n v="18"/>
    <s v="Plato_5"/>
    <s v="Descripción del Plato_5"/>
    <n v="13"/>
    <n v="22"/>
    <n v="1"/>
    <n v="28"/>
    <s v="Sin cebolla"/>
    <n v="9"/>
    <n v="22"/>
    <n v="0.40909090909090912"/>
    <n v="22"/>
  </r>
  <r>
    <x v="261"/>
    <n v="18"/>
    <s v="Plato_17"/>
    <s v="Descripción del Plato_17"/>
    <n v="19"/>
    <n v="31"/>
    <n v="3"/>
    <n v="20"/>
    <s v="Sin cebolla"/>
    <n v="12"/>
    <n v="31"/>
    <n v="0.38709677419354838"/>
    <n v="93"/>
  </r>
  <r>
    <x v="262"/>
    <n v="5"/>
    <s v="Plato_15"/>
    <s v="Descripción del Plato_15"/>
    <n v="19"/>
    <n v="32"/>
    <n v="1"/>
    <n v="37"/>
    <s v="Sin cebolla"/>
    <n v="13"/>
    <n v="32"/>
    <n v="0.40625"/>
    <n v="32"/>
  </r>
  <r>
    <x v="262"/>
    <n v="5"/>
    <s v="Plato_8"/>
    <s v="Descripción del Plato_8"/>
    <n v="21"/>
    <n v="35"/>
    <n v="1"/>
    <n v="30"/>
    <s v="Sin cebolla"/>
    <n v="14"/>
    <n v="35"/>
    <n v="0.4"/>
    <n v="35"/>
  </r>
  <r>
    <x v="262"/>
    <n v="5"/>
    <s v="Plato_2"/>
    <s v="Descripción del Plato_2"/>
    <n v="18"/>
    <n v="30"/>
    <n v="1"/>
    <n v="42"/>
    <s v="Ninguna"/>
    <n v="12"/>
    <n v="30"/>
    <n v="0.4"/>
    <n v="30"/>
  </r>
  <r>
    <x v="262"/>
    <n v="5"/>
    <s v="Plato_7"/>
    <s v="Descripción del Plato_7"/>
    <n v="14"/>
    <n v="24"/>
    <n v="1"/>
    <n v="40"/>
    <s v="Sin cebolla"/>
    <n v="10"/>
    <n v="24"/>
    <n v="0.41666666666666669"/>
    <n v="24"/>
  </r>
  <r>
    <x v="263"/>
    <n v="2"/>
    <s v="Plato_8"/>
    <s v="Descripción del Plato_8"/>
    <n v="21"/>
    <n v="35"/>
    <n v="2"/>
    <n v="39"/>
    <s v="Sin cebolla"/>
    <n v="14"/>
    <n v="35"/>
    <n v="0.4"/>
    <n v="70"/>
  </r>
  <r>
    <x v="263"/>
    <n v="2"/>
    <s v="Plato_15"/>
    <s v="Descripción del Plato_15"/>
    <n v="19"/>
    <n v="32"/>
    <n v="1"/>
    <n v="27"/>
    <s v="Sin cebolla"/>
    <n v="13"/>
    <n v="32"/>
    <n v="0.40625"/>
    <n v="32"/>
  </r>
  <r>
    <x v="263"/>
    <n v="2"/>
    <s v="Plato_2"/>
    <s v="Descripción del Plato_2"/>
    <n v="18"/>
    <n v="30"/>
    <n v="1"/>
    <n v="37"/>
    <s v="Ninguna"/>
    <n v="12"/>
    <n v="30"/>
    <n v="0.4"/>
    <n v="30"/>
  </r>
  <r>
    <x v="263"/>
    <n v="2"/>
    <s v="Plato_1"/>
    <s v="Descripción del Plato_1"/>
    <n v="15"/>
    <n v="25"/>
    <n v="2"/>
    <n v="14"/>
    <s v="Ninguna"/>
    <n v="10"/>
    <n v="25"/>
    <n v="0.4"/>
    <n v="50"/>
  </r>
  <r>
    <x v="264"/>
    <n v="6"/>
    <s v="Plato_14"/>
    <s v="Descripción del Plato_14"/>
    <n v="14"/>
    <n v="23"/>
    <n v="1"/>
    <n v="12"/>
    <s v="Ninguna"/>
    <n v="9"/>
    <n v="23"/>
    <n v="0.39130434782608697"/>
    <n v="23"/>
  </r>
  <r>
    <x v="264"/>
    <n v="6"/>
    <s v="Plato_17"/>
    <s v="Descripción del Plato_17"/>
    <n v="19"/>
    <n v="31"/>
    <n v="1"/>
    <n v="17"/>
    <s v="Sin cebolla"/>
    <n v="12"/>
    <n v="31"/>
    <n v="0.38709677419354838"/>
    <n v="31"/>
  </r>
  <r>
    <x v="264"/>
    <n v="6"/>
    <s v="Plato_6"/>
    <s v="Descripción del Plato_6"/>
    <n v="16"/>
    <n v="27"/>
    <n v="1"/>
    <n v="56"/>
    <s v="Ninguna"/>
    <n v="11"/>
    <n v="27"/>
    <n v="0.40740740740740738"/>
    <n v="27"/>
  </r>
  <r>
    <x v="264"/>
    <n v="6"/>
    <s v="Plato_2"/>
    <s v="Descripción del Plato_2"/>
    <n v="18"/>
    <n v="30"/>
    <n v="3"/>
    <n v="50"/>
    <s v="Sin cebolla"/>
    <n v="12"/>
    <n v="30"/>
    <n v="0.4"/>
    <n v="90"/>
  </r>
  <r>
    <x v="265"/>
    <n v="4"/>
    <s v="Plato_7"/>
    <s v="Descripción del Plato_7"/>
    <n v="14"/>
    <n v="24"/>
    <n v="1"/>
    <n v="53"/>
    <s v="Ninguna"/>
    <n v="10"/>
    <n v="24"/>
    <n v="0.41666666666666669"/>
    <n v="24"/>
  </r>
  <r>
    <x v="265"/>
    <n v="4"/>
    <s v="Plato_1"/>
    <s v="Descripción del Plato_1"/>
    <n v="15"/>
    <n v="25"/>
    <n v="3"/>
    <n v="53"/>
    <s v="Ninguna"/>
    <n v="10"/>
    <n v="25"/>
    <n v="0.4"/>
    <n v="75"/>
  </r>
  <r>
    <x v="266"/>
    <n v="7"/>
    <s v="Plato_15"/>
    <s v="Descripción del Plato_15"/>
    <n v="19"/>
    <n v="32"/>
    <n v="1"/>
    <n v="45"/>
    <s v="Sin cebolla"/>
    <n v="13"/>
    <n v="32"/>
    <n v="0.40625"/>
    <n v="32"/>
  </r>
  <r>
    <x v="266"/>
    <n v="7"/>
    <s v="Plato_16"/>
    <s v="Descripción del Plato_16"/>
    <n v="16"/>
    <n v="28"/>
    <n v="2"/>
    <n v="23"/>
    <s v="Ninguna"/>
    <n v="12"/>
    <n v="28"/>
    <n v="0.42857142857142855"/>
    <n v="56"/>
  </r>
  <r>
    <x v="266"/>
    <n v="7"/>
    <s v="Plato_2"/>
    <s v="Descripción del Plato_2"/>
    <n v="18"/>
    <n v="30"/>
    <n v="1"/>
    <n v="28"/>
    <s v="Sin cebolla"/>
    <n v="12"/>
    <n v="30"/>
    <n v="0.4"/>
    <n v="30"/>
  </r>
  <r>
    <x v="267"/>
    <n v="14"/>
    <s v="Plato_7"/>
    <s v="Descripción del Plato_7"/>
    <n v="14"/>
    <n v="24"/>
    <n v="1"/>
    <n v="39"/>
    <s v="Sin cebolla"/>
    <n v="10"/>
    <n v="24"/>
    <n v="0.41666666666666669"/>
    <n v="24"/>
  </r>
  <r>
    <x v="267"/>
    <n v="14"/>
    <s v="Plato_5"/>
    <s v="Descripción del Plato_5"/>
    <n v="13"/>
    <n v="22"/>
    <n v="2"/>
    <n v="44"/>
    <s v="Sin cebolla"/>
    <n v="9"/>
    <n v="22"/>
    <n v="0.40909090909090912"/>
    <n v="44"/>
  </r>
  <r>
    <x v="268"/>
    <n v="11"/>
    <s v="Plato_19"/>
    <s v="Descripción del Plato_19"/>
    <n v="22"/>
    <n v="36"/>
    <n v="3"/>
    <n v="13"/>
    <s v="Ninguna"/>
    <n v="14"/>
    <n v="36"/>
    <n v="0.3888888888888889"/>
    <n v="108"/>
  </r>
  <r>
    <x v="268"/>
    <n v="11"/>
    <s v="Plato_20"/>
    <s v="Descripción del Plato_20"/>
    <n v="25"/>
    <n v="40"/>
    <n v="1"/>
    <n v="58"/>
    <s v="Sin cebolla"/>
    <n v="15"/>
    <n v="40"/>
    <n v="0.375"/>
    <n v="40"/>
  </r>
  <r>
    <x v="268"/>
    <n v="11"/>
    <s v="Plato_18"/>
    <s v="Descripción del Plato_18"/>
    <n v="20"/>
    <n v="34"/>
    <n v="3"/>
    <n v="30"/>
    <s v="Sin cebolla"/>
    <n v="14"/>
    <n v="34"/>
    <n v="0.41176470588235292"/>
    <n v="102"/>
  </r>
  <r>
    <x v="269"/>
    <n v="10"/>
    <s v="Plato_18"/>
    <s v="Descripción del Plato_18"/>
    <n v="20"/>
    <n v="34"/>
    <n v="3"/>
    <n v="26"/>
    <s v="Ninguna"/>
    <n v="14"/>
    <n v="34"/>
    <n v="0.41176470588235292"/>
    <n v="102"/>
  </r>
  <r>
    <x v="270"/>
    <n v="3"/>
    <s v="Plato_5"/>
    <s v="Descripción del Plato_5"/>
    <n v="13"/>
    <n v="22"/>
    <n v="2"/>
    <n v="55"/>
    <s v="Sin cebolla"/>
    <n v="9"/>
    <n v="22"/>
    <n v="0.40909090909090912"/>
    <n v="44"/>
  </r>
  <r>
    <x v="271"/>
    <n v="7"/>
    <s v="Plato_7"/>
    <s v="Descripción del Plato_7"/>
    <n v="14"/>
    <n v="24"/>
    <n v="2"/>
    <n v="36"/>
    <s v="Ninguna"/>
    <n v="10"/>
    <n v="24"/>
    <n v="0.41666666666666669"/>
    <n v="48"/>
  </r>
  <r>
    <x v="271"/>
    <n v="7"/>
    <s v="Plato_8"/>
    <s v="Descripción del Plato_8"/>
    <n v="21"/>
    <n v="35"/>
    <n v="1"/>
    <n v="47"/>
    <s v="Sin cebolla"/>
    <n v="14"/>
    <n v="35"/>
    <n v="0.4"/>
    <n v="35"/>
  </r>
  <r>
    <x v="272"/>
    <n v="20"/>
    <s v="Plato_15"/>
    <s v="Descripción del Plato_15"/>
    <n v="19"/>
    <n v="32"/>
    <n v="1"/>
    <n v="22"/>
    <s v="Sin cebolla"/>
    <n v="13"/>
    <n v="32"/>
    <n v="0.40625"/>
    <n v="32"/>
  </r>
  <r>
    <x v="272"/>
    <n v="20"/>
    <s v="Plato_5"/>
    <s v="Descripción del Plato_5"/>
    <n v="13"/>
    <n v="22"/>
    <n v="3"/>
    <n v="40"/>
    <s v="Ninguna"/>
    <n v="9"/>
    <n v="22"/>
    <n v="0.40909090909090912"/>
    <n v="66"/>
  </r>
  <r>
    <x v="272"/>
    <n v="20"/>
    <s v="Plato_1"/>
    <s v="Descripción del Plato_1"/>
    <n v="15"/>
    <n v="25"/>
    <n v="1"/>
    <n v="5"/>
    <s v="Sin cebolla"/>
    <n v="10"/>
    <n v="25"/>
    <n v="0.4"/>
    <n v="25"/>
  </r>
  <r>
    <x v="273"/>
    <n v="7"/>
    <s v="Plato_10"/>
    <s v="Descripción del Plato_10"/>
    <n v="15"/>
    <n v="26"/>
    <n v="3"/>
    <n v="33"/>
    <s v="Ninguna"/>
    <n v="11"/>
    <n v="26"/>
    <n v="0.42307692307692307"/>
    <n v="78"/>
  </r>
  <r>
    <x v="273"/>
    <n v="7"/>
    <s v="Plato_12"/>
    <s v="Descripción del Plato_12"/>
    <n v="11"/>
    <n v="19"/>
    <n v="2"/>
    <n v="42"/>
    <s v="Sin cebolla"/>
    <n v="8"/>
    <n v="19"/>
    <n v="0.42105263157894735"/>
    <n v="38"/>
  </r>
  <r>
    <x v="274"/>
    <n v="5"/>
    <s v="Plato_11"/>
    <s v="Descripción del Plato_11"/>
    <n v="20"/>
    <n v="33"/>
    <n v="1"/>
    <n v="32"/>
    <s v="Sin cebolla"/>
    <n v="13"/>
    <n v="33"/>
    <n v="0.39393939393939392"/>
    <n v="33"/>
  </r>
  <r>
    <x v="274"/>
    <n v="5"/>
    <s v="Plato_17"/>
    <s v="Descripción del Plato_17"/>
    <n v="19"/>
    <n v="31"/>
    <n v="2"/>
    <n v="32"/>
    <s v="Ninguna"/>
    <n v="12"/>
    <n v="31"/>
    <n v="0.38709677419354838"/>
    <n v="62"/>
  </r>
  <r>
    <x v="274"/>
    <n v="5"/>
    <s v="Plato_10"/>
    <s v="Descripción del Plato_10"/>
    <n v="15"/>
    <n v="26"/>
    <n v="1"/>
    <n v="58"/>
    <s v="Ninguna"/>
    <n v="11"/>
    <n v="26"/>
    <n v="0.42307692307692307"/>
    <n v="26"/>
  </r>
  <r>
    <x v="275"/>
    <n v="15"/>
    <s v="Plato_5"/>
    <s v="Descripción del Plato_5"/>
    <n v="13"/>
    <n v="22"/>
    <n v="2"/>
    <n v="49"/>
    <s v="Ninguna"/>
    <n v="9"/>
    <n v="22"/>
    <n v="0.40909090909090912"/>
    <n v="44"/>
  </r>
  <r>
    <x v="275"/>
    <n v="15"/>
    <s v="Plato_10"/>
    <s v="Descripción del Plato_10"/>
    <n v="15"/>
    <n v="26"/>
    <n v="1"/>
    <n v="36"/>
    <s v="Sin cebolla"/>
    <n v="11"/>
    <n v="26"/>
    <n v="0.42307692307692307"/>
    <n v="26"/>
  </r>
  <r>
    <x v="276"/>
    <n v="4"/>
    <s v="Plato_17"/>
    <s v="Descripción del Plato_17"/>
    <n v="19"/>
    <n v="31"/>
    <n v="3"/>
    <n v="29"/>
    <s v="Ninguna"/>
    <n v="12"/>
    <n v="31"/>
    <n v="0.38709677419354838"/>
    <n v="93"/>
  </r>
  <r>
    <x v="277"/>
    <n v="5"/>
    <s v="Plato_17"/>
    <s v="Descripción del Plato_17"/>
    <n v="19"/>
    <n v="31"/>
    <n v="3"/>
    <n v="33"/>
    <s v="Ninguna"/>
    <n v="12"/>
    <n v="31"/>
    <n v="0.38709677419354838"/>
    <n v="93"/>
  </r>
  <r>
    <x v="277"/>
    <n v="5"/>
    <s v="Plato_7"/>
    <s v="Descripción del Plato_7"/>
    <n v="14"/>
    <n v="24"/>
    <n v="2"/>
    <n v="28"/>
    <s v="Sin cebolla"/>
    <n v="10"/>
    <n v="24"/>
    <n v="0.41666666666666669"/>
    <n v="48"/>
  </r>
  <r>
    <x v="278"/>
    <n v="11"/>
    <s v="Plato_20"/>
    <s v="Descripción del Plato_20"/>
    <n v="25"/>
    <n v="40"/>
    <n v="3"/>
    <n v="48"/>
    <s v="Sin cebolla"/>
    <n v="15"/>
    <n v="40"/>
    <n v="0.375"/>
    <n v="120"/>
  </r>
  <r>
    <x v="278"/>
    <n v="11"/>
    <s v="Plato_8"/>
    <s v="Descripción del Plato_8"/>
    <n v="21"/>
    <n v="35"/>
    <n v="1"/>
    <n v="28"/>
    <s v="Ninguna"/>
    <n v="14"/>
    <n v="35"/>
    <n v="0.4"/>
    <n v="35"/>
  </r>
  <r>
    <x v="278"/>
    <n v="11"/>
    <s v="Plato_4"/>
    <s v="Descripción del Plato_4"/>
    <n v="10"/>
    <n v="18"/>
    <n v="1"/>
    <n v="58"/>
    <s v="Ninguna"/>
    <n v="8"/>
    <n v="18"/>
    <n v="0.44444444444444442"/>
    <n v="18"/>
  </r>
  <r>
    <x v="278"/>
    <n v="11"/>
    <s v="Plato_16"/>
    <s v="Descripción del Plato_16"/>
    <n v="16"/>
    <n v="28"/>
    <n v="1"/>
    <n v="8"/>
    <s v="Ninguna"/>
    <n v="12"/>
    <n v="28"/>
    <n v="0.42857142857142855"/>
    <n v="28"/>
  </r>
  <r>
    <x v="279"/>
    <n v="14"/>
    <s v="Plato_7"/>
    <s v="Descripción del Plato_7"/>
    <n v="14"/>
    <n v="24"/>
    <n v="2"/>
    <n v="52"/>
    <s v="Ninguna"/>
    <n v="10"/>
    <n v="24"/>
    <n v="0.41666666666666669"/>
    <n v="48"/>
  </r>
  <r>
    <x v="279"/>
    <n v="14"/>
    <s v="Plato_14"/>
    <s v="Descripción del Plato_14"/>
    <n v="14"/>
    <n v="23"/>
    <n v="3"/>
    <n v="34"/>
    <s v="Ninguna"/>
    <n v="9"/>
    <n v="23"/>
    <n v="0.39130434782608697"/>
    <n v="69"/>
  </r>
  <r>
    <x v="280"/>
    <n v="18"/>
    <s v="Plato_11"/>
    <s v="Descripción del Plato_11"/>
    <n v="20"/>
    <n v="33"/>
    <n v="2"/>
    <n v="9"/>
    <s v="Sin cebolla"/>
    <n v="13"/>
    <n v="33"/>
    <n v="0.39393939393939392"/>
    <n v="66"/>
  </r>
  <r>
    <x v="281"/>
    <n v="6"/>
    <s v="Plato_4"/>
    <s v="Descripción del Plato_4"/>
    <n v="10"/>
    <n v="18"/>
    <n v="3"/>
    <n v="57"/>
    <s v="Sin cebolla"/>
    <n v="8"/>
    <n v="18"/>
    <n v="0.44444444444444442"/>
    <n v="54"/>
  </r>
  <r>
    <x v="281"/>
    <n v="6"/>
    <s v="Plato_3"/>
    <s v="Descripción del Plato_3"/>
    <n v="12"/>
    <n v="20"/>
    <n v="1"/>
    <n v="57"/>
    <s v="Sin cebolla"/>
    <n v="8"/>
    <n v="20"/>
    <n v="0.4"/>
    <n v="20"/>
  </r>
  <r>
    <x v="282"/>
    <n v="19"/>
    <s v="Plato_10"/>
    <s v="Descripción del Plato_10"/>
    <n v="15"/>
    <n v="26"/>
    <n v="3"/>
    <n v="6"/>
    <s v="Ninguna"/>
    <n v="11"/>
    <n v="26"/>
    <n v="0.42307692307692307"/>
    <n v="78"/>
  </r>
  <r>
    <x v="283"/>
    <n v="11"/>
    <s v="Plato_3"/>
    <s v="Descripción del Plato_3"/>
    <n v="12"/>
    <n v="20"/>
    <n v="3"/>
    <n v="45"/>
    <s v="Ninguna"/>
    <n v="8"/>
    <n v="20"/>
    <n v="0.4"/>
    <n v="60"/>
  </r>
  <r>
    <x v="283"/>
    <n v="11"/>
    <s v="Plato_6"/>
    <s v="Descripción del Plato_6"/>
    <n v="16"/>
    <n v="27"/>
    <n v="1"/>
    <n v="59"/>
    <s v="Ninguna"/>
    <n v="11"/>
    <n v="27"/>
    <n v="0.40740740740740738"/>
    <n v="27"/>
  </r>
  <r>
    <x v="283"/>
    <n v="11"/>
    <s v="Plato_12"/>
    <s v="Descripción del Plato_12"/>
    <n v="11"/>
    <n v="19"/>
    <n v="2"/>
    <n v="41"/>
    <s v="Ninguna"/>
    <n v="8"/>
    <n v="19"/>
    <n v="0.42105263157894735"/>
    <n v="38"/>
  </r>
  <r>
    <x v="283"/>
    <n v="11"/>
    <s v="Plato_11"/>
    <s v="Descripción del Plato_11"/>
    <n v="20"/>
    <n v="33"/>
    <n v="1"/>
    <n v="50"/>
    <s v="Sin cebolla"/>
    <n v="13"/>
    <n v="33"/>
    <n v="0.39393939393939392"/>
    <n v="33"/>
  </r>
  <r>
    <x v="284"/>
    <n v="18"/>
    <s v="Plato_13"/>
    <s v="Descripción del Plato_13"/>
    <n v="13"/>
    <n v="21"/>
    <n v="2"/>
    <n v="12"/>
    <s v="Sin cebolla"/>
    <n v="8"/>
    <n v="21"/>
    <n v="0.38095238095238093"/>
    <n v="42"/>
  </r>
  <r>
    <x v="285"/>
    <n v="15"/>
    <s v="Plato_18"/>
    <s v="Descripción del Plato_18"/>
    <n v="20"/>
    <n v="34"/>
    <n v="2"/>
    <n v="25"/>
    <s v="Ninguna"/>
    <n v="14"/>
    <n v="34"/>
    <n v="0.41176470588235292"/>
    <n v="68"/>
  </r>
  <r>
    <x v="286"/>
    <n v="20"/>
    <s v="Plato_15"/>
    <s v="Descripción del Plato_15"/>
    <n v="19"/>
    <n v="32"/>
    <n v="3"/>
    <n v="46"/>
    <s v="Ninguna"/>
    <n v="13"/>
    <n v="32"/>
    <n v="0.40625"/>
    <n v="96"/>
  </r>
  <r>
    <x v="286"/>
    <n v="20"/>
    <s v="Plato_14"/>
    <s v="Descripción del Plato_14"/>
    <n v="14"/>
    <n v="23"/>
    <n v="2"/>
    <n v="58"/>
    <s v="Ninguna"/>
    <n v="9"/>
    <n v="23"/>
    <n v="0.39130434782608697"/>
    <n v="46"/>
  </r>
  <r>
    <x v="286"/>
    <n v="20"/>
    <s v="Plato_2"/>
    <s v="Descripción del Plato_2"/>
    <n v="18"/>
    <n v="30"/>
    <n v="2"/>
    <n v="17"/>
    <s v="Sin cebolla"/>
    <n v="12"/>
    <n v="30"/>
    <n v="0.4"/>
    <n v="60"/>
  </r>
  <r>
    <x v="287"/>
    <n v="15"/>
    <s v="Plato_7"/>
    <s v="Descripción del Plato_7"/>
    <n v="14"/>
    <n v="24"/>
    <n v="2"/>
    <n v="6"/>
    <s v="Sin cebolla"/>
    <n v="10"/>
    <n v="24"/>
    <n v="0.41666666666666669"/>
    <n v="48"/>
  </r>
  <r>
    <x v="287"/>
    <n v="15"/>
    <s v="Plato_12"/>
    <s v="Descripción del Plato_12"/>
    <n v="11"/>
    <n v="19"/>
    <n v="2"/>
    <n v="32"/>
    <s v="Ninguna"/>
    <n v="8"/>
    <n v="19"/>
    <n v="0.42105263157894735"/>
    <n v="38"/>
  </r>
  <r>
    <x v="288"/>
    <n v="15"/>
    <s v="Plato_3"/>
    <s v="Descripción del Plato_3"/>
    <n v="12"/>
    <n v="20"/>
    <n v="3"/>
    <n v="20"/>
    <s v="Ninguna"/>
    <n v="8"/>
    <n v="20"/>
    <n v="0.4"/>
    <n v="60"/>
  </r>
  <r>
    <x v="288"/>
    <n v="15"/>
    <s v="Plato_10"/>
    <s v="Descripción del Plato_10"/>
    <n v="15"/>
    <n v="26"/>
    <n v="3"/>
    <n v="48"/>
    <s v="Sin cebolla"/>
    <n v="11"/>
    <n v="26"/>
    <n v="0.42307692307692307"/>
    <n v="78"/>
  </r>
  <r>
    <x v="289"/>
    <n v="19"/>
    <s v="Plato_20"/>
    <s v="Descripción del Plato_20"/>
    <n v="25"/>
    <n v="40"/>
    <n v="1"/>
    <n v="57"/>
    <s v="Ninguna"/>
    <n v="15"/>
    <n v="40"/>
    <n v="0.375"/>
    <n v="40"/>
  </r>
  <r>
    <x v="290"/>
    <n v="2"/>
    <s v="Plato_18"/>
    <s v="Descripción del Plato_18"/>
    <n v="20"/>
    <n v="34"/>
    <n v="2"/>
    <n v="28"/>
    <s v="Sin cebolla"/>
    <n v="14"/>
    <n v="34"/>
    <n v="0.41176470588235292"/>
    <n v="68"/>
  </r>
  <r>
    <x v="290"/>
    <n v="2"/>
    <s v="Plato_1"/>
    <s v="Descripción del Plato_1"/>
    <n v="15"/>
    <n v="25"/>
    <n v="1"/>
    <n v="41"/>
    <s v="Ninguna"/>
    <n v="10"/>
    <n v="25"/>
    <n v="0.4"/>
    <n v="25"/>
  </r>
  <r>
    <x v="290"/>
    <n v="2"/>
    <s v="Plato_8"/>
    <s v="Descripción del Plato_8"/>
    <n v="21"/>
    <n v="35"/>
    <n v="3"/>
    <n v="12"/>
    <s v="Sin cebolla"/>
    <n v="14"/>
    <n v="35"/>
    <n v="0.4"/>
    <n v="105"/>
  </r>
  <r>
    <x v="290"/>
    <n v="2"/>
    <s v="Plato_17"/>
    <s v="Descripción del Plato_17"/>
    <n v="19"/>
    <n v="31"/>
    <n v="2"/>
    <n v="14"/>
    <s v="Ninguna"/>
    <n v="12"/>
    <n v="31"/>
    <n v="0.38709677419354838"/>
    <n v="62"/>
  </r>
  <r>
    <x v="291"/>
    <n v="10"/>
    <s v="Plato_16"/>
    <s v="Descripción del Plato_16"/>
    <n v="16"/>
    <n v="28"/>
    <n v="3"/>
    <n v="23"/>
    <s v="Sin cebolla"/>
    <n v="12"/>
    <n v="28"/>
    <n v="0.42857142857142855"/>
    <n v="84"/>
  </r>
  <r>
    <x v="292"/>
    <n v="16"/>
    <s v="Plato_16"/>
    <s v="Descripción del Plato_16"/>
    <n v="16"/>
    <n v="28"/>
    <n v="3"/>
    <n v="44"/>
    <s v="Ninguna"/>
    <n v="12"/>
    <n v="28"/>
    <n v="0.42857142857142855"/>
    <n v="84"/>
  </r>
  <r>
    <x v="292"/>
    <n v="16"/>
    <s v="Plato_2"/>
    <s v="Descripción del Plato_2"/>
    <n v="18"/>
    <n v="30"/>
    <n v="2"/>
    <n v="29"/>
    <s v="Ninguna"/>
    <n v="12"/>
    <n v="30"/>
    <n v="0.4"/>
    <n v="60"/>
  </r>
  <r>
    <x v="292"/>
    <n v="16"/>
    <s v="Plato_19"/>
    <s v="Descripción del Plato_19"/>
    <n v="22"/>
    <n v="36"/>
    <n v="2"/>
    <n v="47"/>
    <s v="Ninguna"/>
    <n v="14"/>
    <n v="36"/>
    <n v="0.3888888888888889"/>
    <n v="72"/>
  </r>
  <r>
    <x v="293"/>
    <n v="17"/>
    <s v="Plato_17"/>
    <s v="Descripción del Plato_17"/>
    <n v="19"/>
    <n v="31"/>
    <n v="2"/>
    <n v="31"/>
    <s v="Sin cebolla"/>
    <n v="12"/>
    <n v="31"/>
    <n v="0.38709677419354838"/>
    <n v="62"/>
  </r>
  <r>
    <x v="293"/>
    <n v="17"/>
    <s v="Plato_19"/>
    <s v="Descripción del Plato_19"/>
    <n v="22"/>
    <n v="36"/>
    <n v="3"/>
    <n v="13"/>
    <s v="Ninguna"/>
    <n v="14"/>
    <n v="36"/>
    <n v="0.3888888888888889"/>
    <n v="108"/>
  </r>
  <r>
    <x v="293"/>
    <n v="17"/>
    <s v="Plato_4"/>
    <s v="Descripción del Plato_4"/>
    <n v="10"/>
    <n v="18"/>
    <n v="3"/>
    <n v="33"/>
    <s v="Ninguna"/>
    <n v="8"/>
    <n v="18"/>
    <n v="0.44444444444444442"/>
    <n v="54"/>
  </r>
  <r>
    <x v="293"/>
    <n v="17"/>
    <s v="Plato_18"/>
    <s v="Descripción del Plato_18"/>
    <n v="20"/>
    <n v="34"/>
    <n v="3"/>
    <n v="9"/>
    <s v="Sin cebolla"/>
    <n v="14"/>
    <n v="34"/>
    <n v="0.41176470588235292"/>
    <n v="102"/>
  </r>
  <r>
    <x v="294"/>
    <n v="3"/>
    <s v="Plato_15"/>
    <s v="Descripción del Plato_15"/>
    <n v="19"/>
    <n v="32"/>
    <n v="1"/>
    <n v="44"/>
    <s v="Sin cebolla"/>
    <n v="13"/>
    <n v="32"/>
    <n v="0.40625"/>
    <n v="32"/>
  </r>
  <r>
    <x v="294"/>
    <n v="3"/>
    <s v="Plato_2"/>
    <s v="Descripción del Plato_2"/>
    <n v="18"/>
    <n v="30"/>
    <n v="3"/>
    <n v="35"/>
    <s v="Ninguna"/>
    <n v="12"/>
    <n v="30"/>
    <n v="0.4"/>
    <n v="90"/>
  </r>
  <r>
    <x v="294"/>
    <n v="3"/>
    <s v="Plato_17"/>
    <s v="Descripción del Plato_17"/>
    <n v="19"/>
    <n v="31"/>
    <n v="2"/>
    <n v="39"/>
    <s v="Sin cebolla"/>
    <n v="12"/>
    <n v="31"/>
    <n v="0.38709677419354838"/>
    <n v="62"/>
  </r>
  <r>
    <x v="294"/>
    <n v="3"/>
    <s v="Plato_13"/>
    <s v="Descripción del Plato_13"/>
    <n v="13"/>
    <n v="21"/>
    <n v="3"/>
    <n v="59"/>
    <s v="Ninguna"/>
    <n v="8"/>
    <n v="21"/>
    <n v="0.38095238095238093"/>
    <n v="63"/>
  </r>
  <r>
    <x v="295"/>
    <n v="14"/>
    <s v="Plato_14"/>
    <s v="Descripción del Plato_14"/>
    <n v="14"/>
    <n v="23"/>
    <n v="1"/>
    <n v="20"/>
    <s v="Ninguna"/>
    <n v="9"/>
    <n v="23"/>
    <n v="0.39130434782608697"/>
    <n v="23"/>
  </r>
  <r>
    <x v="295"/>
    <n v="14"/>
    <s v="Plato_19"/>
    <s v="Descripción del Plato_19"/>
    <n v="22"/>
    <n v="36"/>
    <n v="1"/>
    <n v="26"/>
    <s v="Sin cebolla"/>
    <n v="14"/>
    <n v="36"/>
    <n v="0.3888888888888889"/>
    <n v="36"/>
  </r>
  <r>
    <x v="296"/>
    <n v="4"/>
    <s v="Plato_9"/>
    <s v="Descripción del Plato_9"/>
    <n v="17"/>
    <n v="29"/>
    <n v="2"/>
    <n v="59"/>
    <s v="Sin cebolla"/>
    <n v="12"/>
    <n v="29"/>
    <n v="0.41379310344827586"/>
    <n v="58"/>
  </r>
  <r>
    <x v="296"/>
    <n v="4"/>
    <s v="Plato_4"/>
    <s v="Descripción del Plato_4"/>
    <n v="10"/>
    <n v="18"/>
    <n v="3"/>
    <n v="13"/>
    <s v="Sin cebolla"/>
    <n v="8"/>
    <n v="18"/>
    <n v="0.44444444444444442"/>
    <n v="54"/>
  </r>
  <r>
    <x v="296"/>
    <n v="4"/>
    <s v="Plato_13"/>
    <s v="Descripción del Plato_13"/>
    <n v="13"/>
    <n v="21"/>
    <n v="3"/>
    <n v="40"/>
    <s v="Sin cebolla"/>
    <n v="8"/>
    <n v="21"/>
    <n v="0.38095238095238093"/>
    <n v="63"/>
  </r>
  <r>
    <x v="297"/>
    <n v="11"/>
    <s v="Plato_6"/>
    <s v="Descripción del Plato_6"/>
    <n v="16"/>
    <n v="27"/>
    <n v="3"/>
    <n v="46"/>
    <s v="Ninguna"/>
    <n v="11"/>
    <n v="27"/>
    <n v="0.40740740740740738"/>
    <n v="81"/>
  </r>
  <r>
    <x v="297"/>
    <n v="11"/>
    <s v="Plato_19"/>
    <s v="Descripción del Plato_19"/>
    <n v="22"/>
    <n v="36"/>
    <n v="3"/>
    <n v="49"/>
    <s v="Ninguna"/>
    <n v="14"/>
    <n v="36"/>
    <n v="0.3888888888888889"/>
    <n v="108"/>
  </r>
  <r>
    <x v="297"/>
    <n v="11"/>
    <s v="Plato_5"/>
    <s v="Descripción del Plato_5"/>
    <n v="13"/>
    <n v="22"/>
    <n v="3"/>
    <n v="46"/>
    <s v="Sin cebolla"/>
    <n v="9"/>
    <n v="22"/>
    <n v="0.40909090909090912"/>
    <n v="66"/>
  </r>
  <r>
    <x v="298"/>
    <n v="6"/>
    <s v="Plato_3"/>
    <s v="Descripción del Plato_3"/>
    <n v="12"/>
    <n v="20"/>
    <n v="1"/>
    <n v="17"/>
    <s v="Ninguna"/>
    <n v="8"/>
    <n v="20"/>
    <n v="0.4"/>
    <n v="20"/>
  </r>
  <r>
    <x v="298"/>
    <n v="6"/>
    <s v="Plato_19"/>
    <s v="Descripción del Plato_19"/>
    <n v="22"/>
    <n v="36"/>
    <n v="2"/>
    <n v="55"/>
    <s v="Ninguna"/>
    <n v="14"/>
    <n v="36"/>
    <n v="0.3888888888888889"/>
    <n v="72"/>
  </r>
  <r>
    <x v="298"/>
    <n v="6"/>
    <s v="Plato_7"/>
    <s v="Descripción del Plato_7"/>
    <n v="14"/>
    <n v="24"/>
    <n v="3"/>
    <n v="15"/>
    <s v="Sin cebolla"/>
    <n v="10"/>
    <n v="24"/>
    <n v="0.41666666666666669"/>
    <n v="72"/>
  </r>
  <r>
    <x v="298"/>
    <n v="6"/>
    <s v="Plato_4"/>
    <s v="Descripción del Plato_4"/>
    <n v="10"/>
    <n v="18"/>
    <n v="1"/>
    <n v="26"/>
    <s v="Ninguna"/>
    <n v="8"/>
    <n v="18"/>
    <n v="0.44444444444444442"/>
    <n v="18"/>
  </r>
  <r>
    <x v="299"/>
    <n v="18"/>
    <s v="Plato_20"/>
    <s v="Descripción del Plato_20"/>
    <n v="25"/>
    <n v="40"/>
    <n v="3"/>
    <n v="54"/>
    <s v="Sin cebolla"/>
    <n v="15"/>
    <n v="40"/>
    <n v="0.375"/>
    <n v="120"/>
  </r>
  <r>
    <x v="299"/>
    <n v="18"/>
    <s v="Plato_4"/>
    <s v="Descripción del Plato_4"/>
    <n v="10"/>
    <n v="18"/>
    <n v="3"/>
    <n v="14"/>
    <s v="Ninguna"/>
    <n v="8"/>
    <n v="18"/>
    <n v="0.44444444444444442"/>
    <n v="54"/>
  </r>
  <r>
    <x v="299"/>
    <n v="18"/>
    <s v="Plato_10"/>
    <s v="Descripción del Plato_10"/>
    <n v="15"/>
    <n v="26"/>
    <n v="1"/>
    <n v="22"/>
    <s v="Sin cebolla"/>
    <n v="11"/>
    <n v="26"/>
    <n v="0.42307692307692307"/>
    <n v="26"/>
  </r>
  <r>
    <x v="299"/>
    <n v="18"/>
    <s v="Plato_2"/>
    <s v="Descripción del Plato_2"/>
    <n v="18"/>
    <n v="30"/>
    <n v="3"/>
    <n v="28"/>
    <s v="Ninguna"/>
    <n v="12"/>
    <n v="30"/>
    <n v="0.4"/>
    <n v="90"/>
  </r>
  <r>
    <x v="300"/>
    <n v="8"/>
    <s v="Plato_17"/>
    <s v="Descripción del Plato_17"/>
    <n v="19"/>
    <n v="31"/>
    <n v="3"/>
    <n v="23"/>
    <s v="Sin cebolla"/>
    <n v="12"/>
    <n v="31"/>
    <n v="0.38709677419354838"/>
    <n v="93"/>
  </r>
  <r>
    <x v="300"/>
    <n v="8"/>
    <s v="Plato_10"/>
    <s v="Descripción del Plato_10"/>
    <n v="15"/>
    <n v="26"/>
    <n v="2"/>
    <n v="57"/>
    <s v="Sin cebolla"/>
    <n v="11"/>
    <n v="26"/>
    <n v="0.42307692307692307"/>
    <n v="52"/>
  </r>
  <r>
    <x v="300"/>
    <n v="8"/>
    <s v="Plato_9"/>
    <s v="Descripción del Plato_9"/>
    <n v="17"/>
    <n v="29"/>
    <n v="2"/>
    <n v="49"/>
    <s v="Ninguna"/>
    <n v="12"/>
    <n v="29"/>
    <n v="0.41379310344827586"/>
    <n v="58"/>
  </r>
  <r>
    <x v="300"/>
    <n v="8"/>
    <s v="Plato_3"/>
    <s v="Descripción del Plato_3"/>
    <n v="12"/>
    <n v="20"/>
    <n v="1"/>
    <n v="54"/>
    <s v="Ninguna"/>
    <n v="8"/>
    <n v="20"/>
    <n v="0.4"/>
    <n v="20"/>
  </r>
  <r>
    <x v="301"/>
    <n v="5"/>
    <s v="Plato_15"/>
    <s v="Descripción del Plato_15"/>
    <n v="19"/>
    <n v="32"/>
    <n v="3"/>
    <n v="15"/>
    <s v="Ninguna"/>
    <n v="13"/>
    <n v="32"/>
    <n v="0.40625"/>
    <n v="96"/>
  </r>
  <r>
    <x v="302"/>
    <n v="14"/>
    <s v="Plato_3"/>
    <s v="Descripción del Plato_3"/>
    <n v="12"/>
    <n v="20"/>
    <n v="2"/>
    <n v="13"/>
    <s v="Ninguna"/>
    <n v="8"/>
    <n v="20"/>
    <n v="0.4"/>
    <n v="40"/>
  </r>
  <r>
    <x v="302"/>
    <n v="14"/>
    <s v="Plato_20"/>
    <s v="Descripción del Plato_20"/>
    <n v="25"/>
    <n v="40"/>
    <n v="3"/>
    <n v="16"/>
    <s v="Ninguna"/>
    <n v="15"/>
    <n v="40"/>
    <n v="0.375"/>
    <n v="120"/>
  </r>
  <r>
    <x v="302"/>
    <n v="14"/>
    <s v="Plato_10"/>
    <s v="Descripción del Plato_10"/>
    <n v="15"/>
    <n v="26"/>
    <n v="1"/>
    <n v="56"/>
    <s v="Sin cebolla"/>
    <n v="11"/>
    <n v="26"/>
    <n v="0.42307692307692307"/>
    <n v="26"/>
  </r>
  <r>
    <x v="302"/>
    <n v="14"/>
    <s v="Plato_7"/>
    <s v="Descripción del Plato_7"/>
    <n v="14"/>
    <n v="24"/>
    <n v="1"/>
    <n v="7"/>
    <s v="Ninguna"/>
    <n v="10"/>
    <n v="24"/>
    <n v="0.41666666666666669"/>
    <n v="24"/>
  </r>
  <r>
    <x v="303"/>
    <n v="6"/>
    <s v="Plato_15"/>
    <s v="Descripción del Plato_15"/>
    <n v="19"/>
    <n v="32"/>
    <n v="2"/>
    <n v="9"/>
    <s v="Ninguna"/>
    <n v="13"/>
    <n v="32"/>
    <n v="0.40625"/>
    <n v="64"/>
  </r>
  <r>
    <x v="303"/>
    <n v="6"/>
    <s v="Plato_13"/>
    <s v="Descripción del Plato_13"/>
    <n v="13"/>
    <n v="21"/>
    <n v="2"/>
    <n v="7"/>
    <s v="Sin cebolla"/>
    <n v="8"/>
    <n v="21"/>
    <n v="0.38095238095238093"/>
    <n v="42"/>
  </r>
  <r>
    <x v="303"/>
    <n v="6"/>
    <s v="Plato_20"/>
    <s v="Descripción del Plato_20"/>
    <n v="25"/>
    <n v="40"/>
    <n v="2"/>
    <n v="48"/>
    <s v="Ninguna"/>
    <n v="15"/>
    <n v="40"/>
    <n v="0.375"/>
    <n v="80"/>
  </r>
  <r>
    <x v="303"/>
    <n v="6"/>
    <s v="Plato_17"/>
    <s v="Descripción del Plato_17"/>
    <n v="19"/>
    <n v="31"/>
    <n v="3"/>
    <n v="21"/>
    <s v="Ninguna"/>
    <n v="12"/>
    <n v="31"/>
    <n v="0.38709677419354838"/>
    <n v="93"/>
  </r>
  <r>
    <x v="304"/>
    <n v="1"/>
    <s v="Plato_8"/>
    <s v="Descripción del Plato_8"/>
    <n v="21"/>
    <n v="35"/>
    <n v="3"/>
    <n v="17"/>
    <s v="Ninguna"/>
    <n v="14"/>
    <n v="35"/>
    <n v="0.4"/>
    <n v="105"/>
  </r>
  <r>
    <x v="304"/>
    <n v="1"/>
    <s v="Plato_14"/>
    <s v="Descripción del Plato_14"/>
    <n v="14"/>
    <n v="23"/>
    <n v="1"/>
    <n v="48"/>
    <s v="Ninguna"/>
    <n v="9"/>
    <n v="23"/>
    <n v="0.39130434782608697"/>
    <n v="23"/>
  </r>
  <r>
    <x v="305"/>
    <n v="7"/>
    <s v="Plato_15"/>
    <s v="Descripción del Plato_15"/>
    <n v="19"/>
    <n v="32"/>
    <n v="1"/>
    <n v="21"/>
    <s v="Sin cebolla"/>
    <n v="13"/>
    <n v="32"/>
    <n v="0.40625"/>
    <n v="32"/>
  </r>
  <r>
    <x v="306"/>
    <n v="20"/>
    <s v="Plato_13"/>
    <s v="Descripción del Plato_13"/>
    <n v="13"/>
    <n v="21"/>
    <n v="3"/>
    <n v="39"/>
    <s v="Sin cebolla"/>
    <n v="8"/>
    <n v="21"/>
    <n v="0.38095238095238093"/>
    <n v="63"/>
  </r>
  <r>
    <x v="307"/>
    <n v="14"/>
    <s v="Plato_18"/>
    <s v="Descripción del Plato_18"/>
    <n v="20"/>
    <n v="34"/>
    <n v="1"/>
    <n v="44"/>
    <s v="Sin cebolla"/>
    <n v="14"/>
    <n v="34"/>
    <n v="0.41176470588235292"/>
    <n v="34"/>
  </r>
  <r>
    <x v="307"/>
    <n v="14"/>
    <s v="Plato_8"/>
    <s v="Descripción del Plato_8"/>
    <n v="21"/>
    <n v="35"/>
    <n v="2"/>
    <n v="41"/>
    <s v="Ninguna"/>
    <n v="14"/>
    <n v="35"/>
    <n v="0.4"/>
    <n v="70"/>
  </r>
  <r>
    <x v="307"/>
    <n v="14"/>
    <s v="Plato_17"/>
    <s v="Descripción del Plato_17"/>
    <n v="19"/>
    <n v="31"/>
    <n v="2"/>
    <n v="42"/>
    <s v="Ninguna"/>
    <n v="12"/>
    <n v="31"/>
    <n v="0.38709677419354838"/>
    <n v="62"/>
  </r>
  <r>
    <x v="307"/>
    <n v="14"/>
    <s v="Plato_16"/>
    <s v="Descripción del Plato_16"/>
    <n v="16"/>
    <n v="28"/>
    <n v="2"/>
    <n v="59"/>
    <s v="Ninguna"/>
    <n v="12"/>
    <n v="28"/>
    <n v="0.42857142857142855"/>
    <n v="56"/>
  </r>
  <r>
    <x v="308"/>
    <n v="9"/>
    <s v="Plato_20"/>
    <s v="Descripción del Plato_20"/>
    <n v="25"/>
    <n v="40"/>
    <n v="1"/>
    <n v="29"/>
    <s v="Ninguna"/>
    <n v="15"/>
    <n v="40"/>
    <n v="0.375"/>
    <n v="40"/>
  </r>
  <r>
    <x v="308"/>
    <n v="9"/>
    <s v="Plato_17"/>
    <s v="Descripción del Plato_17"/>
    <n v="19"/>
    <n v="31"/>
    <n v="2"/>
    <n v="43"/>
    <s v="Sin cebolla"/>
    <n v="12"/>
    <n v="31"/>
    <n v="0.38709677419354838"/>
    <n v="62"/>
  </r>
  <r>
    <x v="308"/>
    <n v="9"/>
    <s v="Plato_8"/>
    <s v="Descripción del Plato_8"/>
    <n v="21"/>
    <n v="35"/>
    <n v="2"/>
    <n v="51"/>
    <s v="Sin cebolla"/>
    <n v="14"/>
    <n v="35"/>
    <n v="0.4"/>
    <n v="70"/>
  </r>
  <r>
    <x v="309"/>
    <n v="17"/>
    <s v="Plato_10"/>
    <s v="Descripción del Plato_10"/>
    <n v="15"/>
    <n v="26"/>
    <n v="3"/>
    <n v="43"/>
    <s v="Ninguna"/>
    <n v="11"/>
    <n v="26"/>
    <n v="0.42307692307692307"/>
    <n v="78"/>
  </r>
  <r>
    <x v="309"/>
    <n v="17"/>
    <s v="Plato_2"/>
    <s v="Descripción del Plato_2"/>
    <n v="18"/>
    <n v="30"/>
    <n v="2"/>
    <n v="54"/>
    <s v="Sin cebolla"/>
    <n v="12"/>
    <n v="30"/>
    <n v="0.4"/>
    <n v="60"/>
  </r>
  <r>
    <x v="310"/>
    <n v="6"/>
    <s v="Plato_7"/>
    <s v="Descripción del Plato_7"/>
    <n v="14"/>
    <n v="24"/>
    <n v="1"/>
    <n v="46"/>
    <s v="Sin cebolla"/>
    <n v="10"/>
    <n v="24"/>
    <n v="0.41666666666666669"/>
    <n v="24"/>
  </r>
  <r>
    <x v="310"/>
    <n v="6"/>
    <s v="Plato_9"/>
    <s v="Descripción del Plato_9"/>
    <n v="17"/>
    <n v="29"/>
    <n v="1"/>
    <n v="28"/>
    <s v="Sin cebolla"/>
    <n v="12"/>
    <n v="29"/>
    <n v="0.41379310344827586"/>
    <n v="29"/>
  </r>
  <r>
    <x v="311"/>
    <n v="2"/>
    <s v="Plato_15"/>
    <s v="Descripción del Plato_15"/>
    <n v="19"/>
    <n v="32"/>
    <n v="2"/>
    <n v="45"/>
    <s v="Sin cebolla"/>
    <n v="13"/>
    <n v="32"/>
    <n v="0.40625"/>
    <n v="64"/>
  </r>
  <r>
    <x v="311"/>
    <n v="2"/>
    <s v="Plato_8"/>
    <s v="Descripción del Plato_8"/>
    <n v="21"/>
    <n v="35"/>
    <n v="2"/>
    <n v="10"/>
    <s v="Sin cebolla"/>
    <n v="14"/>
    <n v="35"/>
    <n v="0.4"/>
    <n v="70"/>
  </r>
  <r>
    <x v="312"/>
    <n v="10"/>
    <s v="Plato_12"/>
    <s v="Descripción del Plato_12"/>
    <n v="11"/>
    <n v="19"/>
    <n v="2"/>
    <n v="27"/>
    <s v="Sin cebolla"/>
    <n v="8"/>
    <n v="19"/>
    <n v="0.42105263157894735"/>
    <n v="38"/>
  </r>
  <r>
    <x v="312"/>
    <n v="10"/>
    <s v="Plato_17"/>
    <s v="Descripción del Plato_17"/>
    <n v="19"/>
    <n v="31"/>
    <n v="2"/>
    <n v="38"/>
    <s v="Ninguna"/>
    <n v="12"/>
    <n v="31"/>
    <n v="0.38709677419354838"/>
    <n v="62"/>
  </r>
  <r>
    <x v="312"/>
    <n v="10"/>
    <s v="Plato_19"/>
    <s v="Descripción del Plato_19"/>
    <n v="22"/>
    <n v="36"/>
    <n v="3"/>
    <n v="26"/>
    <s v="Ninguna"/>
    <n v="14"/>
    <n v="36"/>
    <n v="0.3888888888888889"/>
    <n v="108"/>
  </r>
  <r>
    <x v="312"/>
    <n v="10"/>
    <s v="Plato_7"/>
    <s v="Descripción del Plato_7"/>
    <n v="14"/>
    <n v="24"/>
    <n v="1"/>
    <n v="15"/>
    <s v="Sin cebolla"/>
    <n v="10"/>
    <n v="24"/>
    <n v="0.41666666666666669"/>
    <n v="24"/>
  </r>
  <r>
    <x v="313"/>
    <n v="20"/>
    <s v="Plato_6"/>
    <s v="Descripción del Plato_6"/>
    <n v="16"/>
    <n v="27"/>
    <n v="1"/>
    <n v="5"/>
    <s v="Ninguna"/>
    <n v="11"/>
    <n v="27"/>
    <n v="0.40740740740740738"/>
    <n v="27"/>
  </r>
  <r>
    <x v="314"/>
    <n v="14"/>
    <s v="Plato_1"/>
    <s v="Descripción del Plato_1"/>
    <n v="15"/>
    <n v="25"/>
    <n v="1"/>
    <n v="16"/>
    <s v="Sin cebolla"/>
    <n v="10"/>
    <n v="25"/>
    <n v="0.4"/>
    <n v="25"/>
  </r>
  <r>
    <x v="314"/>
    <n v="14"/>
    <s v="Plato_16"/>
    <s v="Descripción del Plato_16"/>
    <n v="16"/>
    <n v="28"/>
    <n v="1"/>
    <n v="7"/>
    <s v="Sin cebolla"/>
    <n v="12"/>
    <n v="28"/>
    <n v="0.42857142857142855"/>
    <n v="28"/>
  </r>
  <r>
    <x v="314"/>
    <n v="14"/>
    <s v="Plato_9"/>
    <s v="Descripción del Plato_9"/>
    <n v="17"/>
    <n v="29"/>
    <n v="3"/>
    <n v="52"/>
    <s v="Sin cebolla"/>
    <n v="12"/>
    <n v="29"/>
    <n v="0.41379310344827586"/>
    <n v="87"/>
  </r>
  <r>
    <x v="314"/>
    <n v="14"/>
    <s v="Plato_13"/>
    <s v="Descripción del Plato_13"/>
    <n v="13"/>
    <n v="21"/>
    <n v="1"/>
    <n v="51"/>
    <s v="Sin cebolla"/>
    <n v="8"/>
    <n v="21"/>
    <n v="0.38095238095238093"/>
    <n v="21"/>
  </r>
  <r>
    <x v="315"/>
    <n v="2"/>
    <s v="Plato_4"/>
    <s v="Descripción del Plato_4"/>
    <n v="10"/>
    <n v="18"/>
    <n v="1"/>
    <n v="30"/>
    <s v="Ninguna"/>
    <n v="8"/>
    <n v="18"/>
    <n v="0.44444444444444442"/>
    <n v="18"/>
  </r>
  <r>
    <x v="315"/>
    <n v="2"/>
    <s v="Plato_13"/>
    <s v="Descripción del Plato_13"/>
    <n v="13"/>
    <n v="21"/>
    <n v="1"/>
    <n v="23"/>
    <s v="Ninguna"/>
    <n v="8"/>
    <n v="21"/>
    <n v="0.38095238095238093"/>
    <n v="21"/>
  </r>
  <r>
    <x v="315"/>
    <n v="2"/>
    <s v="Plato_6"/>
    <s v="Descripción del Plato_6"/>
    <n v="16"/>
    <n v="27"/>
    <n v="3"/>
    <n v="53"/>
    <s v="Sin cebolla"/>
    <n v="11"/>
    <n v="27"/>
    <n v="0.40740740740740738"/>
    <n v="81"/>
  </r>
  <r>
    <x v="315"/>
    <n v="2"/>
    <s v="Plato_20"/>
    <s v="Descripción del Plato_20"/>
    <n v="25"/>
    <n v="40"/>
    <n v="1"/>
    <n v="52"/>
    <s v="Sin cebolla"/>
    <n v="15"/>
    <n v="40"/>
    <n v="0.375"/>
    <n v="40"/>
  </r>
  <r>
    <x v="316"/>
    <n v="17"/>
    <s v="Plato_5"/>
    <s v="Descripción del Plato_5"/>
    <n v="13"/>
    <n v="22"/>
    <n v="2"/>
    <n v="20"/>
    <s v="Sin cebolla"/>
    <n v="9"/>
    <n v="22"/>
    <n v="0.40909090909090912"/>
    <n v="44"/>
  </r>
  <r>
    <x v="316"/>
    <n v="17"/>
    <s v="Plato_18"/>
    <s v="Descripción del Plato_18"/>
    <n v="20"/>
    <n v="34"/>
    <n v="3"/>
    <n v="37"/>
    <s v="Sin cebolla"/>
    <n v="14"/>
    <n v="34"/>
    <n v="0.41176470588235292"/>
    <n v="102"/>
  </r>
  <r>
    <x v="316"/>
    <n v="17"/>
    <s v="Plato_15"/>
    <s v="Descripción del Plato_15"/>
    <n v="19"/>
    <n v="32"/>
    <n v="1"/>
    <n v="31"/>
    <s v="Sin cebolla"/>
    <n v="13"/>
    <n v="32"/>
    <n v="0.40625"/>
    <n v="32"/>
  </r>
  <r>
    <x v="317"/>
    <n v="13"/>
    <s v="Plato_9"/>
    <s v="Descripción del Plato_9"/>
    <n v="17"/>
    <n v="29"/>
    <n v="1"/>
    <n v="39"/>
    <s v="Sin cebolla"/>
    <n v="12"/>
    <n v="29"/>
    <n v="0.41379310344827586"/>
    <n v="29"/>
  </r>
  <r>
    <x v="318"/>
    <n v="1"/>
    <s v="Plato_15"/>
    <s v="Descripción del Plato_15"/>
    <n v="19"/>
    <n v="32"/>
    <n v="3"/>
    <n v="16"/>
    <s v="Sin cebolla"/>
    <n v="13"/>
    <n v="32"/>
    <n v="0.40625"/>
    <n v="96"/>
  </r>
  <r>
    <x v="318"/>
    <n v="1"/>
    <s v="Plato_8"/>
    <s v="Descripción del Plato_8"/>
    <n v="21"/>
    <n v="35"/>
    <n v="2"/>
    <n v="17"/>
    <s v="Ninguna"/>
    <n v="14"/>
    <n v="35"/>
    <n v="0.4"/>
    <n v="70"/>
  </r>
  <r>
    <x v="318"/>
    <n v="1"/>
    <s v="Plato_20"/>
    <s v="Descripción del Plato_20"/>
    <n v="25"/>
    <n v="40"/>
    <n v="1"/>
    <n v="38"/>
    <s v="Sin cebolla"/>
    <n v="15"/>
    <n v="40"/>
    <n v="0.375"/>
    <n v="40"/>
  </r>
  <r>
    <x v="318"/>
    <n v="1"/>
    <s v="Plato_17"/>
    <s v="Descripción del Plato_17"/>
    <n v="19"/>
    <n v="31"/>
    <n v="2"/>
    <n v="55"/>
    <s v="Sin cebolla"/>
    <n v="12"/>
    <n v="31"/>
    <n v="0.38709677419354838"/>
    <n v="62"/>
  </r>
  <r>
    <x v="319"/>
    <n v="9"/>
    <s v="Plato_13"/>
    <s v="Descripción del Plato_13"/>
    <n v="13"/>
    <n v="21"/>
    <n v="2"/>
    <n v="44"/>
    <s v="Sin cebolla"/>
    <n v="8"/>
    <n v="21"/>
    <n v="0.38095238095238093"/>
    <n v="42"/>
  </r>
  <r>
    <x v="319"/>
    <n v="9"/>
    <s v="Plato_5"/>
    <s v="Descripción del Plato_5"/>
    <n v="13"/>
    <n v="22"/>
    <n v="1"/>
    <n v="44"/>
    <s v="Sin cebolla"/>
    <n v="9"/>
    <n v="22"/>
    <n v="0.40909090909090912"/>
    <n v="22"/>
  </r>
  <r>
    <x v="319"/>
    <n v="9"/>
    <s v="Plato_18"/>
    <s v="Descripción del Plato_18"/>
    <n v="20"/>
    <n v="34"/>
    <n v="1"/>
    <n v="42"/>
    <s v="Ninguna"/>
    <n v="14"/>
    <n v="34"/>
    <n v="0.41176470588235292"/>
    <n v="34"/>
  </r>
  <r>
    <x v="320"/>
    <n v="18"/>
    <s v="Plato_16"/>
    <s v="Descripción del Plato_16"/>
    <n v="16"/>
    <n v="28"/>
    <n v="1"/>
    <n v="34"/>
    <s v="Sin cebolla"/>
    <n v="12"/>
    <n v="28"/>
    <n v="0.42857142857142855"/>
    <n v="28"/>
  </r>
  <r>
    <x v="320"/>
    <n v="18"/>
    <s v="Plato_5"/>
    <s v="Descripción del Plato_5"/>
    <n v="13"/>
    <n v="22"/>
    <n v="2"/>
    <n v="22"/>
    <s v="Sin cebolla"/>
    <n v="9"/>
    <n v="22"/>
    <n v="0.40909090909090912"/>
    <n v="44"/>
  </r>
  <r>
    <x v="320"/>
    <n v="18"/>
    <s v="Plato_14"/>
    <s v="Descripción del Plato_14"/>
    <n v="14"/>
    <n v="23"/>
    <n v="3"/>
    <n v="39"/>
    <s v="Ninguna"/>
    <n v="9"/>
    <n v="23"/>
    <n v="0.39130434782608697"/>
    <n v="69"/>
  </r>
  <r>
    <x v="321"/>
    <n v="12"/>
    <s v="Plato_15"/>
    <s v="Descripción del Plato_15"/>
    <n v="19"/>
    <n v="32"/>
    <n v="2"/>
    <n v="8"/>
    <s v="Ninguna"/>
    <n v="13"/>
    <n v="32"/>
    <n v="0.40625"/>
    <n v="64"/>
  </r>
  <r>
    <x v="321"/>
    <n v="12"/>
    <s v="Plato_13"/>
    <s v="Descripción del Plato_13"/>
    <n v="13"/>
    <n v="21"/>
    <n v="1"/>
    <n v="52"/>
    <s v="Sin cebolla"/>
    <n v="8"/>
    <n v="21"/>
    <n v="0.38095238095238093"/>
    <n v="21"/>
  </r>
  <r>
    <x v="322"/>
    <n v="8"/>
    <s v="Plato_5"/>
    <s v="Descripción del Plato_5"/>
    <n v="13"/>
    <n v="22"/>
    <n v="3"/>
    <n v="37"/>
    <s v="Sin cebolla"/>
    <n v="9"/>
    <n v="22"/>
    <n v="0.40909090909090912"/>
    <n v="66"/>
  </r>
  <r>
    <x v="322"/>
    <n v="8"/>
    <s v="Plato_9"/>
    <s v="Descripción del Plato_9"/>
    <n v="17"/>
    <n v="29"/>
    <n v="2"/>
    <n v="33"/>
    <s v="Ninguna"/>
    <n v="12"/>
    <n v="29"/>
    <n v="0.41379310344827586"/>
    <n v="58"/>
  </r>
  <r>
    <x v="322"/>
    <n v="8"/>
    <s v="Plato_7"/>
    <s v="Descripción del Plato_7"/>
    <n v="14"/>
    <n v="24"/>
    <n v="2"/>
    <n v="30"/>
    <s v="Ninguna"/>
    <n v="10"/>
    <n v="24"/>
    <n v="0.41666666666666669"/>
    <n v="48"/>
  </r>
  <r>
    <x v="322"/>
    <n v="8"/>
    <s v="Plato_4"/>
    <s v="Descripción del Plato_4"/>
    <n v="10"/>
    <n v="18"/>
    <n v="2"/>
    <n v="22"/>
    <s v="Sin cebolla"/>
    <n v="8"/>
    <n v="18"/>
    <n v="0.44444444444444442"/>
    <n v="36"/>
  </r>
  <r>
    <x v="323"/>
    <n v="9"/>
    <s v="Plato_2"/>
    <s v="Descripción del Plato_2"/>
    <n v="18"/>
    <n v="30"/>
    <n v="1"/>
    <n v="15"/>
    <s v="Sin cebolla"/>
    <n v="12"/>
    <n v="30"/>
    <n v="0.4"/>
    <n v="30"/>
  </r>
  <r>
    <x v="323"/>
    <n v="9"/>
    <s v="Plato_6"/>
    <s v="Descripción del Plato_6"/>
    <n v="16"/>
    <n v="27"/>
    <n v="3"/>
    <n v="58"/>
    <s v="Ninguna"/>
    <n v="11"/>
    <n v="27"/>
    <n v="0.40740740740740738"/>
    <n v="81"/>
  </r>
  <r>
    <x v="323"/>
    <n v="9"/>
    <s v="Plato_10"/>
    <s v="Descripción del Plato_10"/>
    <n v="15"/>
    <n v="26"/>
    <n v="1"/>
    <n v="17"/>
    <s v="Ninguna"/>
    <n v="11"/>
    <n v="26"/>
    <n v="0.42307692307692307"/>
    <n v="26"/>
  </r>
  <r>
    <x v="324"/>
    <n v="18"/>
    <s v="Plato_13"/>
    <s v="Descripción del Plato_13"/>
    <n v="13"/>
    <n v="21"/>
    <n v="1"/>
    <n v="26"/>
    <s v="Sin cebolla"/>
    <n v="8"/>
    <n v="21"/>
    <n v="0.38095238095238093"/>
    <n v="21"/>
  </r>
  <r>
    <x v="324"/>
    <n v="18"/>
    <s v="Plato_17"/>
    <s v="Descripción del Plato_17"/>
    <n v="19"/>
    <n v="31"/>
    <n v="1"/>
    <n v="5"/>
    <s v="Sin cebolla"/>
    <n v="12"/>
    <n v="31"/>
    <n v="0.38709677419354838"/>
    <n v="31"/>
  </r>
  <r>
    <x v="324"/>
    <n v="18"/>
    <s v="Plato_8"/>
    <s v="Descripción del Plato_8"/>
    <n v="21"/>
    <n v="35"/>
    <n v="2"/>
    <n v="13"/>
    <s v="Sin cebolla"/>
    <n v="14"/>
    <n v="35"/>
    <n v="0.4"/>
    <n v="70"/>
  </r>
  <r>
    <x v="324"/>
    <n v="18"/>
    <s v="Plato_15"/>
    <s v="Descripción del Plato_15"/>
    <n v="19"/>
    <n v="32"/>
    <n v="1"/>
    <n v="27"/>
    <s v="Ninguna"/>
    <n v="13"/>
    <n v="32"/>
    <n v="0.40625"/>
    <n v="32"/>
  </r>
  <r>
    <x v="325"/>
    <n v="14"/>
    <s v="Plato_8"/>
    <s v="Descripción del Plato_8"/>
    <n v="21"/>
    <n v="35"/>
    <n v="1"/>
    <n v="14"/>
    <s v="Ninguna"/>
    <n v="14"/>
    <n v="35"/>
    <n v="0.4"/>
    <n v="35"/>
  </r>
  <r>
    <x v="325"/>
    <n v="14"/>
    <s v="Plato_4"/>
    <s v="Descripción del Plato_4"/>
    <n v="10"/>
    <n v="18"/>
    <n v="1"/>
    <n v="28"/>
    <s v="Ninguna"/>
    <n v="8"/>
    <n v="18"/>
    <n v="0.44444444444444442"/>
    <n v="18"/>
  </r>
  <r>
    <x v="325"/>
    <n v="14"/>
    <s v="Plato_16"/>
    <s v="Descripción del Plato_16"/>
    <n v="16"/>
    <n v="28"/>
    <n v="1"/>
    <n v="49"/>
    <s v="Ninguna"/>
    <n v="12"/>
    <n v="28"/>
    <n v="0.42857142857142855"/>
    <n v="28"/>
  </r>
  <r>
    <x v="326"/>
    <n v="12"/>
    <s v="Plato_18"/>
    <s v="Descripción del Plato_18"/>
    <n v="20"/>
    <n v="34"/>
    <n v="3"/>
    <n v="33"/>
    <s v="Ninguna"/>
    <n v="14"/>
    <n v="34"/>
    <n v="0.41176470588235292"/>
    <n v="102"/>
  </r>
  <r>
    <x v="326"/>
    <n v="12"/>
    <s v="Plato_4"/>
    <s v="Descripción del Plato_4"/>
    <n v="10"/>
    <n v="18"/>
    <n v="1"/>
    <n v="7"/>
    <s v="Sin cebolla"/>
    <n v="8"/>
    <n v="18"/>
    <n v="0.44444444444444442"/>
    <n v="18"/>
  </r>
  <r>
    <x v="326"/>
    <n v="12"/>
    <s v="Plato_6"/>
    <s v="Descripción del Plato_6"/>
    <n v="16"/>
    <n v="27"/>
    <n v="1"/>
    <n v="34"/>
    <s v="Ninguna"/>
    <n v="11"/>
    <n v="27"/>
    <n v="0.40740740740740738"/>
    <n v="27"/>
  </r>
  <r>
    <x v="327"/>
    <n v="4"/>
    <s v="Plato_8"/>
    <s v="Descripción del Plato_8"/>
    <n v="21"/>
    <n v="35"/>
    <n v="1"/>
    <n v="21"/>
    <s v="Ninguna"/>
    <n v="14"/>
    <n v="35"/>
    <n v="0.4"/>
    <n v="35"/>
  </r>
  <r>
    <x v="328"/>
    <n v="13"/>
    <s v="Plato_13"/>
    <s v="Descripción del Plato_13"/>
    <n v="13"/>
    <n v="21"/>
    <n v="2"/>
    <n v="56"/>
    <s v="Ninguna"/>
    <n v="8"/>
    <n v="21"/>
    <n v="0.38095238095238093"/>
    <n v="42"/>
  </r>
  <r>
    <x v="328"/>
    <n v="13"/>
    <s v="Plato_20"/>
    <s v="Descripción del Plato_20"/>
    <n v="25"/>
    <n v="40"/>
    <n v="2"/>
    <n v="17"/>
    <s v="Ninguna"/>
    <n v="15"/>
    <n v="40"/>
    <n v="0.375"/>
    <n v="80"/>
  </r>
  <r>
    <x v="328"/>
    <n v="13"/>
    <s v="Plato_17"/>
    <s v="Descripción del Plato_17"/>
    <n v="19"/>
    <n v="31"/>
    <n v="2"/>
    <n v="58"/>
    <s v="Ninguna"/>
    <n v="12"/>
    <n v="31"/>
    <n v="0.38709677419354838"/>
    <n v="62"/>
  </r>
  <r>
    <x v="328"/>
    <n v="13"/>
    <s v="Plato_14"/>
    <s v="Descripción del Plato_14"/>
    <n v="14"/>
    <n v="23"/>
    <n v="1"/>
    <n v="8"/>
    <s v="Ninguna"/>
    <n v="9"/>
    <n v="23"/>
    <n v="0.39130434782608697"/>
    <n v="23"/>
  </r>
  <r>
    <x v="329"/>
    <n v="10"/>
    <s v="Plato_1"/>
    <s v="Descripción del Plato_1"/>
    <n v="15"/>
    <n v="25"/>
    <n v="2"/>
    <n v="25"/>
    <s v="Sin cebolla"/>
    <n v="10"/>
    <n v="25"/>
    <n v="0.4"/>
    <n v="50"/>
  </r>
  <r>
    <x v="329"/>
    <n v="10"/>
    <s v="Plato_16"/>
    <s v="Descripción del Plato_16"/>
    <n v="16"/>
    <n v="28"/>
    <n v="2"/>
    <n v="43"/>
    <s v="Ninguna"/>
    <n v="12"/>
    <n v="28"/>
    <n v="0.42857142857142855"/>
    <n v="56"/>
  </r>
  <r>
    <x v="329"/>
    <n v="10"/>
    <s v="Plato_14"/>
    <s v="Descripción del Plato_14"/>
    <n v="14"/>
    <n v="23"/>
    <n v="3"/>
    <n v="21"/>
    <s v="Ninguna"/>
    <n v="9"/>
    <n v="23"/>
    <n v="0.39130434782608697"/>
    <n v="69"/>
  </r>
  <r>
    <x v="329"/>
    <n v="10"/>
    <s v="Plato_13"/>
    <s v="Descripción del Plato_13"/>
    <n v="13"/>
    <n v="21"/>
    <n v="2"/>
    <n v="51"/>
    <s v="Sin cebolla"/>
    <n v="8"/>
    <n v="21"/>
    <n v="0.38095238095238093"/>
    <n v="42"/>
  </r>
  <r>
    <x v="330"/>
    <n v="20"/>
    <s v="Plato_12"/>
    <s v="Descripción del Plato_12"/>
    <n v="11"/>
    <n v="19"/>
    <n v="1"/>
    <n v="5"/>
    <s v="Ninguna"/>
    <n v="8"/>
    <n v="19"/>
    <n v="0.42105263157894735"/>
    <n v="19"/>
  </r>
  <r>
    <x v="330"/>
    <n v="20"/>
    <s v="Plato_8"/>
    <s v="Descripción del Plato_8"/>
    <n v="21"/>
    <n v="35"/>
    <n v="3"/>
    <n v="26"/>
    <s v="Sin cebolla"/>
    <n v="14"/>
    <n v="35"/>
    <n v="0.4"/>
    <n v="105"/>
  </r>
  <r>
    <x v="330"/>
    <n v="20"/>
    <s v="Plato_7"/>
    <s v="Descripción del Plato_7"/>
    <n v="14"/>
    <n v="24"/>
    <n v="1"/>
    <n v="55"/>
    <s v="Ninguna"/>
    <n v="10"/>
    <n v="24"/>
    <n v="0.41666666666666669"/>
    <n v="24"/>
  </r>
  <r>
    <x v="330"/>
    <n v="20"/>
    <s v="Plato_1"/>
    <s v="Descripción del Plato_1"/>
    <n v="15"/>
    <n v="25"/>
    <n v="1"/>
    <n v="35"/>
    <s v="Ninguna"/>
    <n v="10"/>
    <n v="25"/>
    <n v="0.4"/>
    <n v="25"/>
  </r>
  <r>
    <x v="331"/>
    <n v="6"/>
    <s v="Plato_20"/>
    <s v="Descripción del Plato_20"/>
    <n v="25"/>
    <n v="40"/>
    <n v="3"/>
    <n v="17"/>
    <s v="Ninguna"/>
    <n v="15"/>
    <n v="40"/>
    <n v="0.375"/>
    <n v="120"/>
  </r>
  <r>
    <x v="332"/>
    <n v="6"/>
    <s v="Plato_19"/>
    <s v="Descripción del Plato_19"/>
    <n v="22"/>
    <n v="36"/>
    <n v="1"/>
    <n v="38"/>
    <s v="Sin cebolla"/>
    <n v="14"/>
    <n v="36"/>
    <n v="0.3888888888888889"/>
    <n v="36"/>
  </r>
  <r>
    <x v="332"/>
    <n v="6"/>
    <s v="Plato_4"/>
    <s v="Descripción del Plato_4"/>
    <n v="10"/>
    <n v="18"/>
    <n v="2"/>
    <n v="23"/>
    <s v="Sin cebolla"/>
    <n v="8"/>
    <n v="18"/>
    <n v="0.44444444444444442"/>
    <n v="36"/>
  </r>
  <r>
    <x v="333"/>
    <n v="12"/>
    <s v="Plato_13"/>
    <s v="Descripción del Plato_13"/>
    <n v="13"/>
    <n v="21"/>
    <n v="2"/>
    <n v="36"/>
    <s v="Sin cebolla"/>
    <n v="8"/>
    <n v="21"/>
    <n v="0.38095238095238093"/>
    <n v="42"/>
  </r>
  <r>
    <x v="333"/>
    <n v="12"/>
    <s v="Plato_14"/>
    <s v="Descripción del Plato_14"/>
    <n v="14"/>
    <n v="23"/>
    <n v="1"/>
    <n v="58"/>
    <s v="Ninguna"/>
    <n v="9"/>
    <n v="23"/>
    <n v="0.39130434782608697"/>
    <n v="23"/>
  </r>
  <r>
    <x v="333"/>
    <n v="12"/>
    <s v="Plato_7"/>
    <s v="Descripción del Plato_7"/>
    <n v="14"/>
    <n v="24"/>
    <n v="2"/>
    <n v="31"/>
    <s v="Ninguna"/>
    <n v="10"/>
    <n v="24"/>
    <n v="0.41666666666666669"/>
    <n v="48"/>
  </r>
  <r>
    <x v="333"/>
    <n v="12"/>
    <s v="Plato_2"/>
    <s v="Descripción del Plato_2"/>
    <n v="18"/>
    <n v="30"/>
    <n v="2"/>
    <n v="31"/>
    <s v="Ninguna"/>
    <n v="12"/>
    <n v="30"/>
    <n v="0.4"/>
    <n v="60"/>
  </r>
  <r>
    <x v="334"/>
    <n v="14"/>
    <s v="Plato_2"/>
    <s v="Descripción del Plato_2"/>
    <n v="18"/>
    <n v="30"/>
    <n v="1"/>
    <n v="33"/>
    <s v="Sin cebolla"/>
    <n v="12"/>
    <n v="30"/>
    <n v="0.4"/>
    <n v="30"/>
  </r>
  <r>
    <x v="334"/>
    <n v="14"/>
    <s v="Plato_16"/>
    <s v="Descripción del Plato_16"/>
    <n v="16"/>
    <n v="28"/>
    <n v="3"/>
    <n v="36"/>
    <s v="Sin cebolla"/>
    <n v="12"/>
    <n v="28"/>
    <n v="0.42857142857142855"/>
    <n v="84"/>
  </r>
  <r>
    <x v="335"/>
    <n v="4"/>
    <s v="Plato_13"/>
    <s v="Descripción del Plato_13"/>
    <n v="13"/>
    <n v="21"/>
    <n v="2"/>
    <n v="12"/>
    <s v="Sin cebolla"/>
    <n v="8"/>
    <n v="21"/>
    <n v="0.38095238095238093"/>
    <n v="42"/>
  </r>
  <r>
    <x v="335"/>
    <n v="4"/>
    <s v="Plato_12"/>
    <s v="Descripción del Plato_12"/>
    <n v="11"/>
    <n v="19"/>
    <n v="2"/>
    <n v="33"/>
    <s v="Sin cebolla"/>
    <n v="8"/>
    <n v="19"/>
    <n v="0.42105263157894735"/>
    <n v="38"/>
  </r>
  <r>
    <x v="335"/>
    <n v="4"/>
    <s v="Plato_10"/>
    <s v="Descripción del Plato_10"/>
    <n v="15"/>
    <n v="26"/>
    <n v="3"/>
    <n v="20"/>
    <s v="Sin cebolla"/>
    <n v="11"/>
    <n v="26"/>
    <n v="0.42307692307692307"/>
    <n v="78"/>
  </r>
  <r>
    <x v="336"/>
    <n v="11"/>
    <s v="Plato_7"/>
    <s v="Descripción del Plato_7"/>
    <n v="14"/>
    <n v="24"/>
    <n v="3"/>
    <n v="53"/>
    <s v="Ninguna"/>
    <n v="10"/>
    <n v="24"/>
    <n v="0.41666666666666669"/>
    <n v="72"/>
  </r>
  <r>
    <x v="336"/>
    <n v="11"/>
    <s v="Plato_16"/>
    <s v="Descripción del Plato_16"/>
    <n v="16"/>
    <n v="28"/>
    <n v="1"/>
    <n v="5"/>
    <s v="Sin cebolla"/>
    <n v="12"/>
    <n v="28"/>
    <n v="0.42857142857142855"/>
    <n v="28"/>
  </r>
  <r>
    <x v="337"/>
    <n v="18"/>
    <s v="Plato_18"/>
    <s v="Descripción del Plato_18"/>
    <n v="20"/>
    <n v="34"/>
    <n v="3"/>
    <n v="44"/>
    <s v="Ninguna"/>
    <n v="14"/>
    <n v="34"/>
    <n v="0.41176470588235292"/>
    <n v="102"/>
  </r>
  <r>
    <x v="337"/>
    <n v="18"/>
    <s v="Plato_13"/>
    <s v="Descripción del Plato_13"/>
    <n v="13"/>
    <n v="21"/>
    <n v="1"/>
    <n v="10"/>
    <s v="Sin cebolla"/>
    <n v="8"/>
    <n v="21"/>
    <n v="0.38095238095238093"/>
    <n v="21"/>
  </r>
  <r>
    <x v="337"/>
    <n v="18"/>
    <s v="Plato_15"/>
    <s v="Descripción del Plato_15"/>
    <n v="19"/>
    <n v="32"/>
    <n v="3"/>
    <n v="30"/>
    <s v="Sin cebolla"/>
    <n v="13"/>
    <n v="32"/>
    <n v="0.40625"/>
    <n v="96"/>
  </r>
  <r>
    <x v="337"/>
    <n v="18"/>
    <s v="Plato_3"/>
    <s v="Descripción del Plato_3"/>
    <n v="12"/>
    <n v="20"/>
    <n v="3"/>
    <n v="59"/>
    <s v="Ninguna"/>
    <n v="8"/>
    <n v="20"/>
    <n v="0.4"/>
    <n v="60"/>
  </r>
  <r>
    <x v="338"/>
    <n v="13"/>
    <s v="Plato_9"/>
    <s v="Descripción del Plato_9"/>
    <n v="17"/>
    <n v="29"/>
    <n v="2"/>
    <n v="6"/>
    <s v="Sin cebolla"/>
    <n v="12"/>
    <n v="29"/>
    <n v="0.41379310344827586"/>
    <n v="58"/>
  </r>
  <r>
    <x v="338"/>
    <n v="13"/>
    <s v="Plato_14"/>
    <s v="Descripción del Plato_14"/>
    <n v="14"/>
    <n v="23"/>
    <n v="2"/>
    <n v="40"/>
    <s v="Ninguna"/>
    <n v="9"/>
    <n v="23"/>
    <n v="0.39130434782608697"/>
    <n v="46"/>
  </r>
  <r>
    <x v="339"/>
    <n v="15"/>
    <s v="Plato_20"/>
    <s v="Descripción del Plato_20"/>
    <n v="25"/>
    <n v="40"/>
    <n v="2"/>
    <n v="35"/>
    <s v="Sin cebolla"/>
    <n v="15"/>
    <n v="40"/>
    <n v="0.375"/>
    <n v="80"/>
  </r>
  <r>
    <x v="339"/>
    <n v="15"/>
    <s v="Plato_16"/>
    <s v="Descripción del Plato_16"/>
    <n v="16"/>
    <n v="28"/>
    <n v="3"/>
    <n v="56"/>
    <s v="Ninguna"/>
    <n v="12"/>
    <n v="28"/>
    <n v="0.42857142857142855"/>
    <n v="84"/>
  </r>
  <r>
    <x v="340"/>
    <n v="14"/>
    <s v="Plato_16"/>
    <s v="Descripción del Plato_16"/>
    <n v="16"/>
    <n v="28"/>
    <n v="1"/>
    <n v="46"/>
    <s v="Ninguna"/>
    <n v="12"/>
    <n v="28"/>
    <n v="0.42857142857142855"/>
    <n v="28"/>
  </r>
  <r>
    <x v="340"/>
    <n v="14"/>
    <s v="Plato_5"/>
    <s v="Descripción del Plato_5"/>
    <n v="13"/>
    <n v="22"/>
    <n v="2"/>
    <n v="34"/>
    <s v="Sin cebolla"/>
    <n v="9"/>
    <n v="22"/>
    <n v="0.40909090909090912"/>
    <n v="44"/>
  </r>
  <r>
    <x v="340"/>
    <n v="14"/>
    <s v="Plato_8"/>
    <s v="Descripción del Plato_8"/>
    <n v="21"/>
    <n v="35"/>
    <n v="3"/>
    <n v="8"/>
    <s v="Sin cebolla"/>
    <n v="14"/>
    <n v="35"/>
    <n v="0.4"/>
    <n v="105"/>
  </r>
  <r>
    <x v="341"/>
    <n v="19"/>
    <s v="Plato_14"/>
    <s v="Descripción del Plato_14"/>
    <n v="14"/>
    <n v="23"/>
    <n v="2"/>
    <n v="23"/>
    <s v="Sin cebolla"/>
    <n v="9"/>
    <n v="23"/>
    <n v="0.39130434782608697"/>
    <n v="46"/>
  </r>
  <r>
    <x v="341"/>
    <n v="19"/>
    <s v="Plato_16"/>
    <s v="Descripción del Plato_16"/>
    <n v="16"/>
    <n v="28"/>
    <n v="2"/>
    <n v="31"/>
    <s v="Sin cebolla"/>
    <n v="12"/>
    <n v="28"/>
    <n v="0.42857142857142855"/>
    <n v="56"/>
  </r>
  <r>
    <x v="342"/>
    <n v="12"/>
    <s v="Plato_18"/>
    <s v="Descripción del Plato_18"/>
    <n v="20"/>
    <n v="34"/>
    <n v="2"/>
    <n v="58"/>
    <s v="Sin cebolla"/>
    <n v="14"/>
    <n v="34"/>
    <n v="0.41176470588235292"/>
    <n v="68"/>
  </r>
  <r>
    <x v="342"/>
    <n v="12"/>
    <s v="Plato_14"/>
    <s v="Descripción del Plato_14"/>
    <n v="14"/>
    <n v="23"/>
    <n v="3"/>
    <n v="43"/>
    <s v="Ninguna"/>
    <n v="9"/>
    <n v="23"/>
    <n v="0.39130434782608697"/>
    <n v="69"/>
  </r>
  <r>
    <x v="343"/>
    <n v="15"/>
    <s v="Plato_8"/>
    <s v="Descripción del Plato_8"/>
    <n v="21"/>
    <n v="35"/>
    <n v="1"/>
    <n v="11"/>
    <s v="Sin cebolla"/>
    <n v="14"/>
    <n v="35"/>
    <n v="0.4"/>
    <n v="35"/>
  </r>
  <r>
    <x v="343"/>
    <n v="15"/>
    <s v="Plato_17"/>
    <s v="Descripción del Plato_17"/>
    <n v="19"/>
    <n v="31"/>
    <n v="2"/>
    <n v="28"/>
    <s v="Sin cebolla"/>
    <n v="12"/>
    <n v="31"/>
    <n v="0.38709677419354838"/>
    <n v="62"/>
  </r>
  <r>
    <x v="343"/>
    <n v="15"/>
    <s v="Plato_15"/>
    <s v="Descripción del Plato_15"/>
    <n v="19"/>
    <n v="32"/>
    <n v="2"/>
    <n v="19"/>
    <s v="Sin cebolla"/>
    <n v="13"/>
    <n v="32"/>
    <n v="0.40625"/>
    <n v="64"/>
  </r>
  <r>
    <x v="343"/>
    <n v="15"/>
    <s v="Plato_5"/>
    <s v="Descripción del Plato_5"/>
    <n v="13"/>
    <n v="22"/>
    <n v="1"/>
    <n v="28"/>
    <s v="Ninguna"/>
    <n v="9"/>
    <n v="22"/>
    <n v="0.40909090909090912"/>
    <n v="22"/>
  </r>
  <r>
    <x v="344"/>
    <n v="16"/>
    <s v="Plato_12"/>
    <s v="Descripción del Plato_12"/>
    <n v="11"/>
    <n v="19"/>
    <n v="2"/>
    <n v="18"/>
    <s v="Ninguna"/>
    <n v="8"/>
    <n v="19"/>
    <n v="0.42105263157894735"/>
    <n v="38"/>
  </r>
  <r>
    <x v="345"/>
    <n v="1"/>
    <s v="Plato_19"/>
    <s v="Descripción del Plato_19"/>
    <n v="22"/>
    <n v="36"/>
    <n v="2"/>
    <n v="22"/>
    <s v="Sin cebolla"/>
    <n v="14"/>
    <n v="36"/>
    <n v="0.3888888888888889"/>
    <n v="72"/>
  </r>
  <r>
    <x v="346"/>
    <n v="7"/>
    <s v="Plato_8"/>
    <s v="Descripción del Plato_8"/>
    <n v="21"/>
    <n v="35"/>
    <n v="2"/>
    <n v="44"/>
    <s v="Ninguna"/>
    <n v="14"/>
    <n v="35"/>
    <n v="0.4"/>
    <n v="70"/>
  </r>
  <r>
    <x v="347"/>
    <n v="16"/>
    <s v="Plato_10"/>
    <s v="Descripción del Plato_10"/>
    <n v="15"/>
    <n v="26"/>
    <n v="1"/>
    <n v="31"/>
    <s v="Sin cebolla"/>
    <n v="11"/>
    <n v="26"/>
    <n v="0.42307692307692307"/>
    <n v="26"/>
  </r>
  <r>
    <x v="347"/>
    <n v="16"/>
    <s v="Plato_3"/>
    <s v="Descripción del Plato_3"/>
    <n v="12"/>
    <n v="20"/>
    <n v="3"/>
    <n v="57"/>
    <s v="Ninguna"/>
    <n v="8"/>
    <n v="20"/>
    <n v="0.4"/>
    <n v="60"/>
  </r>
  <r>
    <x v="348"/>
    <n v="13"/>
    <s v="Plato_2"/>
    <s v="Descripción del Plato_2"/>
    <n v="18"/>
    <n v="30"/>
    <n v="2"/>
    <n v="25"/>
    <s v="Sin cebolla"/>
    <n v="12"/>
    <n v="30"/>
    <n v="0.4"/>
    <n v="60"/>
  </r>
  <r>
    <x v="348"/>
    <n v="13"/>
    <s v="Plato_12"/>
    <s v="Descripción del Plato_12"/>
    <n v="11"/>
    <n v="19"/>
    <n v="3"/>
    <n v="7"/>
    <s v="Ninguna"/>
    <n v="8"/>
    <n v="19"/>
    <n v="0.42105263157894735"/>
    <n v="57"/>
  </r>
  <r>
    <x v="348"/>
    <n v="13"/>
    <s v="Plato_8"/>
    <s v="Descripción del Plato_8"/>
    <n v="21"/>
    <n v="35"/>
    <n v="1"/>
    <n v="53"/>
    <s v="Ninguna"/>
    <n v="14"/>
    <n v="35"/>
    <n v="0.4"/>
    <n v="35"/>
  </r>
  <r>
    <x v="349"/>
    <n v="2"/>
    <s v="Plato_17"/>
    <s v="Descripción del Plato_17"/>
    <n v="19"/>
    <n v="31"/>
    <n v="2"/>
    <n v="52"/>
    <s v="Sin cebolla"/>
    <n v="12"/>
    <n v="31"/>
    <n v="0.38709677419354838"/>
    <n v="62"/>
  </r>
  <r>
    <x v="349"/>
    <n v="2"/>
    <s v="Plato_6"/>
    <s v="Descripción del Plato_6"/>
    <n v="16"/>
    <n v="27"/>
    <n v="3"/>
    <n v="57"/>
    <s v="Sin cebolla"/>
    <n v="11"/>
    <n v="27"/>
    <n v="0.40740740740740738"/>
    <n v="81"/>
  </r>
  <r>
    <x v="350"/>
    <n v="1"/>
    <s v="Plato_15"/>
    <s v="Descripción del Plato_15"/>
    <n v="19"/>
    <n v="32"/>
    <n v="3"/>
    <n v="18"/>
    <s v="Sin cebolla"/>
    <n v="13"/>
    <n v="32"/>
    <n v="0.40625"/>
    <n v="96"/>
  </r>
  <r>
    <x v="350"/>
    <n v="1"/>
    <s v="Plato_8"/>
    <s v="Descripción del Plato_8"/>
    <n v="21"/>
    <n v="35"/>
    <n v="3"/>
    <n v="7"/>
    <s v="Sin cebolla"/>
    <n v="14"/>
    <n v="35"/>
    <n v="0.4"/>
    <n v="105"/>
  </r>
  <r>
    <x v="351"/>
    <n v="1"/>
    <s v="Plato_11"/>
    <s v="Descripción del Plato_11"/>
    <n v="20"/>
    <n v="33"/>
    <n v="3"/>
    <n v="7"/>
    <s v="Sin cebolla"/>
    <n v="13"/>
    <n v="33"/>
    <n v="0.39393939393939392"/>
    <n v="99"/>
  </r>
  <r>
    <x v="352"/>
    <n v="7"/>
    <s v="Plato_5"/>
    <s v="Descripción del Plato_5"/>
    <n v="13"/>
    <n v="22"/>
    <n v="2"/>
    <n v="50"/>
    <s v="Sin cebolla"/>
    <n v="9"/>
    <n v="22"/>
    <n v="0.40909090909090912"/>
    <n v="44"/>
  </r>
  <r>
    <x v="352"/>
    <n v="7"/>
    <s v="Plato_2"/>
    <s v="Descripción del Plato_2"/>
    <n v="18"/>
    <n v="30"/>
    <n v="1"/>
    <n v="16"/>
    <s v="Ninguna"/>
    <n v="12"/>
    <n v="30"/>
    <n v="0.4"/>
    <n v="30"/>
  </r>
  <r>
    <x v="352"/>
    <n v="7"/>
    <s v="Plato_8"/>
    <s v="Descripción del Plato_8"/>
    <n v="21"/>
    <n v="35"/>
    <n v="2"/>
    <n v="37"/>
    <s v="Ninguna"/>
    <n v="14"/>
    <n v="35"/>
    <n v="0.4"/>
    <n v="70"/>
  </r>
  <r>
    <x v="352"/>
    <n v="7"/>
    <s v="Plato_18"/>
    <s v="Descripción del Plato_18"/>
    <n v="20"/>
    <n v="34"/>
    <n v="2"/>
    <n v="25"/>
    <s v="Sin cebolla"/>
    <n v="14"/>
    <n v="34"/>
    <n v="0.41176470588235292"/>
    <n v="68"/>
  </r>
  <r>
    <x v="353"/>
    <n v="12"/>
    <s v="Plato_12"/>
    <s v="Descripción del Plato_12"/>
    <n v="11"/>
    <n v="19"/>
    <n v="3"/>
    <n v="32"/>
    <s v="Sin cebolla"/>
    <n v="8"/>
    <n v="19"/>
    <n v="0.42105263157894735"/>
    <n v="57"/>
  </r>
  <r>
    <x v="353"/>
    <n v="12"/>
    <s v="Plato_15"/>
    <s v="Descripción del Plato_15"/>
    <n v="19"/>
    <n v="32"/>
    <n v="2"/>
    <n v="49"/>
    <s v="Sin cebolla"/>
    <n v="13"/>
    <n v="32"/>
    <n v="0.40625"/>
    <n v="64"/>
  </r>
  <r>
    <x v="353"/>
    <n v="12"/>
    <s v="Plato_4"/>
    <s v="Descripción del Plato_4"/>
    <n v="10"/>
    <n v="18"/>
    <n v="2"/>
    <n v="7"/>
    <s v="Sin cebolla"/>
    <n v="8"/>
    <n v="18"/>
    <n v="0.44444444444444442"/>
    <n v="36"/>
  </r>
  <r>
    <x v="353"/>
    <n v="12"/>
    <s v="Plato_7"/>
    <s v="Descripción del Plato_7"/>
    <n v="14"/>
    <n v="24"/>
    <n v="1"/>
    <n v="49"/>
    <s v="Sin cebolla"/>
    <n v="10"/>
    <n v="24"/>
    <n v="0.41666666666666669"/>
    <n v="24"/>
  </r>
  <r>
    <x v="354"/>
    <n v="4"/>
    <s v="Plato_10"/>
    <s v="Descripción del Plato_10"/>
    <n v="15"/>
    <n v="26"/>
    <n v="1"/>
    <n v="7"/>
    <s v="Sin cebolla"/>
    <n v="11"/>
    <n v="26"/>
    <n v="0.42307692307692307"/>
    <n v="26"/>
  </r>
  <r>
    <x v="355"/>
    <n v="1"/>
    <s v="Plato_4"/>
    <s v="Descripción del Plato_4"/>
    <n v="10"/>
    <n v="18"/>
    <n v="2"/>
    <n v="7"/>
    <s v="Ninguna"/>
    <n v="8"/>
    <n v="18"/>
    <n v="0.44444444444444442"/>
    <n v="36"/>
  </r>
  <r>
    <x v="356"/>
    <n v="17"/>
    <s v="Plato_1"/>
    <s v="Descripción del Plato_1"/>
    <n v="15"/>
    <n v="25"/>
    <n v="1"/>
    <n v="12"/>
    <s v="Ninguna"/>
    <n v="10"/>
    <n v="25"/>
    <n v="0.4"/>
    <n v="25"/>
  </r>
  <r>
    <x v="356"/>
    <n v="17"/>
    <s v="Plato_3"/>
    <s v="Descripción del Plato_3"/>
    <n v="12"/>
    <n v="20"/>
    <n v="2"/>
    <n v="5"/>
    <s v="Sin cebolla"/>
    <n v="8"/>
    <n v="20"/>
    <n v="0.4"/>
    <n v="40"/>
  </r>
  <r>
    <x v="356"/>
    <n v="17"/>
    <s v="Plato_6"/>
    <s v="Descripción del Plato_6"/>
    <n v="16"/>
    <n v="27"/>
    <n v="3"/>
    <n v="31"/>
    <s v="Sin cebolla"/>
    <n v="11"/>
    <n v="27"/>
    <n v="0.40740740740740738"/>
    <n v="81"/>
  </r>
  <r>
    <x v="356"/>
    <n v="17"/>
    <s v="Plato_5"/>
    <s v="Descripción del Plato_5"/>
    <n v="13"/>
    <n v="22"/>
    <n v="1"/>
    <n v="48"/>
    <s v="Ninguna"/>
    <n v="9"/>
    <n v="22"/>
    <n v="0.40909090909090912"/>
    <n v="22"/>
  </r>
  <r>
    <x v="357"/>
    <n v="13"/>
    <s v="Plato_10"/>
    <s v="Descripción del Plato_10"/>
    <n v="15"/>
    <n v="26"/>
    <n v="2"/>
    <n v="50"/>
    <s v="Ninguna"/>
    <n v="11"/>
    <n v="26"/>
    <n v="0.42307692307692307"/>
    <n v="52"/>
  </r>
  <r>
    <x v="357"/>
    <n v="13"/>
    <s v="Plato_4"/>
    <s v="Descripción del Plato_4"/>
    <n v="10"/>
    <n v="18"/>
    <n v="3"/>
    <n v="50"/>
    <s v="Sin cebolla"/>
    <n v="8"/>
    <n v="18"/>
    <n v="0.44444444444444442"/>
    <n v="54"/>
  </r>
  <r>
    <x v="357"/>
    <n v="13"/>
    <s v="Plato_3"/>
    <s v="Descripción del Plato_3"/>
    <n v="12"/>
    <n v="20"/>
    <n v="3"/>
    <n v="52"/>
    <s v="Ninguna"/>
    <n v="8"/>
    <n v="20"/>
    <n v="0.4"/>
    <n v="60"/>
  </r>
  <r>
    <x v="358"/>
    <n v="11"/>
    <s v="Plato_5"/>
    <s v="Descripción del Plato_5"/>
    <n v="13"/>
    <n v="22"/>
    <n v="1"/>
    <n v="26"/>
    <s v="Sin cebolla"/>
    <n v="9"/>
    <n v="22"/>
    <n v="0.40909090909090912"/>
    <n v="22"/>
  </r>
  <r>
    <x v="358"/>
    <n v="11"/>
    <s v="Plato_16"/>
    <s v="Descripción del Plato_16"/>
    <n v="16"/>
    <n v="28"/>
    <n v="3"/>
    <n v="57"/>
    <s v="Sin cebolla"/>
    <n v="12"/>
    <n v="28"/>
    <n v="0.42857142857142855"/>
    <n v="84"/>
  </r>
  <r>
    <x v="358"/>
    <n v="11"/>
    <s v="Plato_9"/>
    <s v="Descripción del Plato_9"/>
    <n v="17"/>
    <n v="29"/>
    <n v="2"/>
    <n v="12"/>
    <s v="Sin cebolla"/>
    <n v="12"/>
    <n v="29"/>
    <n v="0.41379310344827586"/>
    <n v="58"/>
  </r>
  <r>
    <x v="358"/>
    <n v="11"/>
    <s v="Plato_10"/>
    <s v="Descripción del Plato_10"/>
    <n v="15"/>
    <n v="26"/>
    <n v="1"/>
    <n v="50"/>
    <s v="Sin cebolla"/>
    <n v="11"/>
    <n v="26"/>
    <n v="0.42307692307692307"/>
    <n v="26"/>
  </r>
  <r>
    <x v="359"/>
    <n v="16"/>
    <s v="Plato_13"/>
    <s v="Descripción del Plato_13"/>
    <n v="13"/>
    <n v="21"/>
    <n v="1"/>
    <n v="42"/>
    <s v="Ninguna"/>
    <n v="8"/>
    <n v="21"/>
    <n v="0.38095238095238093"/>
    <n v="21"/>
  </r>
  <r>
    <x v="359"/>
    <n v="16"/>
    <s v="Plato_2"/>
    <s v="Descripción del Plato_2"/>
    <n v="18"/>
    <n v="30"/>
    <n v="3"/>
    <n v="36"/>
    <s v="Sin cebolla"/>
    <n v="12"/>
    <n v="30"/>
    <n v="0.4"/>
    <n v="90"/>
  </r>
  <r>
    <x v="359"/>
    <n v="16"/>
    <s v="Plato_10"/>
    <s v="Descripción del Plato_10"/>
    <n v="15"/>
    <n v="26"/>
    <n v="1"/>
    <n v="51"/>
    <s v="Sin cebolla"/>
    <n v="11"/>
    <n v="26"/>
    <n v="0.42307692307692307"/>
    <n v="26"/>
  </r>
  <r>
    <x v="359"/>
    <n v="16"/>
    <s v="Plato_15"/>
    <s v="Descripción del Plato_15"/>
    <n v="19"/>
    <n v="32"/>
    <n v="3"/>
    <n v="30"/>
    <s v="Sin cebolla"/>
    <n v="13"/>
    <n v="32"/>
    <n v="0.40625"/>
    <n v="96"/>
  </r>
  <r>
    <x v="360"/>
    <n v="16"/>
    <s v="Plato_9"/>
    <s v="Descripción del Plato_9"/>
    <n v="17"/>
    <n v="29"/>
    <n v="1"/>
    <n v="58"/>
    <s v="Ninguna"/>
    <n v="12"/>
    <n v="29"/>
    <n v="0.41379310344827586"/>
    <n v="29"/>
  </r>
  <r>
    <x v="360"/>
    <n v="16"/>
    <s v="Plato_7"/>
    <s v="Descripción del Plato_7"/>
    <n v="14"/>
    <n v="24"/>
    <n v="3"/>
    <n v="54"/>
    <s v="Sin cebolla"/>
    <n v="10"/>
    <n v="24"/>
    <n v="0.41666666666666669"/>
    <n v="72"/>
  </r>
  <r>
    <x v="361"/>
    <n v="15"/>
    <s v="Plato_3"/>
    <s v="Descripción del Plato_3"/>
    <n v="12"/>
    <n v="20"/>
    <n v="1"/>
    <n v="41"/>
    <s v="Ninguna"/>
    <n v="8"/>
    <n v="20"/>
    <n v="0.4"/>
    <n v="20"/>
  </r>
  <r>
    <x v="361"/>
    <n v="15"/>
    <s v="Plato_7"/>
    <s v="Descripción del Plato_7"/>
    <n v="14"/>
    <n v="24"/>
    <n v="1"/>
    <n v="58"/>
    <s v="Ninguna"/>
    <n v="10"/>
    <n v="24"/>
    <n v="0.41666666666666669"/>
    <n v="24"/>
  </r>
  <r>
    <x v="361"/>
    <n v="15"/>
    <s v="Plato_4"/>
    <s v="Descripción del Plato_4"/>
    <n v="10"/>
    <n v="18"/>
    <n v="1"/>
    <n v="24"/>
    <s v="Ninguna"/>
    <n v="8"/>
    <n v="18"/>
    <n v="0.44444444444444442"/>
    <n v="18"/>
  </r>
  <r>
    <x v="362"/>
    <n v="5"/>
    <s v="Plato_2"/>
    <s v="Descripción del Plato_2"/>
    <n v="18"/>
    <n v="30"/>
    <n v="1"/>
    <n v="48"/>
    <s v="Ninguna"/>
    <n v="12"/>
    <n v="30"/>
    <n v="0.4"/>
    <n v="30"/>
  </r>
  <r>
    <x v="362"/>
    <n v="5"/>
    <s v="Plato_7"/>
    <s v="Descripción del Plato_7"/>
    <n v="14"/>
    <n v="24"/>
    <n v="3"/>
    <n v="41"/>
    <s v="Sin cebolla"/>
    <n v="10"/>
    <n v="24"/>
    <n v="0.41666666666666669"/>
    <n v="72"/>
  </r>
  <r>
    <x v="362"/>
    <n v="5"/>
    <s v="Plato_19"/>
    <s v="Descripción del Plato_19"/>
    <n v="22"/>
    <n v="36"/>
    <n v="2"/>
    <n v="42"/>
    <s v="Ninguna"/>
    <n v="14"/>
    <n v="36"/>
    <n v="0.3888888888888889"/>
    <n v="72"/>
  </r>
  <r>
    <x v="362"/>
    <n v="5"/>
    <s v="Plato_11"/>
    <s v="Descripción del Plato_11"/>
    <n v="20"/>
    <n v="33"/>
    <n v="2"/>
    <n v="18"/>
    <s v="Ninguna"/>
    <n v="13"/>
    <n v="33"/>
    <n v="0.39393939393939392"/>
    <n v="66"/>
  </r>
  <r>
    <x v="363"/>
    <n v="15"/>
    <s v="Plato_16"/>
    <s v="Descripción del Plato_16"/>
    <n v="16"/>
    <n v="28"/>
    <n v="2"/>
    <n v="52"/>
    <s v="Ninguna"/>
    <n v="12"/>
    <n v="28"/>
    <n v="0.42857142857142855"/>
    <n v="56"/>
  </r>
  <r>
    <x v="363"/>
    <n v="15"/>
    <s v="Plato_5"/>
    <s v="Descripción del Plato_5"/>
    <n v="13"/>
    <n v="22"/>
    <n v="1"/>
    <n v="20"/>
    <s v="Ninguna"/>
    <n v="9"/>
    <n v="22"/>
    <n v="0.40909090909090912"/>
    <n v="22"/>
  </r>
  <r>
    <x v="363"/>
    <n v="15"/>
    <s v="Plato_1"/>
    <s v="Descripción del Plato_1"/>
    <n v="15"/>
    <n v="25"/>
    <n v="2"/>
    <n v="14"/>
    <s v="Ninguna"/>
    <n v="10"/>
    <n v="25"/>
    <n v="0.4"/>
    <n v="50"/>
  </r>
  <r>
    <x v="363"/>
    <n v="15"/>
    <s v="Plato_9"/>
    <s v="Descripción del Plato_9"/>
    <n v="17"/>
    <n v="29"/>
    <n v="1"/>
    <n v="26"/>
    <s v="Ninguna"/>
    <n v="12"/>
    <n v="29"/>
    <n v="0.41379310344827586"/>
    <n v="29"/>
  </r>
  <r>
    <x v="364"/>
    <n v="4"/>
    <s v="Plato_19"/>
    <s v="Descripción del Plato_19"/>
    <n v="22"/>
    <n v="36"/>
    <n v="3"/>
    <n v="25"/>
    <s v="Sin cebolla"/>
    <n v="14"/>
    <n v="36"/>
    <n v="0.3888888888888889"/>
    <n v="108"/>
  </r>
  <r>
    <x v="365"/>
    <n v="17"/>
    <s v="Plato_6"/>
    <s v="Descripción del Plato_6"/>
    <n v="16"/>
    <n v="27"/>
    <n v="2"/>
    <n v="30"/>
    <s v="Ninguna"/>
    <n v="11"/>
    <n v="27"/>
    <n v="0.40740740740740738"/>
    <n v="54"/>
  </r>
  <r>
    <x v="365"/>
    <n v="17"/>
    <s v="Plato_8"/>
    <s v="Descripción del Plato_8"/>
    <n v="21"/>
    <n v="35"/>
    <n v="3"/>
    <n v="51"/>
    <s v="Sin cebolla"/>
    <n v="14"/>
    <n v="35"/>
    <n v="0.4"/>
    <n v="105"/>
  </r>
  <r>
    <x v="365"/>
    <n v="17"/>
    <s v="Plato_20"/>
    <s v="Descripción del Plato_20"/>
    <n v="25"/>
    <n v="40"/>
    <n v="2"/>
    <n v="9"/>
    <s v="Ninguna"/>
    <n v="15"/>
    <n v="40"/>
    <n v="0.375"/>
    <n v="80"/>
  </r>
  <r>
    <x v="366"/>
    <n v="12"/>
    <s v="Plato_10"/>
    <s v="Descripción del Plato_10"/>
    <n v="15"/>
    <n v="26"/>
    <n v="2"/>
    <n v="34"/>
    <s v="Sin cebolla"/>
    <n v="11"/>
    <n v="26"/>
    <n v="0.42307692307692307"/>
    <n v="52"/>
  </r>
  <r>
    <x v="366"/>
    <n v="12"/>
    <s v="Plato_9"/>
    <s v="Descripción del Plato_9"/>
    <n v="17"/>
    <n v="29"/>
    <n v="1"/>
    <n v="26"/>
    <s v="Sin cebolla"/>
    <n v="12"/>
    <n v="29"/>
    <n v="0.41379310344827586"/>
    <n v="29"/>
  </r>
  <r>
    <x v="366"/>
    <n v="12"/>
    <s v="Plato_3"/>
    <s v="Descripción del Plato_3"/>
    <n v="12"/>
    <n v="20"/>
    <n v="1"/>
    <n v="13"/>
    <s v="Sin cebolla"/>
    <n v="8"/>
    <n v="20"/>
    <n v="0.4"/>
    <n v="20"/>
  </r>
  <r>
    <x v="367"/>
    <n v="13"/>
    <s v="Plato_11"/>
    <s v="Descripción del Plato_11"/>
    <n v="20"/>
    <n v="33"/>
    <n v="3"/>
    <n v="45"/>
    <s v="Ninguna"/>
    <n v="13"/>
    <n v="33"/>
    <n v="0.39393939393939392"/>
    <n v="99"/>
  </r>
  <r>
    <x v="367"/>
    <n v="13"/>
    <s v="Plato_7"/>
    <s v="Descripción del Plato_7"/>
    <n v="14"/>
    <n v="24"/>
    <n v="1"/>
    <n v="40"/>
    <s v="Sin cebolla"/>
    <n v="10"/>
    <n v="24"/>
    <n v="0.41666666666666669"/>
    <n v="24"/>
  </r>
  <r>
    <x v="368"/>
    <n v="20"/>
    <s v="Plato_17"/>
    <s v="Descripción del Plato_17"/>
    <n v="19"/>
    <n v="31"/>
    <n v="2"/>
    <n v="7"/>
    <s v="Sin cebolla"/>
    <n v="12"/>
    <n v="31"/>
    <n v="0.38709677419354838"/>
    <n v="62"/>
  </r>
  <r>
    <x v="368"/>
    <n v="20"/>
    <s v="Plato_14"/>
    <s v="Descripción del Plato_14"/>
    <n v="14"/>
    <n v="23"/>
    <n v="2"/>
    <n v="7"/>
    <s v="Sin cebolla"/>
    <n v="9"/>
    <n v="23"/>
    <n v="0.39130434782608697"/>
    <n v="46"/>
  </r>
  <r>
    <x v="368"/>
    <n v="20"/>
    <s v="Plato_16"/>
    <s v="Descripción del Plato_16"/>
    <n v="16"/>
    <n v="28"/>
    <n v="2"/>
    <n v="8"/>
    <s v="Sin cebolla"/>
    <n v="12"/>
    <n v="28"/>
    <n v="0.42857142857142855"/>
    <n v="56"/>
  </r>
  <r>
    <x v="368"/>
    <n v="20"/>
    <s v="Plato_10"/>
    <s v="Descripción del Plato_10"/>
    <n v="15"/>
    <n v="26"/>
    <n v="3"/>
    <n v="20"/>
    <s v="Sin cebolla"/>
    <n v="11"/>
    <n v="26"/>
    <n v="0.42307692307692307"/>
    <n v="78"/>
  </r>
  <r>
    <x v="369"/>
    <n v="13"/>
    <s v="Plato_19"/>
    <s v="Descripción del Plato_19"/>
    <n v="22"/>
    <n v="36"/>
    <n v="2"/>
    <n v="33"/>
    <s v="Sin cebolla"/>
    <n v="14"/>
    <n v="36"/>
    <n v="0.3888888888888889"/>
    <n v="72"/>
  </r>
  <r>
    <x v="370"/>
    <n v="4"/>
    <s v="Plato_17"/>
    <s v="Descripción del Plato_17"/>
    <n v="19"/>
    <n v="31"/>
    <n v="2"/>
    <n v="11"/>
    <s v="Sin cebolla"/>
    <n v="12"/>
    <n v="31"/>
    <n v="0.38709677419354838"/>
    <n v="62"/>
  </r>
  <r>
    <x v="370"/>
    <n v="4"/>
    <s v="Plato_19"/>
    <s v="Descripción del Plato_19"/>
    <n v="22"/>
    <n v="36"/>
    <n v="1"/>
    <n v="13"/>
    <s v="Ninguna"/>
    <n v="14"/>
    <n v="36"/>
    <n v="0.3888888888888889"/>
    <n v="36"/>
  </r>
  <r>
    <x v="370"/>
    <n v="4"/>
    <s v="Plato_16"/>
    <s v="Descripción del Plato_16"/>
    <n v="16"/>
    <n v="28"/>
    <n v="2"/>
    <n v="11"/>
    <s v="Ninguna"/>
    <n v="12"/>
    <n v="28"/>
    <n v="0.42857142857142855"/>
    <n v="56"/>
  </r>
  <r>
    <x v="370"/>
    <n v="4"/>
    <s v="Plato_14"/>
    <s v="Descripción del Plato_14"/>
    <n v="14"/>
    <n v="23"/>
    <n v="2"/>
    <n v="14"/>
    <s v="Sin cebolla"/>
    <n v="9"/>
    <n v="23"/>
    <n v="0.39130434782608697"/>
    <n v="46"/>
  </r>
  <r>
    <x v="371"/>
    <n v="14"/>
    <s v="Plato_4"/>
    <s v="Descripción del Plato_4"/>
    <n v="10"/>
    <n v="18"/>
    <n v="2"/>
    <n v="22"/>
    <s v="Ninguna"/>
    <n v="8"/>
    <n v="18"/>
    <n v="0.44444444444444442"/>
    <n v="36"/>
  </r>
  <r>
    <x v="372"/>
    <n v="19"/>
    <s v="Plato_13"/>
    <s v="Descripción del Plato_13"/>
    <n v="13"/>
    <n v="21"/>
    <n v="1"/>
    <n v="41"/>
    <s v="Sin cebolla"/>
    <n v="8"/>
    <n v="21"/>
    <n v="0.38095238095238093"/>
    <n v="21"/>
  </r>
  <r>
    <x v="372"/>
    <n v="19"/>
    <s v="Plato_8"/>
    <s v="Descripción del Plato_8"/>
    <n v="21"/>
    <n v="35"/>
    <n v="1"/>
    <n v="49"/>
    <s v="Ninguna"/>
    <n v="14"/>
    <n v="35"/>
    <n v="0.4"/>
    <n v="35"/>
  </r>
  <r>
    <x v="372"/>
    <n v="19"/>
    <s v="Plato_5"/>
    <s v="Descripción del Plato_5"/>
    <n v="13"/>
    <n v="22"/>
    <n v="2"/>
    <n v="17"/>
    <s v="Sin cebolla"/>
    <n v="9"/>
    <n v="22"/>
    <n v="0.40909090909090912"/>
    <n v="44"/>
  </r>
  <r>
    <x v="372"/>
    <n v="19"/>
    <s v="Plato_3"/>
    <s v="Descripción del Plato_3"/>
    <n v="12"/>
    <n v="20"/>
    <n v="3"/>
    <n v="9"/>
    <s v="Sin cebolla"/>
    <n v="8"/>
    <n v="20"/>
    <n v="0.4"/>
    <n v="60"/>
  </r>
  <r>
    <x v="373"/>
    <n v="18"/>
    <s v="Plato_8"/>
    <s v="Descripción del Plato_8"/>
    <n v="21"/>
    <n v="35"/>
    <n v="1"/>
    <n v="9"/>
    <s v="Sin cebolla"/>
    <n v="14"/>
    <n v="35"/>
    <n v="0.4"/>
    <n v="35"/>
  </r>
  <r>
    <x v="374"/>
    <n v="18"/>
    <s v="Plato_17"/>
    <s v="Descripción del Plato_17"/>
    <n v="19"/>
    <n v="31"/>
    <n v="3"/>
    <n v="27"/>
    <s v="Ninguna"/>
    <n v="12"/>
    <n v="31"/>
    <n v="0.38709677419354838"/>
    <n v="93"/>
  </r>
  <r>
    <x v="375"/>
    <n v="16"/>
    <s v="Plato_14"/>
    <s v="Descripción del Plato_14"/>
    <n v="14"/>
    <n v="23"/>
    <n v="2"/>
    <n v="5"/>
    <s v="Sin cebolla"/>
    <n v="9"/>
    <n v="23"/>
    <n v="0.39130434782608697"/>
    <n v="46"/>
  </r>
  <r>
    <x v="376"/>
    <n v="5"/>
    <s v="Plato_18"/>
    <s v="Descripción del Plato_18"/>
    <n v="20"/>
    <n v="34"/>
    <n v="2"/>
    <n v="13"/>
    <s v="Ninguna"/>
    <n v="14"/>
    <n v="34"/>
    <n v="0.41176470588235292"/>
    <n v="68"/>
  </r>
  <r>
    <x v="376"/>
    <n v="5"/>
    <s v="Plato_15"/>
    <s v="Descripción del Plato_15"/>
    <n v="19"/>
    <n v="32"/>
    <n v="1"/>
    <n v="33"/>
    <s v="Ninguna"/>
    <n v="13"/>
    <n v="32"/>
    <n v="0.40625"/>
    <n v="32"/>
  </r>
  <r>
    <x v="377"/>
    <n v="3"/>
    <s v="Plato_2"/>
    <s v="Descripción del Plato_2"/>
    <n v="18"/>
    <n v="30"/>
    <n v="1"/>
    <n v="14"/>
    <s v="Sin cebolla"/>
    <n v="12"/>
    <n v="30"/>
    <n v="0.4"/>
    <n v="30"/>
  </r>
  <r>
    <x v="377"/>
    <n v="3"/>
    <s v="Plato_12"/>
    <s v="Descripción del Plato_12"/>
    <n v="11"/>
    <n v="19"/>
    <n v="1"/>
    <n v="7"/>
    <s v="Sin cebolla"/>
    <n v="8"/>
    <n v="19"/>
    <n v="0.42105263157894735"/>
    <n v="19"/>
  </r>
  <r>
    <x v="378"/>
    <n v="4"/>
    <s v="Plato_8"/>
    <s v="Descripción del Plato_8"/>
    <n v="21"/>
    <n v="35"/>
    <n v="2"/>
    <n v="6"/>
    <s v="Ninguna"/>
    <n v="14"/>
    <n v="35"/>
    <n v="0.4"/>
    <n v="70"/>
  </r>
  <r>
    <x v="379"/>
    <n v="5"/>
    <s v="Plato_11"/>
    <s v="Descripción del Plato_11"/>
    <n v="20"/>
    <n v="33"/>
    <n v="3"/>
    <n v="58"/>
    <s v="Ninguna"/>
    <n v="13"/>
    <n v="33"/>
    <n v="0.39393939393939392"/>
    <n v="99"/>
  </r>
  <r>
    <x v="379"/>
    <n v="5"/>
    <s v="Plato_12"/>
    <s v="Descripción del Plato_12"/>
    <n v="11"/>
    <n v="19"/>
    <n v="2"/>
    <n v="35"/>
    <s v="Ninguna"/>
    <n v="8"/>
    <n v="19"/>
    <n v="0.42105263157894735"/>
    <n v="38"/>
  </r>
  <r>
    <x v="380"/>
    <n v="4"/>
    <s v="Plato_10"/>
    <s v="Descripción del Plato_10"/>
    <n v="15"/>
    <n v="26"/>
    <n v="3"/>
    <n v="35"/>
    <s v="Ninguna"/>
    <n v="11"/>
    <n v="26"/>
    <n v="0.42307692307692307"/>
    <n v="78"/>
  </r>
  <r>
    <x v="380"/>
    <n v="4"/>
    <s v="Plato_11"/>
    <s v="Descripción del Plato_11"/>
    <n v="20"/>
    <n v="33"/>
    <n v="2"/>
    <n v="12"/>
    <s v="Ninguna"/>
    <n v="13"/>
    <n v="33"/>
    <n v="0.39393939393939392"/>
    <n v="66"/>
  </r>
  <r>
    <x v="381"/>
    <n v="20"/>
    <s v="Plato_9"/>
    <s v="Descripción del Plato_9"/>
    <n v="17"/>
    <n v="29"/>
    <n v="3"/>
    <n v="54"/>
    <s v="Sin cebolla"/>
    <n v="12"/>
    <n v="29"/>
    <n v="0.41379310344827586"/>
    <n v="87"/>
  </r>
  <r>
    <x v="382"/>
    <n v="6"/>
    <s v="Plato_19"/>
    <s v="Descripción del Plato_19"/>
    <n v="22"/>
    <n v="36"/>
    <n v="3"/>
    <n v="9"/>
    <s v="Sin cebolla"/>
    <n v="14"/>
    <n v="36"/>
    <n v="0.3888888888888889"/>
    <n v="108"/>
  </r>
  <r>
    <x v="383"/>
    <n v="1"/>
    <s v="Plato_4"/>
    <s v="Descripción del Plato_4"/>
    <n v="10"/>
    <n v="18"/>
    <n v="2"/>
    <n v="26"/>
    <s v="Ninguna"/>
    <n v="8"/>
    <n v="18"/>
    <n v="0.44444444444444442"/>
    <n v="36"/>
  </r>
  <r>
    <x v="383"/>
    <n v="1"/>
    <s v="Plato_12"/>
    <s v="Descripción del Plato_12"/>
    <n v="11"/>
    <n v="19"/>
    <n v="3"/>
    <n v="35"/>
    <s v="Sin cebolla"/>
    <n v="8"/>
    <n v="19"/>
    <n v="0.42105263157894735"/>
    <n v="57"/>
  </r>
  <r>
    <x v="383"/>
    <n v="1"/>
    <s v="Plato_6"/>
    <s v="Descripción del Plato_6"/>
    <n v="16"/>
    <n v="27"/>
    <n v="1"/>
    <n v="49"/>
    <s v="Sin cebolla"/>
    <n v="11"/>
    <n v="27"/>
    <n v="0.40740740740740738"/>
    <n v="27"/>
  </r>
  <r>
    <x v="384"/>
    <n v="6"/>
    <s v="Plato_2"/>
    <s v="Descripción del Plato_2"/>
    <n v="18"/>
    <n v="30"/>
    <n v="2"/>
    <n v="22"/>
    <s v="Ninguna"/>
    <n v="12"/>
    <n v="30"/>
    <n v="0.4"/>
    <n v="60"/>
  </r>
  <r>
    <x v="385"/>
    <n v="5"/>
    <s v="Plato_11"/>
    <s v="Descripción del Plato_11"/>
    <n v="20"/>
    <n v="33"/>
    <n v="3"/>
    <n v="40"/>
    <s v="Sin cebolla"/>
    <n v="13"/>
    <n v="33"/>
    <n v="0.39393939393939392"/>
    <n v="99"/>
  </r>
  <r>
    <x v="386"/>
    <n v="6"/>
    <s v="Plato_17"/>
    <s v="Descripción del Plato_17"/>
    <n v="19"/>
    <n v="31"/>
    <n v="3"/>
    <n v="18"/>
    <s v="Sin cebolla"/>
    <n v="12"/>
    <n v="31"/>
    <n v="0.38709677419354838"/>
    <n v="93"/>
  </r>
  <r>
    <x v="387"/>
    <n v="18"/>
    <s v="Plato_17"/>
    <s v="Descripción del Plato_17"/>
    <n v="19"/>
    <n v="31"/>
    <n v="2"/>
    <n v="52"/>
    <s v="Sin cebolla"/>
    <n v="12"/>
    <n v="31"/>
    <n v="0.38709677419354838"/>
    <n v="62"/>
  </r>
  <r>
    <x v="387"/>
    <n v="18"/>
    <s v="Plato_19"/>
    <s v="Descripción del Plato_19"/>
    <n v="22"/>
    <n v="36"/>
    <n v="2"/>
    <n v="37"/>
    <s v="Ninguna"/>
    <n v="14"/>
    <n v="36"/>
    <n v="0.3888888888888889"/>
    <n v="72"/>
  </r>
  <r>
    <x v="387"/>
    <n v="18"/>
    <s v="Plato_9"/>
    <s v="Descripción del Plato_9"/>
    <n v="17"/>
    <n v="29"/>
    <n v="2"/>
    <n v="31"/>
    <s v="Sin cebolla"/>
    <n v="12"/>
    <n v="29"/>
    <n v="0.41379310344827586"/>
    <n v="58"/>
  </r>
  <r>
    <x v="387"/>
    <n v="18"/>
    <s v="Plato_11"/>
    <s v="Descripción del Plato_11"/>
    <n v="20"/>
    <n v="33"/>
    <n v="3"/>
    <n v="51"/>
    <s v="Sin cebolla"/>
    <n v="13"/>
    <n v="33"/>
    <n v="0.39393939393939392"/>
    <n v="99"/>
  </r>
  <r>
    <x v="388"/>
    <n v="19"/>
    <s v="Plato_11"/>
    <s v="Descripción del Plato_11"/>
    <n v="20"/>
    <n v="33"/>
    <n v="1"/>
    <n v="24"/>
    <s v="Ninguna"/>
    <n v="13"/>
    <n v="33"/>
    <n v="0.39393939393939392"/>
    <n v="33"/>
  </r>
  <r>
    <x v="389"/>
    <n v="9"/>
    <s v="Plato_5"/>
    <s v="Descripción del Plato_5"/>
    <n v="13"/>
    <n v="22"/>
    <n v="2"/>
    <n v="52"/>
    <s v="Sin cebolla"/>
    <n v="9"/>
    <n v="22"/>
    <n v="0.40909090909090912"/>
    <n v="44"/>
  </r>
  <r>
    <x v="389"/>
    <n v="9"/>
    <s v="Plato_10"/>
    <s v="Descripción del Plato_10"/>
    <n v="15"/>
    <n v="26"/>
    <n v="3"/>
    <n v="13"/>
    <s v="Sin cebolla"/>
    <n v="11"/>
    <n v="26"/>
    <n v="0.42307692307692307"/>
    <n v="78"/>
  </r>
  <r>
    <x v="389"/>
    <n v="9"/>
    <s v="Plato_13"/>
    <s v="Descripción del Plato_13"/>
    <n v="13"/>
    <n v="21"/>
    <n v="1"/>
    <n v="28"/>
    <s v="Sin cebolla"/>
    <n v="8"/>
    <n v="21"/>
    <n v="0.38095238095238093"/>
    <n v="21"/>
  </r>
  <r>
    <x v="390"/>
    <n v="15"/>
    <s v="Plato_5"/>
    <s v="Descripción del Plato_5"/>
    <n v="13"/>
    <n v="22"/>
    <n v="1"/>
    <n v="35"/>
    <s v="Ninguna"/>
    <n v="9"/>
    <n v="22"/>
    <n v="0.40909090909090912"/>
    <n v="22"/>
  </r>
  <r>
    <x v="391"/>
    <n v="14"/>
    <s v="Plato_15"/>
    <s v="Descripción del Plato_15"/>
    <n v="19"/>
    <n v="32"/>
    <n v="3"/>
    <n v="17"/>
    <s v="Ninguna"/>
    <n v="13"/>
    <n v="32"/>
    <n v="0.40625"/>
    <n v="96"/>
  </r>
  <r>
    <x v="391"/>
    <n v="14"/>
    <s v="Plato_7"/>
    <s v="Descripción del Plato_7"/>
    <n v="14"/>
    <n v="24"/>
    <n v="1"/>
    <n v="37"/>
    <s v="Sin cebolla"/>
    <n v="10"/>
    <n v="24"/>
    <n v="0.41666666666666669"/>
    <n v="24"/>
  </r>
  <r>
    <x v="392"/>
    <n v="13"/>
    <s v="Plato_12"/>
    <s v="Descripción del Plato_12"/>
    <n v="11"/>
    <n v="19"/>
    <n v="2"/>
    <n v="40"/>
    <s v="Ninguna"/>
    <n v="8"/>
    <n v="19"/>
    <n v="0.42105263157894735"/>
    <n v="38"/>
  </r>
  <r>
    <x v="392"/>
    <n v="13"/>
    <s v="Plato_8"/>
    <s v="Descripción del Plato_8"/>
    <n v="21"/>
    <n v="35"/>
    <n v="3"/>
    <n v="23"/>
    <s v="Ninguna"/>
    <n v="14"/>
    <n v="35"/>
    <n v="0.4"/>
    <n v="105"/>
  </r>
  <r>
    <x v="392"/>
    <n v="13"/>
    <s v="Plato_13"/>
    <s v="Descripción del Plato_13"/>
    <n v="13"/>
    <n v="21"/>
    <n v="1"/>
    <n v="20"/>
    <s v="Sin cebolla"/>
    <n v="8"/>
    <n v="21"/>
    <n v="0.38095238095238093"/>
    <n v="21"/>
  </r>
  <r>
    <x v="392"/>
    <n v="13"/>
    <s v="Plato_5"/>
    <s v="Descripción del Plato_5"/>
    <n v="13"/>
    <n v="22"/>
    <n v="2"/>
    <n v="26"/>
    <s v="Sin cebolla"/>
    <n v="9"/>
    <n v="22"/>
    <n v="0.40909090909090912"/>
    <n v="44"/>
  </r>
  <r>
    <x v="393"/>
    <n v="17"/>
    <s v="Plato_7"/>
    <s v="Descripción del Plato_7"/>
    <n v="14"/>
    <n v="24"/>
    <n v="2"/>
    <n v="5"/>
    <s v="Ninguna"/>
    <n v="10"/>
    <n v="24"/>
    <n v="0.41666666666666669"/>
    <n v="48"/>
  </r>
  <r>
    <x v="393"/>
    <n v="17"/>
    <s v="Plato_9"/>
    <s v="Descripción del Plato_9"/>
    <n v="17"/>
    <n v="29"/>
    <n v="1"/>
    <n v="42"/>
    <s v="Sin cebolla"/>
    <n v="12"/>
    <n v="29"/>
    <n v="0.41379310344827586"/>
    <n v="29"/>
  </r>
  <r>
    <x v="394"/>
    <n v="2"/>
    <s v="Plato_12"/>
    <s v="Descripción del Plato_12"/>
    <n v="11"/>
    <n v="19"/>
    <n v="2"/>
    <n v="8"/>
    <s v="Ninguna"/>
    <n v="8"/>
    <n v="19"/>
    <n v="0.42105263157894735"/>
    <n v="38"/>
  </r>
  <r>
    <x v="395"/>
    <n v="11"/>
    <s v="Plato_3"/>
    <s v="Descripción del Plato_3"/>
    <n v="12"/>
    <n v="20"/>
    <n v="1"/>
    <n v="31"/>
    <s v="Sin cebolla"/>
    <n v="8"/>
    <n v="20"/>
    <n v="0.4"/>
    <n v="20"/>
  </r>
  <r>
    <x v="395"/>
    <n v="11"/>
    <s v="Plato_13"/>
    <s v="Descripción del Plato_13"/>
    <n v="13"/>
    <n v="21"/>
    <n v="3"/>
    <n v="26"/>
    <s v="Sin cebolla"/>
    <n v="8"/>
    <n v="21"/>
    <n v="0.38095238095238093"/>
    <n v="63"/>
  </r>
  <r>
    <x v="396"/>
    <n v="4"/>
    <s v="Plato_6"/>
    <s v="Descripción del Plato_6"/>
    <n v="16"/>
    <n v="27"/>
    <n v="2"/>
    <n v="10"/>
    <s v="Sin cebolla"/>
    <n v="11"/>
    <n v="27"/>
    <n v="0.40740740740740738"/>
    <n v="54"/>
  </r>
  <r>
    <x v="396"/>
    <n v="4"/>
    <s v="Plato_17"/>
    <s v="Descripción del Plato_17"/>
    <n v="19"/>
    <n v="31"/>
    <n v="3"/>
    <n v="59"/>
    <s v="Sin cebolla"/>
    <n v="12"/>
    <n v="31"/>
    <n v="0.38709677419354838"/>
    <n v="93"/>
  </r>
  <r>
    <x v="397"/>
    <n v="9"/>
    <s v="Plato_16"/>
    <s v="Descripción del Plato_16"/>
    <n v="16"/>
    <n v="28"/>
    <n v="2"/>
    <n v="50"/>
    <s v="Ninguna"/>
    <n v="12"/>
    <n v="28"/>
    <n v="0.42857142857142855"/>
    <n v="56"/>
  </r>
  <r>
    <x v="397"/>
    <n v="9"/>
    <s v="Plato_11"/>
    <s v="Descripción del Plato_11"/>
    <n v="20"/>
    <n v="33"/>
    <n v="2"/>
    <n v="21"/>
    <s v="Sin cebolla"/>
    <n v="13"/>
    <n v="33"/>
    <n v="0.39393939393939392"/>
    <n v="66"/>
  </r>
  <r>
    <x v="398"/>
    <n v="7"/>
    <s v="Plato_11"/>
    <s v="Descripción del Plato_11"/>
    <n v="20"/>
    <n v="33"/>
    <n v="3"/>
    <n v="45"/>
    <s v="Ninguna"/>
    <n v="13"/>
    <n v="33"/>
    <n v="0.39393939393939392"/>
    <n v="99"/>
  </r>
  <r>
    <x v="398"/>
    <n v="7"/>
    <s v="Plato_19"/>
    <s v="Descripción del Plato_19"/>
    <n v="22"/>
    <n v="36"/>
    <n v="3"/>
    <n v="46"/>
    <s v="Sin cebolla"/>
    <n v="14"/>
    <n v="36"/>
    <n v="0.3888888888888889"/>
    <n v="108"/>
  </r>
  <r>
    <x v="399"/>
    <n v="9"/>
    <s v="Plato_20"/>
    <s v="Descripción del Plato_20"/>
    <n v="25"/>
    <n v="40"/>
    <n v="2"/>
    <n v="28"/>
    <s v="Ninguna"/>
    <n v="15"/>
    <n v="40"/>
    <n v="0.375"/>
    <n v="80"/>
  </r>
  <r>
    <x v="399"/>
    <n v="9"/>
    <s v="Plato_16"/>
    <s v="Descripción del Plato_16"/>
    <n v="16"/>
    <n v="28"/>
    <n v="2"/>
    <n v="13"/>
    <s v="Ninguna"/>
    <n v="12"/>
    <n v="28"/>
    <n v="0.42857142857142855"/>
    <n v="56"/>
  </r>
  <r>
    <x v="399"/>
    <n v="9"/>
    <s v="Plato_17"/>
    <s v="Descripción del Plato_17"/>
    <n v="19"/>
    <n v="31"/>
    <n v="2"/>
    <n v="38"/>
    <s v="Sin cebolla"/>
    <n v="12"/>
    <n v="31"/>
    <n v="0.38709677419354838"/>
    <n v="62"/>
  </r>
  <r>
    <x v="400"/>
    <n v="16"/>
    <s v="Plato_13"/>
    <s v="Descripción del Plato_13"/>
    <n v="13"/>
    <n v="21"/>
    <n v="2"/>
    <n v="20"/>
    <s v="Ninguna"/>
    <n v="8"/>
    <n v="21"/>
    <n v="0.38095238095238093"/>
    <n v="42"/>
  </r>
  <r>
    <x v="401"/>
    <n v="18"/>
    <s v="Plato_1"/>
    <s v="Descripción del Plato_1"/>
    <n v="15"/>
    <n v="25"/>
    <n v="2"/>
    <n v="16"/>
    <s v="Sin cebolla"/>
    <n v="10"/>
    <n v="25"/>
    <n v="0.4"/>
    <n v="50"/>
  </r>
  <r>
    <x v="401"/>
    <n v="18"/>
    <s v="Plato_12"/>
    <s v="Descripción del Plato_12"/>
    <n v="11"/>
    <n v="19"/>
    <n v="3"/>
    <n v="29"/>
    <s v="Sin cebolla"/>
    <n v="8"/>
    <n v="19"/>
    <n v="0.42105263157894735"/>
    <n v="57"/>
  </r>
  <r>
    <x v="401"/>
    <n v="18"/>
    <s v="Plato_5"/>
    <s v="Descripción del Plato_5"/>
    <n v="13"/>
    <n v="22"/>
    <n v="2"/>
    <n v="21"/>
    <s v="Ninguna"/>
    <n v="9"/>
    <n v="22"/>
    <n v="0.40909090909090912"/>
    <n v="44"/>
  </r>
  <r>
    <x v="402"/>
    <n v="14"/>
    <s v="Plato_5"/>
    <s v="Descripción del Plato_5"/>
    <n v="13"/>
    <n v="22"/>
    <n v="3"/>
    <n v="17"/>
    <s v="Ninguna"/>
    <n v="9"/>
    <n v="22"/>
    <n v="0.40909090909090912"/>
    <n v="66"/>
  </r>
  <r>
    <x v="402"/>
    <n v="14"/>
    <s v="Plato_4"/>
    <s v="Descripción del Plato_4"/>
    <n v="10"/>
    <n v="18"/>
    <n v="2"/>
    <n v="5"/>
    <s v="Sin cebolla"/>
    <n v="8"/>
    <n v="18"/>
    <n v="0.44444444444444442"/>
    <n v="36"/>
  </r>
  <r>
    <x v="402"/>
    <n v="14"/>
    <s v="Plato_15"/>
    <s v="Descripción del Plato_15"/>
    <n v="19"/>
    <n v="32"/>
    <n v="2"/>
    <n v="8"/>
    <s v="Sin cebolla"/>
    <n v="13"/>
    <n v="32"/>
    <n v="0.40625"/>
    <n v="64"/>
  </r>
  <r>
    <x v="402"/>
    <n v="14"/>
    <s v="Plato_7"/>
    <s v="Descripción del Plato_7"/>
    <n v="14"/>
    <n v="24"/>
    <n v="1"/>
    <n v="55"/>
    <s v="Sin cebolla"/>
    <n v="10"/>
    <n v="24"/>
    <n v="0.41666666666666669"/>
    <n v="24"/>
  </r>
  <r>
    <x v="403"/>
    <n v="17"/>
    <s v="Plato_13"/>
    <s v="Descripción del Plato_13"/>
    <n v="13"/>
    <n v="21"/>
    <n v="2"/>
    <n v="20"/>
    <s v="Ninguna"/>
    <n v="8"/>
    <n v="21"/>
    <n v="0.38095238095238093"/>
    <n v="42"/>
  </r>
  <r>
    <x v="403"/>
    <n v="17"/>
    <s v="Plato_3"/>
    <s v="Descripción del Plato_3"/>
    <n v="12"/>
    <n v="20"/>
    <n v="1"/>
    <n v="53"/>
    <s v="Sin cebolla"/>
    <n v="8"/>
    <n v="20"/>
    <n v="0.4"/>
    <n v="20"/>
  </r>
  <r>
    <x v="403"/>
    <n v="17"/>
    <s v="Plato_20"/>
    <s v="Descripción del Plato_20"/>
    <n v="25"/>
    <n v="40"/>
    <n v="3"/>
    <n v="29"/>
    <s v="Sin cebolla"/>
    <n v="15"/>
    <n v="40"/>
    <n v="0.375"/>
    <n v="120"/>
  </r>
  <r>
    <x v="404"/>
    <n v="5"/>
    <s v="Plato_10"/>
    <s v="Descripción del Plato_10"/>
    <n v="15"/>
    <n v="26"/>
    <n v="1"/>
    <n v="41"/>
    <s v="Sin cebolla"/>
    <n v="11"/>
    <n v="26"/>
    <n v="0.42307692307692307"/>
    <n v="26"/>
  </r>
  <r>
    <x v="404"/>
    <n v="5"/>
    <s v="Plato_20"/>
    <s v="Descripción del Plato_20"/>
    <n v="25"/>
    <n v="40"/>
    <n v="1"/>
    <n v="44"/>
    <s v="Ninguna"/>
    <n v="15"/>
    <n v="40"/>
    <n v="0.375"/>
    <n v="40"/>
  </r>
  <r>
    <x v="404"/>
    <n v="5"/>
    <s v="Plato_3"/>
    <s v="Descripción del Plato_3"/>
    <n v="12"/>
    <n v="20"/>
    <n v="2"/>
    <n v="13"/>
    <s v="Sin cebolla"/>
    <n v="8"/>
    <n v="20"/>
    <n v="0.4"/>
    <n v="40"/>
  </r>
  <r>
    <x v="405"/>
    <n v="14"/>
    <s v="Plato_3"/>
    <s v="Descripción del Plato_3"/>
    <n v="12"/>
    <n v="20"/>
    <n v="3"/>
    <n v="6"/>
    <s v="Ninguna"/>
    <n v="8"/>
    <n v="20"/>
    <n v="0.4"/>
    <n v="60"/>
  </r>
  <r>
    <x v="405"/>
    <n v="14"/>
    <s v="Plato_8"/>
    <s v="Descripción del Plato_8"/>
    <n v="21"/>
    <n v="35"/>
    <n v="2"/>
    <n v="56"/>
    <s v="Ninguna"/>
    <n v="14"/>
    <n v="35"/>
    <n v="0.4"/>
    <n v="70"/>
  </r>
  <r>
    <x v="405"/>
    <n v="14"/>
    <s v="Plato_1"/>
    <s v="Descripción del Plato_1"/>
    <n v="15"/>
    <n v="25"/>
    <n v="1"/>
    <n v="55"/>
    <s v="Sin cebolla"/>
    <n v="10"/>
    <n v="25"/>
    <n v="0.4"/>
    <n v="25"/>
  </r>
  <r>
    <x v="406"/>
    <n v="4"/>
    <s v="Plato_3"/>
    <s v="Descripción del Plato_3"/>
    <n v="12"/>
    <n v="20"/>
    <n v="3"/>
    <n v="32"/>
    <s v="Ninguna"/>
    <n v="8"/>
    <n v="20"/>
    <n v="0.4"/>
    <n v="60"/>
  </r>
  <r>
    <x v="406"/>
    <n v="4"/>
    <s v="Plato_8"/>
    <s v="Descripción del Plato_8"/>
    <n v="21"/>
    <n v="35"/>
    <n v="1"/>
    <n v="18"/>
    <s v="Sin cebolla"/>
    <n v="14"/>
    <n v="35"/>
    <n v="0.4"/>
    <n v="35"/>
  </r>
  <r>
    <x v="407"/>
    <n v="17"/>
    <s v="Plato_1"/>
    <s v="Descripción del Plato_1"/>
    <n v="15"/>
    <n v="25"/>
    <n v="1"/>
    <n v="58"/>
    <s v="Sin cebolla"/>
    <n v="10"/>
    <n v="25"/>
    <n v="0.4"/>
    <n v="25"/>
  </r>
  <r>
    <x v="407"/>
    <n v="17"/>
    <s v="Plato_7"/>
    <s v="Descripción del Plato_7"/>
    <n v="14"/>
    <n v="24"/>
    <n v="3"/>
    <n v="11"/>
    <s v="Ninguna"/>
    <n v="10"/>
    <n v="24"/>
    <n v="0.41666666666666669"/>
    <n v="72"/>
  </r>
  <r>
    <x v="407"/>
    <n v="17"/>
    <s v="Plato_18"/>
    <s v="Descripción del Plato_18"/>
    <n v="20"/>
    <n v="34"/>
    <n v="1"/>
    <n v="37"/>
    <s v="Sin cebolla"/>
    <n v="14"/>
    <n v="34"/>
    <n v="0.41176470588235292"/>
    <n v="34"/>
  </r>
  <r>
    <x v="408"/>
    <n v="15"/>
    <s v="Plato_13"/>
    <s v="Descripción del Plato_13"/>
    <n v="13"/>
    <n v="21"/>
    <n v="3"/>
    <n v="44"/>
    <s v="Sin cebolla"/>
    <n v="8"/>
    <n v="21"/>
    <n v="0.38095238095238093"/>
    <n v="63"/>
  </r>
  <r>
    <x v="408"/>
    <n v="15"/>
    <s v="Plato_20"/>
    <s v="Descripción del Plato_20"/>
    <n v="25"/>
    <n v="40"/>
    <n v="1"/>
    <n v="43"/>
    <s v="Ninguna"/>
    <n v="15"/>
    <n v="40"/>
    <n v="0.375"/>
    <n v="40"/>
  </r>
  <r>
    <x v="408"/>
    <n v="15"/>
    <s v="Plato_16"/>
    <s v="Descripción del Plato_16"/>
    <n v="16"/>
    <n v="28"/>
    <n v="1"/>
    <n v="47"/>
    <s v="Ninguna"/>
    <n v="12"/>
    <n v="28"/>
    <n v="0.42857142857142855"/>
    <n v="28"/>
  </r>
  <r>
    <x v="408"/>
    <n v="15"/>
    <s v="Plato_7"/>
    <s v="Descripción del Plato_7"/>
    <n v="14"/>
    <n v="24"/>
    <n v="3"/>
    <n v="29"/>
    <s v="Ninguna"/>
    <n v="10"/>
    <n v="24"/>
    <n v="0.41666666666666669"/>
    <n v="72"/>
  </r>
  <r>
    <x v="409"/>
    <n v="1"/>
    <s v="Plato_3"/>
    <s v="Descripción del Plato_3"/>
    <n v="12"/>
    <n v="20"/>
    <n v="1"/>
    <n v="50"/>
    <s v="Sin cebolla"/>
    <n v="8"/>
    <n v="20"/>
    <n v="0.4"/>
    <n v="20"/>
  </r>
  <r>
    <x v="409"/>
    <n v="1"/>
    <s v="Plato_19"/>
    <s v="Descripción del Plato_19"/>
    <n v="22"/>
    <n v="36"/>
    <n v="1"/>
    <n v="41"/>
    <s v="Ninguna"/>
    <n v="14"/>
    <n v="36"/>
    <n v="0.3888888888888889"/>
    <n v="36"/>
  </r>
  <r>
    <x v="410"/>
    <n v="3"/>
    <s v="Plato_20"/>
    <s v="Descripción del Plato_20"/>
    <n v="25"/>
    <n v="40"/>
    <n v="3"/>
    <n v="36"/>
    <s v="Sin cebolla"/>
    <n v="15"/>
    <n v="40"/>
    <n v="0.375"/>
    <n v="120"/>
  </r>
  <r>
    <x v="410"/>
    <n v="3"/>
    <s v="Plato_4"/>
    <s v="Descripción del Plato_4"/>
    <n v="10"/>
    <n v="18"/>
    <n v="1"/>
    <n v="33"/>
    <s v="Ninguna"/>
    <n v="8"/>
    <n v="18"/>
    <n v="0.44444444444444442"/>
    <n v="18"/>
  </r>
  <r>
    <x v="410"/>
    <n v="3"/>
    <s v="Plato_6"/>
    <s v="Descripción del Plato_6"/>
    <n v="16"/>
    <n v="27"/>
    <n v="3"/>
    <n v="9"/>
    <s v="Ninguna"/>
    <n v="11"/>
    <n v="27"/>
    <n v="0.40740740740740738"/>
    <n v="81"/>
  </r>
  <r>
    <x v="411"/>
    <n v="11"/>
    <s v="Plato_17"/>
    <s v="Descripción del Plato_17"/>
    <n v="19"/>
    <n v="31"/>
    <n v="3"/>
    <n v="57"/>
    <s v="Sin cebolla"/>
    <n v="12"/>
    <n v="31"/>
    <n v="0.38709677419354838"/>
    <n v="93"/>
  </r>
  <r>
    <x v="412"/>
    <n v="13"/>
    <s v="Plato_8"/>
    <s v="Descripción del Plato_8"/>
    <n v="21"/>
    <n v="35"/>
    <n v="1"/>
    <n v="12"/>
    <s v="Sin cebolla"/>
    <n v="14"/>
    <n v="35"/>
    <n v="0.4"/>
    <n v="35"/>
  </r>
  <r>
    <x v="413"/>
    <n v="14"/>
    <s v="Plato_11"/>
    <s v="Descripción del Plato_11"/>
    <n v="20"/>
    <n v="33"/>
    <n v="1"/>
    <n v="38"/>
    <s v="Ninguna"/>
    <n v="13"/>
    <n v="33"/>
    <n v="0.39393939393939392"/>
    <n v="33"/>
  </r>
  <r>
    <x v="414"/>
    <n v="14"/>
    <s v="Plato_6"/>
    <s v="Descripción del Plato_6"/>
    <n v="16"/>
    <n v="27"/>
    <n v="2"/>
    <n v="32"/>
    <s v="Ninguna"/>
    <n v="11"/>
    <n v="27"/>
    <n v="0.40740740740740738"/>
    <n v="54"/>
  </r>
  <r>
    <x v="414"/>
    <n v="14"/>
    <s v="Plato_18"/>
    <s v="Descripción del Plato_18"/>
    <n v="20"/>
    <n v="34"/>
    <n v="2"/>
    <n v="16"/>
    <s v="Sin cebolla"/>
    <n v="14"/>
    <n v="34"/>
    <n v="0.41176470588235292"/>
    <n v="68"/>
  </r>
  <r>
    <x v="414"/>
    <n v="14"/>
    <s v="Plato_19"/>
    <s v="Descripción del Plato_19"/>
    <n v="22"/>
    <n v="36"/>
    <n v="1"/>
    <n v="39"/>
    <s v="Ninguna"/>
    <n v="14"/>
    <n v="36"/>
    <n v="0.3888888888888889"/>
    <n v="36"/>
  </r>
  <r>
    <x v="415"/>
    <n v="20"/>
    <s v="Plato_1"/>
    <s v="Descripción del Plato_1"/>
    <n v="15"/>
    <n v="25"/>
    <n v="1"/>
    <n v="9"/>
    <s v="Sin cebolla"/>
    <n v="10"/>
    <n v="25"/>
    <n v="0.4"/>
    <n v="25"/>
  </r>
  <r>
    <x v="416"/>
    <n v="7"/>
    <s v="Plato_9"/>
    <s v="Descripción del Plato_9"/>
    <n v="17"/>
    <n v="29"/>
    <n v="1"/>
    <n v="23"/>
    <s v="Ninguna"/>
    <n v="12"/>
    <n v="29"/>
    <n v="0.41379310344827586"/>
    <n v="29"/>
  </r>
  <r>
    <x v="416"/>
    <n v="7"/>
    <s v="Plato_20"/>
    <s v="Descripción del Plato_20"/>
    <n v="25"/>
    <n v="40"/>
    <n v="1"/>
    <n v="17"/>
    <s v="Ninguna"/>
    <n v="15"/>
    <n v="40"/>
    <n v="0.375"/>
    <n v="40"/>
  </r>
  <r>
    <x v="416"/>
    <n v="7"/>
    <s v="Plato_12"/>
    <s v="Descripción del Plato_12"/>
    <n v="11"/>
    <n v="19"/>
    <n v="1"/>
    <n v="16"/>
    <s v="Sin cebolla"/>
    <n v="8"/>
    <n v="19"/>
    <n v="0.42105263157894735"/>
    <n v="19"/>
  </r>
  <r>
    <x v="416"/>
    <n v="7"/>
    <s v="Plato_6"/>
    <s v="Descripción del Plato_6"/>
    <n v="16"/>
    <n v="27"/>
    <n v="2"/>
    <n v="34"/>
    <s v="Sin cebolla"/>
    <n v="11"/>
    <n v="27"/>
    <n v="0.40740740740740738"/>
    <n v="54"/>
  </r>
  <r>
    <x v="417"/>
    <n v="17"/>
    <s v="Plato_1"/>
    <s v="Descripción del Plato_1"/>
    <n v="15"/>
    <n v="25"/>
    <n v="1"/>
    <n v="45"/>
    <s v="Ninguna"/>
    <n v="10"/>
    <n v="25"/>
    <n v="0.4"/>
    <n v="25"/>
  </r>
  <r>
    <x v="417"/>
    <n v="17"/>
    <s v="Plato_17"/>
    <s v="Descripción del Plato_17"/>
    <n v="19"/>
    <n v="31"/>
    <n v="3"/>
    <n v="55"/>
    <s v="Sin cebolla"/>
    <n v="12"/>
    <n v="31"/>
    <n v="0.38709677419354838"/>
    <n v="93"/>
  </r>
  <r>
    <x v="418"/>
    <n v="11"/>
    <s v="Plato_18"/>
    <s v="Descripción del Plato_18"/>
    <n v="20"/>
    <n v="34"/>
    <n v="1"/>
    <n v="7"/>
    <s v="Sin cebolla"/>
    <n v="14"/>
    <n v="34"/>
    <n v="0.41176470588235292"/>
    <n v="34"/>
  </r>
  <r>
    <x v="418"/>
    <n v="11"/>
    <s v="Plato_11"/>
    <s v="Descripción del Plato_11"/>
    <n v="20"/>
    <n v="33"/>
    <n v="1"/>
    <n v="57"/>
    <s v="Ninguna"/>
    <n v="13"/>
    <n v="33"/>
    <n v="0.39393939393939392"/>
    <n v="33"/>
  </r>
  <r>
    <x v="419"/>
    <n v="18"/>
    <s v="Plato_18"/>
    <s v="Descripción del Plato_18"/>
    <n v="20"/>
    <n v="34"/>
    <n v="2"/>
    <n v="33"/>
    <s v="Ninguna"/>
    <n v="14"/>
    <n v="34"/>
    <n v="0.41176470588235292"/>
    <n v="68"/>
  </r>
  <r>
    <x v="419"/>
    <n v="18"/>
    <s v="Plato_3"/>
    <s v="Descripción del Plato_3"/>
    <n v="12"/>
    <n v="20"/>
    <n v="3"/>
    <n v="10"/>
    <s v="Ninguna"/>
    <n v="8"/>
    <n v="20"/>
    <n v="0.4"/>
    <n v="60"/>
  </r>
  <r>
    <x v="419"/>
    <n v="18"/>
    <s v="Plato_1"/>
    <s v="Descripción del Plato_1"/>
    <n v="15"/>
    <n v="25"/>
    <n v="2"/>
    <n v="28"/>
    <s v="Ninguna"/>
    <n v="10"/>
    <n v="25"/>
    <n v="0.4"/>
    <n v="50"/>
  </r>
  <r>
    <x v="419"/>
    <n v="18"/>
    <s v="Plato_15"/>
    <s v="Descripción del Plato_15"/>
    <n v="19"/>
    <n v="32"/>
    <n v="2"/>
    <n v="34"/>
    <s v="Ninguna"/>
    <n v="13"/>
    <n v="32"/>
    <n v="0.40625"/>
    <n v="64"/>
  </r>
  <r>
    <x v="420"/>
    <n v="10"/>
    <s v="Plato_17"/>
    <s v="Descripción del Plato_17"/>
    <n v="19"/>
    <n v="31"/>
    <n v="1"/>
    <n v="18"/>
    <s v="Sin cebolla"/>
    <n v="12"/>
    <n v="31"/>
    <n v="0.38709677419354838"/>
    <n v="31"/>
  </r>
  <r>
    <x v="420"/>
    <n v="10"/>
    <s v="Plato_4"/>
    <s v="Descripción del Plato_4"/>
    <n v="10"/>
    <n v="18"/>
    <n v="3"/>
    <n v="53"/>
    <s v="Sin cebolla"/>
    <n v="8"/>
    <n v="18"/>
    <n v="0.44444444444444442"/>
    <n v="54"/>
  </r>
  <r>
    <x v="421"/>
    <n v="12"/>
    <s v="Plato_10"/>
    <s v="Descripción del Plato_10"/>
    <n v="15"/>
    <n v="26"/>
    <n v="2"/>
    <n v="7"/>
    <s v="Sin cebolla"/>
    <n v="11"/>
    <n v="26"/>
    <n v="0.42307692307692307"/>
    <n v="52"/>
  </r>
  <r>
    <x v="421"/>
    <n v="12"/>
    <s v="Plato_19"/>
    <s v="Descripción del Plato_19"/>
    <n v="22"/>
    <n v="36"/>
    <n v="1"/>
    <n v="27"/>
    <s v="Ninguna"/>
    <n v="14"/>
    <n v="36"/>
    <n v="0.3888888888888889"/>
    <n v="36"/>
  </r>
  <r>
    <x v="422"/>
    <n v="4"/>
    <s v="Plato_16"/>
    <s v="Descripción del Plato_16"/>
    <n v="16"/>
    <n v="28"/>
    <n v="2"/>
    <n v="24"/>
    <s v="Ninguna"/>
    <n v="12"/>
    <n v="28"/>
    <n v="0.42857142857142855"/>
    <n v="56"/>
  </r>
  <r>
    <x v="422"/>
    <n v="4"/>
    <s v="Plato_15"/>
    <s v="Descripción del Plato_15"/>
    <n v="19"/>
    <n v="32"/>
    <n v="3"/>
    <n v="7"/>
    <s v="Sin cebolla"/>
    <n v="13"/>
    <n v="32"/>
    <n v="0.40625"/>
    <n v="96"/>
  </r>
  <r>
    <x v="423"/>
    <n v="13"/>
    <s v="Plato_5"/>
    <s v="Descripción del Plato_5"/>
    <n v="13"/>
    <n v="22"/>
    <n v="3"/>
    <n v="43"/>
    <s v="Ninguna"/>
    <n v="9"/>
    <n v="22"/>
    <n v="0.40909090909090912"/>
    <n v="66"/>
  </r>
  <r>
    <x v="423"/>
    <n v="13"/>
    <s v="Plato_6"/>
    <s v="Descripción del Plato_6"/>
    <n v="16"/>
    <n v="27"/>
    <n v="3"/>
    <n v="45"/>
    <s v="Sin cebolla"/>
    <n v="11"/>
    <n v="27"/>
    <n v="0.40740740740740738"/>
    <n v="81"/>
  </r>
  <r>
    <x v="424"/>
    <n v="18"/>
    <s v="Plato_12"/>
    <s v="Descripción del Plato_12"/>
    <n v="11"/>
    <n v="19"/>
    <n v="1"/>
    <n v="28"/>
    <s v="Sin cebolla"/>
    <n v="8"/>
    <n v="19"/>
    <n v="0.42105263157894735"/>
    <n v="19"/>
  </r>
  <r>
    <x v="425"/>
    <n v="5"/>
    <s v="Plato_11"/>
    <s v="Descripción del Plato_11"/>
    <n v="20"/>
    <n v="33"/>
    <n v="1"/>
    <n v="8"/>
    <s v="Sin cebolla"/>
    <n v="13"/>
    <n v="33"/>
    <n v="0.39393939393939392"/>
    <n v="33"/>
  </r>
  <r>
    <x v="425"/>
    <n v="5"/>
    <s v="Plato_16"/>
    <s v="Descripción del Plato_16"/>
    <n v="16"/>
    <n v="28"/>
    <n v="2"/>
    <n v="38"/>
    <s v="Sin cebolla"/>
    <n v="12"/>
    <n v="28"/>
    <n v="0.42857142857142855"/>
    <n v="56"/>
  </r>
  <r>
    <x v="425"/>
    <n v="5"/>
    <s v="Plato_1"/>
    <s v="Descripción del Plato_1"/>
    <n v="15"/>
    <n v="25"/>
    <n v="2"/>
    <n v="23"/>
    <s v="Ninguna"/>
    <n v="10"/>
    <n v="25"/>
    <n v="0.4"/>
    <n v="50"/>
  </r>
  <r>
    <x v="425"/>
    <n v="5"/>
    <s v="Plato_19"/>
    <s v="Descripción del Plato_19"/>
    <n v="22"/>
    <n v="36"/>
    <n v="3"/>
    <n v="47"/>
    <s v="Sin cebolla"/>
    <n v="14"/>
    <n v="36"/>
    <n v="0.3888888888888889"/>
    <n v="108"/>
  </r>
  <r>
    <x v="426"/>
    <n v="2"/>
    <s v="Plato_1"/>
    <s v="Descripción del Plato_1"/>
    <n v="15"/>
    <n v="25"/>
    <n v="3"/>
    <n v="34"/>
    <s v="Sin cebolla"/>
    <n v="10"/>
    <n v="25"/>
    <n v="0.4"/>
    <n v="75"/>
  </r>
  <r>
    <x v="426"/>
    <n v="2"/>
    <s v="Plato_8"/>
    <s v="Descripción del Plato_8"/>
    <n v="21"/>
    <n v="35"/>
    <n v="2"/>
    <n v="52"/>
    <s v="Ninguna"/>
    <n v="14"/>
    <n v="35"/>
    <n v="0.4"/>
    <n v="70"/>
  </r>
  <r>
    <x v="426"/>
    <n v="2"/>
    <s v="Plato_14"/>
    <s v="Descripción del Plato_14"/>
    <n v="14"/>
    <n v="23"/>
    <n v="1"/>
    <n v="24"/>
    <s v="Sin cebolla"/>
    <n v="9"/>
    <n v="23"/>
    <n v="0.39130434782608697"/>
    <n v="23"/>
  </r>
  <r>
    <x v="426"/>
    <n v="2"/>
    <s v="Plato_12"/>
    <s v="Descripción del Plato_12"/>
    <n v="11"/>
    <n v="19"/>
    <n v="2"/>
    <n v="56"/>
    <s v="Ninguna"/>
    <n v="8"/>
    <n v="19"/>
    <n v="0.42105263157894735"/>
    <n v="38"/>
  </r>
  <r>
    <x v="427"/>
    <n v="7"/>
    <s v="Plato_20"/>
    <s v="Descripción del Plato_20"/>
    <n v="25"/>
    <n v="40"/>
    <n v="1"/>
    <n v="38"/>
    <s v="Ninguna"/>
    <n v="15"/>
    <n v="40"/>
    <n v="0.375"/>
    <n v="40"/>
  </r>
  <r>
    <x v="427"/>
    <n v="7"/>
    <s v="Plato_14"/>
    <s v="Descripción del Plato_14"/>
    <n v="14"/>
    <n v="23"/>
    <n v="1"/>
    <n v="46"/>
    <s v="Ninguna"/>
    <n v="9"/>
    <n v="23"/>
    <n v="0.39130434782608697"/>
    <n v="23"/>
  </r>
  <r>
    <x v="427"/>
    <n v="7"/>
    <s v="Plato_1"/>
    <s v="Descripción del Plato_1"/>
    <n v="15"/>
    <n v="25"/>
    <n v="2"/>
    <n v="48"/>
    <s v="Ninguna"/>
    <n v="10"/>
    <n v="25"/>
    <n v="0.4"/>
    <n v="50"/>
  </r>
  <r>
    <x v="427"/>
    <n v="7"/>
    <s v="Plato_17"/>
    <s v="Descripción del Plato_17"/>
    <n v="19"/>
    <n v="31"/>
    <n v="2"/>
    <n v="47"/>
    <s v="Ninguna"/>
    <n v="12"/>
    <n v="31"/>
    <n v="0.38709677419354838"/>
    <n v="62"/>
  </r>
  <r>
    <x v="428"/>
    <n v="8"/>
    <s v="Plato_10"/>
    <s v="Descripción del Plato_10"/>
    <n v="15"/>
    <n v="26"/>
    <n v="3"/>
    <n v="27"/>
    <s v="Ninguna"/>
    <n v="11"/>
    <n v="26"/>
    <n v="0.42307692307692307"/>
    <n v="78"/>
  </r>
  <r>
    <x v="429"/>
    <n v="7"/>
    <s v="Plato_1"/>
    <s v="Descripción del Plato_1"/>
    <n v="15"/>
    <n v="25"/>
    <n v="1"/>
    <n v="49"/>
    <s v="Ninguna"/>
    <n v="10"/>
    <n v="25"/>
    <n v="0.4"/>
    <n v="25"/>
  </r>
  <r>
    <x v="430"/>
    <n v="15"/>
    <s v="Plato_2"/>
    <s v="Descripción del Plato_2"/>
    <n v="18"/>
    <n v="30"/>
    <n v="2"/>
    <n v="20"/>
    <s v="Ninguna"/>
    <n v="12"/>
    <n v="30"/>
    <n v="0.4"/>
    <n v="60"/>
  </r>
  <r>
    <x v="431"/>
    <n v="10"/>
    <s v="Plato_3"/>
    <s v="Descripción del Plato_3"/>
    <n v="12"/>
    <n v="20"/>
    <n v="3"/>
    <n v="16"/>
    <s v="Sin cebolla"/>
    <n v="8"/>
    <n v="20"/>
    <n v="0.4"/>
    <n v="60"/>
  </r>
  <r>
    <x v="431"/>
    <n v="10"/>
    <s v="Plato_13"/>
    <s v="Descripción del Plato_13"/>
    <n v="13"/>
    <n v="21"/>
    <n v="1"/>
    <n v="27"/>
    <s v="Ninguna"/>
    <n v="8"/>
    <n v="21"/>
    <n v="0.38095238095238093"/>
    <n v="21"/>
  </r>
  <r>
    <x v="431"/>
    <n v="10"/>
    <s v="Plato_16"/>
    <s v="Descripción del Plato_16"/>
    <n v="16"/>
    <n v="28"/>
    <n v="1"/>
    <n v="31"/>
    <s v="Ninguna"/>
    <n v="12"/>
    <n v="28"/>
    <n v="0.42857142857142855"/>
    <n v="28"/>
  </r>
  <r>
    <x v="432"/>
    <n v="10"/>
    <s v="Plato_2"/>
    <s v="Descripción del Plato_2"/>
    <n v="18"/>
    <n v="30"/>
    <n v="1"/>
    <n v="56"/>
    <s v="Sin cebolla"/>
    <n v="12"/>
    <n v="30"/>
    <n v="0.4"/>
    <n v="30"/>
  </r>
  <r>
    <x v="432"/>
    <n v="10"/>
    <s v="Plato_7"/>
    <s v="Descripción del Plato_7"/>
    <n v="14"/>
    <n v="24"/>
    <n v="3"/>
    <n v="18"/>
    <s v="Ninguna"/>
    <n v="10"/>
    <n v="24"/>
    <n v="0.41666666666666669"/>
    <n v="72"/>
  </r>
  <r>
    <x v="433"/>
    <n v="15"/>
    <s v="Plato_10"/>
    <s v="Descripción del Plato_10"/>
    <n v="15"/>
    <n v="26"/>
    <n v="2"/>
    <n v="26"/>
    <s v="Ninguna"/>
    <n v="11"/>
    <n v="26"/>
    <n v="0.42307692307692307"/>
    <n v="52"/>
  </r>
  <r>
    <x v="433"/>
    <n v="15"/>
    <s v="Plato_5"/>
    <s v="Descripción del Plato_5"/>
    <n v="13"/>
    <n v="22"/>
    <n v="2"/>
    <n v="32"/>
    <s v="Sin cebolla"/>
    <n v="9"/>
    <n v="22"/>
    <n v="0.40909090909090912"/>
    <n v="44"/>
  </r>
  <r>
    <x v="434"/>
    <n v="17"/>
    <s v="Plato_10"/>
    <s v="Descripción del Plato_10"/>
    <n v="15"/>
    <n v="26"/>
    <n v="2"/>
    <n v="14"/>
    <s v="Ninguna"/>
    <n v="11"/>
    <n v="26"/>
    <n v="0.42307692307692307"/>
    <n v="52"/>
  </r>
  <r>
    <x v="434"/>
    <n v="17"/>
    <s v="Plato_13"/>
    <s v="Descripción del Plato_13"/>
    <n v="13"/>
    <n v="21"/>
    <n v="2"/>
    <n v="42"/>
    <s v="Ninguna"/>
    <n v="8"/>
    <n v="21"/>
    <n v="0.38095238095238093"/>
    <n v="42"/>
  </r>
  <r>
    <x v="434"/>
    <n v="17"/>
    <s v="Plato_2"/>
    <s v="Descripción del Plato_2"/>
    <n v="18"/>
    <n v="30"/>
    <n v="2"/>
    <n v="55"/>
    <s v="Sin cebolla"/>
    <n v="12"/>
    <n v="30"/>
    <n v="0.4"/>
    <n v="60"/>
  </r>
  <r>
    <x v="435"/>
    <n v="10"/>
    <s v="Plato_16"/>
    <s v="Descripción del Plato_16"/>
    <n v="16"/>
    <n v="28"/>
    <n v="2"/>
    <n v="45"/>
    <s v="Sin cebolla"/>
    <n v="12"/>
    <n v="28"/>
    <n v="0.42857142857142855"/>
    <n v="56"/>
  </r>
  <r>
    <x v="436"/>
    <n v="16"/>
    <s v="Plato_8"/>
    <s v="Descripción del Plato_8"/>
    <n v="21"/>
    <n v="35"/>
    <n v="2"/>
    <n v="51"/>
    <s v="Sin cebolla"/>
    <n v="14"/>
    <n v="35"/>
    <n v="0.4"/>
    <n v="70"/>
  </r>
  <r>
    <x v="437"/>
    <n v="2"/>
    <s v="Plato_11"/>
    <s v="Descripción del Plato_11"/>
    <n v="20"/>
    <n v="33"/>
    <n v="1"/>
    <n v="51"/>
    <s v="Sin cebolla"/>
    <n v="13"/>
    <n v="33"/>
    <n v="0.39393939393939392"/>
    <n v="33"/>
  </r>
  <r>
    <x v="438"/>
    <n v="15"/>
    <s v="Plato_11"/>
    <s v="Descripción del Plato_11"/>
    <n v="20"/>
    <n v="33"/>
    <n v="3"/>
    <n v="35"/>
    <s v="Ninguna"/>
    <n v="13"/>
    <n v="33"/>
    <n v="0.39393939393939392"/>
    <n v="99"/>
  </r>
  <r>
    <x v="438"/>
    <n v="15"/>
    <s v="Plato_10"/>
    <s v="Descripción del Plato_10"/>
    <n v="15"/>
    <n v="26"/>
    <n v="3"/>
    <n v="29"/>
    <s v="Sin cebolla"/>
    <n v="11"/>
    <n v="26"/>
    <n v="0.42307692307692307"/>
    <n v="78"/>
  </r>
  <r>
    <x v="439"/>
    <n v="13"/>
    <s v="Plato_14"/>
    <s v="Descripción del Plato_14"/>
    <n v="14"/>
    <n v="23"/>
    <n v="2"/>
    <n v="36"/>
    <s v="Ninguna"/>
    <n v="9"/>
    <n v="23"/>
    <n v="0.39130434782608697"/>
    <n v="46"/>
  </r>
  <r>
    <x v="439"/>
    <n v="13"/>
    <s v="Plato_12"/>
    <s v="Descripción del Plato_12"/>
    <n v="11"/>
    <n v="19"/>
    <n v="2"/>
    <n v="9"/>
    <s v="Ninguna"/>
    <n v="8"/>
    <n v="19"/>
    <n v="0.42105263157894735"/>
    <n v="38"/>
  </r>
  <r>
    <x v="440"/>
    <n v="13"/>
    <s v="Plato_8"/>
    <s v="Descripción del Plato_8"/>
    <n v="21"/>
    <n v="35"/>
    <n v="3"/>
    <n v="54"/>
    <s v="Ninguna"/>
    <n v="14"/>
    <n v="35"/>
    <n v="0.4"/>
    <n v="105"/>
  </r>
  <r>
    <x v="440"/>
    <n v="13"/>
    <s v="Plato_10"/>
    <s v="Descripción del Plato_10"/>
    <n v="15"/>
    <n v="26"/>
    <n v="3"/>
    <n v="36"/>
    <s v="Sin cebolla"/>
    <n v="11"/>
    <n v="26"/>
    <n v="0.42307692307692307"/>
    <n v="78"/>
  </r>
  <r>
    <x v="441"/>
    <n v="15"/>
    <s v="Plato_18"/>
    <s v="Descripción del Plato_18"/>
    <n v="20"/>
    <n v="34"/>
    <n v="3"/>
    <n v="29"/>
    <s v="Sin cebolla"/>
    <n v="14"/>
    <n v="34"/>
    <n v="0.41176470588235292"/>
    <n v="102"/>
  </r>
  <r>
    <x v="441"/>
    <n v="15"/>
    <s v="Plato_1"/>
    <s v="Descripción del Plato_1"/>
    <n v="15"/>
    <n v="25"/>
    <n v="1"/>
    <n v="57"/>
    <s v="Ninguna"/>
    <n v="10"/>
    <n v="25"/>
    <n v="0.4"/>
    <n v="25"/>
  </r>
  <r>
    <x v="441"/>
    <n v="15"/>
    <s v="Plato_19"/>
    <s v="Descripción del Plato_19"/>
    <n v="22"/>
    <n v="36"/>
    <n v="3"/>
    <n v="45"/>
    <s v="Ninguna"/>
    <n v="14"/>
    <n v="36"/>
    <n v="0.3888888888888889"/>
    <n v="108"/>
  </r>
  <r>
    <x v="442"/>
    <n v="4"/>
    <s v="Plato_14"/>
    <s v="Descripción del Plato_14"/>
    <n v="14"/>
    <n v="23"/>
    <n v="1"/>
    <n v="30"/>
    <s v="Ninguna"/>
    <n v="9"/>
    <n v="23"/>
    <n v="0.39130434782608697"/>
    <n v="23"/>
  </r>
  <r>
    <x v="442"/>
    <n v="4"/>
    <s v="Plato_15"/>
    <s v="Descripción del Plato_15"/>
    <n v="19"/>
    <n v="32"/>
    <n v="1"/>
    <n v="52"/>
    <s v="Ninguna"/>
    <n v="13"/>
    <n v="32"/>
    <n v="0.40625"/>
    <n v="32"/>
  </r>
  <r>
    <x v="442"/>
    <n v="4"/>
    <s v="Plato_10"/>
    <s v="Descripción del Plato_10"/>
    <n v="15"/>
    <n v="26"/>
    <n v="3"/>
    <n v="55"/>
    <s v="Ninguna"/>
    <n v="11"/>
    <n v="26"/>
    <n v="0.42307692307692307"/>
    <n v="78"/>
  </r>
  <r>
    <x v="442"/>
    <n v="4"/>
    <s v="Plato_16"/>
    <s v="Descripción del Plato_16"/>
    <n v="16"/>
    <n v="28"/>
    <n v="3"/>
    <n v="18"/>
    <s v="Ninguna"/>
    <n v="12"/>
    <n v="28"/>
    <n v="0.42857142857142855"/>
    <n v="84"/>
  </r>
  <r>
    <x v="443"/>
    <n v="8"/>
    <s v="Plato_14"/>
    <s v="Descripción del Plato_14"/>
    <n v="14"/>
    <n v="23"/>
    <n v="1"/>
    <n v="32"/>
    <s v="Sin cebolla"/>
    <n v="9"/>
    <n v="23"/>
    <n v="0.39130434782608697"/>
    <n v="23"/>
  </r>
  <r>
    <x v="443"/>
    <n v="8"/>
    <s v="Plato_7"/>
    <s v="Descripción del Plato_7"/>
    <n v="14"/>
    <n v="24"/>
    <n v="3"/>
    <n v="49"/>
    <s v="Sin cebolla"/>
    <n v="10"/>
    <n v="24"/>
    <n v="0.41666666666666669"/>
    <n v="72"/>
  </r>
  <r>
    <x v="444"/>
    <n v="6"/>
    <s v="Plato_6"/>
    <s v="Descripción del Plato_6"/>
    <n v="16"/>
    <n v="27"/>
    <n v="3"/>
    <n v="26"/>
    <s v="Ninguna"/>
    <n v="11"/>
    <n v="27"/>
    <n v="0.40740740740740738"/>
    <n v="81"/>
  </r>
  <r>
    <x v="445"/>
    <n v="12"/>
    <s v="Plato_13"/>
    <s v="Descripción del Plato_13"/>
    <n v="13"/>
    <n v="21"/>
    <n v="1"/>
    <n v="8"/>
    <s v="Sin cebolla"/>
    <n v="8"/>
    <n v="21"/>
    <n v="0.38095238095238093"/>
    <n v="21"/>
  </r>
  <r>
    <x v="446"/>
    <n v="8"/>
    <s v="Plato_3"/>
    <s v="Descripción del Plato_3"/>
    <n v="12"/>
    <n v="20"/>
    <n v="2"/>
    <n v="29"/>
    <s v="Sin cebolla"/>
    <n v="8"/>
    <n v="20"/>
    <n v="0.4"/>
    <n v="40"/>
  </r>
  <r>
    <x v="446"/>
    <n v="8"/>
    <s v="Plato_12"/>
    <s v="Descripción del Plato_12"/>
    <n v="11"/>
    <n v="19"/>
    <n v="3"/>
    <n v="50"/>
    <s v="Sin cebolla"/>
    <n v="8"/>
    <n v="19"/>
    <n v="0.42105263157894735"/>
    <n v="57"/>
  </r>
  <r>
    <x v="446"/>
    <n v="8"/>
    <s v="Plato_16"/>
    <s v="Descripción del Plato_16"/>
    <n v="16"/>
    <n v="28"/>
    <n v="3"/>
    <n v="7"/>
    <s v="Ninguna"/>
    <n v="12"/>
    <n v="28"/>
    <n v="0.42857142857142855"/>
    <n v="84"/>
  </r>
  <r>
    <x v="447"/>
    <n v="4"/>
    <s v="Plato_12"/>
    <s v="Descripción del Plato_12"/>
    <n v="11"/>
    <n v="19"/>
    <n v="2"/>
    <n v="26"/>
    <s v="Sin cebolla"/>
    <n v="8"/>
    <n v="19"/>
    <n v="0.42105263157894735"/>
    <n v="38"/>
  </r>
  <r>
    <x v="447"/>
    <n v="4"/>
    <s v="Plato_11"/>
    <s v="Descripción del Plato_11"/>
    <n v="20"/>
    <n v="33"/>
    <n v="3"/>
    <n v="40"/>
    <s v="Sin cebolla"/>
    <n v="13"/>
    <n v="33"/>
    <n v="0.39393939393939392"/>
    <n v="99"/>
  </r>
  <r>
    <x v="448"/>
    <n v="3"/>
    <s v="Plato_15"/>
    <s v="Descripción del Plato_15"/>
    <n v="19"/>
    <n v="32"/>
    <n v="2"/>
    <n v="33"/>
    <s v="Sin cebolla"/>
    <n v="13"/>
    <n v="32"/>
    <n v="0.40625"/>
    <n v="64"/>
  </r>
  <r>
    <x v="449"/>
    <n v="9"/>
    <s v="Plato_4"/>
    <s v="Descripción del Plato_4"/>
    <n v="10"/>
    <n v="18"/>
    <n v="2"/>
    <n v="13"/>
    <s v="Sin cebolla"/>
    <n v="8"/>
    <n v="18"/>
    <n v="0.44444444444444442"/>
    <n v="36"/>
  </r>
  <r>
    <x v="449"/>
    <n v="9"/>
    <s v="Plato_19"/>
    <s v="Descripción del Plato_19"/>
    <n v="22"/>
    <n v="36"/>
    <n v="1"/>
    <n v="21"/>
    <s v="Ninguna"/>
    <n v="14"/>
    <n v="36"/>
    <n v="0.3888888888888889"/>
    <n v="36"/>
  </r>
  <r>
    <x v="450"/>
    <n v="3"/>
    <s v="Plato_8"/>
    <s v="Descripción del Plato_8"/>
    <n v="21"/>
    <n v="35"/>
    <n v="1"/>
    <n v="23"/>
    <s v="Sin cebolla"/>
    <n v="14"/>
    <n v="35"/>
    <n v="0.4"/>
    <n v="35"/>
  </r>
  <r>
    <x v="450"/>
    <n v="3"/>
    <s v="Plato_14"/>
    <s v="Descripción del Plato_14"/>
    <n v="14"/>
    <n v="23"/>
    <n v="1"/>
    <n v="41"/>
    <s v="Sin cebolla"/>
    <n v="9"/>
    <n v="23"/>
    <n v="0.39130434782608697"/>
    <n v="23"/>
  </r>
  <r>
    <x v="450"/>
    <n v="3"/>
    <s v="Plato_18"/>
    <s v="Descripción del Plato_18"/>
    <n v="20"/>
    <n v="34"/>
    <n v="1"/>
    <n v="39"/>
    <s v="Ninguna"/>
    <n v="14"/>
    <n v="34"/>
    <n v="0.41176470588235292"/>
    <n v="34"/>
  </r>
  <r>
    <x v="451"/>
    <n v="9"/>
    <s v="Plato_17"/>
    <s v="Descripción del Plato_17"/>
    <n v="19"/>
    <n v="31"/>
    <n v="3"/>
    <n v="53"/>
    <s v="Ninguna"/>
    <n v="12"/>
    <n v="31"/>
    <n v="0.38709677419354838"/>
    <n v="93"/>
  </r>
  <r>
    <x v="451"/>
    <n v="9"/>
    <s v="Plato_5"/>
    <s v="Descripción del Plato_5"/>
    <n v="13"/>
    <n v="22"/>
    <n v="2"/>
    <n v="28"/>
    <s v="Ninguna"/>
    <n v="9"/>
    <n v="22"/>
    <n v="0.40909090909090912"/>
    <n v="44"/>
  </r>
  <r>
    <x v="451"/>
    <n v="9"/>
    <s v="Plato_13"/>
    <s v="Descripción del Plato_13"/>
    <n v="13"/>
    <n v="21"/>
    <n v="1"/>
    <n v="42"/>
    <s v="Sin cebolla"/>
    <n v="8"/>
    <n v="21"/>
    <n v="0.38095238095238093"/>
    <n v="21"/>
  </r>
  <r>
    <x v="452"/>
    <n v="6"/>
    <s v="Plato_18"/>
    <s v="Descripción del Plato_18"/>
    <n v="20"/>
    <n v="34"/>
    <n v="1"/>
    <n v="42"/>
    <s v="Ninguna"/>
    <n v="14"/>
    <n v="34"/>
    <n v="0.41176470588235292"/>
    <n v="34"/>
  </r>
  <r>
    <x v="452"/>
    <n v="6"/>
    <s v="Plato_15"/>
    <s v="Descripción del Plato_15"/>
    <n v="19"/>
    <n v="32"/>
    <n v="3"/>
    <n v="58"/>
    <s v="Ninguna"/>
    <n v="13"/>
    <n v="32"/>
    <n v="0.40625"/>
    <n v="96"/>
  </r>
  <r>
    <x v="453"/>
    <n v="1"/>
    <s v="Plato_6"/>
    <s v="Descripción del Plato_6"/>
    <n v="16"/>
    <n v="27"/>
    <n v="2"/>
    <n v="49"/>
    <s v="Ninguna"/>
    <n v="11"/>
    <n v="27"/>
    <n v="0.40740740740740738"/>
    <n v="54"/>
  </r>
  <r>
    <x v="453"/>
    <n v="1"/>
    <s v="Plato_12"/>
    <s v="Descripción del Plato_12"/>
    <n v="11"/>
    <n v="19"/>
    <n v="3"/>
    <n v="18"/>
    <s v="Sin cebolla"/>
    <n v="8"/>
    <n v="19"/>
    <n v="0.42105263157894735"/>
    <n v="57"/>
  </r>
  <r>
    <x v="453"/>
    <n v="1"/>
    <s v="Plato_19"/>
    <s v="Descripción del Plato_19"/>
    <n v="22"/>
    <n v="36"/>
    <n v="2"/>
    <n v="42"/>
    <s v="Sin cebolla"/>
    <n v="14"/>
    <n v="36"/>
    <n v="0.3888888888888889"/>
    <n v="72"/>
  </r>
  <r>
    <x v="453"/>
    <n v="1"/>
    <s v="Plato_1"/>
    <s v="Descripción del Plato_1"/>
    <n v="15"/>
    <n v="25"/>
    <n v="2"/>
    <n v="44"/>
    <s v="Ninguna"/>
    <n v="10"/>
    <n v="25"/>
    <n v="0.4"/>
    <n v="50"/>
  </r>
  <r>
    <x v="454"/>
    <n v="12"/>
    <s v="Plato_7"/>
    <s v="Descripción del Plato_7"/>
    <n v="14"/>
    <n v="24"/>
    <n v="2"/>
    <n v="11"/>
    <s v="Ninguna"/>
    <n v="10"/>
    <n v="24"/>
    <n v="0.41666666666666669"/>
    <n v="48"/>
  </r>
  <r>
    <x v="455"/>
    <n v="13"/>
    <s v="Plato_20"/>
    <s v="Descripción del Plato_20"/>
    <n v="25"/>
    <n v="40"/>
    <n v="2"/>
    <n v="47"/>
    <s v="Sin cebolla"/>
    <n v="15"/>
    <n v="40"/>
    <n v="0.375"/>
    <n v="80"/>
  </r>
  <r>
    <x v="455"/>
    <n v="13"/>
    <s v="Plato_18"/>
    <s v="Descripción del Plato_18"/>
    <n v="20"/>
    <n v="34"/>
    <n v="2"/>
    <n v="24"/>
    <s v="Ninguna"/>
    <n v="14"/>
    <n v="34"/>
    <n v="0.41176470588235292"/>
    <n v="68"/>
  </r>
  <r>
    <x v="456"/>
    <n v="18"/>
    <s v="Plato_11"/>
    <s v="Descripción del Plato_11"/>
    <n v="20"/>
    <n v="33"/>
    <n v="3"/>
    <n v="43"/>
    <s v="Sin cebolla"/>
    <n v="13"/>
    <n v="33"/>
    <n v="0.39393939393939392"/>
    <n v="99"/>
  </r>
  <r>
    <x v="456"/>
    <n v="18"/>
    <s v="Plato_12"/>
    <s v="Descripción del Plato_12"/>
    <n v="11"/>
    <n v="19"/>
    <n v="2"/>
    <n v="15"/>
    <s v="Sin cebolla"/>
    <n v="8"/>
    <n v="19"/>
    <n v="0.42105263157894735"/>
    <n v="38"/>
  </r>
  <r>
    <x v="457"/>
    <n v="4"/>
    <s v="Plato_16"/>
    <s v="Descripción del Plato_16"/>
    <n v="16"/>
    <n v="28"/>
    <n v="2"/>
    <n v="11"/>
    <s v="Sin cebolla"/>
    <n v="12"/>
    <n v="28"/>
    <n v="0.42857142857142855"/>
    <n v="56"/>
  </r>
  <r>
    <x v="457"/>
    <n v="4"/>
    <s v="Plato_18"/>
    <s v="Descripción del Plato_18"/>
    <n v="20"/>
    <n v="34"/>
    <n v="3"/>
    <n v="28"/>
    <s v="Ninguna"/>
    <n v="14"/>
    <n v="34"/>
    <n v="0.41176470588235292"/>
    <n v="102"/>
  </r>
  <r>
    <x v="457"/>
    <n v="4"/>
    <s v="Plato_11"/>
    <s v="Descripción del Plato_11"/>
    <n v="20"/>
    <n v="33"/>
    <n v="2"/>
    <n v="6"/>
    <s v="Ninguna"/>
    <n v="13"/>
    <n v="33"/>
    <n v="0.39393939393939392"/>
    <n v="66"/>
  </r>
  <r>
    <x v="457"/>
    <n v="4"/>
    <s v="Plato_5"/>
    <s v="Descripción del Plato_5"/>
    <n v="13"/>
    <n v="22"/>
    <n v="2"/>
    <n v="44"/>
    <s v="Ninguna"/>
    <n v="9"/>
    <n v="22"/>
    <n v="0.40909090909090912"/>
    <n v="44"/>
  </r>
  <r>
    <x v="458"/>
    <n v="20"/>
    <s v="Plato_16"/>
    <s v="Descripción del Plato_16"/>
    <n v="16"/>
    <n v="28"/>
    <n v="3"/>
    <n v="30"/>
    <s v="Ninguna"/>
    <n v="12"/>
    <n v="28"/>
    <n v="0.42857142857142855"/>
    <n v="84"/>
  </r>
  <r>
    <x v="459"/>
    <n v="19"/>
    <s v="Plato_16"/>
    <s v="Descripción del Plato_16"/>
    <n v="16"/>
    <n v="28"/>
    <n v="1"/>
    <n v="40"/>
    <s v="Sin cebolla"/>
    <n v="12"/>
    <n v="28"/>
    <n v="0.42857142857142855"/>
    <n v="28"/>
  </r>
  <r>
    <x v="459"/>
    <n v="19"/>
    <s v="Plato_10"/>
    <s v="Descripción del Plato_10"/>
    <n v="15"/>
    <n v="26"/>
    <n v="1"/>
    <n v="8"/>
    <s v="Sin cebolla"/>
    <n v="11"/>
    <n v="26"/>
    <n v="0.42307692307692307"/>
    <n v="26"/>
  </r>
  <r>
    <x v="459"/>
    <n v="19"/>
    <s v="Plato_1"/>
    <s v="Descripción del Plato_1"/>
    <n v="15"/>
    <n v="25"/>
    <n v="2"/>
    <n v="43"/>
    <s v="Ninguna"/>
    <n v="10"/>
    <n v="25"/>
    <n v="0.4"/>
    <n v="50"/>
  </r>
  <r>
    <x v="459"/>
    <n v="19"/>
    <s v="Plato_7"/>
    <s v="Descripción del Plato_7"/>
    <n v="14"/>
    <n v="24"/>
    <n v="3"/>
    <n v="33"/>
    <s v="Ninguna"/>
    <n v="10"/>
    <n v="24"/>
    <n v="0.41666666666666669"/>
    <n v="72"/>
  </r>
  <r>
    <x v="460"/>
    <n v="4"/>
    <s v="Plato_8"/>
    <s v="Descripción del Plato_8"/>
    <n v="21"/>
    <n v="35"/>
    <n v="2"/>
    <n v="38"/>
    <s v="Sin cebolla"/>
    <n v="14"/>
    <n v="35"/>
    <n v="0.4"/>
    <n v="70"/>
  </r>
  <r>
    <x v="460"/>
    <n v="4"/>
    <s v="Plato_9"/>
    <s v="Descripción del Plato_9"/>
    <n v="17"/>
    <n v="29"/>
    <n v="1"/>
    <n v="28"/>
    <s v="Ninguna"/>
    <n v="12"/>
    <n v="29"/>
    <n v="0.41379310344827586"/>
    <n v="29"/>
  </r>
  <r>
    <x v="461"/>
    <n v="9"/>
    <s v="Plato_11"/>
    <s v="Descripción del Plato_11"/>
    <n v="20"/>
    <n v="33"/>
    <n v="3"/>
    <n v="11"/>
    <s v="Ninguna"/>
    <n v="13"/>
    <n v="33"/>
    <n v="0.39393939393939392"/>
    <n v="99"/>
  </r>
  <r>
    <x v="462"/>
    <n v="7"/>
    <s v="Plato_17"/>
    <s v="Descripción del Plato_17"/>
    <n v="19"/>
    <n v="31"/>
    <n v="3"/>
    <n v="14"/>
    <s v="Sin cebolla"/>
    <n v="12"/>
    <n v="31"/>
    <n v="0.38709677419354838"/>
    <n v="93"/>
  </r>
  <r>
    <x v="463"/>
    <n v="16"/>
    <s v="Plato_10"/>
    <s v="Descripción del Plato_10"/>
    <n v="15"/>
    <n v="26"/>
    <n v="3"/>
    <n v="50"/>
    <s v="Sin cebolla"/>
    <n v="11"/>
    <n v="26"/>
    <n v="0.42307692307692307"/>
    <n v="78"/>
  </r>
  <r>
    <x v="463"/>
    <n v="16"/>
    <s v="Plato_6"/>
    <s v="Descripción del Plato_6"/>
    <n v="16"/>
    <n v="27"/>
    <n v="2"/>
    <n v="24"/>
    <s v="Ninguna"/>
    <n v="11"/>
    <n v="27"/>
    <n v="0.40740740740740738"/>
    <n v="54"/>
  </r>
  <r>
    <x v="463"/>
    <n v="16"/>
    <s v="Plato_5"/>
    <s v="Descripción del Plato_5"/>
    <n v="13"/>
    <n v="22"/>
    <n v="1"/>
    <n v="10"/>
    <s v="Ninguna"/>
    <n v="9"/>
    <n v="22"/>
    <n v="0.40909090909090912"/>
    <n v="22"/>
  </r>
  <r>
    <x v="464"/>
    <n v="4"/>
    <s v="Plato_1"/>
    <s v="Descripción del Plato_1"/>
    <n v="15"/>
    <n v="25"/>
    <n v="3"/>
    <n v="37"/>
    <s v="Ninguna"/>
    <n v="10"/>
    <n v="25"/>
    <n v="0.4"/>
    <n v="75"/>
  </r>
  <r>
    <x v="464"/>
    <n v="4"/>
    <s v="Plato_14"/>
    <s v="Descripción del Plato_14"/>
    <n v="14"/>
    <n v="23"/>
    <n v="2"/>
    <n v="23"/>
    <s v="Sin cebolla"/>
    <n v="9"/>
    <n v="23"/>
    <n v="0.39130434782608697"/>
    <n v="46"/>
  </r>
  <r>
    <x v="465"/>
    <n v="4"/>
    <s v="Plato_5"/>
    <s v="Descripción del Plato_5"/>
    <n v="13"/>
    <n v="22"/>
    <n v="1"/>
    <n v="50"/>
    <s v="Sin cebolla"/>
    <n v="9"/>
    <n v="22"/>
    <n v="0.40909090909090912"/>
    <n v="22"/>
  </r>
  <r>
    <x v="465"/>
    <n v="4"/>
    <s v="Plato_2"/>
    <s v="Descripción del Plato_2"/>
    <n v="18"/>
    <n v="30"/>
    <n v="3"/>
    <n v="52"/>
    <s v="Ninguna"/>
    <n v="12"/>
    <n v="30"/>
    <n v="0.4"/>
    <n v="90"/>
  </r>
  <r>
    <x v="465"/>
    <n v="4"/>
    <s v="Plato_16"/>
    <s v="Descripción del Plato_16"/>
    <n v="16"/>
    <n v="28"/>
    <n v="1"/>
    <n v="43"/>
    <s v="Ninguna"/>
    <n v="12"/>
    <n v="28"/>
    <n v="0.42857142857142855"/>
    <n v="28"/>
  </r>
  <r>
    <x v="466"/>
    <n v="15"/>
    <s v="Plato_11"/>
    <s v="Descripción del Plato_11"/>
    <n v="20"/>
    <n v="33"/>
    <n v="3"/>
    <n v="13"/>
    <s v="Ninguna"/>
    <n v="13"/>
    <n v="33"/>
    <n v="0.39393939393939392"/>
    <n v="99"/>
  </r>
  <r>
    <x v="466"/>
    <n v="15"/>
    <s v="Plato_5"/>
    <s v="Descripción del Plato_5"/>
    <n v="13"/>
    <n v="22"/>
    <n v="2"/>
    <n v="59"/>
    <s v="Ninguna"/>
    <n v="9"/>
    <n v="22"/>
    <n v="0.40909090909090912"/>
    <n v="44"/>
  </r>
  <r>
    <x v="467"/>
    <n v="14"/>
    <s v="Plato_12"/>
    <s v="Descripción del Plato_12"/>
    <n v="11"/>
    <n v="19"/>
    <n v="2"/>
    <n v="38"/>
    <s v="Sin cebolla"/>
    <n v="8"/>
    <n v="19"/>
    <n v="0.42105263157894735"/>
    <n v="38"/>
  </r>
  <r>
    <x v="467"/>
    <n v="14"/>
    <s v="Plato_3"/>
    <s v="Descripción del Plato_3"/>
    <n v="12"/>
    <n v="20"/>
    <n v="2"/>
    <n v="16"/>
    <s v="Sin cebolla"/>
    <n v="8"/>
    <n v="20"/>
    <n v="0.4"/>
    <n v="40"/>
  </r>
  <r>
    <x v="467"/>
    <n v="14"/>
    <s v="Plato_16"/>
    <s v="Descripción del Plato_16"/>
    <n v="16"/>
    <n v="28"/>
    <n v="1"/>
    <n v="9"/>
    <s v="Sin cebolla"/>
    <n v="12"/>
    <n v="28"/>
    <n v="0.42857142857142855"/>
    <n v="28"/>
  </r>
  <r>
    <x v="468"/>
    <n v="1"/>
    <s v="Plato_8"/>
    <s v="Descripción del Plato_8"/>
    <n v="21"/>
    <n v="35"/>
    <n v="3"/>
    <n v="22"/>
    <s v="Sin cebolla"/>
    <n v="14"/>
    <n v="35"/>
    <n v="0.4"/>
    <n v="105"/>
  </r>
  <r>
    <x v="468"/>
    <n v="1"/>
    <s v="Plato_15"/>
    <s v="Descripción del Plato_15"/>
    <n v="19"/>
    <n v="32"/>
    <n v="1"/>
    <n v="44"/>
    <s v="Ninguna"/>
    <n v="13"/>
    <n v="32"/>
    <n v="0.40625"/>
    <n v="32"/>
  </r>
  <r>
    <x v="469"/>
    <n v="17"/>
    <s v="Plato_7"/>
    <s v="Descripción del Plato_7"/>
    <n v="14"/>
    <n v="24"/>
    <n v="1"/>
    <n v="44"/>
    <s v="Ninguna"/>
    <n v="10"/>
    <n v="24"/>
    <n v="0.41666666666666669"/>
    <n v="24"/>
  </r>
  <r>
    <x v="469"/>
    <n v="17"/>
    <s v="Plato_4"/>
    <s v="Descripción del Plato_4"/>
    <n v="10"/>
    <n v="18"/>
    <n v="3"/>
    <n v="28"/>
    <s v="Ninguna"/>
    <n v="8"/>
    <n v="18"/>
    <n v="0.44444444444444442"/>
    <n v="54"/>
  </r>
  <r>
    <x v="470"/>
    <n v="7"/>
    <s v="Plato_8"/>
    <s v="Descripción del Plato_8"/>
    <n v="21"/>
    <n v="35"/>
    <n v="3"/>
    <n v="57"/>
    <s v="Ninguna"/>
    <n v="14"/>
    <n v="35"/>
    <n v="0.4"/>
    <n v="105"/>
  </r>
  <r>
    <x v="471"/>
    <n v="20"/>
    <s v="Plato_8"/>
    <s v="Descripción del Plato_8"/>
    <n v="21"/>
    <n v="35"/>
    <n v="2"/>
    <n v="42"/>
    <s v="Ninguna"/>
    <n v="14"/>
    <n v="35"/>
    <n v="0.4"/>
    <n v="70"/>
  </r>
  <r>
    <x v="471"/>
    <n v="20"/>
    <s v="Plato_5"/>
    <s v="Descripción del Plato_5"/>
    <n v="13"/>
    <n v="22"/>
    <n v="2"/>
    <n v="31"/>
    <s v="Sin cebolla"/>
    <n v="9"/>
    <n v="22"/>
    <n v="0.40909090909090912"/>
    <n v="44"/>
  </r>
  <r>
    <x v="472"/>
    <n v="13"/>
    <s v="Plato_5"/>
    <s v="Descripción del Plato_5"/>
    <n v="13"/>
    <n v="22"/>
    <n v="2"/>
    <n v="51"/>
    <s v="Sin cebolla"/>
    <n v="9"/>
    <n v="22"/>
    <n v="0.40909090909090912"/>
    <n v="44"/>
  </r>
  <r>
    <x v="472"/>
    <n v="13"/>
    <s v="Plato_8"/>
    <s v="Descripción del Plato_8"/>
    <n v="21"/>
    <n v="35"/>
    <n v="1"/>
    <n v="10"/>
    <s v="Ninguna"/>
    <n v="14"/>
    <n v="35"/>
    <n v="0.4"/>
    <n v="35"/>
  </r>
  <r>
    <x v="473"/>
    <n v="2"/>
    <s v="Plato_18"/>
    <s v="Descripción del Plato_18"/>
    <n v="20"/>
    <n v="34"/>
    <n v="1"/>
    <n v="55"/>
    <s v="Sin cebolla"/>
    <n v="14"/>
    <n v="34"/>
    <n v="0.41176470588235292"/>
    <n v="34"/>
  </r>
  <r>
    <x v="473"/>
    <n v="2"/>
    <s v="Plato_9"/>
    <s v="Descripción del Plato_9"/>
    <n v="17"/>
    <n v="29"/>
    <n v="1"/>
    <n v="37"/>
    <s v="Ninguna"/>
    <n v="12"/>
    <n v="29"/>
    <n v="0.41379310344827586"/>
    <n v="29"/>
  </r>
  <r>
    <x v="473"/>
    <n v="2"/>
    <s v="Plato_17"/>
    <s v="Descripción del Plato_17"/>
    <n v="19"/>
    <n v="31"/>
    <n v="1"/>
    <n v="34"/>
    <s v="Sin cebolla"/>
    <n v="12"/>
    <n v="31"/>
    <n v="0.38709677419354838"/>
    <n v="31"/>
  </r>
  <r>
    <x v="473"/>
    <n v="2"/>
    <s v="Plato_16"/>
    <s v="Descripción del Plato_16"/>
    <n v="16"/>
    <n v="28"/>
    <n v="3"/>
    <n v="35"/>
    <s v="Ninguna"/>
    <n v="12"/>
    <n v="28"/>
    <n v="0.42857142857142855"/>
    <n v="84"/>
  </r>
  <r>
    <x v="474"/>
    <n v="18"/>
    <s v="Plato_7"/>
    <s v="Descripción del Plato_7"/>
    <n v="14"/>
    <n v="24"/>
    <n v="3"/>
    <n v="21"/>
    <s v="Sin cebolla"/>
    <n v="10"/>
    <n v="24"/>
    <n v="0.41666666666666669"/>
    <n v="72"/>
  </r>
  <r>
    <x v="474"/>
    <n v="18"/>
    <s v="Plato_18"/>
    <s v="Descripción del Plato_18"/>
    <n v="20"/>
    <n v="34"/>
    <n v="3"/>
    <n v="14"/>
    <s v="Sin cebolla"/>
    <n v="14"/>
    <n v="34"/>
    <n v="0.41176470588235292"/>
    <n v="102"/>
  </r>
  <r>
    <x v="475"/>
    <n v="13"/>
    <s v="Plato_7"/>
    <s v="Descripción del Plato_7"/>
    <n v="14"/>
    <n v="24"/>
    <n v="2"/>
    <n v="55"/>
    <s v="Sin cebolla"/>
    <n v="10"/>
    <n v="24"/>
    <n v="0.41666666666666669"/>
    <n v="48"/>
  </r>
  <r>
    <x v="475"/>
    <n v="13"/>
    <s v="Plato_18"/>
    <s v="Descripción del Plato_18"/>
    <n v="20"/>
    <n v="34"/>
    <n v="1"/>
    <n v="34"/>
    <s v="Ninguna"/>
    <n v="14"/>
    <n v="34"/>
    <n v="0.41176470588235292"/>
    <n v="34"/>
  </r>
  <r>
    <x v="475"/>
    <n v="13"/>
    <s v="Plato_15"/>
    <s v="Descripción del Plato_15"/>
    <n v="19"/>
    <n v="32"/>
    <n v="3"/>
    <n v="5"/>
    <s v="Sin cebolla"/>
    <n v="13"/>
    <n v="32"/>
    <n v="0.40625"/>
    <n v="96"/>
  </r>
  <r>
    <x v="475"/>
    <n v="13"/>
    <s v="Plato_20"/>
    <s v="Descripción del Plato_20"/>
    <n v="25"/>
    <n v="40"/>
    <n v="1"/>
    <n v="21"/>
    <s v="Ninguna"/>
    <n v="15"/>
    <n v="40"/>
    <n v="0.375"/>
    <n v="40"/>
  </r>
  <r>
    <x v="476"/>
    <n v="8"/>
    <s v="Plato_18"/>
    <s v="Descripción del Plato_18"/>
    <n v="20"/>
    <n v="34"/>
    <n v="2"/>
    <n v="34"/>
    <s v="Sin cebolla"/>
    <n v="14"/>
    <n v="34"/>
    <n v="0.41176470588235292"/>
    <n v="68"/>
  </r>
  <r>
    <x v="476"/>
    <n v="8"/>
    <s v="Plato_14"/>
    <s v="Descripción del Plato_14"/>
    <n v="14"/>
    <n v="23"/>
    <n v="2"/>
    <n v="13"/>
    <s v="Sin cebolla"/>
    <n v="9"/>
    <n v="23"/>
    <n v="0.39130434782608697"/>
    <n v="46"/>
  </r>
  <r>
    <x v="476"/>
    <n v="8"/>
    <s v="Plato_7"/>
    <s v="Descripción del Plato_7"/>
    <n v="14"/>
    <n v="24"/>
    <n v="2"/>
    <n v="47"/>
    <s v="Sin cebolla"/>
    <n v="10"/>
    <n v="24"/>
    <n v="0.41666666666666669"/>
    <n v="48"/>
  </r>
  <r>
    <x v="476"/>
    <n v="8"/>
    <s v="Plato_13"/>
    <s v="Descripción del Plato_13"/>
    <n v="13"/>
    <n v="21"/>
    <n v="2"/>
    <n v="21"/>
    <s v="Ninguna"/>
    <n v="8"/>
    <n v="21"/>
    <n v="0.38095238095238093"/>
    <n v="42"/>
  </r>
  <r>
    <x v="477"/>
    <n v="7"/>
    <s v="Plato_2"/>
    <s v="Descripción del Plato_2"/>
    <n v="18"/>
    <n v="30"/>
    <n v="2"/>
    <n v="54"/>
    <s v="Sin cebolla"/>
    <n v="12"/>
    <n v="30"/>
    <n v="0.4"/>
    <n v="60"/>
  </r>
  <r>
    <x v="477"/>
    <n v="7"/>
    <s v="Plato_9"/>
    <s v="Descripción del Plato_9"/>
    <n v="17"/>
    <n v="29"/>
    <n v="2"/>
    <n v="36"/>
    <s v="Sin cebolla"/>
    <n v="12"/>
    <n v="29"/>
    <n v="0.41379310344827586"/>
    <n v="58"/>
  </r>
  <r>
    <x v="478"/>
    <n v="1"/>
    <s v="Plato_4"/>
    <s v="Descripción del Plato_4"/>
    <n v="10"/>
    <n v="18"/>
    <n v="1"/>
    <n v="45"/>
    <s v="Ninguna"/>
    <n v="8"/>
    <n v="18"/>
    <n v="0.44444444444444442"/>
    <n v="18"/>
  </r>
  <r>
    <x v="478"/>
    <n v="1"/>
    <s v="Plato_18"/>
    <s v="Descripción del Plato_18"/>
    <n v="20"/>
    <n v="34"/>
    <n v="1"/>
    <n v="38"/>
    <s v="Sin cebolla"/>
    <n v="14"/>
    <n v="34"/>
    <n v="0.41176470588235292"/>
    <n v="34"/>
  </r>
  <r>
    <x v="479"/>
    <n v="1"/>
    <s v="Plato_8"/>
    <s v="Descripción del Plato_8"/>
    <n v="21"/>
    <n v="35"/>
    <n v="3"/>
    <n v="57"/>
    <s v="Sin cebolla"/>
    <n v="14"/>
    <n v="35"/>
    <n v="0.4"/>
    <n v="105"/>
  </r>
  <r>
    <x v="479"/>
    <n v="1"/>
    <s v="Plato_6"/>
    <s v="Descripción del Plato_6"/>
    <n v="16"/>
    <n v="27"/>
    <n v="2"/>
    <n v="8"/>
    <s v="Ninguna"/>
    <n v="11"/>
    <n v="27"/>
    <n v="0.40740740740740738"/>
    <n v="54"/>
  </r>
  <r>
    <x v="480"/>
    <n v="9"/>
    <s v="Plato_10"/>
    <s v="Descripción del Plato_10"/>
    <n v="15"/>
    <n v="26"/>
    <n v="2"/>
    <n v="58"/>
    <s v="Sin cebolla"/>
    <n v="11"/>
    <n v="26"/>
    <n v="0.42307692307692307"/>
    <n v="52"/>
  </r>
  <r>
    <x v="481"/>
    <n v="9"/>
    <s v="Plato_13"/>
    <s v="Descripción del Plato_13"/>
    <n v="13"/>
    <n v="21"/>
    <n v="3"/>
    <n v="21"/>
    <s v="Sin cebolla"/>
    <n v="8"/>
    <n v="21"/>
    <n v="0.38095238095238093"/>
    <n v="63"/>
  </r>
  <r>
    <x v="482"/>
    <n v="2"/>
    <s v="Plato_6"/>
    <s v="Descripción del Plato_6"/>
    <n v="16"/>
    <n v="27"/>
    <n v="3"/>
    <n v="53"/>
    <s v="Ninguna"/>
    <n v="11"/>
    <n v="27"/>
    <n v="0.40740740740740738"/>
    <n v="81"/>
  </r>
  <r>
    <x v="483"/>
    <n v="18"/>
    <s v="Plato_1"/>
    <s v="Descripción del Plato_1"/>
    <n v="15"/>
    <n v="25"/>
    <n v="3"/>
    <n v="34"/>
    <s v="Sin cebolla"/>
    <n v="10"/>
    <n v="25"/>
    <n v="0.4"/>
    <n v="75"/>
  </r>
  <r>
    <x v="484"/>
    <n v="6"/>
    <s v="Plato_7"/>
    <s v="Descripción del Plato_7"/>
    <n v="14"/>
    <n v="24"/>
    <n v="3"/>
    <n v="23"/>
    <s v="Ninguna"/>
    <n v="10"/>
    <n v="24"/>
    <n v="0.41666666666666669"/>
    <n v="72"/>
  </r>
  <r>
    <x v="484"/>
    <n v="6"/>
    <s v="Plato_19"/>
    <s v="Descripción del Plato_19"/>
    <n v="22"/>
    <n v="36"/>
    <n v="2"/>
    <n v="56"/>
    <s v="Ninguna"/>
    <n v="14"/>
    <n v="36"/>
    <n v="0.3888888888888889"/>
    <n v="72"/>
  </r>
  <r>
    <x v="485"/>
    <n v="15"/>
    <s v="Plato_19"/>
    <s v="Descripción del Plato_19"/>
    <n v="22"/>
    <n v="36"/>
    <n v="2"/>
    <n v="7"/>
    <s v="Ninguna"/>
    <n v="14"/>
    <n v="36"/>
    <n v="0.3888888888888889"/>
    <n v="72"/>
  </r>
  <r>
    <x v="485"/>
    <n v="15"/>
    <s v="Plato_3"/>
    <s v="Descripción del Plato_3"/>
    <n v="12"/>
    <n v="20"/>
    <n v="1"/>
    <n v="19"/>
    <s v="Ninguna"/>
    <n v="8"/>
    <n v="20"/>
    <n v="0.4"/>
    <n v="20"/>
  </r>
  <r>
    <x v="485"/>
    <n v="15"/>
    <s v="Plato_18"/>
    <s v="Descripción del Plato_18"/>
    <n v="20"/>
    <n v="34"/>
    <n v="1"/>
    <n v="9"/>
    <s v="Ninguna"/>
    <n v="14"/>
    <n v="34"/>
    <n v="0.41176470588235292"/>
    <n v="34"/>
  </r>
  <r>
    <x v="485"/>
    <n v="15"/>
    <s v="Plato_7"/>
    <s v="Descripción del Plato_7"/>
    <n v="14"/>
    <n v="24"/>
    <n v="1"/>
    <n v="24"/>
    <s v="Ninguna"/>
    <n v="10"/>
    <n v="24"/>
    <n v="0.41666666666666669"/>
    <n v="24"/>
  </r>
  <r>
    <x v="486"/>
    <n v="17"/>
    <s v="Plato_18"/>
    <s v="Descripción del Plato_18"/>
    <n v="20"/>
    <n v="34"/>
    <n v="2"/>
    <n v="58"/>
    <s v="Sin cebolla"/>
    <n v="14"/>
    <n v="34"/>
    <n v="0.41176470588235292"/>
    <n v="68"/>
  </r>
  <r>
    <x v="486"/>
    <n v="17"/>
    <s v="Plato_17"/>
    <s v="Descripción del Plato_17"/>
    <n v="19"/>
    <n v="31"/>
    <n v="2"/>
    <n v="29"/>
    <s v="Sin cebolla"/>
    <n v="12"/>
    <n v="31"/>
    <n v="0.38709677419354838"/>
    <n v="62"/>
  </r>
  <r>
    <x v="486"/>
    <n v="17"/>
    <s v="Plato_5"/>
    <s v="Descripción del Plato_5"/>
    <n v="13"/>
    <n v="22"/>
    <n v="1"/>
    <n v="5"/>
    <s v="Sin cebolla"/>
    <n v="9"/>
    <n v="22"/>
    <n v="0.40909090909090912"/>
    <n v="22"/>
  </r>
  <r>
    <x v="487"/>
    <n v="10"/>
    <s v="Plato_4"/>
    <s v="Descripción del Plato_4"/>
    <n v="10"/>
    <n v="18"/>
    <n v="3"/>
    <n v="54"/>
    <s v="Ninguna"/>
    <n v="8"/>
    <n v="18"/>
    <n v="0.44444444444444442"/>
    <n v="54"/>
  </r>
  <r>
    <x v="487"/>
    <n v="10"/>
    <s v="Plato_14"/>
    <s v="Descripción del Plato_14"/>
    <n v="14"/>
    <n v="23"/>
    <n v="3"/>
    <n v="52"/>
    <s v="Ninguna"/>
    <n v="9"/>
    <n v="23"/>
    <n v="0.39130434782608697"/>
    <n v="69"/>
  </r>
  <r>
    <x v="487"/>
    <n v="10"/>
    <s v="Plato_17"/>
    <s v="Descripción del Plato_17"/>
    <n v="19"/>
    <n v="31"/>
    <n v="2"/>
    <n v="18"/>
    <s v="Sin cebolla"/>
    <n v="12"/>
    <n v="31"/>
    <n v="0.38709677419354838"/>
    <n v="62"/>
  </r>
  <r>
    <x v="488"/>
    <n v="3"/>
    <s v="Plato_20"/>
    <s v="Descripción del Plato_20"/>
    <n v="25"/>
    <n v="40"/>
    <n v="2"/>
    <n v="28"/>
    <s v="Sin cebolla"/>
    <n v="15"/>
    <n v="40"/>
    <n v="0.375"/>
    <n v="80"/>
  </r>
  <r>
    <x v="488"/>
    <n v="3"/>
    <s v="Plato_14"/>
    <s v="Descripción del Plato_14"/>
    <n v="14"/>
    <n v="23"/>
    <n v="3"/>
    <n v="6"/>
    <s v="Sin cebolla"/>
    <n v="9"/>
    <n v="23"/>
    <n v="0.39130434782608697"/>
    <n v="69"/>
  </r>
  <r>
    <x v="489"/>
    <n v="1"/>
    <s v="Plato_10"/>
    <s v="Descripción del Plato_10"/>
    <n v="15"/>
    <n v="26"/>
    <n v="3"/>
    <n v="34"/>
    <s v="Ninguna"/>
    <n v="11"/>
    <n v="26"/>
    <n v="0.42307692307692307"/>
    <n v="78"/>
  </r>
  <r>
    <x v="489"/>
    <n v="1"/>
    <s v="Plato_15"/>
    <s v="Descripción del Plato_15"/>
    <n v="19"/>
    <n v="32"/>
    <n v="1"/>
    <n v="55"/>
    <s v="Ninguna"/>
    <n v="13"/>
    <n v="32"/>
    <n v="0.40625"/>
    <n v="32"/>
  </r>
  <r>
    <x v="489"/>
    <n v="1"/>
    <s v="Plato_18"/>
    <s v="Descripción del Plato_18"/>
    <n v="20"/>
    <n v="34"/>
    <n v="3"/>
    <n v="42"/>
    <s v="Ninguna"/>
    <n v="14"/>
    <n v="34"/>
    <n v="0.41176470588235292"/>
    <n v="102"/>
  </r>
  <r>
    <x v="490"/>
    <n v="7"/>
    <s v="Plato_9"/>
    <s v="Descripción del Plato_9"/>
    <n v="17"/>
    <n v="29"/>
    <n v="2"/>
    <n v="30"/>
    <s v="Ninguna"/>
    <n v="12"/>
    <n v="29"/>
    <n v="0.41379310344827586"/>
    <n v="58"/>
  </r>
  <r>
    <x v="490"/>
    <n v="7"/>
    <s v="Plato_2"/>
    <s v="Descripción del Plato_2"/>
    <n v="18"/>
    <n v="30"/>
    <n v="2"/>
    <n v="11"/>
    <s v="Ninguna"/>
    <n v="12"/>
    <n v="30"/>
    <n v="0.4"/>
    <n v="60"/>
  </r>
  <r>
    <x v="491"/>
    <n v="4"/>
    <s v="Plato_11"/>
    <s v="Descripción del Plato_11"/>
    <n v="20"/>
    <n v="33"/>
    <n v="3"/>
    <n v="15"/>
    <s v="Ninguna"/>
    <n v="13"/>
    <n v="33"/>
    <n v="0.39393939393939392"/>
    <n v="99"/>
  </r>
  <r>
    <x v="491"/>
    <n v="4"/>
    <s v="Plato_13"/>
    <s v="Descripción del Plato_13"/>
    <n v="13"/>
    <n v="21"/>
    <n v="3"/>
    <n v="8"/>
    <s v="Ninguna"/>
    <n v="8"/>
    <n v="21"/>
    <n v="0.38095238095238093"/>
    <n v="63"/>
  </r>
  <r>
    <x v="491"/>
    <n v="4"/>
    <s v="Plato_7"/>
    <s v="Descripción del Plato_7"/>
    <n v="14"/>
    <n v="24"/>
    <n v="2"/>
    <n v="26"/>
    <s v="Ninguna"/>
    <n v="10"/>
    <n v="24"/>
    <n v="0.41666666666666669"/>
    <n v="48"/>
  </r>
  <r>
    <x v="492"/>
    <n v="2"/>
    <s v="Plato_4"/>
    <s v="Descripción del Plato_4"/>
    <n v="10"/>
    <n v="18"/>
    <n v="3"/>
    <n v="8"/>
    <s v="Sin cebolla"/>
    <n v="8"/>
    <n v="18"/>
    <n v="0.44444444444444442"/>
    <n v="54"/>
  </r>
  <r>
    <x v="493"/>
    <n v="20"/>
    <s v="Plato_15"/>
    <s v="Descripción del Plato_15"/>
    <n v="19"/>
    <n v="32"/>
    <n v="2"/>
    <n v="9"/>
    <s v="Ninguna"/>
    <n v="13"/>
    <n v="32"/>
    <n v="0.40625"/>
    <n v="64"/>
  </r>
  <r>
    <x v="493"/>
    <n v="20"/>
    <s v="Plato_19"/>
    <s v="Descripción del Plato_19"/>
    <n v="22"/>
    <n v="36"/>
    <n v="3"/>
    <n v="22"/>
    <s v="Ninguna"/>
    <n v="14"/>
    <n v="36"/>
    <n v="0.3888888888888889"/>
    <n v="108"/>
  </r>
  <r>
    <x v="494"/>
    <n v="11"/>
    <s v="Plato_20"/>
    <s v="Descripción del Plato_20"/>
    <n v="25"/>
    <n v="40"/>
    <n v="3"/>
    <n v="13"/>
    <s v="Sin cebolla"/>
    <n v="15"/>
    <n v="40"/>
    <n v="0.375"/>
    <n v="120"/>
  </r>
  <r>
    <x v="494"/>
    <n v="11"/>
    <s v="Plato_6"/>
    <s v="Descripción del Plato_6"/>
    <n v="16"/>
    <n v="27"/>
    <n v="2"/>
    <n v="9"/>
    <s v="Sin cebolla"/>
    <n v="11"/>
    <n v="27"/>
    <n v="0.40740740740740738"/>
    <n v="54"/>
  </r>
  <r>
    <x v="494"/>
    <n v="11"/>
    <s v="Plato_16"/>
    <s v="Descripción del Plato_16"/>
    <n v="16"/>
    <n v="28"/>
    <n v="2"/>
    <n v="44"/>
    <s v="Ninguna"/>
    <n v="12"/>
    <n v="28"/>
    <n v="0.42857142857142855"/>
    <n v="56"/>
  </r>
  <r>
    <x v="494"/>
    <n v="11"/>
    <s v="Plato_11"/>
    <s v="Descripción del Plato_11"/>
    <n v="20"/>
    <n v="33"/>
    <n v="1"/>
    <n v="36"/>
    <s v="Sin cebolla"/>
    <n v="13"/>
    <n v="33"/>
    <n v="0.39393939393939392"/>
    <n v="33"/>
  </r>
  <r>
    <x v="495"/>
    <n v="1"/>
    <s v="Plato_11"/>
    <s v="Descripción del Plato_11"/>
    <n v="20"/>
    <n v="33"/>
    <n v="1"/>
    <n v="28"/>
    <s v="Ninguna"/>
    <n v="13"/>
    <n v="33"/>
    <n v="0.39393939393939392"/>
    <n v="33"/>
  </r>
  <r>
    <x v="495"/>
    <n v="1"/>
    <s v="Plato_18"/>
    <s v="Descripción del Plato_18"/>
    <n v="20"/>
    <n v="34"/>
    <n v="3"/>
    <n v="23"/>
    <s v="Ninguna"/>
    <n v="14"/>
    <n v="34"/>
    <n v="0.41176470588235292"/>
    <n v="102"/>
  </r>
  <r>
    <x v="495"/>
    <n v="1"/>
    <s v="Plato_12"/>
    <s v="Descripción del Plato_12"/>
    <n v="11"/>
    <n v="19"/>
    <n v="3"/>
    <n v="41"/>
    <s v="Sin cebolla"/>
    <n v="8"/>
    <n v="19"/>
    <n v="0.42105263157894735"/>
    <n v="57"/>
  </r>
  <r>
    <x v="495"/>
    <n v="1"/>
    <s v="Plato_17"/>
    <s v="Descripción del Plato_17"/>
    <n v="19"/>
    <n v="31"/>
    <n v="1"/>
    <n v="41"/>
    <s v="Sin cebolla"/>
    <n v="12"/>
    <n v="31"/>
    <n v="0.38709677419354838"/>
    <n v="31"/>
  </r>
  <r>
    <x v="496"/>
    <n v="13"/>
    <s v="Plato_2"/>
    <s v="Descripción del Plato_2"/>
    <n v="18"/>
    <n v="30"/>
    <n v="1"/>
    <n v="6"/>
    <s v="Sin cebolla"/>
    <n v="12"/>
    <n v="30"/>
    <n v="0.4"/>
    <n v="30"/>
  </r>
  <r>
    <x v="496"/>
    <n v="13"/>
    <s v="Plato_20"/>
    <s v="Descripción del Plato_20"/>
    <n v="25"/>
    <n v="40"/>
    <n v="3"/>
    <n v="32"/>
    <s v="Sin cebolla"/>
    <n v="15"/>
    <n v="40"/>
    <n v="0.375"/>
    <n v="120"/>
  </r>
  <r>
    <x v="497"/>
    <n v="20"/>
    <s v="Plato_12"/>
    <s v="Descripción del Plato_12"/>
    <n v="11"/>
    <n v="19"/>
    <n v="1"/>
    <n v="32"/>
    <s v="Ninguna"/>
    <n v="8"/>
    <n v="19"/>
    <n v="0.42105263157894735"/>
    <n v="19"/>
  </r>
  <r>
    <x v="498"/>
    <n v="5"/>
    <s v="Plato_10"/>
    <s v="Descripción del Plato_10"/>
    <n v="15"/>
    <n v="26"/>
    <n v="3"/>
    <n v="52"/>
    <s v="Ninguna"/>
    <n v="11"/>
    <n v="26"/>
    <n v="0.42307692307692307"/>
    <n v="78"/>
  </r>
  <r>
    <x v="498"/>
    <n v="5"/>
    <s v="Plato_2"/>
    <s v="Descripción del Plato_2"/>
    <n v="18"/>
    <n v="30"/>
    <n v="1"/>
    <n v="36"/>
    <s v="Sin cebolla"/>
    <n v="12"/>
    <n v="30"/>
    <n v="0.4"/>
    <n v="30"/>
  </r>
  <r>
    <x v="498"/>
    <n v="5"/>
    <s v="Plato_1"/>
    <s v="Descripción del Plato_1"/>
    <n v="15"/>
    <n v="25"/>
    <n v="2"/>
    <n v="42"/>
    <s v="Sin cebolla"/>
    <n v="10"/>
    <n v="25"/>
    <n v="0.4"/>
    <n v="50"/>
  </r>
  <r>
    <x v="499"/>
    <n v="4"/>
    <s v="Plato_6"/>
    <s v="Descripción del Plato_6"/>
    <n v="16"/>
    <n v="27"/>
    <n v="1"/>
    <n v="22"/>
    <s v="Sin cebolla"/>
    <n v="11"/>
    <n v="27"/>
    <n v="0.40740740740740738"/>
    <n v="27"/>
  </r>
  <r>
    <x v="499"/>
    <n v="4"/>
    <s v="Plato_5"/>
    <s v="Descripción del Plato_5"/>
    <n v="13"/>
    <n v="22"/>
    <n v="3"/>
    <n v="20"/>
    <s v="Ninguna"/>
    <n v="9"/>
    <n v="22"/>
    <n v="0.40909090909090912"/>
    <n v="66"/>
  </r>
  <r>
    <x v="500"/>
    <n v="7"/>
    <s v="Plato_20"/>
    <s v="Descripción del Plato_20"/>
    <n v="25"/>
    <n v="40"/>
    <n v="1"/>
    <n v="18"/>
    <s v="Sin cebolla"/>
    <n v="15"/>
    <n v="40"/>
    <n v="0.375"/>
    <n v="40"/>
  </r>
  <r>
    <x v="500"/>
    <n v="7"/>
    <s v="Plato_13"/>
    <s v="Descripción del Plato_13"/>
    <n v="13"/>
    <n v="21"/>
    <n v="2"/>
    <n v="15"/>
    <s v="Sin cebolla"/>
    <n v="8"/>
    <n v="21"/>
    <n v="0.38095238095238093"/>
    <n v="42"/>
  </r>
  <r>
    <x v="500"/>
    <n v="7"/>
    <s v="Plato_16"/>
    <s v="Descripción del Plato_16"/>
    <n v="16"/>
    <n v="28"/>
    <n v="2"/>
    <n v="6"/>
    <s v="Ninguna"/>
    <n v="12"/>
    <n v="28"/>
    <n v="0.42857142857142855"/>
    <n v="56"/>
  </r>
  <r>
    <x v="501"/>
    <n v="5"/>
    <s v="Plato_5"/>
    <s v="Descripción del Plato_5"/>
    <n v="13"/>
    <n v="22"/>
    <n v="1"/>
    <n v="33"/>
    <s v="Ninguna"/>
    <n v="9"/>
    <n v="22"/>
    <n v="0.40909090909090912"/>
    <n v="22"/>
  </r>
  <r>
    <x v="501"/>
    <n v="5"/>
    <s v="Plato_4"/>
    <s v="Descripción del Plato_4"/>
    <n v="10"/>
    <n v="18"/>
    <n v="1"/>
    <n v="5"/>
    <s v="Ninguna"/>
    <n v="8"/>
    <n v="18"/>
    <n v="0.44444444444444442"/>
    <n v="18"/>
  </r>
  <r>
    <x v="501"/>
    <n v="5"/>
    <s v="Plato_11"/>
    <s v="Descripción del Plato_11"/>
    <n v="20"/>
    <n v="33"/>
    <n v="3"/>
    <n v="35"/>
    <s v="Sin cebolla"/>
    <n v="13"/>
    <n v="33"/>
    <n v="0.39393939393939392"/>
    <n v="99"/>
  </r>
  <r>
    <x v="502"/>
    <n v="3"/>
    <s v="Plato_20"/>
    <s v="Descripción del Plato_20"/>
    <n v="25"/>
    <n v="40"/>
    <n v="2"/>
    <n v="52"/>
    <s v="Ninguna"/>
    <n v="15"/>
    <n v="40"/>
    <n v="0.375"/>
    <n v="80"/>
  </r>
  <r>
    <x v="502"/>
    <n v="3"/>
    <s v="Plato_12"/>
    <s v="Descripción del Plato_12"/>
    <n v="11"/>
    <n v="19"/>
    <n v="3"/>
    <n v="33"/>
    <s v="Sin cebolla"/>
    <n v="8"/>
    <n v="19"/>
    <n v="0.42105263157894735"/>
    <n v="57"/>
  </r>
  <r>
    <x v="503"/>
    <n v="2"/>
    <s v="Plato_6"/>
    <s v="Descripción del Plato_6"/>
    <n v="16"/>
    <n v="27"/>
    <n v="2"/>
    <n v="19"/>
    <s v="Ninguna"/>
    <n v="11"/>
    <n v="27"/>
    <n v="0.40740740740740738"/>
    <n v="54"/>
  </r>
  <r>
    <x v="504"/>
    <n v="5"/>
    <s v="Plato_20"/>
    <s v="Descripción del Plato_20"/>
    <n v="25"/>
    <n v="40"/>
    <n v="2"/>
    <n v="56"/>
    <s v="Ninguna"/>
    <n v="15"/>
    <n v="40"/>
    <n v="0.375"/>
    <n v="80"/>
  </r>
  <r>
    <x v="504"/>
    <n v="5"/>
    <s v="Plato_1"/>
    <s v="Descripción del Plato_1"/>
    <n v="15"/>
    <n v="25"/>
    <n v="3"/>
    <n v="59"/>
    <s v="Ninguna"/>
    <n v="10"/>
    <n v="25"/>
    <n v="0.4"/>
    <n v="75"/>
  </r>
  <r>
    <x v="505"/>
    <n v="18"/>
    <s v="Plato_8"/>
    <s v="Descripción del Plato_8"/>
    <n v="21"/>
    <n v="35"/>
    <n v="2"/>
    <n v="5"/>
    <s v="Sin cebolla"/>
    <n v="14"/>
    <n v="35"/>
    <n v="0.4"/>
    <n v="70"/>
  </r>
  <r>
    <x v="506"/>
    <n v="18"/>
    <s v="Plato_18"/>
    <s v="Descripción del Plato_18"/>
    <n v="20"/>
    <n v="34"/>
    <n v="3"/>
    <n v="53"/>
    <s v="Ninguna"/>
    <n v="14"/>
    <n v="34"/>
    <n v="0.41176470588235292"/>
    <n v="102"/>
  </r>
  <r>
    <x v="506"/>
    <n v="18"/>
    <s v="Plato_19"/>
    <s v="Descripción del Plato_19"/>
    <n v="22"/>
    <n v="36"/>
    <n v="3"/>
    <n v="16"/>
    <s v="Sin cebolla"/>
    <n v="14"/>
    <n v="36"/>
    <n v="0.3888888888888889"/>
    <n v="108"/>
  </r>
  <r>
    <x v="507"/>
    <n v="6"/>
    <s v="Plato_15"/>
    <s v="Descripción del Plato_15"/>
    <n v="19"/>
    <n v="32"/>
    <n v="1"/>
    <n v="34"/>
    <s v="Sin cebolla"/>
    <n v="13"/>
    <n v="32"/>
    <n v="0.40625"/>
    <n v="32"/>
  </r>
  <r>
    <x v="508"/>
    <n v="5"/>
    <s v="Plato_20"/>
    <s v="Descripción del Plato_20"/>
    <n v="25"/>
    <n v="40"/>
    <n v="2"/>
    <n v="47"/>
    <s v="Ninguna"/>
    <n v="15"/>
    <n v="40"/>
    <n v="0.375"/>
    <n v="80"/>
  </r>
  <r>
    <x v="509"/>
    <n v="6"/>
    <s v="Plato_19"/>
    <s v="Descripción del Plato_19"/>
    <n v="22"/>
    <n v="36"/>
    <n v="1"/>
    <n v="48"/>
    <s v="Ninguna"/>
    <n v="14"/>
    <n v="36"/>
    <n v="0.3888888888888889"/>
    <n v="36"/>
  </r>
  <r>
    <x v="510"/>
    <n v="2"/>
    <s v="Plato_14"/>
    <s v="Descripción del Plato_14"/>
    <n v="14"/>
    <n v="23"/>
    <n v="3"/>
    <n v="14"/>
    <s v="Ninguna"/>
    <n v="9"/>
    <n v="23"/>
    <n v="0.39130434782608697"/>
    <n v="69"/>
  </r>
  <r>
    <x v="510"/>
    <n v="2"/>
    <s v="Plato_18"/>
    <s v="Descripción del Plato_18"/>
    <n v="20"/>
    <n v="34"/>
    <n v="2"/>
    <n v="24"/>
    <s v="Ninguna"/>
    <n v="14"/>
    <n v="34"/>
    <n v="0.41176470588235292"/>
    <n v="68"/>
  </r>
  <r>
    <x v="511"/>
    <n v="2"/>
    <s v="Plato_3"/>
    <s v="Descripción del Plato_3"/>
    <n v="12"/>
    <n v="20"/>
    <n v="1"/>
    <n v="6"/>
    <s v="Sin cebolla"/>
    <n v="8"/>
    <n v="20"/>
    <n v="0.4"/>
    <n v="20"/>
  </r>
  <r>
    <x v="511"/>
    <n v="2"/>
    <s v="Plato_19"/>
    <s v="Descripción del Plato_19"/>
    <n v="22"/>
    <n v="36"/>
    <n v="3"/>
    <n v="53"/>
    <s v="Sin cebolla"/>
    <n v="14"/>
    <n v="36"/>
    <n v="0.3888888888888889"/>
    <n v="108"/>
  </r>
  <r>
    <x v="512"/>
    <n v="8"/>
    <s v="Plato_4"/>
    <s v="Descripción del Plato_4"/>
    <n v="10"/>
    <n v="18"/>
    <n v="3"/>
    <n v="56"/>
    <s v="Sin cebolla"/>
    <n v="8"/>
    <n v="18"/>
    <n v="0.44444444444444442"/>
    <n v="54"/>
  </r>
  <r>
    <x v="513"/>
    <n v="18"/>
    <s v="Plato_10"/>
    <s v="Descripción del Plato_10"/>
    <n v="15"/>
    <n v="26"/>
    <n v="2"/>
    <n v="21"/>
    <s v="Ninguna"/>
    <n v="11"/>
    <n v="26"/>
    <n v="0.42307692307692307"/>
    <n v="52"/>
  </r>
  <r>
    <x v="513"/>
    <n v="18"/>
    <s v="Plato_12"/>
    <s v="Descripción del Plato_12"/>
    <n v="11"/>
    <n v="19"/>
    <n v="2"/>
    <n v="56"/>
    <s v="Sin cebolla"/>
    <n v="8"/>
    <n v="19"/>
    <n v="0.42105263157894735"/>
    <n v="38"/>
  </r>
  <r>
    <x v="513"/>
    <n v="18"/>
    <s v="Plato_3"/>
    <s v="Descripción del Plato_3"/>
    <n v="12"/>
    <n v="20"/>
    <n v="1"/>
    <n v="25"/>
    <s v="Sin cebolla"/>
    <n v="8"/>
    <n v="20"/>
    <n v="0.4"/>
    <n v="20"/>
  </r>
  <r>
    <x v="513"/>
    <n v="18"/>
    <s v="Plato_15"/>
    <s v="Descripción del Plato_15"/>
    <n v="19"/>
    <n v="32"/>
    <n v="2"/>
    <n v="10"/>
    <s v="Ninguna"/>
    <n v="13"/>
    <n v="32"/>
    <n v="0.40625"/>
    <n v="64"/>
  </r>
  <r>
    <x v="514"/>
    <n v="19"/>
    <s v="Plato_4"/>
    <s v="Descripción del Plato_4"/>
    <n v="10"/>
    <n v="18"/>
    <n v="1"/>
    <n v="13"/>
    <s v="Sin cebolla"/>
    <n v="8"/>
    <n v="18"/>
    <n v="0.44444444444444442"/>
    <n v="18"/>
  </r>
  <r>
    <x v="515"/>
    <n v="7"/>
    <s v="Plato_12"/>
    <s v="Descripción del Plato_12"/>
    <n v="11"/>
    <n v="19"/>
    <n v="3"/>
    <n v="43"/>
    <s v="Ninguna"/>
    <n v="8"/>
    <n v="19"/>
    <n v="0.42105263157894735"/>
    <n v="57"/>
  </r>
  <r>
    <x v="515"/>
    <n v="7"/>
    <s v="Plato_14"/>
    <s v="Descripción del Plato_14"/>
    <n v="14"/>
    <n v="23"/>
    <n v="3"/>
    <n v="40"/>
    <s v="Ninguna"/>
    <n v="9"/>
    <n v="23"/>
    <n v="0.39130434782608697"/>
    <n v="69"/>
  </r>
  <r>
    <x v="515"/>
    <n v="7"/>
    <s v="Plato_3"/>
    <s v="Descripción del Plato_3"/>
    <n v="12"/>
    <n v="20"/>
    <n v="1"/>
    <n v="14"/>
    <s v="Ninguna"/>
    <n v="8"/>
    <n v="20"/>
    <n v="0.4"/>
    <n v="20"/>
  </r>
  <r>
    <x v="516"/>
    <n v="4"/>
    <s v="Plato_7"/>
    <s v="Descripción del Plato_7"/>
    <n v="14"/>
    <n v="24"/>
    <n v="1"/>
    <n v="6"/>
    <s v="Ninguna"/>
    <n v="10"/>
    <n v="24"/>
    <n v="0.41666666666666669"/>
    <n v="24"/>
  </r>
  <r>
    <x v="516"/>
    <n v="4"/>
    <s v="Plato_12"/>
    <s v="Descripción del Plato_12"/>
    <n v="11"/>
    <n v="19"/>
    <n v="3"/>
    <n v="44"/>
    <s v="Ninguna"/>
    <n v="8"/>
    <n v="19"/>
    <n v="0.42105263157894735"/>
    <n v="57"/>
  </r>
  <r>
    <x v="516"/>
    <n v="4"/>
    <s v="Plato_5"/>
    <s v="Descripción del Plato_5"/>
    <n v="13"/>
    <n v="22"/>
    <n v="1"/>
    <n v="15"/>
    <s v="Sin cebolla"/>
    <n v="9"/>
    <n v="22"/>
    <n v="0.40909090909090912"/>
    <n v="22"/>
  </r>
  <r>
    <x v="517"/>
    <n v="5"/>
    <s v="Plato_11"/>
    <s v="Descripción del Plato_11"/>
    <n v="20"/>
    <n v="33"/>
    <n v="1"/>
    <n v="48"/>
    <s v="Ninguna"/>
    <n v="13"/>
    <n v="33"/>
    <n v="0.39393939393939392"/>
    <n v="33"/>
  </r>
  <r>
    <x v="517"/>
    <n v="5"/>
    <s v="Plato_5"/>
    <s v="Descripción del Plato_5"/>
    <n v="13"/>
    <n v="22"/>
    <n v="2"/>
    <n v="5"/>
    <s v="Sin cebolla"/>
    <n v="9"/>
    <n v="22"/>
    <n v="0.40909090909090912"/>
    <n v="44"/>
  </r>
  <r>
    <x v="518"/>
    <n v="6"/>
    <s v="Plato_6"/>
    <s v="Descripción del Plato_6"/>
    <n v="16"/>
    <n v="27"/>
    <n v="3"/>
    <n v="49"/>
    <s v="Ninguna"/>
    <n v="11"/>
    <n v="27"/>
    <n v="0.40740740740740738"/>
    <n v="81"/>
  </r>
  <r>
    <x v="518"/>
    <n v="6"/>
    <s v="Plato_20"/>
    <s v="Descripción del Plato_20"/>
    <n v="25"/>
    <n v="40"/>
    <n v="3"/>
    <n v="51"/>
    <s v="Sin cebolla"/>
    <n v="15"/>
    <n v="40"/>
    <n v="0.375"/>
    <n v="120"/>
  </r>
  <r>
    <x v="518"/>
    <n v="6"/>
    <s v="Plato_5"/>
    <s v="Descripción del Plato_5"/>
    <n v="13"/>
    <n v="22"/>
    <n v="2"/>
    <n v="56"/>
    <s v="Ninguna"/>
    <n v="9"/>
    <n v="22"/>
    <n v="0.40909090909090912"/>
    <n v="44"/>
  </r>
  <r>
    <x v="519"/>
    <n v="4"/>
    <s v="Plato_9"/>
    <s v="Descripción del Plato_9"/>
    <n v="17"/>
    <n v="29"/>
    <n v="1"/>
    <n v="46"/>
    <s v="Ninguna"/>
    <n v="12"/>
    <n v="29"/>
    <n v="0.41379310344827586"/>
    <n v="29"/>
  </r>
  <r>
    <x v="519"/>
    <n v="4"/>
    <s v="Plato_18"/>
    <s v="Descripción del Plato_18"/>
    <n v="20"/>
    <n v="34"/>
    <n v="2"/>
    <n v="21"/>
    <s v="Ninguna"/>
    <n v="14"/>
    <n v="34"/>
    <n v="0.41176470588235292"/>
    <n v="68"/>
  </r>
  <r>
    <x v="519"/>
    <n v="4"/>
    <s v="Plato_17"/>
    <s v="Descripción del Plato_17"/>
    <n v="19"/>
    <n v="31"/>
    <n v="3"/>
    <n v="22"/>
    <s v="Sin cebolla"/>
    <n v="12"/>
    <n v="31"/>
    <n v="0.38709677419354838"/>
    <n v="93"/>
  </r>
  <r>
    <x v="519"/>
    <n v="4"/>
    <s v="Plato_2"/>
    <s v="Descripción del Plato_2"/>
    <n v="18"/>
    <n v="30"/>
    <n v="3"/>
    <n v="32"/>
    <s v="Ninguna"/>
    <n v="12"/>
    <n v="30"/>
    <n v="0.4"/>
    <n v="90"/>
  </r>
  <r>
    <x v="520"/>
    <n v="18"/>
    <s v="Plato_1"/>
    <s v="Descripción del Plato_1"/>
    <n v="15"/>
    <n v="25"/>
    <n v="2"/>
    <n v="52"/>
    <s v="Sin cebolla"/>
    <n v="10"/>
    <n v="25"/>
    <n v="0.4"/>
    <n v="50"/>
  </r>
  <r>
    <x v="520"/>
    <n v="18"/>
    <s v="Plato_9"/>
    <s v="Descripción del Plato_9"/>
    <n v="17"/>
    <n v="29"/>
    <n v="2"/>
    <n v="18"/>
    <s v="Ninguna"/>
    <n v="12"/>
    <n v="29"/>
    <n v="0.41379310344827586"/>
    <n v="58"/>
  </r>
  <r>
    <x v="520"/>
    <n v="18"/>
    <s v="Plato_18"/>
    <s v="Descripción del Plato_18"/>
    <n v="20"/>
    <n v="34"/>
    <n v="3"/>
    <n v="21"/>
    <s v="Sin cebolla"/>
    <n v="14"/>
    <n v="34"/>
    <n v="0.41176470588235292"/>
    <n v="102"/>
  </r>
  <r>
    <x v="521"/>
    <n v="2"/>
    <s v="Plato_16"/>
    <s v="Descripción del Plato_16"/>
    <n v="16"/>
    <n v="28"/>
    <n v="3"/>
    <n v="47"/>
    <s v="Sin cebolla"/>
    <n v="12"/>
    <n v="28"/>
    <n v="0.42857142857142855"/>
    <n v="84"/>
  </r>
  <r>
    <x v="522"/>
    <n v="4"/>
    <s v="Plato_6"/>
    <s v="Descripción del Plato_6"/>
    <n v="16"/>
    <n v="27"/>
    <n v="3"/>
    <n v="51"/>
    <s v="Ninguna"/>
    <n v="11"/>
    <n v="27"/>
    <n v="0.40740740740740738"/>
    <n v="81"/>
  </r>
  <r>
    <x v="523"/>
    <n v="16"/>
    <s v="Plato_5"/>
    <s v="Descripción del Plato_5"/>
    <n v="13"/>
    <n v="22"/>
    <n v="1"/>
    <n v="46"/>
    <s v="Sin cebolla"/>
    <n v="9"/>
    <n v="22"/>
    <n v="0.40909090909090912"/>
    <n v="22"/>
  </r>
  <r>
    <x v="523"/>
    <n v="16"/>
    <s v="Plato_6"/>
    <s v="Descripción del Plato_6"/>
    <n v="16"/>
    <n v="27"/>
    <n v="2"/>
    <n v="15"/>
    <s v="Ninguna"/>
    <n v="11"/>
    <n v="27"/>
    <n v="0.40740740740740738"/>
    <n v="54"/>
  </r>
  <r>
    <x v="524"/>
    <n v="16"/>
    <s v="Plato_14"/>
    <s v="Descripción del Plato_14"/>
    <n v="14"/>
    <n v="23"/>
    <n v="3"/>
    <n v="23"/>
    <s v="Sin cebolla"/>
    <n v="9"/>
    <n v="23"/>
    <n v="0.39130434782608697"/>
    <n v="69"/>
  </r>
  <r>
    <x v="524"/>
    <n v="16"/>
    <s v="Plato_8"/>
    <s v="Descripción del Plato_8"/>
    <n v="21"/>
    <n v="35"/>
    <n v="1"/>
    <n v="14"/>
    <s v="Ninguna"/>
    <n v="14"/>
    <n v="35"/>
    <n v="0.4"/>
    <n v="35"/>
  </r>
  <r>
    <x v="524"/>
    <n v="16"/>
    <s v="Plato_17"/>
    <s v="Descripción del Plato_17"/>
    <n v="19"/>
    <n v="31"/>
    <n v="3"/>
    <n v="40"/>
    <s v="Sin cebolla"/>
    <n v="12"/>
    <n v="31"/>
    <n v="0.38709677419354838"/>
    <n v="93"/>
  </r>
  <r>
    <x v="525"/>
    <n v="4"/>
    <s v="Plato_11"/>
    <s v="Descripción del Plato_11"/>
    <n v="20"/>
    <n v="33"/>
    <n v="1"/>
    <n v="22"/>
    <s v="Ninguna"/>
    <n v="13"/>
    <n v="33"/>
    <n v="0.39393939393939392"/>
    <n v="33"/>
  </r>
  <r>
    <x v="526"/>
    <n v="19"/>
    <s v="Plato_6"/>
    <s v="Descripción del Plato_6"/>
    <n v="16"/>
    <n v="27"/>
    <n v="2"/>
    <n v="31"/>
    <s v="Ninguna"/>
    <n v="11"/>
    <n v="27"/>
    <n v="0.40740740740740738"/>
    <n v="54"/>
  </r>
  <r>
    <x v="527"/>
    <n v="14"/>
    <s v="Plato_3"/>
    <s v="Descripción del Plato_3"/>
    <n v="12"/>
    <n v="20"/>
    <n v="1"/>
    <n v="29"/>
    <s v="Ninguna"/>
    <n v="8"/>
    <n v="20"/>
    <n v="0.4"/>
    <n v="20"/>
  </r>
  <r>
    <x v="527"/>
    <n v="14"/>
    <s v="Plato_20"/>
    <s v="Descripción del Plato_20"/>
    <n v="25"/>
    <n v="40"/>
    <n v="1"/>
    <n v="47"/>
    <s v="Ninguna"/>
    <n v="15"/>
    <n v="40"/>
    <n v="0.375"/>
    <n v="40"/>
  </r>
  <r>
    <x v="527"/>
    <n v="14"/>
    <s v="Plato_4"/>
    <s v="Descripción del Plato_4"/>
    <n v="10"/>
    <n v="18"/>
    <n v="1"/>
    <n v="45"/>
    <s v="Sin cebolla"/>
    <n v="8"/>
    <n v="18"/>
    <n v="0.44444444444444442"/>
    <n v="18"/>
  </r>
  <r>
    <x v="528"/>
    <n v="1"/>
    <s v="Plato_18"/>
    <s v="Descripción del Plato_18"/>
    <n v="20"/>
    <n v="34"/>
    <n v="1"/>
    <n v="24"/>
    <s v="Sin cebolla"/>
    <n v="14"/>
    <n v="34"/>
    <n v="0.41176470588235292"/>
    <n v="34"/>
  </r>
  <r>
    <x v="528"/>
    <n v="1"/>
    <s v="Plato_19"/>
    <s v="Descripción del Plato_19"/>
    <n v="22"/>
    <n v="36"/>
    <n v="2"/>
    <n v="51"/>
    <s v="Ninguna"/>
    <n v="14"/>
    <n v="36"/>
    <n v="0.3888888888888889"/>
    <n v="72"/>
  </r>
  <r>
    <x v="528"/>
    <n v="1"/>
    <s v="Plato_14"/>
    <s v="Descripción del Plato_14"/>
    <n v="14"/>
    <n v="23"/>
    <n v="2"/>
    <n v="27"/>
    <s v="Sin cebolla"/>
    <n v="9"/>
    <n v="23"/>
    <n v="0.39130434782608697"/>
    <n v="46"/>
  </r>
  <r>
    <x v="528"/>
    <n v="1"/>
    <s v="Plato_16"/>
    <s v="Descripción del Plato_16"/>
    <n v="16"/>
    <n v="28"/>
    <n v="2"/>
    <n v="55"/>
    <s v="Ninguna"/>
    <n v="12"/>
    <n v="28"/>
    <n v="0.42857142857142855"/>
    <n v="56"/>
  </r>
  <r>
    <x v="529"/>
    <n v="7"/>
    <s v="Plato_4"/>
    <s v="Descripción del Plato_4"/>
    <n v="10"/>
    <n v="18"/>
    <n v="3"/>
    <n v="37"/>
    <s v="Sin cebolla"/>
    <n v="8"/>
    <n v="18"/>
    <n v="0.44444444444444442"/>
    <n v="54"/>
  </r>
  <r>
    <x v="529"/>
    <n v="7"/>
    <s v="Plato_16"/>
    <s v="Descripción del Plato_16"/>
    <n v="16"/>
    <n v="28"/>
    <n v="2"/>
    <n v="50"/>
    <s v="Sin cebolla"/>
    <n v="12"/>
    <n v="28"/>
    <n v="0.42857142857142855"/>
    <n v="56"/>
  </r>
  <r>
    <x v="529"/>
    <n v="7"/>
    <s v="Plato_1"/>
    <s v="Descripción del Plato_1"/>
    <n v="15"/>
    <n v="25"/>
    <n v="2"/>
    <n v="19"/>
    <s v="Ninguna"/>
    <n v="10"/>
    <n v="25"/>
    <n v="0.4"/>
    <n v="50"/>
  </r>
  <r>
    <x v="530"/>
    <n v="9"/>
    <s v="Plato_13"/>
    <s v="Descripción del Plato_13"/>
    <n v="13"/>
    <n v="21"/>
    <n v="3"/>
    <n v="41"/>
    <s v="Ninguna"/>
    <n v="8"/>
    <n v="21"/>
    <n v="0.38095238095238093"/>
    <n v="63"/>
  </r>
  <r>
    <x v="530"/>
    <n v="9"/>
    <s v="Plato_20"/>
    <s v="Descripción del Plato_20"/>
    <n v="25"/>
    <n v="40"/>
    <n v="1"/>
    <n v="43"/>
    <s v="Ninguna"/>
    <n v="15"/>
    <n v="40"/>
    <n v="0.375"/>
    <n v="40"/>
  </r>
  <r>
    <x v="530"/>
    <n v="9"/>
    <s v="Plato_4"/>
    <s v="Descripción del Plato_4"/>
    <n v="10"/>
    <n v="18"/>
    <n v="3"/>
    <n v="56"/>
    <s v="Sin cebolla"/>
    <n v="8"/>
    <n v="18"/>
    <n v="0.44444444444444442"/>
    <n v="54"/>
  </r>
  <r>
    <x v="530"/>
    <n v="9"/>
    <s v="Plato_9"/>
    <s v="Descripción del Plato_9"/>
    <n v="17"/>
    <n v="29"/>
    <n v="3"/>
    <n v="59"/>
    <s v="Sin cebolla"/>
    <n v="12"/>
    <n v="29"/>
    <n v="0.41379310344827586"/>
    <n v="87"/>
  </r>
  <r>
    <x v="531"/>
    <n v="13"/>
    <s v="Plato_13"/>
    <s v="Descripción del Plato_13"/>
    <n v="13"/>
    <n v="21"/>
    <n v="1"/>
    <n v="24"/>
    <s v="Sin cebolla"/>
    <n v="8"/>
    <n v="21"/>
    <n v="0.38095238095238093"/>
    <n v="21"/>
  </r>
  <r>
    <x v="531"/>
    <n v="13"/>
    <s v="Plato_10"/>
    <s v="Descripción del Plato_10"/>
    <n v="15"/>
    <n v="26"/>
    <n v="2"/>
    <n v="28"/>
    <s v="Ninguna"/>
    <n v="11"/>
    <n v="26"/>
    <n v="0.42307692307692307"/>
    <n v="52"/>
  </r>
  <r>
    <x v="531"/>
    <n v="13"/>
    <s v="Plato_15"/>
    <s v="Descripción del Plato_15"/>
    <n v="19"/>
    <n v="32"/>
    <n v="2"/>
    <n v="7"/>
    <s v="Sin cebolla"/>
    <n v="13"/>
    <n v="32"/>
    <n v="0.40625"/>
    <n v="64"/>
  </r>
  <r>
    <x v="532"/>
    <n v="1"/>
    <s v="Plato_3"/>
    <s v="Descripción del Plato_3"/>
    <n v="12"/>
    <n v="20"/>
    <n v="1"/>
    <n v="34"/>
    <s v="Ninguna"/>
    <n v="8"/>
    <n v="20"/>
    <n v="0.4"/>
    <n v="20"/>
  </r>
  <r>
    <x v="532"/>
    <n v="1"/>
    <s v="Plato_13"/>
    <s v="Descripción del Plato_13"/>
    <n v="13"/>
    <n v="21"/>
    <n v="1"/>
    <n v="14"/>
    <s v="Sin cebolla"/>
    <n v="8"/>
    <n v="21"/>
    <n v="0.38095238095238093"/>
    <n v="21"/>
  </r>
  <r>
    <x v="533"/>
    <n v="1"/>
    <s v="Plato_7"/>
    <s v="Descripción del Plato_7"/>
    <n v="14"/>
    <n v="24"/>
    <n v="2"/>
    <n v="56"/>
    <s v="Sin cebolla"/>
    <n v="10"/>
    <n v="24"/>
    <n v="0.41666666666666669"/>
    <n v="48"/>
  </r>
  <r>
    <x v="533"/>
    <n v="1"/>
    <s v="Plato_9"/>
    <s v="Descripción del Plato_9"/>
    <n v="17"/>
    <n v="29"/>
    <n v="1"/>
    <n v="10"/>
    <s v="Sin cebolla"/>
    <n v="12"/>
    <n v="29"/>
    <n v="0.41379310344827586"/>
    <n v="29"/>
  </r>
  <r>
    <x v="533"/>
    <n v="1"/>
    <s v="Plato_8"/>
    <s v="Descripción del Plato_8"/>
    <n v="21"/>
    <n v="35"/>
    <n v="2"/>
    <n v="10"/>
    <s v="Ninguna"/>
    <n v="14"/>
    <n v="35"/>
    <n v="0.4"/>
    <n v="70"/>
  </r>
  <r>
    <x v="534"/>
    <n v="15"/>
    <s v="Plato_20"/>
    <s v="Descripción del Plato_20"/>
    <n v="25"/>
    <n v="40"/>
    <n v="3"/>
    <n v="48"/>
    <s v="Sin cebolla"/>
    <n v="15"/>
    <n v="40"/>
    <n v="0.375"/>
    <n v="120"/>
  </r>
  <r>
    <x v="534"/>
    <n v="15"/>
    <s v="Plato_9"/>
    <s v="Descripción del Plato_9"/>
    <n v="17"/>
    <n v="29"/>
    <n v="3"/>
    <n v="9"/>
    <s v="Ninguna"/>
    <n v="12"/>
    <n v="29"/>
    <n v="0.41379310344827586"/>
    <n v="87"/>
  </r>
  <r>
    <x v="534"/>
    <n v="15"/>
    <s v="Plato_7"/>
    <s v="Descripción del Plato_7"/>
    <n v="14"/>
    <n v="24"/>
    <n v="2"/>
    <n v="42"/>
    <s v="Ninguna"/>
    <n v="10"/>
    <n v="24"/>
    <n v="0.41666666666666669"/>
    <n v="48"/>
  </r>
  <r>
    <x v="534"/>
    <n v="15"/>
    <s v="Plato_13"/>
    <s v="Descripción del Plato_13"/>
    <n v="13"/>
    <n v="21"/>
    <n v="1"/>
    <n v="14"/>
    <s v="Ninguna"/>
    <n v="8"/>
    <n v="21"/>
    <n v="0.38095238095238093"/>
    <n v="21"/>
  </r>
  <r>
    <x v="535"/>
    <n v="9"/>
    <s v="Plato_4"/>
    <s v="Descripción del Plato_4"/>
    <n v="10"/>
    <n v="18"/>
    <n v="1"/>
    <n v="29"/>
    <s v="Sin cebolla"/>
    <n v="8"/>
    <n v="18"/>
    <n v="0.44444444444444442"/>
    <n v="18"/>
  </r>
  <r>
    <x v="535"/>
    <n v="9"/>
    <s v="Plato_9"/>
    <s v="Descripción del Plato_9"/>
    <n v="17"/>
    <n v="29"/>
    <n v="2"/>
    <n v="52"/>
    <s v="Ninguna"/>
    <n v="12"/>
    <n v="29"/>
    <n v="0.41379310344827586"/>
    <n v="58"/>
  </r>
  <r>
    <x v="535"/>
    <n v="9"/>
    <s v="Plato_14"/>
    <s v="Descripción del Plato_14"/>
    <n v="14"/>
    <n v="23"/>
    <n v="2"/>
    <n v="38"/>
    <s v="Ninguna"/>
    <n v="9"/>
    <n v="23"/>
    <n v="0.39130434782608697"/>
    <n v="46"/>
  </r>
  <r>
    <x v="535"/>
    <n v="9"/>
    <s v="Plato_2"/>
    <s v="Descripción del Plato_2"/>
    <n v="18"/>
    <n v="30"/>
    <n v="3"/>
    <n v="33"/>
    <s v="Ninguna"/>
    <n v="12"/>
    <n v="30"/>
    <n v="0.4"/>
    <n v="90"/>
  </r>
  <r>
    <x v="536"/>
    <n v="18"/>
    <s v="Plato_13"/>
    <s v="Descripción del Plato_13"/>
    <n v="13"/>
    <n v="21"/>
    <n v="3"/>
    <n v="21"/>
    <s v="Sin cebolla"/>
    <n v="8"/>
    <n v="21"/>
    <n v="0.38095238095238093"/>
    <n v="63"/>
  </r>
  <r>
    <x v="537"/>
    <n v="14"/>
    <s v="Plato_2"/>
    <s v="Descripción del Plato_2"/>
    <n v="18"/>
    <n v="30"/>
    <n v="1"/>
    <n v="55"/>
    <s v="Sin cebolla"/>
    <n v="12"/>
    <n v="30"/>
    <n v="0.4"/>
    <n v="30"/>
  </r>
  <r>
    <x v="537"/>
    <n v="14"/>
    <s v="Plato_14"/>
    <s v="Descripción del Plato_14"/>
    <n v="14"/>
    <n v="23"/>
    <n v="1"/>
    <n v="39"/>
    <s v="Ninguna"/>
    <n v="9"/>
    <n v="23"/>
    <n v="0.39130434782608697"/>
    <n v="23"/>
  </r>
  <r>
    <x v="537"/>
    <n v="14"/>
    <s v="Plato_11"/>
    <s v="Descripción del Plato_11"/>
    <n v="20"/>
    <n v="33"/>
    <n v="1"/>
    <n v="58"/>
    <s v="Sin cebolla"/>
    <n v="13"/>
    <n v="33"/>
    <n v="0.39393939393939392"/>
    <n v="33"/>
  </r>
  <r>
    <x v="537"/>
    <n v="14"/>
    <s v="Plato_16"/>
    <s v="Descripción del Plato_16"/>
    <n v="16"/>
    <n v="28"/>
    <n v="2"/>
    <n v="46"/>
    <s v="Ninguna"/>
    <n v="12"/>
    <n v="28"/>
    <n v="0.42857142857142855"/>
    <n v="56"/>
  </r>
  <r>
    <x v="538"/>
    <n v="18"/>
    <s v="Plato_2"/>
    <s v="Descripción del Plato_2"/>
    <n v="18"/>
    <n v="30"/>
    <n v="3"/>
    <n v="43"/>
    <s v="Sin cebolla"/>
    <n v="12"/>
    <n v="30"/>
    <n v="0.4"/>
    <n v="90"/>
  </r>
  <r>
    <x v="538"/>
    <n v="18"/>
    <s v="Plato_6"/>
    <s v="Descripción del Plato_6"/>
    <n v="16"/>
    <n v="27"/>
    <n v="1"/>
    <n v="40"/>
    <s v="Sin cebolla"/>
    <n v="11"/>
    <n v="27"/>
    <n v="0.40740740740740738"/>
    <n v="27"/>
  </r>
  <r>
    <x v="538"/>
    <n v="18"/>
    <s v="Plato_9"/>
    <s v="Descripción del Plato_9"/>
    <n v="17"/>
    <n v="29"/>
    <n v="3"/>
    <n v="18"/>
    <s v="Ninguna"/>
    <n v="12"/>
    <n v="29"/>
    <n v="0.41379310344827586"/>
    <n v="87"/>
  </r>
  <r>
    <x v="538"/>
    <n v="18"/>
    <s v="Plato_4"/>
    <s v="Descripción del Plato_4"/>
    <n v="10"/>
    <n v="18"/>
    <n v="2"/>
    <n v="28"/>
    <s v="Ninguna"/>
    <n v="8"/>
    <n v="18"/>
    <n v="0.44444444444444442"/>
    <n v="36"/>
  </r>
  <r>
    <x v="539"/>
    <n v="6"/>
    <s v="Plato_4"/>
    <s v="Descripción del Plato_4"/>
    <n v="10"/>
    <n v="18"/>
    <n v="3"/>
    <n v="47"/>
    <s v="Ninguna"/>
    <n v="8"/>
    <n v="18"/>
    <n v="0.44444444444444442"/>
    <n v="54"/>
  </r>
  <r>
    <x v="539"/>
    <n v="6"/>
    <s v="Plato_8"/>
    <s v="Descripción del Plato_8"/>
    <n v="21"/>
    <n v="35"/>
    <n v="2"/>
    <n v="35"/>
    <s v="Ninguna"/>
    <n v="14"/>
    <n v="35"/>
    <n v="0.4"/>
    <n v="70"/>
  </r>
  <r>
    <x v="540"/>
    <n v="19"/>
    <s v="Plato_12"/>
    <s v="Descripción del Plato_12"/>
    <n v="11"/>
    <n v="19"/>
    <n v="2"/>
    <n v="31"/>
    <s v="Ninguna"/>
    <n v="8"/>
    <n v="19"/>
    <n v="0.42105263157894735"/>
    <n v="38"/>
  </r>
  <r>
    <x v="540"/>
    <n v="19"/>
    <s v="Plato_11"/>
    <s v="Descripción del Plato_11"/>
    <n v="20"/>
    <n v="33"/>
    <n v="2"/>
    <n v="21"/>
    <s v="Ninguna"/>
    <n v="13"/>
    <n v="33"/>
    <n v="0.39393939393939392"/>
    <n v="66"/>
  </r>
  <r>
    <x v="540"/>
    <n v="19"/>
    <s v="Plato_9"/>
    <s v="Descripción del Plato_9"/>
    <n v="17"/>
    <n v="29"/>
    <n v="1"/>
    <n v="35"/>
    <s v="Ninguna"/>
    <n v="12"/>
    <n v="29"/>
    <n v="0.41379310344827586"/>
    <n v="29"/>
  </r>
  <r>
    <x v="540"/>
    <n v="19"/>
    <s v="Plato_14"/>
    <s v="Descripción del Plato_14"/>
    <n v="14"/>
    <n v="23"/>
    <n v="3"/>
    <n v="37"/>
    <s v="Ninguna"/>
    <n v="9"/>
    <n v="23"/>
    <n v="0.39130434782608697"/>
    <n v="69"/>
  </r>
  <r>
    <x v="541"/>
    <n v="9"/>
    <s v="Plato_18"/>
    <s v="Descripción del Plato_18"/>
    <n v="20"/>
    <n v="34"/>
    <n v="2"/>
    <n v="17"/>
    <s v="Sin cebolla"/>
    <n v="14"/>
    <n v="34"/>
    <n v="0.41176470588235292"/>
    <n v="68"/>
  </r>
  <r>
    <x v="541"/>
    <n v="9"/>
    <s v="Plato_10"/>
    <s v="Descripción del Plato_10"/>
    <n v="15"/>
    <n v="26"/>
    <n v="1"/>
    <n v="46"/>
    <s v="Ninguna"/>
    <n v="11"/>
    <n v="26"/>
    <n v="0.42307692307692307"/>
    <n v="26"/>
  </r>
  <r>
    <x v="541"/>
    <n v="9"/>
    <s v="Plato_6"/>
    <s v="Descripción del Plato_6"/>
    <n v="16"/>
    <n v="27"/>
    <n v="2"/>
    <n v="52"/>
    <s v="Sin cebolla"/>
    <n v="11"/>
    <n v="27"/>
    <n v="0.40740740740740738"/>
    <n v="54"/>
  </r>
  <r>
    <x v="542"/>
    <n v="19"/>
    <s v="Plato_16"/>
    <s v="Descripción del Plato_16"/>
    <n v="16"/>
    <n v="28"/>
    <n v="2"/>
    <n v="27"/>
    <s v="Sin cebolla"/>
    <n v="12"/>
    <n v="28"/>
    <n v="0.42857142857142855"/>
    <n v="56"/>
  </r>
  <r>
    <x v="542"/>
    <n v="19"/>
    <s v="Plato_6"/>
    <s v="Descripción del Plato_6"/>
    <n v="16"/>
    <n v="27"/>
    <n v="2"/>
    <n v="5"/>
    <s v="Ninguna"/>
    <n v="11"/>
    <n v="27"/>
    <n v="0.40740740740740738"/>
    <n v="54"/>
  </r>
  <r>
    <x v="542"/>
    <n v="19"/>
    <s v="Plato_15"/>
    <s v="Descripción del Plato_15"/>
    <n v="19"/>
    <n v="32"/>
    <n v="3"/>
    <n v="42"/>
    <s v="Sin cebolla"/>
    <n v="13"/>
    <n v="32"/>
    <n v="0.40625"/>
    <n v="96"/>
  </r>
  <r>
    <x v="543"/>
    <n v="7"/>
    <s v="Plato_8"/>
    <s v="Descripción del Plato_8"/>
    <n v="21"/>
    <n v="35"/>
    <n v="2"/>
    <n v="48"/>
    <s v="Ninguna"/>
    <n v="14"/>
    <n v="35"/>
    <n v="0.4"/>
    <n v="70"/>
  </r>
  <r>
    <x v="544"/>
    <n v="20"/>
    <s v="Plato_11"/>
    <s v="Descripción del Plato_11"/>
    <n v="20"/>
    <n v="33"/>
    <n v="3"/>
    <n v="57"/>
    <s v="Sin cebolla"/>
    <n v="13"/>
    <n v="33"/>
    <n v="0.39393939393939392"/>
    <n v="99"/>
  </r>
  <r>
    <x v="544"/>
    <n v="20"/>
    <s v="Plato_17"/>
    <s v="Descripción del Plato_17"/>
    <n v="19"/>
    <n v="31"/>
    <n v="1"/>
    <n v="42"/>
    <s v="Sin cebolla"/>
    <n v="12"/>
    <n v="31"/>
    <n v="0.38709677419354838"/>
    <n v="31"/>
  </r>
  <r>
    <x v="545"/>
    <n v="5"/>
    <s v="Plato_15"/>
    <s v="Descripción del Plato_15"/>
    <n v="19"/>
    <n v="32"/>
    <n v="2"/>
    <n v="33"/>
    <s v="Sin cebolla"/>
    <n v="13"/>
    <n v="32"/>
    <n v="0.40625"/>
    <n v="64"/>
  </r>
  <r>
    <x v="545"/>
    <n v="5"/>
    <s v="Plato_16"/>
    <s v="Descripción del Plato_16"/>
    <n v="16"/>
    <n v="28"/>
    <n v="1"/>
    <n v="58"/>
    <s v="Sin cebolla"/>
    <n v="12"/>
    <n v="28"/>
    <n v="0.42857142857142855"/>
    <n v="28"/>
  </r>
  <r>
    <x v="546"/>
    <n v="9"/>
    <s v="Plato_17"/>
    <s v="Descripción del Plato_17"/>
    <n v="19"/>
    <n v="31"/>
    <n v="3"/>
    <n v="13"/>
    <s v="Ninguna"/>
    <n v="12"/>
    <n v="31"/>
    <n v="0.38709677419354838"/>
    <n v="93"/>
  </r>
  <r>
    <x v="546"/>
    <n v="9"/>
    <s v="Plato_11"/>
    <s v="Descripción del Plato_11"/>
    <n v="20"/>
    <n v="33"/>
    <n v="3"/>
    <n v="54"/>
    <s v="Sin cebolla"/>
    <n v="13"/>
    <n v="33"/>
    <n v="0.39393939393939392"/>
    <n v="99"/>
  </r>
  <r>
    <x v="546"/>
    <n v="9"/>
    <s v="Plato_8"/>
    <s v="Descripción del Plato_8"/>
    <n v="21"/>
    <n v="35"/>
    <n v="1"/>
    <n v="30"/>
    <s v="Sin cebolla"/>
    <n v="14"/>
    <n v="35"/>
    <n v="0.4"/>
    <n v="35"/>
  </r>
  <r>
    <x v="547"/>
    <n v="4"/>
    <s v="Plato_18"/>
    <s v="Descripción del Plato_18"/>
    <n v="20"/>
    <n v="34"/>
    <n v="1"/>
    <n v="58"/>
    <s v="Sin cebolla"/>
    <n v="14"/>
    <n v="34"/>
    <n v="0.41176470588235292"/>
    <n v="34"/>
  </r>
  <r>
    <x v="547"/>
    <n v="4"/>
    <s v="Plato_17"/>
    <s v="Descripción del Plato_17"/>
    <n v="19"/>
    <n v="31"/>
    <n v="2"/>
    <n v="48"/>
    <s v="Sin cebolla"/>
    <n v="12"/>
    <n v="31"/>
    <n v="0.38709677419354838"/>
    <n v="62"/>
  </r>
  <r>
    <x v="548"/>
    <n v="12"/>
    <s v="Plato_1"/>
    <s v="Descripción del Plato_1"/>
    <n v="15"/>
    <n v="25"/>
    <n v="1"/>
    <n v="19"/>
    <s v="Ninguna"/>
    <n v="10"/>
    <n v="25"/>
    <n v="0.4"/>
    <n v="25"/>
  </r>
  <r>
    <x v="548"/>
    <n v="12"/>
    <s v="Plato_8"/>
    <s v="Descripción del Plato_8"/>
    <n v="21"/>
    <n v="35"/>
    <n v="1"/>
    <n v="20"/>
    <s v="Sin cebolla"/>
    <n v="14"/>
    <n v="35"/>
    <n v="0.4"/>
    <n v="35"/>
  </r>
  <r>
    <x v="548"/>
    <n v="12"/>
    <s v="Plato_18"/>
    <s v="Descripción del Plato_18"/>
    <n v="20"/>
    <n v="34"/>
    <n v="3"/>
    <n v="59"/>
    <s v="Ninguna"/>
    <n v="14"/>
    <n v="34"/>
    <n v="0.41176470588235292"/>
    <n v="102"/>
  </r>
  <r>
    <x v="549"/>
    <n v="1"/>
    <s v="Plato_2"/>
    <s v="Descripción del Plato_2"/>
    <n v="18"/>
    <n v="30"/>
    <n v="2"/>
    <n v="28"/>
    <s v="Sin cebolla"/>
    <n v="12"/>
    <n v="30"/>
    <n v="0.4"/>
    <n v="60"/>
  </r>
  <r>
    <x v="549"/>
    <n v="1"/>
    <s v="Plato_7"/>
    <s v="Descripción del Plato_7"/>
    <n v="14"/>
    <n v="24"/>
    <n v="1"/>
    <n v="5"/>
    <s v="Ninguna"/>
    <n v="10"/>
    <n v="24"/>
    <n v="0.41666666666666669"/>
    <n v="24"/>
  </r>
  <r>
    <x v="549"/>
    <n v="1"/>
    <s v="Plato_3"/>
    <s v="Descripción del Plato_3"/>
    <n v="12"/>
    <n v="20"/>
    <n v="2"/>
    <n v="24"/>
    <s v="Ninguna"/>
    <n v="8"/>
    <n v="20"/>
    <n v="0.4"/>
    <n v="40"/>
  </r>
  <r>
    <x v="550"/>
    <n v="4"/>
    <s v="Plato_2"/>
    <s v="Descripción del Plato_2"/>
    <n v="18"/>
    <n v="30"/>
    <n v="1"/>
    <n v="32"/>
    <s v="Sin cebolla"/>
    <n v="12"/>
    <n v="30"/>
    <n v="0.4"/>
    <n v="30"/>
  </r>
  <r>
    <x v="550"/>
    <n v="4"/>
    <s v="Plato_3"/>
    <s v="Descripción del Plato_3"/>
    <n v="12"/>
    <n v="20"/>
    <n v="3"/>
    <n v="11"/>
    <s v="Ninguna"/>
    <n v="8"/>
    <n v="20"/>
    <n v="0.4"/>
    <n v="60"/>
  </r>
  <r>
    <x v="550"/>
    <n v="4"/>
    <s v="Plato_4"/>
    <s v="Descripción del Plato_4"/>
    <n v="10"/>
    <n v="18"/>
    <n v="1"/>
    <n v="29"/>
    <s v="Ninguna"/>
    <n v="8"/>
    <n v="18"/>
    <n v="0.44444444444444442"/>
    <n v="18"/>
  </r>
  <r>
    <x v="550"/>
    <n v="4"/>
    <s v="Plato_13"/>
    <s v="Descripción del Plato_13"/>
    <n v="13"/>
    <n v="21"/>
    <n v="3"/>
    <n v="51"/>
    <s v="Sin cebolla"/>
    <n v="8"/>
    <n v="21"/>
    <n v="0.38095238095238093"/>
    <n v="63"/>
  </r>
  <r>
    <x v="551"/>
    <n v="11"/>
    <s v="Plato_20"/>
    <s v="Descripción del Plato_20"/>
    <n v="25"/>
    <n v="40"/>
    <n v="3"/>
    <n v="26"/>
    <s v="Sin cebolla"/>
    <n v="15"/>
    <n v="40"/>
    <n v="0.375"/>
    <n v="120"/>
  </r>
  <r>
    <x v="551"/>
    <n v="11"/>
    <s v="Plato_13"/>
    <s v="Descripción del Plato_13"/>
    <n v="13"/>
    <n v="21"/>
    <n v="3"/>
    <n v="57"/>
    <s v="Sin cebolla"/>
    <n v="8"/>
    <n v="21"/>
    <n v="0.38095238095238093"/>
    <n v="63"/>
  </r>
  <r>
    <x v="551"/>
    <n v="11"/>
    <s v="Plato_3"/>
    <s v="Descripción del Plato_3"/>
    <n v="12"/>
    <n v="20"/>
    <n v="3"/>
    <n v="32"/>
    <s v="Sin cebolla"/>
    <n v="8"/>
    <n v="20"/>
    <n v="0.4"/>
    <n v="60"/>
  </r>
  <r>
    <x v="552"/>
    <n v="14"/>
    <s v="Plato_2"/>
    <s v="Descripción del Plato_2"/>
    <n v="18"/>
    <n v="30"/>
    <n v="3"/>
    <n v="26"/>
    <s v="Sin cebolla"/>
    <n v="12"/>
    <n v="30"/>
    <n v="0.4"/>
    <n v="90"/>
  </r>
  <r>
    <x v="552"/>
    <n v="14"/>
    <s v="Plato_1"/>
    <s v="Descripción del Plato_1"/>
    <n v="15"/>
    <n v="25"/>
    <n v="2"/>
    <n v="56"/>
    <s v="Ninguna"/>
    <n v="10"/>
    <n v="25"/>
    <n v="0.4"/>
    <n v="50"/>
  </r>
  <r>
    <x v="552"/>
    <n v="14"/>
    <s v="Plato_5"/>
    <s v="Descripción del Plato_5"/>
    <n v="13"/>
    <n v="22"/>
    <n v="2"/>
    <n v="54"/>
    <s v="Ninguna"/>
    <n v="9"/>
    <n v="22"/>
    <n v="0.40909090909090912"/>
    <n v="44"/>
  </r>
  <r>
    <x v="552"/>
    <n v="14"/>
    <s v="Plato_12"/>
    <s v="Descripción del Plato_12"/>
    <n v="11"/>
    <n v="19"/>
    <n v="1"/>
    <n v="42"/>
    <s v="Sin cebolla"/>
    <n v="8"/>
    <n v="19"/>
    <n v="0.42105263157894735"/>
    <n v="19"/>
  </r>
  <r>
    <x v="553"/>
    <n v="10"/>
    <s v="Plato_14"/>
    <s v="Descripción del Plato_14"/>
    <n v="14"/>
    <n v="23"/>
    <n v="2"/>
    <n v="55"/>
    <s v="Sin cebolla"/>
    <n v="9"/>
    <n v="23"/>
    <n v="0.39130434782608697"/>
    <n v="46"/>
  </r>
  <r>
    <x v="553"/>
    <n v="10"/>
    <s v="Plato_20"/>
    <s v="Descripción del Plato_20"/>
    <n v="25"/>
    <n v="40"/>
    <n v="3"/>
    <n v="16"/>
    <s v="Ninguna"/>
    <n v="15"/>
    <n v="40"/>
    <n v="0.375"/>
    <n v="120"/>
  </r>
  <r>
    <x v="554"/>
    <n v="20"/>
    <s v="Plato_2"/>
    <s v="Descripción del Plato_2"/>
    <n v="18"/>
    <n v="30"/>
    <n v="1"/>
    <n v="46"/>
    <s v="Ninguna"/>
    <n v="12"/>
    <n v="30"/>
    <n v="0.4"/>
    <n v="30"/>
  </r>
  <r>
    <x v="555"/>
    <n v="9"/>
    <s v="Plato_5"/>
    <s v="Descripción del Plato_5"/>
    <n v="13"/>
    <n v="22"/>
    <n v="1"/>
    <n v="36"/>
    <s v="Ninguna"/>
    <n v="9"/>
    <n v="22"/>
    <n v="0.40909090909090912"/>
    <n v="22"/>
  </r>
  <r>
    <x v="555"/>
    <n v="9"/>
    <s v="Plato_4"/>
    <s v="Descripción del Plato_4"/>
    <n v="10"/>
    <n v="18"/>
    <n v="3"/>
    <n v="30"/>
    <s v="Sin cebolla"/>
    <n v="8"/>
    <n v="18"/>
    <n v="0.44444444444444442"/>
    <n v="54"/>
  </r>
  <r>
    <x v="556"/>
    <n v="7"/>
    <s v="Plato_15"/>
    <s v="Descripción del Plato_15"/>
    <n v="19"/>
    <n v="32"/>
    <n v="2"/>
    <n v="47"/>
    <s v="Sin cebolla"/>
    <n v="13"/>
    <n v="32"/>
    <n v="0.40625"/>
    <n v="64"/>
  </r>
  <r>
    <x v="556"/>
    <n v="7"/>
    <s v="Plato_13"/>
    <s v="Descripción del Plato_13"/>
    <n v="13"/>
    <n v="21"/>
    <n v="3"/>
    <n v="22"/>
    <s v="Sin cebolla"/>
    <n v="8"/>
    <n v="21"/>
    <n v="0.38095238095238093"/>
    <n v="63"/>
  </r>
  <r>
    <x v="556"/>
    <n v="7"/>
    <s v="Plato_1"/>
    <s v="Descripción del Plato_1"/>
    <n v="15"/>
    <n v="25"/>
    <n v="2"/>
    <n v="38"/>
    <s v="Ninguna"/>
    <n v="10"/>
    <n v="25"/>
    <n v="0.4"/>
    <n v="50"/>
  </r>
  <r>
    <x v="557"/>
    <n v="6"/>
    <s v="Plato_15"/>
    <s v="Descripción del Plato_15"/>
    <n v="19"/>
    <n v="32"/>
    <n v="3"/>
    <n v="56"/>
    <s v="Ninguna"/>
    <n v="13"/>
    <n v="32"/>
    <n v="0.40625"/>
    <n v="96"/>
  </r>
  <r>
    <x v="557"/>
    <n v="6"/>
    <s v="Plato_1"/>
    <s v="Descripción del Plato_1"/>
    <n v="15"/>
    <n v="25"/>
    <n v="2"/>
    <n v="54"/>
    <s v="Sin cebolla"/>
    <n v="10"/>
    <n v="25"/>
    <n v="0.4"/>
    <n v="50"/>
  </r>
  <r>
    <x v="557"/>
    <n v="6"/>
    <s v="Plato_11"/>
    <s v="Descripción del Plato_11"/>
    <n v="20"/>
    <n v="33"/>
    <n v="1"/>
    <n v="57"/>
    <s v="Ninguna"/>
    <n v="13"/>
    <n v="33"/>
    <n v="0.39393939393939392"/>
    <n v="33"/>
  </r>
  <r>
    <x v="558"/>
    <n v="11"/>
    <s v="Plato_11"/>
    <s v="Descripción del Plato_11"/>
    <n v="20"/>
    <n v="33"/>
    <n v="3"/>
    <n v="41"/>
    <s v="Sin cebolla"/>
    <n v="13"/>
    <n v="33"/>
    <n v="0.39393939393939392"/>
    <n v="99"/>
  </r>
  <r>
    <x v="559"/>
    <n v="6"/>
    <s v="Plato_4"/>
    <s v="Descripción del Plato_4"/>
    <n v="10"/>
    <n v="18"/>
    <n v="2"/>
    <n v="36"/>
    <s v="Sin cebolla"/>
    <n v="8"/>
    <n v="18"/>
    <n v="0.44444444444444442"/>
    <n v="36"/>
  </r>
  <r>
    <x v="559"/>
    <n v="6"/>
    <s v="Plato_1"/>
    <s v="Descripción del Plato_1"/>
    <n v="15"/>
    <n v="25"/>
    <n v="3"/>
    <n v="12"/>
    <s v="Sin cebolla"/>
    <n v="10"/>
    <n v="25"/>
    <n v="0.4"/>
    <n v="75"/>
  </r>
  <r>
    <x v="560"/>
    <n v="4"/>
    <s v="Plato_4"/>
    <s v="Descripción del Plato_4"/>
    <n v="10"/>
    <n v="18"/>
    <n v="1"/>
    <n v="56"/>
    <s v="Sin cebolla"/>
    <n v="8"/>
    <n v="18"/>
    <n v="0.44444444444444442"/>
    <n v="18"/>
  </r>
  <r>
    <x v="560"/>
    <n v="4"/>
    <s v="Plato_14"/>
    <s v="Descripción del Plato_14"/>
    <n v="14"/>
    <n v="23"/>
    <n v="2"/>
    <n v="8"/>
    <s v="Sin cebolla"/>
    <n v="9"/>
    <n v="23"/>
    <n v="0.39130434782608697"/>
    <n v="46"/>
  </r>
  <r>
    <x v="561"/>
    <n v="20"/>
    <s v="Plato_20"/>
    <s v="Descripción del Plato_20"/>
    <n v="25"/>
    <n v="40"/>
    <n v="3"/>
    <n v="41"/>
    <s v="Ninguna"/>
    <n v="15"/>
    <n v="40"/>
    <n v="0.375"/>
    <n v="120"/>
  </r>
  <r>
    <x v="561"/>
    <n v="20"/>
    <s v="Plato_9"/>
    <s v="Descripción del Plato_9"/>
    <n v="17"/>
    <n v="29"/>
    <n v="2"/>
    <n v="7"/>
    <s v="Ninguna"/>
    <n v="12"/>
    <n v="29"/>
    <n v="0.41379310344827586"/>
    <n v="58"/>
  </r>
  <r>
    <x v="561"/>
    <n v="20"/>
    <s v="Plato_7"/>
    <s v="Descripción del Plato_7"/>
    <n v="14"/>
    <n v="24"/>
    <n v="2"/>
    <n v="22"/>
    <s v="Ninguna"/>
    <n v="10"/>
    <n v="24"/>
    <n v="0.41666666666666669"/>
    <n v="48"/>
  </r>
  <r>
    <x v="561"/>
    <n v="20"/>
    <s v="Plato_17"/>
    <s v="Descripción del Plato_17"/>
    <n v="19"/>
    <n v="31"/>
    <n v="2"/>
    <n v="42"/>
    <s v="Sin cebolla"/>
    <n v="12"/>
    <n v="31"/>
    <n v="0.38709677419354838"/>
    <n v="62"/>
  </r>
  <r>
    <x v="562"/>
    <n v="12"/>
    <s v="Plato_6"/>
    <s v="Descripción del Plato_6"/>
    <n v="16"/>
    <n v="27"/>
    <n v="2"/>
    <n v="37"/>
    <s v="Sin cebolla"/>
    <n v="11"/>
    <n v="27"/>
    <n v="0.40740740740740738"/>
    <n v="54"/>
  </r>
  <r>
    <x v="563"/>
    <n v="9"/>
    <s v="Plato_19"/>
    <s v="Descripción del Plato_19"/>
    <n v="22"/>
    <n v="36"/>
    <n v="1"/>
    <n v="7"/>
    <s v="Sin cebolla"/>
    <n v="14"/>
    <n v="36"/>
    <n v="0.3888888888888889"/>
    <n v="36"/>
  </r>
  <r>
    <x v="563"/>
    <n v="9"/>
    <s v="Plato_20"/>
    <s v="Descripción del Plato_20"/>
    <n v="25"/>
    <n v="40"/>
    <n v="2"/>
    <n v="36"/>
    <s v="Sin cebolla"/>
    <n v="15"/>
    <n v="40"/>
    <n v="0.375"/>
    <n v="80"/>
  </r>
  <r>
    <x v="563"/>
    <n v="9"/>
    <s v="Plato_3"/>
    <s v="Descripción del Plato_3"/>
    <n v="12"/>
    <n v="20"/>
    <n v="2"/>
    <n v="11"/>
    <s v="Sin cebolla"/>
    <n v="8"/>
    <n v="20"/>
    <n v="0.4"/>
    <n v="40"/>
  </r>
  <r>
    <x v="564"/>
    <n v="3"/>
    <s v="Plato_15"/>
    <s v="Descripción del Plato_15"/>
    <n v="19"/>
    <n v="32"/>
    <n v="3"/>
    <n v="19"/>
    <s v="Ninguna"/>
    <n v="13"/>
    <n v="32"/>
    <n v="0.40625"/>
    <n v="96"/>
  </r>
  <r>
    <x v="564"/>
    <n v="3"/>
    <s v="Plato_4"/>
    <s v="Descripción del Plato_4"/>
    <n v="10"/>
    <n v="18"/>
    <n v="3"/>
    <n v="53"/>
    <s v="Sin cebolla"/>
    <n v="8"/>
    <n v="18"/>
    <n v="0.44444444444444442"/>
    <n v="54"/>
  </r>
  <r>
    <x v="564"/>
    <n v="3"/>
    <s v="Plato_11"/>
    <s v="Descripción del Plato_11"/>
    <n v="20"/>
    <n v="33"/>
    <n v="2"/>
    <n v="21"/>
    <s v="Sin cebolla"/>
    <n v="13"/>
    <n v="33"/>
    <n v="0.39393939393939392"/>
    <n v="66"/>
  </r>
  <r>
    <x v="564"/>
    <n v="3"/>
    <s v="Plato_8"/>
    <s v="Descripción del Plato_8"/>
    <n v="21"/>
    <n v="35"/>
    <n v="1"/>
    <n v="5"/>
    <s v="Sin cebolla"/>
    <n v="14"/>
    <n v="35"/>
    <n v="0.4"/>
    <n v="35"/>
  </r>
  <r>
    <x v="565"/>
    <n v="4"/>
    <s v="Plato_10"/>
    <s v="Descripción del Plato_10"/>
    <n v="15"/>
    <n v="26"/>
    <n v="3"/>
    <n v="56"/>
    <s v="Ninguna"/>
    <n v="11"/>
    <n v="26"/>
    <n v="0.42307692307692307"/>
    <n v="78"/>
  </r>
  <r>
    <x v="566"/>
    <n v="15"/>
    <s v="Plato_16"/>
    <s v="Descripción del Plato_16"/>
    <n v="16"/>
    <n v="28"/>
    <n v="2"/>
    <n v="9"/>
    <s v="Ninguna"/>
    <n v="12"/>
    <n v="28"/>
    <n v="0.42857142857142855"/>
    <n v="56"/>
  </r>
  <r>
    <x v="566"/>
    <n v="15"/>
    <s v="Plato_11"/>
    <s v="Descripción del Plato_11"/>
    <n v="20"/>
    <n v="33"/>
    <n v="2"/>
    <n v="34"/>
    <s v="Sin cebolla"/>
    <n v="13"/>
    <n v="33"/>
    <n v="0.39393939393939392"/>
    <n v="66"/>
  </r>
  <r>
    <x v="566"/>
    <n v="15"/>
    <s v="Plato_18"/>
    <s v="Descripción del Plato_18"/>
    <n v="20"/>
    <n v="34"/>
    <n v="2"/>
    <n v="18"/>
    <s v="Ninguna"/>
    <n v="14"/>
    <n v="34"/>
    <n v="0.41176470588235292"/>
    <n v="68"/>
  </r>
  <r>
    <x v="566"/>
    <n v="15"/>
    <s v="Plato_13"/>
    <s v="Descripción del Plato_13"/>
    <n v="13"/>
    <n v="21"/>
    <n v="3"/>
    <n v="41"/>
    <s v="Sin cebolla"/>
    <n v="8"/>
    <n v="21"/>
    <n v="0.38095238095238093"/>
    <n v="63"/>
  </r>
  <r>
    <x v="567"/>
    <n v="5"/>
    <s v="Plato_18"/>
    <s v="Descripción del Plato_18"/>
    <n v="20"/>
    <n v="34"/>
    <n v="3"/>
    <n v="40"/>
    <s v="Ninguna"/>
    <n v="14"/>
    <n v="34"/>
    <n v="0.41176470588235292"/>
    <n v="102"/>
  </r>
  <r>
    <x v="567"/>
    <n v="5"/>
    <s v="Plato_20"/>
    <s v="Descripción del Plato_20"/>
    <n v="25"/>
    <n v="40"/>
    <n v="2"/>
    <n v="44"/>
    <s v="Sin cebolla"/>
    <n v="15"/>
    <n v="40"/>
    <n v="0.375"/>
    <n v="80"/>
  </r>
  <r>
    <x v="568"/>
    <n v="12"/>
    <s v="Plato_18"/>
    <s v="Descripción del Plato_18"/>
    <n v="20"/>
    <n v="34"/>
    <n v="2"/>
    <n v="26"/>
    <s v="Ninguna"/>
    <n v="14"/>
    <n v="34"/>
    <n v="0.41176470588235292"/>
    <n v="68"/>
  </r>
  <r>
    <x v="568"/>
    <n v="12"/>
    <s v="Plato_13"/>
    <s v="Descripción del Plato_13"/>
    <n v="13"/>
    <n v="21"/>
    <n v="3"/>
    <n v="32"/>
    <s v="Sin cebolla"/>
    <n v="8"/>
    <n v="21"/>
    <n v="0.38095238095238093"/>
    <n v="63"/>
  </r>
  <r>
    <x v="569"/>
    <n v="1"/>
    <s v="Plato_11"/>
    <s v="Descripción del Plato_11"/>
    <n v="20"/>
    <n v="33"/>
    <n v="1"/>
    <n v="38"/>
    <s v="Ninguna"/>
    <n v="13"/>
    <n v="33"/>
    <n v="0.39393939393939392"/>
    <n v="33"/>
  </r>
  <r>
    <x v="569"/>
    <n v="1"/>
    <s v="Plato_10"/>
    <s v="Descripción del Plato_10"/>
    <n v="15"/>
    <n v="26"/>
    <n v="2"/>
    <n v="8"/>
    <s v="Sin cebolla"/>
    <n v="11"/>
    <n v="26"/>
    <n v="0.42307692307692307"/>
    <n v="52"/>
  </r>
  <r>
    <x v="570"/>
    <n v="15"/>
    <s v="Plato_6"/>
    <s v="Descripción del Plato_6"/>
    <n v="16"/>
    <n v="27"/>
    <n v="2"/>
    <n v="26"/>
    <s v="Ninguna"/>
    <n v="11"/>
    <n v="27"/>
    <n v="0.40740740740740738"/>
    <n v="54"/>
  </r>
  <r>
    <x v="571"/>
    <n v="19"/>
    <s v="Plato_2"/>
    <s v="Descripción del Plato_2"/>
    <n v="18"/>
    <n v="30"/>
    <n v="1"/>
    <n v="34"/>
    <s v="Sin cebolla"/>
    <n v="12"/>
    <n v="30"/>
    <n v="0.4"/>
    <n v="30"/>
  </r>
  <r>
    <x v="571"/>
    <n v="19"/>
    <s v="Plato_5"/>
    <s v="Descripción del Plato_5"/>
    <n v="13"/>
    <n v="22"/>
    <n v="2"/>
    <n v="10"/>
    <s v="Sin cebolla"/>
    <n v="9"/>
    <n v="22"/>
    <n v="0.40909090909090912"/>
    <n v="44"/>
  </r>
  <r>
    <x v="572"/>
    <n v="7"/>
    <s v="Plato_13"/>
    <s v="Descripción del Plato_13"/>
    <n v="13"/>
    <n v="21"/>
    <n v="3"/>
    <n v="41"/>
    <s v="Ninguna"/>
    <n v="8"/>
    <n v="21"/>
    <n v="0.38095238095238093"/>
    <n v="63"/>
  </r>
  <r>
    <x v="572"/>
    <n v="7"/>
    <s v="Plato_18"/>
    <s v="Descripción del Plato_18"/>
    <n v="20"/>
    <n v="34"/>
    <n v="3"/>
    <n v="28"/>
    <s v="Sin cebolla"/>
    <n v="14"/>
    <n v="34"/>
    <n v="0.41176470588235292"/>
    <n v="102"/>
  </r>
  <r>
    <x v="573"/>
    <n v="20"/>
    <s v="Plato_10"/>
    <s v="Descripción del Plato_10"/>
    <n v="15"/>
    <n v="26"/>
    <n v="3"/>
    <n v="50"/>
    <s v="Sin cebolla"/>
    <n v="11"/>
    <n v="26"/>
    <n v="0.42307692307692307"/>
    <n v="78"/>
  </r>
  <r>
    <x v="573"/>
    <n v="20"/>
    <s v="Plato_19"/>
    <s v="Descripción del Plato_19"/>
    <n v="22"/>
    <n v="36"/>
    <n v="2"/>
    <n v="40"/>
    <s v="Ninguna"/>
    <n v="14"/>
    <n v="36"/>
    <n v="0.3888888888888889"/>
    <n v="72"/>
  </r>
  <r>
    <x v="573"/>
    <n v="20"/>
    <s v="Plato_4"/>
    <s v="Descripción del Plato_4"/>
    <n v="10"/>
    <n v="18"/>
    <n v="2"/>
    <n v="37"/>
    <s v="Sin cebolla"/>
    <n v="8"/>
    <n v="18"/>
    <n v="0.44444444444444442"/>
    <n v="36"/>
  </r>
  <r>
    <x v="573"/>
    <n v="20"/>
    <s v="Plato_13"/>
    <s v="Descripción del Plato_13"/>
    <n v="13"/>
    <n v="21"/>
    <n v="1"/>
    <n v="41"/>
    <s v="Sin cebolla"/>
    <n v="8"/>
    <n v="21"/>
    <n v="0.38095238095238093"/>
    <n v="21"/>
  </r>
  <r>
    <x v="574"/>
    <n v="15"/>
    <s v="Plato_4"/>
    <s v="Descripción del Plato_4"/>
    <n v="10"/>
    <n v="18"/>
    <n v="1"/>
    <n v="44"/>
    <s v="Ninguna"/>
    <n v="8"/>
    <n v="18"/>
    <n v="0.44444444444444442"/>
    <n v="18"/>
  </r>
  <r>
    <x v="575"/>
    <n v="9"/>
    <s v="Plato_11"/>
    <s v="Descripción del Plato_11"/>
    <n v="20"/>
    <n v="33"/>
    <n v="1"/>
    <n v="46"/>
    <s v="Ninguna"/>
    <n v="13"/>
    <n v="33"/>
    <n v="0.39393939393939392"/>
    <n v="33"/>
  </r>
  <r>
    <x v="575"/>
    <n v="9"/>
    <s v="Plato_17"/>
    <s v="Descripción del Plato_17"/>
    <n v="19"/>
    <n v="31"/>
    <n v="3"/>
    <n v="32"/>
    <s v="Ninguna"/>
    <n v="12"/>
    <n v="31"/>
    <n v="0.38709677419354838"/>
    <n v="93"/>
  </r>
  <r>
    <x v="575"/>
    <n v="9"/>
    <s v="Plato_19"/>
    <s v="Descripción del Plato_19"/>
    <n v="22"/>
    <n v="36"/>
    <n v="3"/>
    <n v="37"/>
    <s v="Sin cebolla"/>
    <n v="14"/>
    <n v="36"/>
    <n v="0.3888888888888889"/>
    <n v="108"/>
  </r>
  <r>
    <x v="576"/>
    <n v="5"/>
    <s v="Plato_4"/>
    <s v="Descripción del Plato_4"/>
    <n v="10"/>
    <n v="18"/>
    <n v="1"/>
    <n v="10"/>
    <s v="Sin cebolla"/>
    <n v="8"/>
    <n v="18"/>
    <n v="0.44444444444444442"/>
    <n v="18"/>
  </r>
  <r>
    <x v="576"/>
    <n v="5"/>
    <s v="Plato_5"/>
    <s v="Descripción del Plato_5"/>
    <n v="13"/>
    <n v="22"/>
    <n v="1"/>
    <n v="15"/>
    <s v="Ninguna"/>
    <n v="9"/>
    <n v="22"/>
    <n v="0.40909090909090912"/>
    <n v="22"/>
  </r>
  <r>
    <x v="577"/>
    <n v="11"/>
    <s v="Plato_2"/>
    <s v="Descripción del Plato_2"/>
    <n v="18"/>
    <n v="30"/>
    <n v="3"/>
    <n v="44"/>
    <s v="Ninguna"/>
    <n v="12"/>
    <n v="30"/>
    <n v="0.4"/>
    <n v="90"/>
  </r>
  <r>
    <x v="578"/>
    <n v="9"/>
    <s v="Plato_1"/>
    <s v="Descripción del Plato_1"/>
    <n v="15"/>
    <n v="25"/>
    <n v="2"/>
    <n v="48"/>
    <s v="Ninguna"/>
    <n v="10"/>
    <n v="25"/>
    <n v="0.4"/>
    <n v="50"/>
  </r>
  <r>
    <x v="579"/>
    <n v="10"/>
    <s v="Plato_11"/>
    <s v="Descripción del Plato_11"/>
    <n v="20"/>
    <n v="33"/>
    <n v="1"/>
    <n v="30"/>
    <s v="Ninguna"/>
    <n v="13"/>
    <n v="33"/>
    <n v="0.39393939393939392"/>
    <n v="33"/>
  </r>
  <r>
    <x v="580"/>
    <n v="18"/>
    <s v="Plato_11"/>
    <s v="Descripción del Plato_11"/>
    <n v="20"/>
    <n v="33"/>
    <n v="1"/>
    <n v="15"/>
    <s v="Ninguna"/>
    <n v="13"/>
    <n v="33"/>
    <n v="0.39393939393939392"/>
    <n v="33"/>
  </r>
  <r>
    <x v="580"/>
    <n v="18"/>
    <s v="Plato_2"/>
    <s v="Descripción del Plato_2"/>
    <n v="18"/>
    <n v="30"/>
    <n v="3"/>
    <n v="40"/>
    <s v="Ninguna"/>
    <n v="12"/>
    <n v="30"/>
    <n v="0.4"/>
    <n v="90"/>
  </r>
  <r>
    <x v="581"/>
    <n v="3"/>
    <s v="Plato_6"/>
    <s v="Descripción del Plato_6"/>
    <n v="16"/>
    <n v="27"/>
    <n v="2"/>
    <n v="42"/>
    <s v="Sin cebolla"/>
    <n v="11"/>
    <n v="27"/>
    <n v="0.40740740740740738"/>
    <n v="54"/>
  </r>
  <r>
    <x v="582"/>
    <n v="9"/>
    <s v="Plato_12"/>
    <s v="Descripción del Plato_12"/>
    <n v="11"/>
    <n v="19"/>
    <n v="3"/>
    <n v="15"/>
    <s v="Ninguna"/>
    <n v="8"/>
    <n v="19"/>
    <n v="0.42105263157894735"/>
    <n v="57"/>
  </r>
  <r>
    <x v="582"/>
    <n v="9"/>
    <s v="Plato_4"/>
    <s v="Descripción del Plato_4"/>
    <n v="10"/>
    <n v="18"/>
    <n v="1"/>
    <n v="11"/>
    <s v="Ninguna"/>
    <n v="8"/>
    <n v="18"/>
    <n v="0.44444444444444442"/>
    <n v="18"/>
  </r>
  <r>
    <x v="582"/>
    <n v="9"/>
    <s v="Plato_7"/>
    <s v="Descripción del Plato_7"/>
    <n v="14"/>
    <n v="24"/>
    <n v="2"/>
    <n v="29"/>
    <s v="Sin cebolla"/>
    <n v="10"/>
    <n v="24"/>
    <n v="0.41666666666666669"/>
    <n v="48"/>
  </r>
  <r>
    <x v="582"/>
    <n v="9"/>
    <s v="Plato_20"/>
    <s v="Descripción del Plato_20"/>
    <n v="25"/>
    <n v="40"/>
    <n v="3"/>
    <n v="50"/>
    <s v="Sin cebolla"/>
    <n v="15"/>
    <n v="40"/>
    <n v="0.375"/>
    <n v="120"/>
  </r>
  <r>
    <x v="583"/>
    <n v="9"/>
    <s v="Plato_13"/>
    <s v="Descripción del Plato_13"/>
    <n v="13"/>
    <n v="21"/>
    <n v="1"/>
    <n v="57"/>
    <s v="Sin cebolla"/>
    <n v="8"/>
    <n v="21"/>
    <n v="0.38095238095238093"/>
    <n v="21"/>
  </r>
  <r>
    <x v="583"/>
    <n v="9"/>
    <s v="Plato_17"/>
    <s v="Descripción del Plato_17"/>
    <n v="19"/>
    <n v="31"/>
    <n v="2"/>
    <n v="34"/>
    <s v="Ninguna"/>
    <n v="12"/>
    <n v="31"/>
    <n v="0.38709677419354838"/>
    <n v="62"/>
  </r>
  <r>
    <x v="583"/>
    <n v="9"/>
    <s v="Plato_16"/>
    <s v="Descripción del Plato_16"/>
    <n v="16"/>
    <n v="28"/>
    <n v="2"/>
    <n v="23"/>
    <s v="Ninguna"/>
    <n v="12"/>
    <n v="28"/>
    <n v="0.42857142857142855"/>
    <n v="56"/>
  </r>
  <r>
    <x v="584"/>
    <n v="3"/>
    <s v="Plato_15"/>
    <s v="Descripción del Plato_15"/>
    <n v="19"/>
    <n v="32"/>
    <n v="1"/>
    <n v="35"/>
    <s v="Sin cebolla"/>
    <n v="13"/>
    <n v="32"/>
    <n v="0.40625"/>
    <n v="32"/>
  </r>
  <r>
    <x v="584"/>
    <n v="3"/>
    <s v="Plato_8"/>
    <s v="Descripción del Plato_8"/>
    <n v="21"/>
    <n v="35"/>
    <n v="1"/>
    <n v="8"/>
    <s v="Sin cebolla"/>
    <n v="14"/>
    <n v="35"/>
    <n v="0.4"/>
    <n v="35"/>
  </r>
  <r>
    <x v="584"/>
    <n v="3"/>
    <s v="Plato_4"/>
    <s v="Descripción del Plato_4"/>
    <n v="10"/>
    <n v="18"/>
    <n v="2"/>
    <n v="22"/>
    <s v="Ninguna"/>
    <n v="8"/>
    <n v="18"/>
    <n v="0.44444444444444442"/>
    <n v="36"/>
  </r>
  <r>
    <x v="584"/>
    <n v="3"/>
    <s v="Plato_1"/>
    <s v="Descripción del Plato_1"/>
    <n v="15"/>
    <n v="25"/>
    <n v="1"/>
    <n v="30"/>
    <s v="Sin cebolla"/>
    <n v="10"/>
    <n v="25"/>
    <n v="0.4"/>
    <n v="25"/>
  </r>
  <r>
    <x v="585"/>
    <n v="17"/>
    <s v="Plato_11"/>
    <s v="Descripción del Plato_11"/>
    <n v="20"/>
    <n v="33"/>
    <n v="3"/>
    <n v="47"/>
    <s v="Sin cebolla"/>
    <n v="13"/>
    <n v="33"/>
    <n v="0.39393939393939392"/>
    <n v="99"/>
  </r>
  <r>
    <x v="585"/>
    <n v="17"/>
    <s v="Plato_7"/>
    <s v="Descripción del Plato_7"/>
    <n v="14"/>
    <n v="24"/>
    <n v="3"/>
    <n v="45"/>
    <s v="Ninguna"/>
    <n v="10"/>
    <n v="24"/>
    <n v="0.41666666666666669"/>
    <n v="72"/>
  </r>
  <r>
    <x v="586"/>
    <n v="7"/>
    <s v="Plato_7"/>
    <s v="Descripción del Plato_7"/>
    <n v="14"/>
    <n v="24"/>
    <n v="2"/>
    <n v="43"/>
    <s v="Sin cebolla"/>
    <n v="10"/>
    <n v="24"/>
    <n v="0.41666666666666669"/>
    <n v="48"/>
  </r>
  <r>
    <x v="587"/>
    <n v="15"/>
    <s v="Plato_10"/>
    <s v="Descripción del Plato_10"/>
    <n v="15"/>
    <n v="26"/>
    <n v="1"/>
    <n v="25"/>
    <s v="Sin cebolla"/>
    <n v="11"/>
    <n v="26"/>
    <n v="0.42307692307692307"/>
    <n v="26"/>
  </r>
  <r>
    <x v="587"/>
    <n v="15"/>
    <s v="Plato_1"/>
    <s v="Descripción del Plato_1"/>
    <n v="15"/>
    <n v="25"/>
    <n v="3"/>
    <n v="12"/>
    <s v="Sin cebolla"/>
    <n v="10"/>
    <n v="25"/>
    <n v="0.4"/>
    <n v="75"/>
  </r>
  <r>
    <x v="588"/>
    <n v="10"/>
    <s v="Plato_14"/>
    <s v="Descripción del Plato_14"/>
    <n v="14"/>
    <n v="23"/>
    <n v="1"/>
    <n v="45"/>
    <s v="Ninguna"/>
    <n v="9"/>
    <n v="23"/>
    <n v="0.39130434782608697"/>
    <n v="23"/>
  </r>
  <r>
    <x v="588"/>
    <n v="10"/>
    <s v="Plato_18"/>
    <s v="Descripción del Plato_18"/>
    <n v="20"/>
    <n v="34"/>
    <n v="3"/>
    <n v="59"/>
    <s v="Ninguna"/>
    <n v="14"/>
    <n v="34"/>
    <n v="0.41176470588235292"/>
    <n v="102"/>
  </r>
  <r>
    <x v="588"/>
    <n v="10"/>
    <s v="Plato_13"/>
    <s v="Descripción del Plato_13"/>
    <n v="13"/>
    <n v="21"/>
    <n v="3"/>
    <n v="7"/>
    <s v="Ninguna"/>
    <n v="8"/>
    <n v="21"/>
    <n v="0.38095238095238093"/>
    <n v="63"/>
  </r>
  <r>
    <x v="588"/>
    <n v="10"/>
    <s v="Plato_15"/>
    <s v="Descripción del Plato_15"/>
    <n v="19"/>
    <n v="32"/>
    <n v="3"/>
    <n v="9"/>
    <s v="Ninguna"/>
    <n v="13"/>
    <n v="32"/>
    <n v="0.40625"/>
    <n v="96"/>
  </r>
  <r>
    <x v="589"/>
    <n v="3"/>
    <s v="Plato_18"/>
    <s v="Descripción del Plato_18"/>
    <n v="20"/>
    <n v="34"/>
    <n v="3"/>
    <n v="43"/>
    <s v="Sin cebolla"/>
    <n v="14"/>
    <n v="34"/>
    <n v="0.41176470588235292"/>
    <n v="102"/>
  </r>
  <r>
    <x v="589"/>
    <n v="3"/>
    <s v="Plato_3"/>
    <s v="Descripción del Plato_3"/>
    <n v="12"/>
    <n v="20"/>
    <n v="1"/>
    <n v="21"/>
    <s v="Sin cebolla"/>
    <n v="8"/>
    <n v="20"/>
    <n v="0.4"/>
    <n v="20"/>
  </r>
  <r>
    <x v="590"/>
    <n v="11"/>
    <s v="Plato_20"/>
    <s v="Descripción del Plato_20"/>
    <n v="25"/>
    <n v="40"/>
    <n v="3"/>
    <n v="51"/>
    <s v="Ninguna"/>
    <n v="15"/>
    <n v="40"/>
    <n v="0.375"/>
    <n v="120"/>
  </r>
  <r>
    <x v="591"/>
    <n v="5"/>
    <s v="Plato_5"/>
    <s v="Descripción del Plato_5"/>
    <n v="13"/>
    <n v="22"/>
    <n v="2"/>
    <n v="59"/>
    <s v="Ninguna"/>
    <n v="9"/>
    <n v="22"/>
    <n v="0.40909090909090912"/>
    <n v="44"/>
  </r>
  <r>
    <x v="591"/>
    <n v="5"/>
    <s v="Plato_1"/>
    <s v="Descripción del Plato_1"/>
    <n v="15"/>
    <n v="25"/>
    <n v="2"/>
    <n v="42"/>
    <s v="Ninguna"/>
    <n v="10"/>
    <n v="25"/>
    <n v="0.4"/>
    <n v="50"/>
  </r>
  <r>
    <x v="592"/>
    <n v="17"/>
    <s v="Plato_20"/>
    <s v="Descripción del Plato_20"/>
    <n v="25"/>
    <n v="40"/>
    <n v="1"/>
    <n v="30"/>
    <s v="Ninguna"/>
    <n v="15"/>
    <n v="40"/>
    <n v="0.375"/>
    <n v="40"/>
  </r>
  <r>
    <x v="592"/>
    <n v="17"/>
    <s v="Plato_17"/>
    <s v="Descripción del Plato_17"/>
    <n v="19"/>
    <n v="31"/>
    <n v="1"/>
    <n v="8"/>
    <s v="Ninguna"/>
    <n v="12"/>
    <n v="31"/>
    <n v="0.38709677419354838"/>
    <n v="31"/>
  </r>
  <r>
    <x v="592"/>
    <n v="17"/>
    <s v="Plato_11"/>
    <s v="Descripción del Plato_11"/>
    <n v="20"/>
    <n v="33"/>
    <n v="2"/>
    <n v="5"/>
    <s v="Sin cebolla"/>
    <n v="13"/>
    <n v="33"/>
    <n v="0.39393939393939392"/>
    <n v="66"/>
  </r>
  <r>
    <x v="592"/>
    <n v="17"/>
    <s v="Plato_19"/>
    <s v="Descripción del Plato_19"/>
    <n v="22"/>
    <n v="36"/>
    <n v="2"/>
    <n v="5"/>
    <s v="Ninguna"/>
    <n v="14"/>
    <n v="36"/>
    <n v="0.3888888888888889"/>
    <n v="72"/>
  </r>
  <r>
    <x v="593"/>
    <n v="17"/>
    <s v="Plato_11"/>
    <s v="Descripción del Plato_11"/>
    <n v="20"/>
    <n v="33"/>
    <n v="1"/>
    <n v="5"/>
    <s v="Ninguna"/>
    <n v="13"/>
    <n v="33"/>
    <n v="0.39393939393939392"/>
    <n v="33"/>
  </r>
  <r>
    <x v="593"/>
    <n v="17"/>
    <s v="Plato_5"/>
    <s v="Descripción del Plato_5"/>
    <n v="13"/>
    <n v="22"/>
    <n v="3"/>
    <n v="44"/>
    <s v="Ninguna"/>
    <n v="9"/>
    <n v="22"/>
    <n v="0.40909090909090912"/>
    <n v="66"/>
  </r>
  <r>
    <x v="593"/>
    <n v="17"/>
    <s v="Plato_3"/>
    <s v="Descripción del Plato_3"/>
    <n v="12"/>
    <n v="20"/>
    <n v="2"/>
    <n v="49"/>
    <s v="Ninguna"/>
    <n v="8"/>
    <n v="20"/>
    <n v="0.4"/>
    <n v="40"/>
  </r>
  <r>
    <x v="594"/>
    <n v="9"/>
    <s v="Plato_13"/>
    <s v="Descripción del Plato_13"/>
    <n v="13"/>
    <n v="21"/>
    <n v="2"/>
    <n v="5"/>
    <s v="Ninguna"/>
    <n v="8"/>
    <n v="21"/>
    <n v="0.38095238095238093"/>
    <n v="42"/>
  </r>
  <r>
    <x v="594"/>
    <n v="9"/>
    <s v="Plato_2"/>
    <s v="Descripción del Plato_2"/>
    <n v="18"/>
    <n v="30"/>
    <n v="1"/>
    <n v="44"/>
    <s v="Sin cebolla"/>
    <n v="12"/>
    <n v="30"/>
    <n v="0.4"/>
    <n v="30"/>
  </r>
  <r>
    <x v="595"/>
    <n v="18"/>
    <s v="Plato_14"/>
    <s v="Descripción del Plato_14"/>
    <n v="14"/>
    <n v="23"/>
    <n v="2"/>
    <n v="47"/>
    <s v="Sin cebolla"/>
    <n v="9"/>
    <n v="23"/>
    <n v="0.39130434782608697"/>
    <n v="46"/>
  </r>
  <r>
    <x v="595"/>
    <n v="18"/>
    <s v="Plato_7"/>
    <s v="Descripción del Plato_7"/>
    <n v="14"/>
    <n v="24"/>
    <n v="2"/>
    <n v="50"/>
    <s v="Sin cebolla"/>
    <n v="10"/>
    <n v="24"/>
    <n v="0.41666666666666669"/>
    <n v="48"/>
  </r>
  <r>
    <x v="595"/>
    <n v="18"/>
    <s v="Plato_15"/>
    <s v="Descripción del Plato_15"/>
    <n v="19"/>
    <n v="32"/>
    <n v="3"/>
    <n v="42"/>
    <s v="Sin cebolla"/>
    <n v="13"/>
    <n v="32"/>
    <n v="0.40625"/>
    <n v="96"/>
  </r>
  <r>
    <x v="595"/>
    <n v="18"/>
    <s v="Plato_1"/>
    <s v="Descripción del Plato_1"/>
    <n v="15"/>
    <n v="25"/>
    <n v="2"/>
    <n v="19"/>
    <s v="Ninguna"/>
    <n v="10"/>
    <n v="25"/>
    <n v="0.4"/>
    <n v="50"/>
  </r>
  <r>
    <x v="596"/>
    <n v="16"/>
    <s v="Plato_16"/>
    <s v="Descripción del Plato_16"/>
    <n v="16"/>
    <n v="28"/>
    <n v="1"/>
    <n v="39"/>
    <s v="Sin cebolla"/>
    <n v="12"/>
    <n v="28"/>
    <n v="0.42857142857142855"/>
    <n v="28"/>
  </r>
  <r>
    <x v="596"/>
    <n v="16"/>
    <s v="Plato_4"/>
    <s v="Descripción del Plato_4"/>
    <n v="10"/>
    <n v="18"/>
    <n v="1"/>
    <n v="55"/>
    <s v="Sin cebolla"/>
    <n v="8"/>
    <n v="18"/>
    <n v="0.44444444444444442"/>
    <n v="18"/>
  </r>
  <r>
    <x v="596"/>
    <n v="16"/>
    <s v="Plato_20"/>
    <s v="Descripción del Plato_20"/>
    <n v="25"/>
    <n v="40"/>
    <n v="2"/>
    <n v="39"/>
    <s v="Sin cebolla"/>
    <n v="15"/>
    <n v="40"/>
    <n v="0.375"/>
    <n v="80"/>
  </r>
  <r>
    <x v="596"/>
    <n v="16"/>
    <s v="Plato_7"/>
    <s v="Descripción del Plato_7"/>
    <n v="14"/>
    <n v="24"/>
    <n v="1"/>
    <n v="8"/>
    <s v="Sin cebolla"/>
    <n v="10"/>
    <n v="24"/>
    <n v="0.41666666666666669"/>
    <n v="24"/>
  </r>
  <r>
    <x v="597"/>
    <n v="9"/>
    <s v="Plato_10"/>
    <s v="Descripción del Plato_10"/>
    <n v="15"/>
    <n v="26"/>
    <n v="2"/>
    <n v="44"/>
    <s v="Ninguna"/>
    <n v="11"/>
    <n v="26"/>
    <n v="0.42307692307692307"/>
    <n v="52"/>
  </r>
  <r>
    <x v="597"/>
    <n v="9"/>
    <s v="Plato_15"/>
    <s v="Descripción del Plato_15"/>
    <n v="19"/>
    <n v="32"/>
    <n v="2"/>
    <n v="22"/>
    <s v="Ninguna"/>
    <n v="13"/>
    <n v="32"/>
    <n v="0.40625"/>
    <n v="64"/>
  </r>
  <r>
    <x v="597"/>
    <n v="9"/>
    <s v="Plato_17"/>
    <s v="Descripción del Plato_17"/>
    <n v="19"/>
    <n v="31"/>
    <n v="3"/>
    <n v="15"/>
    <s v="Ninguna"/>
    <n v="12"/>
    <n v="31"/>
    <n v="0.38709677419354838"/>
    <n v="93"/>
  </r>
  <r>
    <x v="598"/>
    <n v="11"/>
    <s v="Plato_18"/>
    <s v="Descripción del Plato_18"/>
    <n v="20"/>
    <n v="34"/>
    <n v="2"/>
    <n v="5"/>
    <s v="Ninguna"/>
    <n v="14"/>
    <n v="34"/>
    <n v="0.41176470588235292"/>
    <n v="68"/>
  </r>
  <r>
    <x v="598"/>
    <n v="11"/>
    <s v="Plato_17"/>
    <s v="Descripción del Plato_17"/>
    <n v="19"/>
    <n v="31"/>
    <n v="1"/>
    <n v="49"/>
    <s v="Ninguna"/>
    <n v="12"/>
    <n v="31"/>
    <n v="0.38709677419354838"/>
    <n v="31"/>
  </r>
  <r>
    <x v="598"/>
    <n v="11"/>
    <s v="Plato_8"/>
    <s v="Descripción del Plato_8"/>
    <n v="21"/>
    <n v="35"/>
    <n v="2"/>
    <n v="54"/>
    <s v="Ninguna"/>
    <n v="14"/>
    <n v="35"/>
    <n v="0.4"/>
    <n v="70"/>
  </r>
  <r>
    <x v="599"/>
    <n v="14"/>
    <s v="Plato_16"/>
    <s v="Descripción del Plato_16"/>
    <n v="16"/>
    <n v="28"/>
    <n v="3"/>
    <n v="22"/>
    <s v="Sin cebolla"/>
    <n v="12"/>
    <n v="28"/>
    <n v="0.42857142857142855"/>
    <n v="84"/>
  </r>
  <r>
    <x v="599"/>
    <n v="14"/>
    <s v="Plato_2"/>
    <s v="Descripción del Plato_2"/>
    <n v="18"/>
    <n v="30"/>
    <n v="2"/>
    <n v="43"/>
    <s v="Ninguna"/>
    <n v="12"/>
    <n v="30"/>
    <n v="0.4"/>
    <n v="60"/>
  </r>
  <r>
    <x v="600"/>
    <n v="13"/>
    <s v="Plato_20"/>
    <s v="Descripción del Plato_20"/>
    <n v="25"/>
    <n v="40"/>
    <n v="2"/>
    <n v="11"/>
    <s v="Sin cebolla"/>
    <n v="15"/>
    <n v="40"/>
    <n v="0.375"/>
    <n v="80"/>
  </r>
  <r>
    <x v="600"/>
    <n v="13"/>
    <s v="Plato_16"/>
    <s v="Descripción del Plato_16"/>
    <n v="16"/>
    <n v="28"/>
    <n v="3"/>
    <n v="28"/>
    <s v="Ninguna"/>
    <n v="12"/>
    <n v="28"/>
    <n v="0.42857142857142855"/>
    <n v="84"/>
  </r>
  <r>
    <x v="600"/>
    <n v="13"/>
    <s v="Plato_14"/>
    <s v="Descripción del Plato_14"/>
    <n v="14"/>
    <n v="23"/>
    <n v="1"/>
    <n v="44"/>
    <s v="Sin cebolla"/>
    <n v="9"/>
    <n v="23"/>
    <n v="0.39130434782608697"/>
    <n v="23"/>
  </r>
  <r>
    <x v="600"/>
    <n v="13"/>
    <s v="Plato_8"/>
    <s v="Descripción del Plato_8"/>
    <n v="21"/>
    <n v="35"/>
    <n v="3"/>
    <n v="32"/>
    <s v="Ninguna"/>
    <n v="14"/>
    <n v="35"/>
    <n v="0.4"/>
    <n v="105"/>
  </r>
  <r>
    <x v="601"/>
    <n v="12"/>
    <s v="Plato_8"/>
    <s v="Descripción del Plato_8"/>
    <n v="21"/>
    <n v="35"/>
    <n v="2"/>
    <n v="56"/>
    <s v="Ninguna"/>
    <n v="14"/>
    <n v="35"/>
    <n v="0.4"/>
    <n v="70"/>
  </r>
  <r>
    <x v="601"/>
    <n v="12"/>
    <s v="Plato_5"/>
    <s v="Descripción del Plato_5"/>
    <n v="13"/>
    <n v="22"/>
    <n v="3"/>
    <n v="58"/>
    <s v="Ninguna"/>
    <n v="9"/>
    <n v="22"/>
    <n v="0.40909090909090912"/>
    <n v="66"/>
  </r>
  <r>
    <x v="601"/>
    <n v="12"/>
    <s v="Plato_2"/>
    <s v="Descripción del Plato_2"/>
    <n v="18"/>
    <n v="30"/>
    <n v="3"/>
    <n v="12"/>
    <s v="Ninguna"/>
    <n v="12"/>
    <n v="30"/>
    <n v="0.4"/>
    <n v="90"/>
  </r>
  <r>
    <x v="601"/>
    <n v="12"/>
    <s v="Plato_20"/>
    <s v="Descripción del Plato_20"/>
    <n v="25"/>
    <n v="40"/>
    <n v="1"/>
    <n v="36"/>
    <s v="Sin cebolla"/>
    <n v="15"/>
    <n v="40"/>
    <n v="0.375"/>
    <n v="40"/>
  </r>
  <r>
    <x v="602"/>
    <n v="19"/>
    <s v="Plato_17"/>
    <s v="Descripción del Plato_17"/>
    <n v="19"/>
    <n v="31"/>
    <n v="2"/>
    <n v="17"/>
    <s v="Ninguna"/>
    <n v="12"/>
    <n v="31"/>
    <n v="0.38709677419354838"/>
    <n v="62"/>
  </r>
  <r>
    <x v="603"/>
    <n v="14"/>
    <s v="Plato_8"/>
    <s v="Descripción del Plato_8"/>
    <n v="21"/>
    <n v="35"/>
    <n v="3"/>
    <n v="42"/>
    <s v="Ninguna"/>
    <n v="14"/>
    <n v="35"/>
    <n v="0.4"/>
    <n v="105"/>
  </r>
  <r>
    <x v="604"/>
    <n v="19"/>
    <s v="Plato_3"/>
    <s v="Descripción del Plato_3"/>
    <n v="12"/>
    <n v="20"/>
    <n v="1"/>
    <n v="47"/>
    <s v="Ninguna"/>
    <n v="8"/>
    <n v="20"/>
    <n v="0.4"/>
    <n v="20"/>
  </r>
  <r>
    <x v="604"/>
    <n v="19"/>
    <s v="Plato_20"/>
    <s v="Descripción del Plato_20"/>
    <n v="25"/>
    <n v="40"/>
    <n v="1"/>
    <n v="24"/>
    <s v="Sin cebolla"/>
    <n v="15"/>
    <n v="40"/>
    <n v="0.375"/>
    <n v="40"/>
  </r>
  <r>
    <x v="604"/>
    <n v="19"/>
    <s v="Plato_8"/>
    <s v="Descripción del Plato_8"/>
    <n v="21"/>
    <n v="35"/>
    <n v="2"/>
    <n v="55"/>
    <s v="Sin cebolla"/>
    <n v="14"/>
    <n v="35"/>
    <n v="0.4"/>
    <n v="70"/>
  </r>
  <r>
    <x v="604"/>
    <n v="19"/>
    <s v="Plato_2"/>
    <s v="Descripción del Plato_2"/>
    <n v="18"/>
    <n v="30"/>
    <n v="3"/>
    <n v="50"/>
    <s v="Sin cebolla"/>
    <n v="12"/>
    <n v="30"/>
    <n v="0.4"/>
    <n v="90"/>
  </r>
  <r>
    <x v="605"/>
    <n v="1"/>
    <s v="Plato_1"/>
    <s v="Descripción del Plato_1"/>
    <n v="15"/>
    <n v="25"/>
    <n v="2"/>
    <n v="47"/>
    <s v="Ninguna"/>
    <n v="10"/>
    <n v="25"/>
    <n v="0.4"/>
    <n v="50"/>
  </r>
  <r>
    <x v="605"/>
    <n v="1"/>
    <s v="Plato_6"/>
    <s v="Descripción del Plato_6"/>
    <n v="16"/>
    <n v="27"/>
    <n v="3"/>
    <n v="48"/>
    <s v="Sin cebolla"/>
    <n v="11"/>
    <n v="27"/>
    <n v="0.40740740740740738"/>
    <n v="81"/>
  </r>
  <r>
    <x v="605"/>
    <n v="1"/>
    <s v="Plato_10"/>
    <s v="Descripción del Plato_10"/>
    <n v="15"/>
    <n v="26"/>
    <n v="2"/>
    <n v="50"/>
    <s v="Sin cebolla"/>
    <n v="11"/>
    <n v="26"/>
    <n v="0.42307692307692307"/>
    <n v="52"/>
  </r>
  <r>
    <x v="606"/>
    <n v="10"/>
    <s v="Plato_20"/>
    <s v="Descripción del Plato_20"/>
    <n v="25"/>
    <n v="40"/>
    <n v="1"/>
    <n v="25"/>
    <s v="Ninguna"/>
    <n v="15"/>
    <n v="40"/>
    <n v="0.375"/>
    <n v="40"/>
  </r>
  <r>
    <x v="606"/>
    <n v="10"/>
    <s v="Plato_16"/>
    <s v="Descripción del Plato_16"/>
    <n v="16"/>
    <n v="28"/>
    <n v="1"/>
    <n v="44"/>
    <s v="Ninguna"/>
    <n v="12"/>
    <n v="28"/>
    <n v="0.42857142857142855"/>
    <n v="28"/>
  </r>
  <r>
    <x v="607"/>
    <n v="7"/>
    <s v="Plato_9"/>
    <s v="Descripción del Plato_9"/>
    <n v="17"/>
    <n v="29"/>
    <n v="1"/>
    <n v="45"/>
    <s v="Ninguna"/>
    <n v="12"/>
    <n v="29"/>
    <n v="0.41379310344827586"/>
    <n v="29"/>
  </r>
  <r>
    <x v="608"/>
    <n v="1"/>
    <s v="Plato_15"/>
    <s v="Descripción del Plato_15"/>
    <n v="19"/>
    <n v="32"/>
    <n v="1"/>
    <n v="27"/>
    <s v="Sin cebolla"/>
    <n v="13"/>
    <n v="32"/>
    <n v="0.40625"/>
    <n v="32"/>
  </r>
  <r>
    <x v="609"/>
    <n v="19"/>
    <s v="Plato_10"/>
    <s v="Descripción del Plato_10"/>
    <n v="15"/>
    <n v="26"/>
    <n v="1"/>
    <n v="39"/>
    <s v="Sin cebolla"/>
    <n v="11"/>
    <n v="26"/>
    <n v="0.42307692307692307"/>
    <n v="26"/>
  </r>
  <r>
    <x v="609"/>
    <n v="19"/>
    <s v="Plato_4"/>
    <s v="Descripción del Plato_4"/>
    <n v="10"/>
    <n v="18"/>
    <n v="1"/>
    <n v="8"/>
    <s v="Ninguna"/>
    <n v="8"/>
    <n v="18"/>
    <n v="0.44444444444444442"/>
    <n v="18"/>
  </r>
  <r>
    <x v="610"/>
    <n v="13"/>
    <s v="Plato_13"/>
    <s v="Descripción del Plato_13"/>
    <n v="13"/>
    <n v="21"/>
    <n v="2"/>
    <n v="53"/>
    <s v="Sin cebolla"/>
    <n v="8"/>
    <n v="21"/>
    <n v="0.38095238095238093"/>
    <n v="42"/>
  </r>
  <r>
    <x v="610"/>
    <n v="13"/>
    <s v="Plato_19"/>
    <s v="Descripción del Plato_19"/>
    <n v="22"/>
    <n v="36"/>
    <n v="1"/>
    <n v="30"/>
    <s v="Sin cebolla"/>
    <n v="14"/>
    <n v="36"/>
    <n v="0.3888888888888889"/>
    <n v="36"/>
  </r>
  <r>
    <x v="611"/>
    <n v="11"/>
    <s v="Plato_6"/>
    <s v="Descripción del Plato_6"/>
    <n v="16"/>
    <n v="27"/>
    <n v="1"/>
    <n v="26"/>
    <s v="Ninguna"/>
    <n v="11"/>
    <n v="27"/>
    <n v="0.40740740740740738"/>
    <n v="27"/>
  </r>
  <r>
    <x v="611"/>
    <n v="11"/>
    <s v="Plato_19"/>
    <s v="Descripción del Plato_19"/>
    <n v="22"/>
    <n v="36"/>
    <n v="3"/>
    <n v="37"/>
    <s v="Ninguna"/>
    <n v="14"/>
    <n v="36"/>
    <n v="0.3888888888888889"/>
    <n v="108"/>
  </r>
  <r>
    <x v="611"/>
    <n v="11"/>
    <s v="Plato_16"/>
    <s v="Descripción del Plato_16"/>
    <n v="16"/>
    <n v="28"/>
    <n v="2"/>
    <n v="15"/>
    <s v="Ninguna"/>
    <n v="12"/>
    <n v="28"/>
    <n v="0.42857142857142855"/>
    <n v="56"/>
  </r>
  <r>
    <x v="611"/>
    <n v="11"/>
    <s v="Plato_3"/>
    <s v="Descripción del Plato_3"/>
    <n v="12"/>
    <n v="20"/>
    <n v="2"/>
    <n v="51"/>
    <s v="Ninguna"/>
    <n v="8"/>
    <n v="20"/>
    <n v="0.4"/>
    <n v="40"/>
  </r>
  <r>
    <x v="612"/>
    <n v="1"/>
    <s v="Plato_12"/>
    <s v="Descripción del Plato_12"/>
    <n v="11"/>
    <n v="19"/>
    <n v="3"/>
    <n v="41"/>
    <s v="Sin cebolla"/>
    <n v="8"/>
    <n v="19"/>
    <n v="0.42105263157894735"/>
    <n v="57"/>
  </r>
  <r>
    <x v="612"/>
    <n v="1"/>
    <s v="Plato_14"/>
    <s v="Descripción del Plato_14"/>
    <n v="14"/>
    <n v="23"/>
    <n v="3"/>
    <n v="23"/>
    <s v="Sin cebolla"/>
    <n v="9"/>
    <n v="23"/>
    <n v="0.39130434782608697"/>
    <n v="69"/>
  </r>
  <r>
    <x v="612"/>
    <n v="1"/>
    <s v="Plato_4"/>
    <s v="Descripción del Plato_4"/>
    <n v="10"/>
    <n v="18"/>
    <n v="3"/>
    <n v="31"/>
    <s v="Sin cebolla"/>
    <n v="8"/>
    <n v="18"/>
    <n v="0.44444444444444442"/>
    <n v="54"/>
  </r>
  <r>
    <x v="612"/>
    <n v="1"/>
    <s v="Plato_8"/>
    <s v="Descripción del Plato_8"/>
    <n v="21"/>
    <n v="35"/>
    <n v="3"/>
    <n v="57"/>
    <s v="Sin cebolla"/>
    <n v="14"/>
    <n v="35"/>
    <n v="0.4"/>
    <n v="105"/>
  </r>
  <r>
    <x v="613"/>
    <n v="19"/>
    <s v="Plato_7"/>
    <s v="Descripción del Plato_7"/>
    <n v="14"/>
    <n v="24"/>
    <n v="3"/>
    <n v="50"/>
    <s v="Ninguna"/>
    <n v="10"/>
    <n v="24"/>
    <n v="0.41666666666666669"/>
    <n v="72"/>
  </r>
  <r>
    <x v="614"/>
    <n v="7"/>
    <s v="Plato_17"/>
    <s v="Descripción del Plato_17"/>
    <n v="19"/>
    <n v="31"/>
    <n v="3"/>
    <n v="50"/>
    <s v="Ninguna"/>
    <n v="12"/>
    <n v="31"/>
    <n v="0.38709677419354838"/>
    <n v="93"/>
  </r>
  <r>
    <x v="614"/>
    <n v="7"/>
    <s v="Plato_14"/>
    <s v="Descripción del Plato_14"/>
    <n v="14"/>
    <n v="23"/>
    <n v="3"/>
    <n v="43"/>
    <s v="Ninguna"/>
    <n v="9"/>
    <n v="23"/>
    <n v="0.39130434782608697"/>
    <n v="69"/>
  </r>
  <r>
    <x v="614"/>
    <n v="7"/>
    <s v="Plato_1"/>
    <s v="Descripción del Plato_1"/>
    <n v="15"/>
    <n v="25"/>
    <n v="3"/>
    <n v="41"/>
    <s v="Ninguna"/>
    <n v="10"/>
    <n v="25"/>
    <n v="0.4"/>
    <n v="75"/>
  </r>
  <r>
    <x v="614"/>
    <n v="7"/>
    <s v="Plato_15"/>
    <s v="Descripción del Plato_15"/>
    <n v="19"/>
    <n v="32"/>
    <n v="3"/>
    <n v="22"/>
    <s v="Sin cebolla"/>
    <n v="13"/>
    <n v="32"/>
    <n v="0.40625"/>
    <n v="96"/>
  </r>
  <r>
    <x v="615"/>
    <n v="4"/>
    <s v="Plato_7"/>
    <s v="Descripción del Plato_7"/>
    <n v="14"/>
    <n v="24"/>
    <n v="3"/>
    <n v="33"/>
    <s v="Ninguna"/>
    <n v="10"/>
    <n v="24"/>
    <n v="0.41666666666666669"/>
    <n v="72"/>
  </r>
  <r>
    <x v="615"/>
    <n v="4"/>
    <s v="Plato_2"/>
    <s v="Descripción del Plato_2"/>
    <n v="18"/>
    <n v="30"/>
    <n v="2"/>
    <n v="14"/>
    <s v="Sin cebolla"/>
    <n v="12"/>
    <n v="30"/>
    <n v="0.4"/>
    <n v="60"/>
  </r>
  <r>
    <x v="616"/>
    <n v="13"/>
    <s v="Plato_10"/>
    <s v="Descripción del Plato_10"/>
    <n v="15"/>
    <n v="26"/>
    <n v="2"/>
    <n v="18"/>
    <s v="Sin cebolla"/>
    <n v="11"/>
    <n v="26"/>
    <n v="0.42307692307692307"/>
    <n v="52"/>
  </r>
  <r>
    <x v="616"/>
    <n v="13"/>
    <s v="Plato_2"/>
    <s v="Descripción del Plato_2"/>
    <n v="18"/>
    <n v="30"/>
    <n v="3"/>
    <n v="33"/>
    <s v="Sin cebolla"/>
    <n v="12"/>
    <n v="30"/>
    <n v="0.4"/>
    <n v="90"/>
  </r>
  <r>
    <x v="617"/>
    <n v="3"/>
    <s v="Plato_15"/>
    <s v="Descripción del Plato_15"/>
    <n v="19"/>
    <n v="32"/>
    <n v="2"/>
    <n v="6"/>
    <s v="Sin cebolla"/>
    <n v="13"/>
    <n v="32"/>
    <n v="0.40625"/>
    <n v="64"/>
  </r>
  <r>
    <x v="617"/>
    <n v="3"/>
    <s v="Plato_17"/>
    <s v="Descripción del Plato_17"/>
    <n v="19"/>
    <n v="31"/>
    <n v="3"/>
    <n v="35"/>
    <s v="Ninguna"/>
    <n v="12"/>
    <n v="31"/>
    <n v="0.38709677419354838"/>
    <n v="93"/>
  </r>
  <r>
    <x v="617"/>
    <n v="3"/>
    <s v="Plato_4"/>
    <s v="Descripción del Plato_4"/>
    <n v="10"/>
    <n v="18"/>
    <n v="3"/>
    <n v="24"/>
    <s v="Ninguna"/>
    <n v="8"/>
    <n v="18"/>
    <n v="0.44444444444444442"/>
    <n v="54"/>
  </r>
  <r>
    <x v="617"/>
    <n v="3"/>
    <s v="Plato_19"/>
    <s v="Descripción del Plato_19"/>
    <n v="22"/>
    <n v="36"/>
    <n v="3"/>
    <n v="53"/>
    <s v="Ninguna"/>
    <n v="14"/>
    <n v="36"/>
    <n v="0.3888888888888889"/>
    <n v="108"/>
  </r>
  <r>
    <x v="618"/>
    <n v="6"/>
    <s v="Plato_6"/>
    <s v="Descripción del Plato_6"/>
    <n v="16"/>
    <n v="27"/>
    <n v="2"/>
    <n v="40"/>
    <s v="Ninguna"/>
    <n v="11"/>
    <n v="27"/>
    <n v="0.40740740740740738"/>
    <n v="54"/>
  </r>
  <r>
    <x v="618"/>
    <n v="6"/>
    <s v="Plato_10"/>
    <s v="Descripción del Plato_10"/>
    <n v="15"/>
    <n v="26"/>
    <n v="3"/>
    <n v="56"/>
    <s v="Sin cebolla"/>
    <n v="11"/>
    <n v="26"/>
    <n v="0.42307692307692307"/>
    <n v="78"/>
  </r>
  <r>
    <x v="619"/>
    <n v="16"/>
    <s v="Plato_12"/>
    <s v="Descripción del Plato_12"/>
    <n v="11"/>
    <n v="19"/>
    <n v="3"/>
    <n v="40"/>
    <s v="Sin cebolla"/>
    <n v="8"/>
    <n v="19"/>
    <n v="0.42105263157894735"/>
    <n v="57"/>
  </r>
  <r>
    <x v="620"/>
    <n v="5"/>
    <s v="Plato_8"/>
    <s v="Descripción del Plato_8"/>
    <n v="21"/>
    <n v="35"/>
    <n v="3"/>
    <n v="8"/>
    <s v="Sin cebolla"/>
    <n v="14"/>
    <n v="35"/>
    <n v="0.4"/>
    <n v="105"/>
  </r>
  <r>
    <x v="621"/>
    <n v="7"/>
    <s v="Plato_17"/>
    <s v="Descripción del Plato_17"/>
    <n v="19"/>
    <n v="31"/>
    <n v="3"/>
    <n v="53"/>
    <s v="Ninguna"/>
    <n v="12"/>
    <n v="31"/>
    <n v="0.38709677419354838"/>
    <n v="93"/>
  </r>
  <r>
    <x v="621"/>
    <n v="7"/>
    <s v="Plato_16"/>
    <s v="Descripción del Plato_16"/>
    <n v="16"/>
    <n v="28"/>
    <n v="1"/>
    <n v="25"/>
    <s v="Ninguna"/>
    <n v="12"/>
    <n v="28"/>
    <n v="0.42857142857142855"/>
    <n v="28"/>
  </r>
  <r>
    <x v="622"/>
    <n v="13"/>
    <s v="Plato_5"/>
    <s v="Descripción del Plato_5"/>
    <n v="13"/>
    <n v="22"/>
    <n v="2"/>
    <n v="23"/>
    <s v="Ninguna"/>
    <n v="9"/>
    <n v="22"/>
    <n v="0.40909090909090912"/>
    <n v="44"/>
  </r>
  <r>
    <x v="622"/>
    <n v="13"/>
    <s v="Plato_8"/>
    <s v="Descripción del Plato_8"/>
    <n v="21"/>
    <n v="35"/>
    <n v="2"/>
    <n v="59"/>
    <s v="Ninguna"/>
    <n v="14"/>
    <n v="35"/>
    <n v="0.4"/>
    <n v="70"/>
  </r>
  <r>
    <x v="622"/>
    <n v="13"/>
    <s v="Plato_1"/>
    <s v="Descripción del Plato_1"/>
    <n v="15"/>
    <n v="25"/>
    <n v="1"/>
    <n v="20"/>
    <s v="Ninguna"/>
    <n v="10"/>
    <n v="25"/>
    <n v="0.4"/>
    <n v="25"/>
  </r>
  <r>
    <x v="622"/>
    <n v="13"/>
    <s v="Plato_15"/>
    <s v="Descripción del Plato_15"/>
    <n v="19"/>
    <n v="32"/>
    <n v="3"/>
    <n v="43"/>
    <s v="Sin cebolla"/>
    <n v="13"/>
    <n v="32"/>
    <n v="0.40625"/>
    <n v="96"/>
  </r>
  <r>
    <x v="623"/>
    <n v="1"/>
    <s v="Plato_19"/>
    <s v="Descripción del Plato_19"/>
    <n v="22"/>
    <n v="36"/>
    <n v="1"/>
    <n v="19"/>
    <s v="Sin cebolla"/>
    <n v="14"/>
    <n v="36"/>
    <n v="0.3888888888888889"/>
    <n v="36"/>
  </r>
  <r>
    <x v="623"/>
    <n v="1"/>
    <s v="Plato_7"/>
    <s v="Descripción del Plato_7"/>
    <n v="14"/>
    <n v="24"/>
    <n v="1"/>
    <n v="45"/>
    <s v="Ninguna"/>
    <n v="10"/>
    <n v="24"/>
    <n v="0.41666666666666669"/>
    <n v="24"/>
  </r>
  <r>
    <x v="623"/>
    <n v="1"/>
    <s v="Plato_13"/>
    <s v="Descripción del Plato_13"/>
    <n v="13"/>
    <n v="21"/>
    <n v="2"/>
    <n v="15"/>
    <s v="Sin cebolla"/>
    <n v="8"/>
    <n v="21"/>
    <n v="0.38095238095238093"/>
    <n v="42"/>
  </r>
  <r>
    <x v="624"/>
    <n v="5"/>
    <s v="Plato_4"/>
    <s v="Descripción del Plato_4"/>
    <n v="10"/>
    <n v="18"/>
    <n v="2"/>
    <n v="12"/>
    <s v="Ninguna"/>
    <n v="8"/>
    <n v="18"/>
    <n v="0.44444444444444442"/>
    <n v="36"/>
  </r>
  <r>
    <x v="624"/>
    <n v="5"/>
    <s v="Plato_20"/>
    <s v="Descripción del Plato_20"/>
    <n v="25"/>
    <n v="40"/>
    <n v="1"/>
    <n v="46"/>
    <s v="Sin cebolla"/>
    <n v="15"/>
    <n v="40"/>
    <n v="0.375"/>
    <n v="40"/>
  </r>
  <r>
    <x v="624"/>
    <n v="5"/>
    <s v="Plato_13"/>
    <s v="Descripción del Plato_13"/>
    <n v="13"/>
    <n v="21"/>
    <n v="3"/>
    <n v="39"/>
    <s v="Ninguna"/>
    <n v="8"/>
    <n v="21"/>
    <n v="0.38095238095238093"/>
    <n v="63"/>
  </r>
  <r>
    <x v="625"/>
    <n v="14"/>
    <s v="Plato_2"/>
    <s v="Descripción del Plato_2"/>
    <n v="18"/>
    <n v="30"/>
    <n v="2"/>
    <n v="11"/>
    <s v="Ninguna"/>
    <n v="12"/>
    <n v="30"/>
    <n v="0.4"/>
    <n v="60"/>
  </r>
  <r>
    <x v="625"/>
    <n v="14"/>
    <s v="Plato_7"/>
    <s v="Descripción del Plato_7"/>
    <n v="14"/>
    <n v="24"/>
    <n v="2"/>
    <n v="36"/>
    <s v="Sin cebolla"/>
    <n v="10"/>
    <n v="24"/>
    <n v="0.41666666666666669"/>
    <n v="48"/>
  </r>
  <r>
    <x v="625"/>
    <n v="14"/>
    <s v="Plato_9"/>
    <s v="Descripción del Plato_9"/>
    <n v="17"/>
    <n v="29"/>
    <n v="1"/>
    <n v="11"/>
    <s v="Sin cebolla"/>
    <n v="12"/>
    <n v="29"/>
    <n v="0.41379310344827586"/>
    <n v="29"/>
  </r>
  <r>
    <x v="626"/>
    <n v="4"/>
    <s v="Plato_13"/>
    <s v="Descripción del Plato_13"/>
    <n v="13"/>
    <n v="21"/>
    <n v="1"/>
    <n v="37"/>
    <s v="Ninguna"/>
    <n v="8"/>
    <n v="21"/>
    <n v="0.38095238095238093"/>
    <n v="21"/>
  </r>
  <r>
    <x v="627"/>
    <n v="2"/>
    <s v="Plato_7"/>
    <s v="Descripción del Plato_7"/>
    <n v="14"/>
    <n v="24"/>
    <n v="2"/>
    <n v="10"/>
    <s v="Ninguna"/>
    <n v="10"/>
    <n v="24"/>
    <n v="0.41666666666666669"/>
    <n v="48"/>
  </r>
  <r>
    <x v="627"/>
    <n v="2"/>
    <s v="Plato_20"/>
    <s v="Descripción del Plato_20"/>
    <n v="25"/>
    <n v="40"/>
    <n v="3"/>
    <n v="33"/>
    <s v="Sin cebolla"/>
    <n v="15"/>
    <n v="40"/>
    <n v="0.375"/>
    <n v="120"/>
  </r>
  <r>
    <x v="628"/>
    <n v="17"/>
    <s v="Plato_18"/>
    <s v="Descripción del Plato_18"/>
    <n v="20"/>
    <n v="34"/>
    <n v="1"/>
    <n v="22"/>
    <s v="Sin cebolla"/>
    <n v="14"/>
    <n v="34"/>
    <n v="0.41176470588235292"/>
    <n v="34"/>
  </r>
  <r>
    <x v="628"/>
    <n v="17"/>
    <s v="Plato_3"/>
    <s v="Descripción del Plato_3"/>
    <n v="12"/>
    <n v="20"/>
    <n v="3"/>
    <n v="19"/>
    <s v="Ninguna"/>
    <n v="8"/>
    <n v="20"/>
    <n v="0.4"/>
    <n v="60"/>
  </r>
  <r>
    <x v="628"/>
    <n v="17"/>
    <s v="Plato_4"/>
    <s v="Descripción del Plato_4"/>
    <n v="10"/>
    <n v="18"/>
    <n v="2"/>
    <n v="43"/>
    <s v="Sin cebolla"/>
    <n v="8"/>
    <n v="18"/>
    <n v="0.44444444444444442"/>
    <n v="36"/>
  </r>
  <r>
    <x v="629"/>
    <n v="2"/>
    <s v="Plato_17"/>
    <s v="Descripción del Plato_17"/>
    <n v="19"/>
    <n v="31"/>
    <n v="2"/>
    <n v="19"/>
    <s v="Ninguna"/>
    <n v="12"/>
    <n v="31"/>
    <n v="0.38709677419354838"/>
    <n v="62"/>
  </r>
  <r>
    <x v="629"/>
    <n v="2"/>
    <s v="Plato_20"/>
    <s v="Descripción del Plato_20"/>
    <n v="25"/>
    <n v="40"/>
    <n v="3"/>
    <n v="56"/>
    <s v="Ninguna"/>
    <n v="15"/>
    <n v="40"/>
    <n v="0.375"/>
    <n v="120"/>
  </r>
  <r>
    <x v="630"/>
    <n v="6"/>
    <s v="Plato_5"/>
    <s v="Descripción del Plato_5"/>
    <n v="13"/>
    <n v="22"/>
    <n v="3"/>
    <n v="46"/>
    <s v="Ninguna"/>
    <n v="9"/>
    <n v="22"/>
    <n v="0.40909090909090912"/>
    <n v="66"/>
  </r>
  <r>
    <x v="631"/>
    <n v="16"/>
    <s v="Plato_15"/>
    <s v="Descripción del Plato_15"/>
    <n v="19"/>
    <n v="32"/>
    <n v="3"/>
    <n v="41"/>
    <s v="Sin cebolla"/>
    <n v="13"/>
    <n v="32"/>
    <n v="0.40625"/>
    <n v="96"/>
  </r>
  <r>
    <x v="631"/>
    <n v="16"/>
    <s v="Plato_11"/>
    <s v="Descripción del Plato_11"/>
    <n v="20"/>
    <n v="33"/>
    <n v="1"/>
    <n v="47"/>
    <s v="Ninguna"/>
    <n v="13"/>
    <n v="33"/>
    <n v="0.39393939393939392"/>
    <n v="33"/>
  </r>
  <r>
    <x v="632"/>
    <n v="16"/>
    <s v="Plato_2"/>
    <s v="Descripción del Plato_2"/>
    <n v="18"/>
    <n v="30"/>
    <n v="3"/>
    <n v="10"/>
    <s v="Ninguna"/>
    <n v="12"/>
    <n v="30"/>
    <n v="0.4"/>
    <n v="90"/>
  </r>
  <r>
    <x v="632"/>
    <n v="16"/>
    <s v="Plato_7"/>
    <s v="Descripción del Plato_7"/>
    <n v="14"/>
    <n v="24"/>
    <n v="2"/>
    <n v="51"/>
    <s v="Sin cebolla"/>
    <n v="10"/>
    <n v="24"/>
    <n v="0.41666666666666669"/>
    <n v="48"/>
  </r>
  <r>
    <x v="632"/>
    <n v="16"/>
    <s v="Plato_5"/>
    <s v="Descripción del Plato_5"/>
    <n v="13"/>
    <n v="22"/>
    <n v="2"/>
    <n v="34"/>
    <s v="Ninguna"/>
    <n v="9"/>
    <n v="22"/>
    <n v="0.40909090909090912"/>
    <n v="44"/>
  </r>
  <r>
    <x v="632"/>
    <n v="16"/>
    <s v="Plato_4"/>
    <s v="Descripción del Plato_4"/>
    <n v="10"/>
    <n v="18"/>
    <n v="3"/>
    <n v="54"/>
    <s v="Sin cebolla"/>
    <n v="8"/>
    <n v="18"/>
    <n v="0.44444444444444442"/>
    <n v="54"/>
  </r>
  <r>
    <x v="633"/>
    <n v="2"/>
    <s v="Plato_5"/>
    <s v="Descripción del Plato_5"/>
    <n v="13"/>
    <n v="22"/>
    <n v="2"/>
    <n v="25"/>
    <s v="Ninguna"/>
    <n v="9"/>
    <n v="22"/>
    <n v="0.40909090909090912"/>
    <n v="44"/>
  </r>
  <r>
    <x v="633"/>
    <n v="2"/>
    <s v="Plato_20"/>
    <s v="Descripción del Plato_20"/>
    <n v="25"/>
    <n v="40"/>
    <n v="3"/>
    <n v="38"/>
    <s v="Sin cebolla"/>
    <n v="15"/>
    <n v="40"/>
    <n v="0.375"/>
    <n v="120"/>
  </r>
  <r>
    <x v="633"/>
    <n v="2"/>
    <s v="Plato_1"/>
    <s v="Descripción del Plato_1"/>
    <n v="15"/>
    <n v="25"/>
    <n v="3"/>
    <n v="43"/>
    <s v="Sin cebolla"/>
    <n v="10"/>
    <n v="25"/>
    <n v="0.4"/>
    <n v="75"/>
  </r>
  <r>
    <x v="633"/>
    <n v="2"/>
    <s v="Plato_8"/>
    <s v="Descripción del Plato_8"/>
    <n v="21"/>
    <n v="35"/>
    <n v="3"/>
    <n v="51"/>
    <s v="Ninguna"/>
    <n v="14"/>
    <n v="35"/>
    <n v="0.4"/>
    <n v="105"/>
  </r>
  <r>
    <x v="634"/>
    <n v="5"/>
    <s v="Plato_9"/>
    <s v="Descripción del Plato_9"/>
    <n v="17"/>
    <n v="29"/>
    <n v="2"/>
    <n v="25"/>
    <s v="Sin cebolla"/>
    <n v="12"/>
    <n v="29"/>
    <n v="0.41379310344827586"/>
    <n v="58"/>
  </r>
  <r>
    <x v="635"/>
    <n v="14"/>
    <s v="Plato_7"/>
    <s v="Descripción del Plato_7"/>
    <n v="14"/>
    <n v="24"/>
    <n v="2"/>
    <n v="45"/>
    <s v="Ninguna"/>
    <n v="10"/>
    <n v="24"/>
    <n v="0.41666666666666669"/>
    <n v="48"/>
  </r>
  <r>
    <x v="635"/>
    <n v="14"/>
    <s v="Plato_12"/>
    <s v="Descripción del Plato_12"/>
    <n v="11"/>
    <n v="19"/>
    <n v="3"/>
    <n v="54"/>
    <s v="Sin cebolla"/>
    <n v="8"/>
    <n v="19"/>
    <n v="0.42105263157894735"/>
    <n v="57"/>
  </r>
  <r>
    <x v="635"/>
    <n v="14"/>
    <s v="Plato_13"/>
    <s v="Descripción del Plato_13"/>
    <n v="13"/>
    <n v="21"/>
    <n v="1"/>
    <n v="52"/>
    <s v="Sin cebolla"/>
    <n v="8"/>
    <n v="21"/>
    <n v="0.38095238095238093"/>
    <n v="21"/>
  </r>
  <r>
    <x v="636"/>
    <n v="6"/>
    <s v="Plato_11"/>
    <s v="Descripción del Plato_11"/>
    <n v="20"/>
    <n v="33"/>
    <n v="1"/>
    <n v="23"/>
    <s v="Sin cebolla"/>
    <n v="13"/>
    <n v="33"/>
    <n v="0.39393939393939392"/>
    <n v="33"/>
  </r>
  <r>
    <x v="636"/>
    <n v="6"/>
    <s v="Plato_18"/>
    <s v="Descripción del Plato_18"/>
    <n v="20"/>
    <n v="34"/>
    <n v="1"/>
    <n v="6"/>
    <s v="Sin cebolla"/>
    <n v="14"/>
    <n v="34"/>
    <n v="0.41176470588235292"/>
    <n v="34"/>
  </r>
  <r>
    <x v="636"/>
    <n v="6"/>
    <s v="Plato_1"/>
    <s v="Descripción del Plato_1"/>
    <n v="15"/>
    <n v="25"/>
    <n v="2"/>
    <n v="32"/>
    <s v="Ninguna"/>
    <n v="10"/>
    <n v="25"/>
    <n v="0.4"/>
    <n v="50"/>
  </r>
  <r>
    <x v="637"/>
    <n v="16"/>
    <s v="Plato_2"/>
    <s v="Descripción del Plato_2"/>
    <n v="18"/>
    <n v="30"/>
    <n v="3"/>
    <n v="44"/>
    <s v="Ninguna"/>
    <n v="12"/>
    <n v="30"/>
    <n v="0.4"/>
    <n v="90"/>
  </r>
  <r>
    <x v="638"/>
    <n v="8"/>
    <s v="Plato_10"/>
    <s v="Descripción del Plato_10"/>
    <n v="15"/>
    <n v="26"/>
    <n v="2"/>
    <n v="52"/>
    <s v="Ninguna"/>
    <n v="11"/>
    <n v="26"/>
    <n v="0.42307692307692307"/>
    <n v="52"/>
  </r>
  <r>
    <x v="638"/>
    <n v="8"/>
    <s v="Plato_17"/>
    <s v="Descripción del Plato_17"/>
    <n v="19"/>
    <n v="31"/>
    <n v="2"/>
    <n v="29"/>
    <s v="Ninguna"/>
    <n v="12"/>
    <n v="31"/>
    <n v="0.38709677419354838"/>
    <n v="62"/>
  </r>
  <r>
    <x v="638"/>
    <n v="8"/>
    <s v="Plato_12"/>
    <s v="Descripción del Plato_12"/>
    <n v="11"/>
    <n v="19"/>
    <n v="2"/>
    <n v="55"/>
    <s v="Ninguna"/>
    <n v="8"/>
    <n v="19"/>
    <n v="0.42105263157894735"/>
    <n v="38"/>
  </r>
  <r>
    <x v="639"/>
    <n v="14"/>
    <s v="Plato_10"/>
    <s v="Descripción del Plato_10"/>
    <n v="15"/>
    <n v="26"/>
    <n v="3"/>
    <n v="7"/>
    <s v="Sin cebolla"/>
    <n v="11"/>
    <n v="26"/>
    <n v="0.42307692307692307"/>
    <n v="78"/>
  </r>
  <r>
    <x v="639"/>
    <n v="14"/>
    <s v="Plato_13"/>
    <s v="Descripción del Plato_13"/>
    <n v="13"/>
    <n v="21"/>
    <n v="2"/>
    <n v="12"/>
    <s v="Ninguna"/>
    <n v="8"/>
    <n v="21"/>
    <n v="0.38095238095238093"/>
    <n v="42"/>
  </r>
  <r>
    <x v="639"/>
    <n v="14"/>
    <s v="Plato_11"/>
    <s v="Descripción del Plato_11"/>
    <n v="20"/>
    <n v="33"/>
    <n v="3"/>
    <n v="56"/>
    <s v="Sin cebolla"/>
    <n v="13"/>
    <n v="33"/>
    <n v="0.39393939393939392"/>
    <n v="99"/>
  </r>
  <r>
    <x v="640"/>
    <n v="2"/>
    <s v="Plato_9"/>
    <s v="Descripción del Plato_9"/>
    <n v="17"/>
    <n v="29"/>
    <n v="3"/>
    <n v="17"/>
    <s v="Ninguna"/>
    <n v="12"/>
    <n v="29"/>
    <n v="0.41379310344827586"/>
    <n v="87"/>
  </r>
  <r>
    <x v="640"/>
    <n v="2"/>
    <s v="Plato_1"/>
    <s v="Descripción del Plato_1"/>
    <n v="15"/>
    <n v="25"/>
    <n v="3"/>
    <n v="28"/>
    <s v="Sin cebolla"/>
    <n v="10"/>
    <n v="25"/>
    <n v="0.4"/>
    <n v="75"/>
  </r>
  <r>
    <x v="640"/>
    <n v="2"/>
    <s v="Plato_14"/>
    <s v="Descripción del Plato_14"/>
    <n v="14"/>
    <n v="23"/>
    <n v="2"/>
    <n v="29"/>
    <s v="Ninguna"/>
    <n v="9"/>
    <n v="23"/>
    <n v="0.39130434782608697"/>
    <n v="46"/>
  </r>
  <r>
    <x v="641"/>
    <n v="15"/>
    <s v="Plato_13"/>
    <s v="Descripción del Plato_13"/>
    <n v="13"/>
    <n v="21"/>
    <n v="3"/>
    <n v="6"/>
    <s v="Sin cebolla"/>
    <n v="8"/>
    <n v="21"/>
    <n v="0.38095238095238093"/>
    <n v="63"/>
  </r>
  <r>
    <x v="641"/>
    <n v="15"/>
    <s v="Plato_10"/>
    <s v="Descripción del Plato_10"/>
    <n v="15"/>
    <n v="26"/>
    <n v="1"/>
    <n v="57"/>
    <s v="Sin cebolla"/>
    <n v="11"/>
    <n v="26"/>
    <n v="0.42307692307692307"/>
    <n v="26"/>
  </r>
  <r>
    <x v="641"/>
    <n v="15"/>
    <s v="Plato_9"/>
    <s v="Descripción del Plato_9"/>
    <n v="17"/>
    <n v="29"/>
    <n v="3"/>
    <n v="18"/>
    <s v="Sin cebolla"/>
    <n v="12"/>
    <n v="29"/>
    <n v="0.41379310344827586"/>
    <n v="87"/>
  </r>
  <r>
    <x v="642"/>
    <n v="17"/>
    <s v="Plato_11"/>
    <s v="Descripción del Plato_11"/>
    <n v="20"/>
    <n v="33"/>
    <n v="1"/>
    <n v="18"/>
    <s v="Ninguna"/>
    <n v="13"/>
    <n v="33"/>
    <n v="0.39393939393939392"/>
    <n v="33"/>
  </r>
  <r>
    <x v="643"/>
    <n v="9"/>
    <s v="Plato_17"/>
    <s v="Descripción del Plato_17"/>
    <n v="19"/>
    <n v="31"/>
    <n v="3"/>
    <n v="51"/>
    <s v="Ninguna"/>
    <n v="12"/>
    <n v="31"/>
    <n v="0.38709677419354838"/>
    <n v="93"/>
  </r>
  <r>
    <x v="644"/>
    <n v="6"/>
    <s v="Plato_11"/>
    <s v="Descripción del Plato_11"/>
    <n v="20"/>
    <n v="33"/>
    <n v="3"/>
    <n v="43"/>
    <s v="Sin cebolla"/>
    <n v="13"/>
    <n v="33"/>
    <n v="0.39393939393939392"/>
    <n v="99"/>
  </r>
  <r>
    <x v="644"/>
    <n v="6"/>
    <s v="Plato_6"/>
    <s v="Descripción del Plato_6"/>
    <n v="16"/>
    <n v="27"/>
    <n v="3"/>
    <n v="54"/>
    <s v="Ninguna"/>
    <n v="11"/>
    <n v="27"/>
    <n v="0.40740740740740738"/>
    <n v="81"/>
  </r>
  <r>
    <x v="645"/>
    <n v="12"/>
    <s v="Plato_8"/>
    <s v="Descripción del Plato_8"/>
    <n v="21"/>
    <n v="35"/>
    <n v="2"/>
    <n v="36"/>
    <s v="Ninguna"/>
    <n v="14"/>
    <n v="35"/>
    <n v="0.4"/>
    <n v="70"/>
  </r>
  <r>
    <x v="646"/>
    <n v="12"/>
    <s v="Plato_4"/>
    <s v="Descripción del Plato_4"/>
    <n v="10"/>
    <n v="18"/>
    <n v="2"/>
    <n v="13"/>
    <s v="Sin cebolla"/>
    <n v="8"/>
    <n v="18"/>
    <n v="0.44444444444444442"/>
    <n v="36"/>
  </r>
  <r>
    <x v="646"/>
    <n v="12"/>
    <s v="Plato_17"/>
    <s v="Descripción del Plato_17"/>
    <n v="19"/>
    <n v="31"/>
    <n v="2"/>
    <n v="26"/>
    <s v="Sin cebolla"/>
    <n v="12"/>
    <n v="31"/>
    <n v="0.38709677419354838"/>
    <n v="62"/>
  </r>
  <r>
    <x v="647"/>
    <n v="9"/>
    <s v="Plato_16"/>
    <s v="Descripción del Plato_16"/>
    <n v="16"/>
    <n v="28"/>
    <n v="2"/>
    <n v="47"/>
    <s v="Ninguna"/>
    <n v="12"/>
    <n v="28"/>
    <n v="0.42857142857142855"/>
    <n v="56"/>
  </r>
  <r>
    <x v="648"/>
    <n v="9"/>
    <s v="Plato_9"/>
    <s v="Descripción del Plato_9"/>
    <n v="17"/>
    <n v="29"/>
    <n v="3"/>
    <n v="22"/>
    <s v="Sin cebolla"/>
    <n v="12"/>
    <n v="29"/>
    <n v="0.41379310344827586"/>
    <n v="87"/>
  </r>
  <r>
    <x v="648"/>
    <n v="9"/>
    <s v="Plato_16"/>
    <s v="Descripción del Plato_16"/>
    <n v="16"/>
    <n v="28"/>
    <n v="3"/>
    <n v="40"/>
    <s v="Ninguna"/>
    <n v="12"/>
    <n v="28"/>
    <n v="0.42857142857142855"/>
    <n v="84"/>
  </r>
  <r>
    <x v="648"/>
    <n v="9"/>
    <s v="Plato_1"/>
    <s v="Descripción del Plato_1"/>
    <n v="15"/>
    <n v="25"/>
    <n v="1"/>
    <n v="32"/>
    <s v="Sin cebolla"/>
    <n v="10"/>
    <n v="25"/>
    <n v="0.4"/>
    <n v="25"/>
  </r>
  <r>
    <x v="648"/>
    <n v="9"/>
    <s v="Plato_3"/>
    <s v="Descripción del Plato_3"/>
    <n v="12"/>
    <n v="20"/>
    <n v="3"/>
    <n v="15"/>
    <s v="Ninguna"/>
    <n v="8"/>
    <n v="20"/>
    <n v="0.4"/>
    <n v="60"/>
  </r>
  <r>
    <x v="649"/>
    <n v="11"/>
    <s v="Plato_13"/>
    <s v="Descripción del Plato_13"/>
    <n v="13"/>
    <n v="21"/>
    <n v="2"/>
    <n v="18"/>
    <s v="Sin cebolla"/>
    <n v="8"/>
    <n v="21"/>
    <n v="0.38095238095238093"/>
    <n v="42"/>
  </r>
  <r>
    <x v="649"/>
    <n v="11"/>
    <s v="Plato_9"/>
    <s v="Descripción del Plato_9"/>
    <n v="17"/>
    <n v="29"/>
    <n v="2"/>
    <n v="35"/>
    <s v="Sin cebolla"/>
    <n v="12"/>
    <n v="29"/>
    <n v="0.41379310344827586"/>
    <n v="58"/>
  </r>
  <r>
    <x v="649"/>
    <n v="11"/>
    <s v="Plato_15"/>
    <s v="Descripción del Plato_15"/>
    <n v="19"/>
    <n v="32"/>
    <n v="1"/>
    <n v="12"/>
    <s v="Sin cebolla"/>
    <n v="13"/>
    <n v="32"/>
    <n v="0.40625"/>
    <n v="32"/>
  </r>
  <r>
    <x v="649"/>
    <n v="11"/>
    <s v="Plato_8"/>
    <s v="Descripción del Plato_8"/>
    <n v="21"/>
    <n v="35"/>
    <n v="3"/>
    <n v="11"/>
    <s v="Ninguna"/>
    <n v="14"/>
    <n v="35"/>
    <n v="0.4"/>
    <n v="105"/>
  </r>
  <r>
    <x v="650"/>
    <n v="16"/>
    <s v="Plato_20"/>
    <s v="Descripción del Plato_20"/>
    <n v="25"/>
    <n v="40"/>
    <n v="2"/>
    <n v="50"/>
    <s v="Ninguna"/>
    <n v="15"/>
    <n v="40"/>
    <n v="0.375"/>
    <n v="80"/>
  </r>
  <r>
    <x v="650"/>
    <n v="16"/>
    <s v="Plato_13"/>
    <s v="Descripción del Plato_13"/>
    <n v="13"/>
    <n v="21"/>
    <n v="3"/>
    <n v="9"/>
    <s v="Ninguna"/>
    <n v="8"/>
    <n v="21"/>
    <n v="0.38095238095238093"/>
    <n v="63"/>
  </r>
  <r>
    <x v="650"/>
    <n v="16"/>
    <s v="Plato_11"/>
    <s v="Descripción del Plato_11"/>
    <n v="20"/>
    <n v="33"/>
    <n v="2"/>
    <n v="29"/>
    <s v="Ninguna"/>
    <n v="13"/>
    <n v="33"/>
    <n v="0.39393939393939392"/>
    <n v="66"/>
  </r>
  <r>
    <x v="651"/>
    <n v="14"/>
    <s v="Plato_17"/>
    <s v="Descripción del Plato_17"/>
    <n v="19"/>
    <n v="31"/>
    <n v="2"/>
    <n v="12"/>
    <s v="Ninguna"/>
    <n v="12"/>
    <n v="31"/>
    <n v="0.38709677419354838"/>
    <n v="62"/>
  </r>
  <r>
    <x v="651"/>
    <n v="14"/>
    <s v="Plato_19"/>
    <s v="Descripción del Plato_19"/>
    <n v="22"/>
    <n v="36"/>
    <n v="3"/>
    <n v="38"/>
    <s v="Sin cebolla"/>
    <n v="14"/>
    <n v="36"/>
    <n v="0.3888888888888889"/>
    <n v="108"/>
  </r>
  <r>
    <x v="652"/>
    <n v="13"/>
    <s v="Plato_16"/>
    <s v="Descripción del Plato_16"/>
    <n v="16"/>
    <n v="28"/>
    <n v="3"/>
    <n v="51"/>
    <s v="Sin cebolla"/>
    <n v="12"/>
    <n v="28"/>
    <n v="0.42857142857142855"/>
    <n v="84"/>
  </r>
  <r>
    <x v="652"/>
    <n v="13"/>
    <s v="Plato_2"/>
    <s v="Descripción del Plato_2"/>
    <n v="18"/>
    <n v="30"/>
    <n v="3"/>
    <n v="46"/>
    <s v="Ninguna"/>
    <n v="12"/>
    <n v="30"/>
    <n v="0.4"/>
    <n v="90"/>
  </r>
  <r>
    <x v="652"/>
    <n v="13"/>
    <s v="Plato_8"/>
    <s v="Descripción del Plato_8"/>
    <n v="21"/>
    <n v="35"/>
    <n v="2"/>
    <n v="53"/>
    <s v="Ninguna"/>
    <n v="14"/>
    <n v="35"/>
    <n v="0.4"/>
    <n v="70"/>
  </r>
  <r>
    <x v="653"/>
    <n v="12"/>
    <s v="Plato_5"/>
    <s v="Descripción del Plato_5"/>
    <n v="13"/>
    <n v="22"/>
    <n v="1"/>
    <n v="31"/>
    <s v="Ninguna"/>
    <n v="9"/>
    <n v="22"/>
    <n v="0.40909090909090912"/>
    <n v="22"/>
  </r>
  <r>
    <x v="653"/>
    <n v="12"/>
    <s v="Plato_3"/>
    <s v="Descripción del Plato_3"/>
    <n v="12"/>
    <n v="20"/>
    <n v="1"/>
    <n v="13"/>
    <s v="Ninguna"/>
    <n v="8"/>
    <n v="20"/>
    <n v="0.4"/>
    <n v="20"/>
  </r>
  <r>
    <x v="654"/>
    <n v="5"/>
    <s v="Plato_17"/>
    <s v="Descripción del Plato_17"/>
    <n v="19"/>
    <n v="31"/>
    <n v="3"/>
    <n v="36"/>
    <s v="Sin cebolla"/>
    <n v="12"/>
    <n v="31"/>
    <n v="0.38709677419354838"/>
    <n v="93"/>
  </r>
  <r>
    <x v="655"/>
    <n v="19"/>
    <s v="Plato_14"/>
    <s v="Descripción del Plato_14"/>
    <n v="14"/>
    <n v="23"/>
    <n v="1"/>
    <n v="13"/>
    <s v="Ninguna"/>
    <n v="9"/>
    <n v="23"/>
    <n v="0.39130434782608697"/>
    <n v="23"/>
  </r>
  <r>
    <x v="655"/>
    <n v="19"/>
    <s v="Plato_3"/>
    <s v="Descripción del Plato_3"/>
    <n v="12"/>
    <n v="20"/>
    <n v="3"/>
    <n v="44"/>
    <s v="Sin cebolla"/>
    <n v="8"/>
    <n v="20"/>
    <n v="0.4"/>
    <n v="60"/>
  </r>
  <r>
    <x v="655"/>
    <n v="19"/>
    <s v="Plato_12"/>
    <s v="Descripción del Plato_12"/>
    <n v="11"/>
    <n v="19"/>
    <n v="2"/>
    <n v="39"/>
    <s v="Sin cebolla"/>
    <n v="8"/>
    <n v="19"/>
    <n v="0.42105263157894735"/>
    <n v="38"/>
  </r>
  <r>
    <x v="655"/>
    <n v="19"/>
    <s v="Plato_19"/>
    <s v="Descripción del Plato_19"/>
    <n v="22"/>
    <n v="36"/>
    <n v="1"/>
    <n v="14"/>
    <s v="Ninguna"/>
    <n v="14"/>
    <n v="36"/>
    <n v="0.3888888888888889"/>
    <n v="36"/>
  </r>
  <r>
    <x v="656"/>
    <n v="1"/>
    <s v="Plato_20"/>
    <s v="Descripción del Plato_20"/>
    <n v="25"/>
    <n v="40"/>
    <n v="2"/>
    <n v="55"/>
    <s v="Sin cebolla"/>
    <n v="15"/>
    <n v="40"/>
    <n v="0.375"/>
    <n v="80"/>
  </r>
  <r>
    <x v="656"/>
    <n v="1"/>
    <s v="Plato_14"/>
    <s v="Descripción del Plato_14"/>
    <n v="14"/>
    <n v="23"/>
    <n v="2"/>
    <n v="39"/>
    <s v="Sin cebolla"/>
    <n v="9"/>
    <n v="23"/>
    <n v="0.39130434782608697"/>
    <n v="46"/>
  </r>
  <r>
    <x v="656"/>
    <n v="1"/>
    <s v="Plato_8"/>
    <s v="Descripción del Plato_8"/>
    <n v="21"/>
    <n v="35"/>
    <n v="2"/>
    <n v="40"/>
    <s v="Sin cebolla"/>
    <n v="14"/>
    <n v="35"/>
    <n v="0.4"/>
    <n v="70"/>
  </r>
  <r>
    <x v="657"/>
    <n v="19"/>
    <s v="Plato_15"/>
    <s v="Descripción del Plato_15"/>
    <n v="19"/>
    <n v="32"/>
    <n v="1"/>
    <n v="21"/>
    <s v="Sin cebolla"/>
    <n v="13"/>
    <n v="32"/>
    <n v="0.40625"/>
    <n v="32"/>
  </r>
  <r>
    <x v="657"/>
    <n v="19"/>
    <s v="Plato_6"/>
    <s v="Descripción del Plato_6"/>
    <n v="16"/>
    <n v="27"/>
    <n v="2"/>
    <n v="27"/>
    <s v="Sin cebolla"/>
    <n v="11"/>
    <n v="27"/>
    <n v="0.40740740740740738"/>
    <n v="54"/>
  </r>
  <r>
    <x v="658"/>
    <n v="9"/>
    <s v="Plato_9"/>
    <s v="Descripción del Plato_9"/>
    <n v="17"/>
    <n v="29"/>
    <n v="3"/>
    <n v="31"/>
    <s v="Ninguna"/>
    <n v="12"/>
    <n v="29"/>
    <n v="0.41379310344827586"/>
    <n v="87"/>
  </r>
  <r>
    <x v="659"/>
    <n v="19"/>
    <s v="Plato_12"/>
    <s v="Descripción del Plato_12"/>
    <n v="11"/>
    <n v="19"/>
    <n v="2"/>
    <n v="24"/>
    <s v="Sin cebolla"/>
    <n v="8"/>
    <n v="19"/>
    <n v="0.42105263157894735"/>
    <n v="38"/>
  </r>
  <r>
    <x v="659"/>
    <n v="19"/>
    <s v="Plato_2"/>
    <s v="Descripción del Plato_2"/>
    <n v="18"/>
    <n v="30"/>
    <n v="3"/>
    <n v="16"/>
    <s v="Ninguna"/>
    <n v="12"/>
    <n v="30"/>
    <n v="0.4"/>
    <n v="90"/>
  </r>
  <r>
    <x v="659"/>
    <n v="19"/>
    <s v="Plato_20"/>
    <s v="Descripción del Plato_20"/>
    <n v="25"/>
    <n v="40"/>
    <n v="2"/>
    <n v="5"/>
    <s v="Sin cebolla"/>
    <n v="15"/>
    <n v="40"/>
    <n v="0.375"/>
    <n v="80"/>
  </r>
  <r>
    <x v="660"/>
    <n v="16"/>
    <s v="Plato_14"/>
    <s v="Descripción del Plato_14"/>
    <n v="14"/>
    <n v="23"/>
    <n v="3"/>
    <n v="56"/>
    <s v="Sin cebolla"/>
    <n v="9"/>
    <n v="23"/>
    <n v="0.39130434782608697"/>
    <n v="69"/>
  </r>
  <r>
    <x v="660"/>
    <n v="16"/>
    <s v="Plato_17"/>
    <s v="Descripción del Plato_17"/>
    <n v="19"/>
    <n v="31"/>
    <n v="1"/>
    <n v="22"/>
    <s v="Sin cebolla"/>
    <n v="12"/>
    <n v="31"/>
    <n v="0.38709677419354838"/>
    <n v="31"/>
  </r>
  <r>
    <x v="660"/>
    <n v="16"/>
    <s v="Plato_1"/>
    <s v="Descripción del Plato_1"/>
    <n v="15"/>
    <n v="25"/>
    <n v="2"/>
    <n v="30"/>
    <s v="Ninguna"/>
    <n v="10"/>
    <n v="25"/>
    <n v="0.4"/>
    <n v="50"/>
  </r>
  <r>
    <x v="660"/>
    <n v="16"/>
    <s v="Plato_16"/>
    <s v="Descripción del Plato_16"/>
    <n v="16"/>
    <n v="28"/>
    <n v="2"/>
    <n v="27"/>
    <s v="Sin cebolla"/>
    <n v="12"/>
    <n v="28"/>
    <n v="0.42857142857142855"/>
    <n v="56"/>
  </r>
  <r>
    <x v="661"/>
    <n v="15"/>
    <s v="Plato_7"/>
    <s v="Descripción del Plato_7"/>
    <n v="14"/>
    <n v="24"/>
    <n v="3"/>
    <n v="34"/>
    <s v="Ninguna"/>
    <n v="10"/>
    <n v="24"/>
    <n v="0.41666666666666669"/>
    <n v="72"/>
  </r>
  <r>
    <x v="661"/>
    <n v="15"/>
    <s v="Plato_1"/>
    <s v="Descripción del Plato_1"/>
    <n v="15"/>
    <n v="25"/>
    <n v="1"/>
    <n v="10"/>
    <s v="Sin cebolla"/>
    <n v="10"/>
    <n v="25"/>
    <n v="0.4"/>
    <n v="25"/>
  </r>
  <r>
    <x v="661"/>
    <n v="15"/>
    <s v="Plato_19"/>
    <s v="Descripción del Plato_19"/>
    <n v="22"/>
    <n v="36"/>
    <n v="1"/>
    <n v="41"/>
    <s v="Ninguna"/>
    <n v="14"/>
    <n v="36"/>
    <n v="0.3888888888888889"/>
    <n v="36"/>
  </r>
  <r>
    <x v="662"/>
    <n v="3"/>
    <s v="Plato_4"/>
    <s v="Descripción del Plato_4"/>
    <n v="10"/>
    <n v="18"/>
    <n v="2"/>
    <n v="40"/>
    <s v="Sin cebolla"/>
    <n v="8"/>
    <n v="18"/>
    <n v="0.44444444444444442"/>
    <n v="36"/>
  </r>
  <r>
    <x v="662"/>
    <n v="3"/>
    <s v="Plato_9"/>
    <s v="Descripción del Plato_9"/>
    <n v="17"/>
    <n v="29"/>
    <n v="2"/>
    <n v="5"/>
    <s v="Sin cebolla"/>
    <n v="12"/>
    <n v="29"/>
    <n v="0.41379310344827586"/>
    <n v="58"/>
  </r>
  <r>
    <x v="662"/>
    <n v="3"/>
    <s v="Plato_3"/>
    <s v="Descripción del Plato_3"/>
    <n v="12"/>
    <n v="20"/>
    <n v="1"/>
    <n v="42"/>
    <s v="Sin cebolla"/>
    <n v="8"/>
    <n v="20"/>
    <n v="0.4"/>
    <n v="20"/>
  </r>
  <r>
    <x v="663"/>
    <n v="20"/>
    <s v="Plato_4"/>
    <s v="Descripción del Plato_4"/>
    <n v="10"/>
    <n v="18"/>
    <n v="1"/>
    <n v="9"/>
    <s v="Ninguna"/>
    <n v="8"/>
    <n v="18"/>
    <n v="0.44444444444444442"/>
    <n v="18"/>
  </r>
  <r>
    <x v="663"/>
    <n v="20"/>
    <s v="Plato_12"/>
    <s v="Descripción del Plato_12"/>
    <n v="11"/>
    <n v="19"/>
    <n v="2"/>
    <n v="42"/>
    <s v="Ninguna"/>
    <n v="8"/>
    <n v="19"/>
    <n v="0.42105263157894735"/>
    <n v="38"/>
  </r>
  <r>
    <x v="663"/>
    <n v="20"/>
    <s v="Plato_5"/>
    <s v="Descripción del Plato_5"/>
    <n v="13"/>
    <n v="22"/>
    <n v="3"/>
    <n v="48"/>
    <s v="Sin cebolla"/>
    <n v="9"/>
    <n v="22"/>
    <n v="0.40909090909090912"/>
    <n v="66"/>
  </r>
  <r>
    <x v="664"/>
    <n v="6"/>
    <s v="Plato_1"/>
    <s v="Descripción del Plato_1"/>
    <n v="15"/>
    <n v="25"/>
    <n v="3"/>
    <n v="25"/>
    <s v="Sin cebolla"/>
    <n v="10"/>
    <n v="25"/>
    <n v="0.4"/>
    <n v="75"/>
  </r>
  <r>
    <x v="664"/>
    <n v="6"/>
    <s v="Plato_6"/>
    <s v="Descripción del Plato_6"/>
    <n v="16"/>
    <n v="27"/>
    <n v="2"/>
    <n v="15"/>
    <s v="Sin cebolla"/>
    <n v="11"/>
    <n v="27"/>
    <n v="0.40740740740740738"/>
    <n v="54"/>
  </r>
  <r>
    <x v="665"/>
    <n v="8"/>
    <s v="Plato_3"/>
    <s v="Descripción del Plato_3"/>
    <n v="12"/>
    <n v="20"/>
    <n v="2"/>
    <n v="27"/>
    <s v="Sin cebolla"/>
    <n v="8"/>
    <n v="20"/>
    <n v="0.4"/>
    <n v="40"/>
  </r>
  <r>
    <x v="666"/>
    <n v="6"/>
    <s v="Plato_19"/>
    <s v="Descripción del Plato_19"/>
    <n v="22"/>
    <n v="36"/>
    <n v="1"/>
    <n v="12"/>
    <s v="Ninguna"/>
    <n v="14"/>
    <n v="36"/>
    <n v="0.3888888888888889"/>
    <n v="36"/>
  </r>
  <r>
    <x v="667"/>
    <n v="12"/>
    <s v="Plato_10"/>
    <s v="Descripción del Plato_10"/>
    <n v="15"/>
    <n v="26"/>
    <n v="3"/>
    <n v="59"/>
    <s v="Ninguna"/>
    <n v="11"/>
    <n v="26"/>
    <n v="0.42307692307692307"/>
    <n v="78"/>
  </r>
  <r>
    <x v="667"/>
    <n v="12"/>
    <s v="Plato_7"/>
    <s v="Descripción del Plato_7"/>
    <n v="14"/>
    <n v="24"/>
    <n v="2"/>
    <n v="9"/>
    <s v="Sin cebolla"/>
    <n v="10"/>
    <n v="24"/>
    <n v="0.41666666666666669"/>
    <n v="48"/>
  </r>
  <r>
    <x v="667"/>
    <n v="12"/>
    <s v="Plato_1"/>
    <s v="Descripción del Plato_1"/>
    <n v="15"/>
    <n v="25"/>
    <n v="3"/>
    <n v="47"/>
    <s v="Ninguna"/>
    <n v="10"/>
    <n v="25"/>
    <n v="0.4"/>
    <n v="75"/>
  </r>
  <r>
    <x v="668"/>
    <n v="10"/>
    <s v="Plato_17"/>
    <s v="Descripción del Plato_17"/>
    <n v="19"/>
    <n v="31"/>
    <n v="1"/>
    <n v="13"/>
    <s v="Sin cebolla"/>
    <n v="12"/>
    <n v="31"/>
    <n v="0.38709677419354838"/>
    <n v="31"/>
  </r>
  <r>
    <x v="668"/>
    <n v="10"/>
    <s v="Plato_6"/>
    <s v="Descripción del Plato_6"/>
    <n v="16"/>
    <n v="27"/>
    <n v="2"/>
    <n v="14"/>
    <s v="Sin cebolla"/>
    <n v="11"/>
    <n v="27"/>
    <n v="0.40740740740740738"/>
    <n v="54"/>
  </r>
  <r>
    <x v="668"/>
    <n v="10"/>
    <s v="Plato_15"/>
    <s v="Descripción del Plato_15"/>
    <n v="19"/>
    <n v="32"/>
    <n v="3"/>
    <n v="42"/>
    <s v="Sin cebolla"/>
    <n v="13"/>
    <n v="32"/>
    <n v="0.40625"/>
    <n v="96"/>
  </r>
  <r>
    <x v="669"/>
    <n v="16"/>
    <s v="Plato_14"/>
    <s v="Descripción del Plato_14"/>
    <n v="14"/>
    <n v="23"/>
    <n v="1"/>
    <n v="26"/>
    <s v="Ninguna"/>
    <n v="9"/>
    <n v="23"/>
    <n v="0.39130434782608697"/>
    <n v="23"/>
  </r>
  <r>
    <x v="669"/>
    <n v="16"/>
    <s v="Plato_8"/>
    <s v="Descripción del Plato_8"/>
    <n v="21"/>
    <n v="35"/>
    <n v="1"/>
    <n v="17"/>
    <s v="Sin cebolla"/>
    <n v="14"/>
    <n v="35"/>
    <n v="0.4"/>
    <n v="35"/>
  </r>
  <r>
    <x v="669"/>
    <n v="16"/>
    <s v="Plato_19"/>
    <s v="Descripción del Plato_19"/>
    <n v="22"/>
    <n v="36"/>
    <n v="1"/>
    <n v="32"/>
    <s v="Ninguna"/>
    <n v="14"/>
    <n v="36"/>
    <n v="0.3888888888888889"/>
    <n v="36"/>
  </r>
  <r>
    <x v="670"/>
    <n v="17"/>
    <s v="Plato_8"/>
    <s v="Descripción del Plato_8"/>
    <n v="21"/>
    <n v="35"/>
    <n v="2"/>
    <n v="29"/>
    <s v="Sin cebolla"/>
    <n v="14"/>
    <n v="35"/>
    <n v="0.4"/>
    <n v="70"/>
  </r>
  <r>
    <x v="670"/>
    <n v="17"/>
    <s v="Plato_1"/>
    <s v="Descripción del Plato_1"/>
    <n v="15"/>
    <n v="25"/>
    <n v="2"/>
    <n v="32"/>
    <s v="Ninguna"/>
    <n v="10"/>
    <n v="25"/>
    <n v="0.4"/>
    <n v="50"/>
  </r>
  <r>
    <x v="670"/>
    <n v="17"/>
    <s v="Plato_15"/>
    <s v="Descripción del Plato_15"/>
    <n v="19"/>
    <n v="32"/>
    <n v="2"/>
    <n v="34"/>
    <s v="Ninguna"/>
    <n v="13"/>
    <n v="32"/>
    <n v="0.40625"/>
    <n v="64"/>
  </r>
  <r>
    <x v="671"/>
    <n v="12"/>
    <s v="Plato_15"/>
    <s v="Descripción del Plato_15"/>
    <n v="19"/>
    <n v="32"/>
    <n v="3"/>
    <n v="21"/>
    <s v="Sin cebolla"/>
    <n v="13"/>
    <n v="32"/>
    <n v="0.40625"/>
    <n v="96"/>
  </r>
  <r>
    <x v="671"/>
    <n v="12"/>
    <s v="Plato_13"/>
    <s v="Descripción del Plato_13"/>
    <n v="13"/>
    <n v="21"/>
    <n v="2"/>
    <n v="15"/>
    <s v="Sin cebolla"/>
    <n v="8"/>
    <n v="21"/>
    <n v="0.38095238095238093"/>
    <n v="42"/>
  </r>
  <r>
    <x v="671"/>
    <n v="12"/>
    <s v="Plato_12"/>
    <s v="Descripción del Plato_12"/>
    <n v="11"/>
    <n v="19"/>
    <n v="1"/>
    <n v="42"/>
    <s v="Ninguna"/>
    <n v="8"/>
    <n v="19"/>
    <n v="0.42105263157894735"/>
    <n v="19"/>
  </r>
  <r>
    <x v="672"/>
    <n v="20"/>
    <s v="Plato_20"/>
    <s v="Descripción del Plato_20"/>
    <n v="25"/>
    <n v="40"/>
    <n v="2"/>
    <n v="13"/>
    <s v="Ninguna"/>
    <n v="15"/>
    <n v="40"/>
    <n v="0.375"/>
    <n v="80"/>
  </r>
  <r>
    <x v="672"/>
    <n v="20"/>
    <s v="Plato_8"/>
    <s v="Descripción del Plato_8"/>
    <n v="21"/>
    <n v="35"/>
    <n v="3"/>
    <n v="10"/>
    <s v="Ninguna"/>
    <n v="14"/>
    <n v="35"/>
    <n v="0.4"/>
    <n v="105"/>
  </r>
  <r>
    <x v="672"/>
    <n v="20"/>
    <s v="Plato_2"/>
    <s v="Descripción del Plato_2"/>
    <n v="18"/>
    <n v="30"/>
    <n v="1"/>
    <n v="25"/>
    <s v="Ninguna"/>
    <n v="12"/>
    <n v="30"/>
    <n v="0.4"/>
    <n v="30"/>
  </r>
  <r>
    <x v="672"/>
    <n v="20"/>
    <s v="Plato_1"/>
    <s v="Descripción del Plato_1"/>
    <n v="15"/>
    <n v="25"/>
    <n v="2"/>
    <n v="45"/>
    <s v="Sin cebolla"/>
    <n v="10"/>
    <n v="25"/>
    <n v="0.4"/>
    <n v="50"/>
  </r>
  <r>
    <x v="673"/>
    <n v="1"/>
    <s v="Plato_12"/>
    <s v="Descripción del Plato_12"/>
    <n v="11"/>
    <n v="19"/>
    <n v="3"/>
    <n v="11"/>
    <s v="Ninguna"/>
    <n v="8"/>
    <n v="19"/>
    <n v="0.42105263157894735"/>
    <n v="57"/>
  </r>
  <r>
    <x v="673"/>
    <n v="1"/>
    <s v="Plato_4"/>
    <s v="Descripción del Plato_4"/>
    <n v="10"/>
    <n v="18"/>
    <n v="2"/>
    <n v="12"/>
    <s v="Ninguna"/>
    <n v="8"/>
    <n v="18"/>
    <n v="0.44444444444444442"/>
    <n v="36"/>
  </r>
  <r>
    <x v="673"/>
    <n v="1"/>
    <s v="Plato_17"/>
    <s v="Descripción del Plato_17"/>
    <n v="19"/>
    <n v="31"/>
    <n v="3"/>
    <n v="7"/>
    <s v="Sin cebolla"/>
    <n v="12"/>
    <n v="31"/>
    <n v="0.38709677419354838"/>
    <n v="93"/>
  </r>
  <r>
    <x v="673"/>
    <n v="1"/>
    <s v="Plato_13"/>
    <s v="Descripción del Plato_13"/>
    <n v="13"/>
    <n v="21"/>
    <n v="1"/>
    <n v="35"/>
    <s v="Ninguna"/>
    <n v="8"/>
    <n v="21"/>
    <n v="0.38095238095238093"/>
    <n v="21"/>
  </r>
  <r>
    <x v="674"/>
    <n v="5"/>
    <s v="Plato_1"/>
    <s v="Descripción del Plato_1"/>
    <n v="15"/>
    <n v="25"/>
    <n v="1"/>
    <n v="8"/>
    <s v="Ninguna"/>
    <n v="10"/>
    <n v="25"/>
    <n v="0.4"/>
    <n v="25"/>
  </r>
  <r>
    <x v="674"/>
    <n v="5"/>
    <s v="Plato_3"/>
    <s v="Descripción del Plato_3"/>
    <n v="12"/>
    <n v="20"/>
    <n v="3"/>
    <n v="54"/>
    <s v="Sin cebolla"/>
    <n v="8"/>
    <n v="20"/>
    <n v="0.4"/>
    <n v="60"/>
  </r>
  <r>
    <x v="674"/>
    <n v="5"/>
    <s v="Plato_19"/>
    <s v="Descripción del Plato_19"/>
    <n v="22"/>
    <n v="36"/>
    <n v="3"/>
    <n v="59"/>
    <s v="Ninguna"/>
    <n v="14"/>
    <n v="36"/>
    <n v="0.3888888888888889"/>
    <n v="108"/>
  </r>
  <r>
    <x v="675"/>
    <n v="7"/>
    <s v="Plato_17"/>
    <s v="Descripción del Plato_17"/>
    <n v="19"/>
    <n v="31"/>
    <n v="1"/>
    <n v="45"/>
    <s v="Ninguna"/>
    <n v="12"/>
    <n v="31"/>
    <n v="0.38709677419354838"/>
    <n v="31"/>
  </r>
  <r>
    <x v="675"/>
    <n v="7"/>
    <s v="Plato_14"/>
    <s v="Descripción del Plato_14"/>
    <n v="14"/>
    <n v="23"/>
    <n v="1"/>
    <n v="40"/>
    <s v="Sin cebolla"/>
    <n v="9"/>
    <n v="23"/>
    <n v="0.39130434782608697"/>
    <n v="23"/>
  </r>
  <r>
    <x v="675"/>
    <n v="7"/>
    <s v="Plato_16"/>
    <s v="Descripción del Plato_16"/>
    <n v="16"/>
    <n v="28"/>
    <n v="1"/>
    <n v="12"/>
    <s v="Sin cebolla"/>
    <n v="12"/>
    <n v="28"/>
    <n v="0.42857142857142855"/>
    <n v="28"/>
  </r>
  <r>
    <x v="675"/>
    <n v="7"/>
    <s v="Plato_13"/>
    <s v="Descripción del Plato_13"/>
    <n v="13"/>
    <n v="21"/>
    <n v="2"/>
    <n v="24"/>
    <s v="Ninguna"/>
    <n v="8"/>
    <n v="21"/>
    <n v="0.38095238095238093"/>
    <n v="42"/>
  </r>
  <r>
    <x v="676"/>
    <n v="14"/>
    <s v="Plato_3"/>
    <s v="Descripción del Plato_3"/>
    <n v="12"/>
    <n v="20"/>
    <n v="2"/>
    <n v="55"/>
    <s v="Ninguna"/>
    <n v="8"/>
    <n v="20"/>
    <n v="0.4"/>
    <n v="40"/>
  </r>
  <r>
    <x v="676"/>
    <n v="14"/>
    <s v="Plato_8"/>
    <s v="Descripción del Plato_8"/>
    <n v="21"/>
    <n v="35"/>
    <n v="2"/>
    <n v="59"/>
    <s v="Sin cebolla"/>
    <n v="14"/>
    <n v="35"/>
    <n v="0.4"/>
    <n v="70"/>
  </r>
  <r>
    <x v="676"/>
    <n v="14"/>
    <s v="Plato_18"/>
    <s v="Descripción del Plato_18"/>
    <n v="20"/>
    <n v="34"/>
    <n v="1"/>
    <n v="34"/>
    <s v="Sin cebolla"/>
    <n v="14"/>
    <n v="34"/>
    <n v="0.41176470588235292"/>
    <n v="34"/>
  </r>
  <r>
    <x v="677"/>
    <n v="19"/>
    <s v="Plato_9"/>
    <s v="Descripción del Plato_9"/>
    <n v="17"/>
    <n v="29"/>
    <n v="1"/>
    <n v="27"/>
    <s v="Ninguna"/>
    <n v="12"/>
    <n v="29"/>
    <n v="0.41379310344827586"/>
    <n v="29"/>
  </r>
  <r>
    <x v="677"/>
    <n v="19"/>
    <s v="Plato_12"/>
    <s v="Descripción del Plato_12"/>
    <n v="11"/>
    <n v="19"/>
    <n v="3"/>
    <n v="37"/>
    <s v="Sin cebolla"/>
    <n v="8"/>
    <n v="19"/>
    <n v="0.42105263157894735"/>
    <n v="57"/>
  </r>
  <r>
    <x v="677"/>
    <n v="19"/>
    <s v="Plato_8"/>
    <s v="Descripción del Plato_8"/>
    <n v="21"/>
    <n v="35"/>
    <n v="2"/>
    <n v="37"/>
    <s v="Sin cebolla"/>
    <n v="14"/>
    <n v="35"/>
    <n v="0.4"/>
    <n v="70"/>
  </r>
  <r>
    <x v="677"/>
    <n v="19"/>
    <s v="Plato_7"/>
    <s v="Descripción del Plato_7"/>
    <n v="14"/>
    <n v="24"/>
    <n v="2"/>
    <n v="20"/>
    <s v="Sin cebolla"/>
    <n v="10"/>
    <n v="24"/>
    <n v="0.41666666666666669"/>
    <n v="48"/>
  </r>
  <r>
    <x v="678"/>
    <n v="9"/>
    <s v="Plato_13"/>
    <s v="Descripción del Plato_13"/>
    <n v="13"/>
    <n v="21"/>
    <n v="2"/>
    <n v="27"/>
    <s v="Sin cebolla"/>
    <n v="8"/>
    <n v="21"/>
    <n v="0.38095238095238093"/>
    <n v="42"/>
  </r>
  <r>
    <x v="678"/>
    <n v="9"/>
    <s v="Plato_10"/>
    <s v="Descripción del Plato_10"/>
    <n v="15"/>
    <n v="26"/>
    <n v="1"/>
    <n v="11"/>
    <s v="Sin cebolla"/>
    <n v="11"/>
    <n v="26"/>
    <n v="0.42307692307692307"/>
    <n v="26"/>
  </r>
  <r>
    <x v="678"/>
    <n v="9"/>
    <s v="Plato_16"/>
    <s v="Descripción del Plato_16"/>
    <n v="16"/>
    <n v="28"/>
    <n v="2"/>
    <n v="16"/>
    <s v="Sin cebolla"/>
    <n v="12"/>
    <n v="28"/>
    <n v="0.42857142857142855"/>
    <n v="56"/>
  </r>
  <r>
    <x v="678"/>
    <n v="9"/>
    <s v="Plato_1"/>
    <s v="Descripción del Plato_1"/>
    <n v="15"/>
    <n v="25"/>
    <n v="3"/>
    <n v="52"/>
    <s v="Sin cebolla"/>
    <n v="10"/>
    <n v="25"/>
    <n v="0.4"/>
    <n v="75"/>
  </r>
  <r>
    <x v="679"/>
    <n v="5"/>
    <s v="Plato_4"/>
    <s v="Descripción del Plato_4"/>
    <n v="10"/>
    <n v="18"/>
    <n v="2"/>
    <n v="6"/>
    <s v="Sin cebolla"/>
    <n v="8"/>
    <n v="18"/>
    <n v="0.44444444444444442"/>
    <n v="36"/>
  </r>
  <r>
    <x v="679"/>
    <n v="5"/>
    <s v="Plato_3"/>
    <s v="Descripción del Plato_3"/>
    <n v="12"/>
    <n v="20"/>
    <n v="3"/>
    <n v="49"/>
    <s v="Sin cebolla"/>
    <n v="8"/>
    <n v="20"/>
    <n v="0.4"/>
    <n v="60"/>
  </r>
  <r>
    <x v="679"/>
    <n v="5"/>
    <s v="Plato_11"/>
    <s v="Descripción del Plato_11"/>
    <n v="20"/>
    <n v="33"/>
    <n v="2"/>
    <n v="56"/>
    <s v="Ninguna"/>
    <n v="13"/>
    <n v="33"/>
    <n v="0.39393939393939392"/>
    <n v="66"/>
  </r>
  <r>
    <x v="680"/>
    <n v="2"/>
    <s v="Plato_11"/>
    <s v="Descripción del Plato_11"/>
    <n v="20"/>
    <n v="33"/>
    <n v="1"/>
    <n v="44"/>
    <s v="Ninguna"/>
    <n v="13"/>
    <n v="33"/>
    <n v="0.39393939393939392"/>
    <n v="33"/>
  </r>
  <r>
    <x v="680"/>
    <n v="2"/>
    <s v="Plato_13"/>
    <s v="Descripción del Plato_13"/>
    <n v="13"/>
    <n v="21"/>
    <n v="2"/>
    <n v="21"/>
    <s v="Sin cebolla"/>
    <n v="8"/>
    <n v="21"/>
    <n v="0.38095238095238093"/>
    <n v="42"/>
  </r>
  <r>
    <x v="681"/>
    <n v="1"/>
    <s v="Plato_14"/>
    <s v="Descripción del Plato_14"/>
    <n v="14"/>
    <n v="23"/>
    <n v="1"/>
    <n v="43"/>
    <s v="Ninguna"/>
    <n v="9"/>
    <n v="23"/>
    <n v="0.39130434782608697"/>
    <n v="23"/>
  </r>
  <r>
    <x v="682"/>
    <n v="2"/>
    <s v="Plato_5"/>
    <s v="Descripción del Plato_5"/>
    <n v="13"/>
    <n v="22"/>
    <n v="1"/>
    <n v="25"/>
    <s v="Sin cebolla"/>
    <n v="9"/>
    <n v="22"/>
    <n v="0.40909090909090912"/>
    <n v="22"/>
  </r>
  <r>
    <x v="682"/>
    <n v="2"/>
    <s v="Plato_3"/>
    <s v="Descripción del Plato_3"/>
    <n v="12"/>
    <n v="20"/>
    <n v="2"/>
    <n v="35"/>
    <s v="Ninguna"/>
    <n v="8"/>
    <n v="20"/>
    <n v="0.4"/>
    <n v="40"/>
  </r>
  <r>
    <x v="682"/>
    <n v="2"/>
    <s v="Plato_20"/>
    <s v="Descripción del Plato_20"/>
    <n v="25"/>
    <n v="40"/>
    <n v="1"/>
    <n v="6"/>
    <s v="Sin cebolla"/>
    <n v="15"/>
    <n v="40"/>
    <n v="0.375"/>
    <n v="40"/>
  </r>
  <r>
    <x v="682"/>
    <n v="2"/>
    <s v="Plato_17"/>
    <s v="Descripción del Plato_17"/>
    <n v="19"/>
    <n v="31"/>
    <n v="2"/>
    <n v="16"/>
    <s v="Sin cebolla"/>
    <n v="12"/>
    <n v="31"/>
    <n v="0.38709677419354838"/>
    <n v="62"/>
  </r>
  <r>
    <x v="683"/>
    <n v="10"/>
    <s v="Plato_19"/>
    <s v="Descripción del Plato_19"/>
    <n v="22"/>
    <n v="36"/>
    <n v="1"/>
    <n v="38"/>
    <s v="Ninguna"/>
    <n v="14"/>
    <n v="36"/>
    <n v="0.3888888888888889"/>
    <n v="36"/>
  </r>
  <r>
    <x v="683"/>
    <n v="10"/>
    <s v="Plato_17"/>
    <s v="Descripción del Plato_17"/>
    <n v="19"/>
    <n v="31"/>
    <n v="1"/>
    <n v="10"/>
    <s v="Sin cebolla"/>
    <n v="12"/>
    <n v="31"/>
    <n v="0.38709677419354838"/>
    <n v="31"/>
  </r>
  <r>
    <x v="683"/>
    <n v="10"/>
    <s v="Plato_10"/>
    <s v="Descripción del Plato_10"/>
    <n v="15"/>
    <n v="26"/>
    <n v="1"/>
    <n v="25"/>
    <s v="Ninguna"/>
    <n v="11"/>
    <n v="26"/>
    <n v="0.42307692307692307"/>
    <n v="26"/>
  </r>
  <r>
    <x v="683"/>
    <n v="10"/>
    <s v="Plato_9"/>
    <s v="Descripción del Plato_9"/>
    <n v="17"/>
    <n v="29"/>
    <n v="3"/>
    <n v="37"/>
    <s v="Ninguna"/>
    <n v="12"/>
    <n v="29"/>
    <n v="0.41379310344827586"/>
    <n v="87"/>
  </r>
  <r>
    <x v="684"/>
    <n v="5"/>
    <s v="Plato_6"/>
    <s v="Descripción del Plato_6"/>
    <n v="16"/>
    <n v="27"/>
    <n v="2"/>
    <n v="17"/>
    <s v="Sin cebolla"/>
    <n v="11"/>
    <n v="27"/>
    <n v="0.40740740740740738"/>
    <n v="54"/>
  </r>
  <r>
    <x v="685"/>
    <n v="10"/>
    <s v="Plato_17"/>
    <s v="Descripción del Plato_17"/>
    <n v="19"/>
    <n v="31"/>
    <n v="2"/>
    <n v="37"/>
    <s v="Ninguna"/>
    <n v="12"/>
    <n v="31"/>
    <n v="0.38709677419354838"/>
    <n v="62"/>
  </r>
  <r>
    <x v="685"/>
    <n v="10"/>
    <s v="Plato_3"/>
    <s v="Descripción del Plato_3"/>
    <n v="12"/>
    <n v="20"/>
    <n v="2"/>
    <n v="21"/>
    <s v="Sin cebolla"/>
    <n v="8"/>
    <n v="20"/>
    <n v="0.4"/>
    <n v="40"/>
  </r>
  <r>
    <x v="686"/>
    <n v="2"/>
    <s v="Plato_19"/>
    <s v="Descripción del Plato_19"/>
    <n v="22"/>
    <n v="36"/>
    <n v="2"/>
    <n v="29"/>
    <s v="Ninguna"/>
    <n v="14"/>
    <n v="36"/>
    <n v="0.3888888888888889"/>
    <n v="72"/>
  </r>
  <r>
    <x v="687"/>
    <n v="3"/>
    <s v="Plato_9"/>
    <s v="Descripción del Plato_9"/>
    <n v="17"/>
    <n v="29"/>
    <n v="1"/>
    <n v="14"/>
    <s v="Sin cebolla"/>
    <n v="12"/>
    <n v="29"/>
    <n v="0.41379310344827586"/>
    <n v="29"/>
  </r>
  <r>
    <x v="688"/>
    <n v="14"/>
    <s v="Plato_14"/>
    <s v="Descripción del Plato_14"/>
    <n v="14"/>
    <n v="23"/>
    <n v="3"/>
    <n v="16"/>
    <s v="Ninguna"/>
    <n v="9"/>
    <n v="23"/>
    <n v="0.39130434782608697"/>
    <n v="69"/>
  </r>
  <r>
    <x v="688"/>
    <n v="14"/>
    <s v="Plato_1"/>
    <s v="Descripción del Plato_1"/>
    <n v="15"/>
    <n v="25"/>
    <n v="3"/>
    <n v="7"/>
    <s v="Ninguna"/>
    <n v="10"/>
    <n v="25"/>
    <n v="0.4"/>
    <n v="75"/>
  </r>
  <r>
    <x v="688"/>
    <n v="14"/>
    <s v="Plato_13"/>
    <s v="Descripción del Plato_13"/>
    <n v="13"/>
    <n v="21"/>
    <n v="1"/>
    <n v="6"/>
    <s v="Sin cebolla"/>
    <n v="8"/>
    <n v="21"/>
    <n v="0.38095238095238093"/>
    <n v="21"/>
  </r>
  <r>
    <x v="689"/>
    <n v="15"/>
    <s v="Plato_20"/>
    <s v="Descripción del Plato_20"/>
    <n v="25"/>
    <n v="40"/>
    <n v="1"/>
    <n v="49"/>
    <s v="Ninguna"/>
    <n v="15"/>
    <n v="40"/>
    <n v="0.375"/>
    <n v="40"/>
  </r>
  <r>
    <x v="689"/>
    <n v="15"/>
    <s v="Plato_17"/>
    <s v="Descripción del Plato_17"/>
    <n v="19"/>
    <n v="31"/>
    <n v="2"/>
    <n v="16"/>
    <s v="Ninguna"/>
    <n v="12"/>
    <n v="31"/>
    <n v="0.38709677419354838"/>
    <n v="62"/>
  </r>
  <r>
    <x v="689"/>
    <n v="15"/>
    <s v="Plato_16"/>
    <s v="Descripción del Plato_16"/>
    <n v="16"/>
    <n v="28"/>
    <n v="2"/>
    <n v="54"/>
    <s v="Ninguna"/>
    <n v="12"/>
    <n v="28"/>
    <n v="0.42857142857142855"/>
    <n v="56"/>
  </r>
  <r>
    <x v="689"/>
    <n v="15"/>
    <s v="Plato_11"/>
    <s v="Descripción del Plato_11"/>
    <n v="20"/>
    <n v="33"/>
    <n v="1"/>
    <n v="24"/>
    <s v="Ninguna"/>
    <n v="13"/>
    <n v="33"/>
    <n v="0.39393939393939392"/>
    <n v="33"/>
  </r>
  <r>
    <x v="690"/>
    <n v="19"/>
    <s v="Plato_5"/>
    <s v="Descripción del Plato_5"/>
    <n v="13"/>
    <n v="22"/>
    <n v="3"/>
    <n v="34"/>
    <s v="Ninguna"/>
    <n v="9"/>
    <n v="22"/>
    <n v="0.40909090909090912"/>
    <n v="66"/>
  </r>
  <r>
    <x v="691"/>
    <n v="9"/>
    <s v="Plato_8"/>
    <s v="Descripción del Plato_8"/>
    <n v="21"/>
    <n v="35"/>
    <n v="3"/>
    <n v="33"/>
    <s v="Sin cebolla"/>
    <n v="14"/>
    <n v="35"/>
    <n v="0.4"/>
    <n v="105"/>
  </r>
  <r>
    <x v="691"/>
    <n v="9"/>
    <s v="Plato_2"/>
    <s v="Descripción del Plato_2"/>
    <n v="18"/>
    <n v="30"/>
    <n v="1"/>
    <n v="49"/>
    <s v="Ninguna"/>
    <n v="12"/>
    <n v="30"/>
    <n v="0.4"/>
    <n v="30"/>
  </r>
  <r>
    <x v="691"/>
    <n v="9"/>
    <s v="Plato_4"/>
    <s v="Descripción del Plato_4"/>
    <n v="10"/>
    <n v="18"/>
    <n v="1"/>
    <n v="11"/>
    <s v="Ninguna"/>
    <n v="8"/>
    <n v="18"/>
    <n v="0.44444444444444442"/>
    <n v="18"/>
  </r>
  <r>
    <x v="691"/>
    <n v="9"/>
    <s v="Plato_3"/>
    <s v="Descripción del Plato_3"/>
    <n v="12"/>
    <n v="20"/>
    <n v="1"/>
    <n v="7"/>
    <s v="Ninguna"/>
    <n v="8"/>
    <n v="20"/>
    <n v="0.4"/>
    <n v="20"/>
  </r>
  <r>
    <x v="692"/>
    <n v="15"/>
    <s v="Plato_19"/>
    <s v="Descripción del Plato_19"/>
    <n v="22"/>
    <n v="36"/>
    <n v="1"/>
    <n v="20"/>
    <s v="Ninguna"/>
    <n v="14"/>
    <n v="36"/>
    <n v="0.3888888888888889"/>
    <n v="36"/>
  </r>
  <r>
    <x v="692"/>
    <n v="15"/>
    <s v="Plato_13"/>
    <s v="Descripción del Plato_13"/>
    <n v="13"/>
    <n v="21"/>
    <n v="2"/>
    <n v="24"/>
    <s v="Ninguna"/>
    <n v="8"/>
    <n v="21"/>
    <n v="0.38095238095238093"/>
    <n v="42"/>
  </r>
  <r>
    <x v="693"/>
    <n v="5"/>
    <s v="Plato_3"/>
    <s v="Descripción del Plato_3"/>
    <n v="12"/>
    <n v="20"/>
    <n v="3"/>
    <n v="20"/>
    <s v="Ninguna"/>
    <n v="8"/>
    <n v="20"/>
    <n v="0.4"/>
    <n v="60"/>
  </r>
  <r>
    <x v="693"/>
    <n v="5"/>
    <s v="Plato_4"/>
    <s v="Descripción del Plato_4"/>
    <n v="10"/>
    <n v="18"/>
    <n v="2"/>
    <n v="26"/>
    <s v="Sin cebolla"/>
    <n v="8"/>
    <n v="18"/>
    <n v="0.44444444444444442"/>
    <n v="36"/>
  </r>
  <r>
    <x v="693"/>
    <n v="5"/>
    <s v="Plato_20"/>
    <s v="Descripción del Plato_20"/>
    <n v="25"/>
    <n v="40"/>
    <n v="1"/>
    <n v="40"/>
    <s v="Ninguna"/>
    <n v="15"/>
    <n v="40"/>
    <n v="0.375"/>
    <n v="40"/>
  </r>
  <r>
    <x v="693"/>
    <n v="5"/>
    <s v="Plato_13"/>
    <s v="Descripción del Plato_13"/>
    <n v="13"/>
    <n v="21"/>
    <n v="1"/>
    <n v="42"/>
    <s v="Sin cebolla"/>
    <n v="8"/>
    <n v="21"/>
    <n v="0.38095238095238093"/>
    <n v="21"/>
  </r>
  <r>
    <x v="694"/>
    <n v="9"/>
    <s v="Plato_16"/>
    <s v="Descripción del Plato_16"/>
    <n v="16"/>
    <n v="28"/>
    <n v="2"/>
    <n v="30"/>
    <s v="Sin cebolla"/>
    <n v="12"/>
    <n v="28"/>
    <n v="0.42857142857142855"/>
    <n v="56"/>
  </r>
  <r>
    <x v="694"/>
    <n v="9"/>
    <s v="Plato_2"/>
    <s v="Descripción del Plato_2"/>
    <n v="18"/>
    <n v="30"/>
    <n v="2"/>
    <n v="7"/>
    <s v="Sin cebolla"/>
    <n v="12"/>
    <n v="30"/>
    <n v="0.4"/>
    <n v="60"/>
  </r>
  <r>
    <x v="695"/>
    <n v="2"/>
    <s v="Plato_14"/>
    <s v="Descripción del Plato_14"/>
    <n v="14"/>
    <n v="23"/>
    <n v="2"/>
    <n v="23"/>
    <s v="Ninguna"/>
    <n v="9"/>
    <n v="23"/>
    <n v="0.39130434782608697"/>
    <n v="46"/>
  </r>
  <r>
    <x v="696"/>
    <n v="4"/>
    <s v="Plato_14"/>
    <s v="Descripción del Plato_14"/>
    <n v="14"/>
    <n v="23"/>
    <n v="2"/>
    <n v="24"/>
    <s v="Ninguna"/>
    <n v="9"/>
    <n v="23"/>
    <n v="0.39130434782608697"/>
    <n v="46"/>
  </r>
  <r>
    <x v="696"/>
    <n v="4"/>
    <s v="Plato_11"/>
    <s v="Descripción del Plato_11"/>
    <n v="20"/>
    <n v="33"/>
    <n v="2"/>
    <n v="41"/>
    <s v="Sin cebolla"/>
    <n v="13"/>
    <n v="33"/>
    <n v="0.39393939393939392"/>
    <n v="66"/>
  </r>
  <r>
    <x v="696"/>
    <n v="4"/>
    <s v="Plato_2"/>
    <s v="Descripción del Plato_2"/>
    <n v="18"/>
    <n v="30"/>
    <n v="2"/>
    <n v="35"/>
    <s v="Sin cebolla"/>
    <n v="12"/>
    <n v="30"/>
    <n v="0.4"/>
    <n v="60"/>
  </r>
  <r>
    <x v="696"/>
    <n v="4"/>
    <s v="Plato_6"/>
    <s v="Descripción del Plato_6"/>
    <n v="16"/>
    <n v="27"/>
    <n v="1"/>
    <n v="7"/>
    <s v="Ninguna"/>
    <n v="11"/>
    <n v="27"/>
    <n v="0.40740740740740738"/>
    <n v="27"/>
  </r>
  <r>
    <x v="697"/>
    <n v="19"/>
    <s v="Plato_6"/>
    <s v="Descripción del Plato_6"/>
    <n v="16"/>
    <n v="27"/>
    <n v="1"/>
    <n v="55"/>
    <s v="Sin cebolla"/>
    <n v="11"/>
    <n v="27"/>
    <n v="0.40740740740740738"/>
    <n v="27"/>
  </r>
  <r>
    <x v="697"/>
    <n v="19"/>
    <s v="Plato_10"/>
    <s v="Descripción del Plato_10"/>
    <n v="15"/>
    <n v="26"/>
    <n v="1"/>
    <n v="12"/>
    <s v="Sin cebolla"/>
    <n v="11"/>
    <n v="26"/>
    <n v="0.42307692307692307"/>
    <n v="26"/>
  </r>
  <r>
    <x v="697"/>
    <n v="19"/>
    <s v="Plato_14"/>
    <s v="Descripción del Plato_14"/>
    <n v="14"/>
    <n v="23"/>
    <n v="3"/>
    <n v="19"/>
    <s v="Sin cebolla"/>
    <n v="9"/>
    <n v="23"/>
    <n v="0.39130434782608697"/>
    <n v="69"/>
  </r>
  <r>
    <x v="697"/>
    <n v="19"/>
    <s v="Plato_13"/>
    <s v="Descripción del Plato_13"/>
    <n v="13"/>
    <n v="21"/>
    <n v="3"/>
    <n v="15"/>
    <s v="Sin cebolla"/>
    <n v="8"/>
    <n v="21"/>
    <n v="0.38095238095238093"/>
    <n v="63"/>
  </r>
  <r>
    <x v="698"/>
    <n v="8"/>
    <s v="Plato_9"/>
    <s v="Descripción del Plato_9"/>
    <n v="17"/>
    <n v="29"/>
    <n v="2"/>
    <n v="11"/>
    <s v="Sin cebolla"/>
    <n v="12"/>
    <n v="29"/>
    <n v="0.41379310344827586"/>
    <n v="58"/>
  </r>
  <r>
    <x v="699"/>
    <n v="8"/>
    <s v="Plato_18"/>
    <s v="Descripción del Plato_18"/>
    <n v="20"/>
    <n v="34"/>
    <n v="3"/>
    <n v="37"/>
    <s v="Sin cebolla"/>
    <n v="14"/>
    <n v="34"/>
    <n v="0.41176470588235292"/>
    <n v="102"/>
  </r>
  <r>
    <x v="699"/>
    <n v="8"/>
    <s v="Plato_10"/>
    <s v="Descripción del Plato_10"/>
    <n v="15"/>
    <n v="26"/>
    <n v="3"/>
    <n v="35"/>
    <s v="Sin cebolla"/>
    <n v="11"/>
    <n v="26"/>
    <n v="0.42307692307692307"/>
    <n v="78"/>
  </r>
  <r>
    <x v="699"/>
    <n v="8"/>
    <s v="Plato_6"/>
    <s v="Descripción del Plato_6"/>
    <n v="16"/>
    <n v="27"/>
    <n v="2"/>
    <n v="14"/>
    <s v="Sin cebolla"/>
    <n v="11"/>
    <n v="27"/>
    <n v="0.40740740740740738"/>
    <n v="54"/>
  </r>
  <r>
    <x v="700"/>
    <n v="19"/>
    <s v="Plato_11"/>
    <s v="Descripción del Plato_11"/>
    <n v="20"/>
    <n v="33"/>
    <n v="2"/>
    <n v="42"/>
    <s v="Sin cebolla"/>
    <n v="13"/>
    <n v="33"/>
    <n v="0.39393939393939392"/>
    <n v="66"/>
  </r>
  <r>
    <x v="700"/>
    <n v="19"/>
    <s v="Plato_4"/>
    <s v="Descripción del Plato_4"/>
    <n v="10"/>
    <n v="18"/>
    <n v="2"/>
    <n v="55"/>
    <s v="Sin cebolla"/>
    <n v="8"/>
    <n v="18"/>
    <n v="0.44444444444444442"/>
    <n v="36"/>
  </r>
  <r>
    <x v="701"/>
    <n v="13"/>
    <s v="Plato_4"/>
    <s v="Descripción del Plato_4"/>
    <n v="10"/>
    <n v="18"/>
    <n v="2"/>
    <n v="59"/>
    <s v="Ninguna"/>
    <n v="8"/>
    <n v="18"/>
    <n v="0.44444444444444442"/>
    <n v="36"/>
  </r>
  <r>
    <x v="701"/>
    <n v="13"/>
    <s v="Plato_13"/>
    <s v="Descripción del Plato_13"/>
    <n v="13"/>
    <n v="21"/>
    <n v="1"/>
    <n v="36"/>
    <s v="Ninguna"/>
    <n v="8"/>
    <n v="21"/>
    <n v="0.38095238095238093"/>
    <n v="21"/>
  </r>
  <r>
    <x v="701"/>
    <n v="13"/>
    <s v="Plato_6"/>
    <s v="Descripción del Plato_6"/>
    <n v="16"/>
    <n v="27"/>
    <n v="2"/>
    <n v="29"/>
    <s v="Sin cebolla"/>
    <n v="11"/>
    <n v="27"/>
    <n v="0.40740740740740738"/>
    <n v="54"/>
  </r>
  <r>
    <x v="701"/>
    <n v="13"/>
    <s v="Plato_16"/>
    <s v="Descripción del Plato_16"/>
    <n v="16"/>
    <n v="28"/>
    <n v="3"/>
    <n v="31"/>
    <s v="Ninguna"/>
    <n v="12"/>
    <n v="28"/>
    <n v="0.42857142857142855"/>
    <n v="84"/>
  </r>
  <r>
    <x v="702"/>
    <n v="9"/>
    <s v="Plato_13"/>
    <s v="Descripción del Plato_13"/>
    <n v="13"/>
    <n v="21"/>
    <n v="3"/>
    <n v="29"/>
    <s v="Sin cebolla"/>
    <n v="8"/>
    <n v="21"/>
    <n v="0.38095238095238093"/>
    <n v="63"/>
  </r>
  <r>
    <x v="703"/>
    <n v="13"/>
    <s v="Plato_4"/>
    <s v="Descripción del Plato_4"/>
    <n v="10"/>
    <n v="18"/>
    <n v="1"/>
    <n v="38"/>
    <s v="Ninguna"/>
    <n v="8"/>
    <n v="18"/>
    <n v="0.44444444444444442"/>
    <n v="18"/>
  </r>
  <r>
    <x v="704"/>
    <n v="12"/>
    <s v="Plato_3"/>
    <s v="Descripción del Plato_3"/>
    <n v="12"/>
    <n v="20"/>
    <n v="3"/>
    <n v="25"/>
    <s v="Sin cebolla"/>
    <n v="8"/>
    <n v="20"/>
    <n v="0.4"/>
    <n v="60"/>
  </r>
  <r>
    <x v="704"/>
    <n v="12"/>
    <s v="Plato_10"/>
    <s v="Descripción del Plato_10"/>
    <n v="15"/>
    <n v="26"/>
    <n v="2"/>
    <n v="8"/>
    <s v="Ninguna"/>
    <n v="11"/>
    <n v="26"/>
    <n v="0.42307692307692307"/>
    <n v="52"/>
  </r>
  <r>
    <x v="705"/>
    <n v="20"/>
    <s v="Plato_4"/>
    <s v="Descripción del Plato_4"/>
    <n v="10"/>
    <n v="18"/>
    <n v="3"/>
    <n v="33"/>
    <s v="Sin cebolla"/>
    <n v="8"/>
    <n v="18"/>
    <n v="0.44444444444444442"/>
    <n v="54"/>
  </r>
  <r>
    <x v="706"/>
    <n v="15"/>
    <s v="Plato_15"/>
    <s v="Descripción del Plato_15"/>
    <n v="19"/>
    <n v="32"/>
    <n v="1"/>
    <n v="31"/>
    <s v="Ninguna"/>
    <n v="13"/>
    <n v="32"/>
    <n v="0.40625"/>
    <n v="32"/>
  </r>
  <r>
    <x v="706"/>
    <n v="15"/>
    <s v="Plato_13"/>
    <s v="Descripción del Plato_13"/>
    <n v="13"/>
    <n v="21"/>
    <n v="1"/>
    <n v="42"/>
    <s v="Sin cebolla"/>
    <n v="8"/>
    <n v="21"/>
    <n v="0.38095238095238093"/>
    <n v="21"/>
  </r>
  <r>
    <x v="706"/>
    <n v="15"/>
    <s v="Plato_2"/>
    <s v="Descripción del Plato_2"/>
    <n v="18"/>
    <n v="30"/>
    <n v="2"/>
    <n v="53"/>
    <s v="Ninguna"/>
    <n v="12"/>
    <n v="30"/>
    <n v="0.4"/>
    <n v="60"/>
  </r>
  <r>
    <x v="706"/>
    <n v="15"/>
    <s v="Plato_19"/>
    <s v="Descripción del Plato_19"/>
    <n v="22"/>
    <n v="36"/>
    <n v="2"/>
    <n v="11"/>
    <s v="Ninguna"/>
    <n v="14"/>
    <n v="36"/>
    <n v="0.3888888888888889"/>
    <n v="72"/>
  </r>
  <r>
    <x v="707"/>
    <n v="5"/>
    <s v="Plato_6"/>
    <s v="Descripción del Plato_6"/>
    <n v="16"/>
    <n v="27"/>
    <n v="2"/>
    <n v="24"/>
    <s v="Sin cebolla"/>
    <n v="11"/>
    <n v="27"/>
    <n v="0.40740740740740738"/>
    <n v="54"/>
  </r>
  <r>
    <x v="708"/>
    <n v="8"/>
    <s v="Plato_13"/>
    <s v="Descripción del Plato_13"/>
    <n v="13"/>
    <n v="21"/>
    <n v="2"/>
    <n v="7"/>
    <s v="Ninguna"/>
    <n v="8"/>
    <n v="21"/>
    <n v="0.38095238095238093"/>
    <n v="42"/>
  </r>
  <r>
    <x v="708"/>
    <n v="8"/>
    <s v="Plato_8"/>
    <s v="Descripción del Plato_8"/>
    <n v="21"/>
    <n v="35"/>
    <n v="1"/>
    <n v="33"/>
    <s v="Sin cebolla"/>
    <n v="14"/>
    <n v="35"/>
    <n v="0.4"/>
    <n v="35"/>
  </r>
  <r>
    <x v="708"/>
    <n v="8"/>
    <s v="Plato_11"/>
    <s v="Descripción del Plato_11"/>
    <n v="20"/>
    <n v="33"/>
    <n v="2"/>
    <n v="27"/>
    <s v="Sin cebolla"/>
    <n v="13"/>
    <n v="33"/>
    <n v="0.39393939393939392"/>
    <n v="66"/>
  </r>
  <r>
    <x v="708"/>
    <n v="8"/>
    <s v="Plato_1"/>
    <s v="Descripción del Plato_1"/>
    <n v="15"/>
    <n v="25"/>
    <n v="2"/>
    <n v="31"/>
    <s v="Ninguna"/>
    <n v="10"/>
    <n v="25"/>
    <n v="0.4"/>
    <n v="50"/>
  </r>
  <r>
    <x v="709"/>
    <n v="18"/>
    <s v="Plato_3"/>
    <s v="Descripción del Plato_3"/>
    <n v="12"/>
    <n v="20"/>
    <n v="2"/>
    <n v="32"/>
    <s v="Ninguna"/>
    <n v="8"/>
    <n v="20"/>
    <n v="0.4"/>
    <n v="40"/>
  </r>
  <r>
    <x v="709"/>
    <n v="18"/>
    <s v="Plato_12"/>
    <s v="Descripción del Plato_12"/>
    <n v="11"/>
    <n v="19"/>
    <n v="3"/>
    <n v="45"/>
    <s v="Sin cebolla"/>
    <n v="8"/>
    <n v="19"/>
    <n v="0.42105263157894735"/>
    <n v="57"/>
  </r>
  <r>
    <x v="709"/>
    <n v="18"/>
    <s v="Plato_4"/>
    <s v="Descripción del Plato_4"/>
    <n v="10"/>
    <n v="18"/>
    <n v="1"/>
    <n v="20"/>
    <s v="Sin cebolla"/>
    <n v="8"/>
    <n v="18"/>
    <n v="0.44444444444444442"/>
    <n v="18"/>
  </r>
  <r>
    <x v="709"/>
    <n v="18"/>
    <s v="Plato_14"/>
    <s v="Descripción del Plato_14"/>
    <n v="14"/>
    <n v="23"/>
    <n v="1"/>
    <n v="43"/>
    <s v="Sin cebolla"/>
    <n v="9"/>
    <n v="23"/>
    <n v="0.39130434782608697"/>
    <n v="23"/>
  </r>
  <r>
    <x v="710"/>
    <n v="20"/>
    <s v="Plato_18"/>
    <s v="Descripción del Plato_18"/>
    <n v="20"/>
    <n v="34"/>
    <n v="3"/>
    <n v="43"/>
    <s v="Ninguna"/>
    <n v="14"/>
    <n v="34"/>
    <n v="0.41176470588235292"/>
    <n v="102"/>
  </r>
  <r>
    <x v="710"/>
    <n v="20"/>
    <s v="Plato_15"/>
    <s v="Descripción del Plato_15"/>
    <n v="19"/>
    <n v="32"/>
    <n v="2"/>
    <n v="16"/>
    <s v="Sin cebolla"/>
    <n v="13"/>
    <n v="32"/>
    <n v="0.40625"/>
    <n v="64"/>
  </r>
  <r>
    <x v="711"/>
    <n v="10"/>
    <s v="Plato_7"/>
    <s v="Descripción del Plato_7"/>
    <n v="14"/>
    <n v="24"/>
    <n v="2"/>
    <n v="49"/>
    <s v="Ninguna"/>
    <n v="10"/>
    <n v="24"/>
    <n v="0.41666666666666669"/>
    <n v="48"/>
  </r>
  <r>
    <x v="712"/>
    <n v="6"/>
    <s v="Plato_11"/>
    <s v="Descripción del Plato_11"/>
    <n v="20"/>
    <n v="33"/>
    <n v="3"/>
    <n v="41"/>
    <s v="Sin cebolla"/>
    <n v="13"/>
    <n v="33"/>
    <n v="0.39393939393939392"/>
    <n v="99"/>
  </r>
  <r>
    <x v="712"/>
    <n v="6"/>
    <s v="Plato_9"/>
    <s v="Descripción del Plato_9"/>
    <n v="17"/>
    <n v="29"/>
    <n v="3"/>
    <n v="14"/>
    <s v="Sin cebolla"/>
    <n v="12"/>
    <n v="29"/>
    <n v="0.41379310344827586"/>
    <n v="87"/>
  </r>
  <r>
    <x v="712"/>
    <n v="6"/>
    <s v="Plato_15"/>
    <s v="Descripción del Plato_15"/>
    <n v="19"/>
    <n v="32"/>
    <n v="3"/>
    <n v="45"/>
    <s v="Ninguna"/>
    <n v="13"/>
    <n v="32"/>
    <n v="0.40625"/>
    <n v="96"/>
  </r>
  <r>
    <x v="712"/>
    <n v="6"/>
    <s v="Plato_10"/>
    <s v="Descripción del Plato_10"/>
    <n v="15"/>
    <n v="26"/>
    <n v="3"/>
    <n v="25"/>
    <s v="Ninguna"/>
    <n v="11"/>
    <n v="26"/>
    <n v="0.42307692307692307"/>
    <n v="78"/>
  </r>
  <r>
    <x v="713"/>
    <n v="19"/>
    <s v="Plato_18"/>
    <s v="Descripción del Plato_18"/>
    <n v="20"/>
    <n v="34"/>
    <n v="3"/>
    <n v="17"/>
    <s v="Sin cebolla"/>
    <n v="14"/>
    <n v="34"/>
    <n v="0.41176470588235292"/>
    <n v="102"/>
  </r>
  <r>
    <x v="713"/>
    <n v="19"/>
    <s v="Plato_2"/>
    <s v="Descripción del Plato_2"/>
    <n v="18"/>
    <n v="30"/>
    <n v="3"/>
    <n v="17"/>
    <s v="Sin cebolla"/>
    <n v="12"/>
    <n v="30"/>
    <n v="0.4"/>
    <n v="90"/>
  </r>
  <r>
    <x v="713"/>
    <n v="19"/>
    <s v="Plato_11"/>
    <s v="Descripción del Plato_11"/>
    <n v="20"/>
    <n v="33"/>
    <n v="1"/>
    <n v="29"/>
    <s v="Sin cebolla"/>
    <n v="13"/>
    <n v="33"/>
    <n v="0.39393939393939392"/>
    <n v="33"/>
  </r>
  <r>
    <x v="714"/>
    <n v="12"/>
    <s v="Plato_2"/>
    <s v="Descripción del Plato_2"/>
    <n v="18"/>
    <n v="30"/>
    <n v="3"/>
    <n v="35"/>
    <s v="Ninguna"/>
    <n v="12"/>
    <n v="30"/>
    <n v="0.4"/>
    <n v="90"/>
  </r>
  <r>
    <x v="714"/>
    <n v="12"/>
    <s v="Plato_6"/>
    <s v="Descripción del Plato_6"/>
    <n v="16"/>
    <n v="27"/>
    <n v="1"/>
    <n v="14"/>
    <s v="Ninguna"/>
    <n v="11"/>
    <n v="27"/>
    <n v="0.40740740740740738"/>
    <n v="27"/>
  </r>
  <r>
    <x v="714"/>
    <n v="12"/>
    <s v="Plato_1"/>
    <s v="Descripción del Plato_1"/>
    <n v="15"/>
    <n v="25"/>
    <n v="3"/>
    <n v="38"/>
    <s v="Ninguna"/>
    <n v="10"/>
    <n v="25"/>
    <n v="0.4"/>
    <n v="75"/>
  </r>
  <r>
    <x v="714"/>
    <n v="12"/>
    <s v="Plato_4"/>
    <s v="Descripción del Plato_4"/>
    <n v="10"/>
    <n v="18"/>
    <n v="3"/>
    <n v="49"/>
    <s v="Sin cebolla"/>
    <n v="8"/>
    <n v="18"/>
    <n v="0.44444444444444442"/>
    <n v="54"/>
  </r>
  <r>
    <x v="715"/>
    <n v="12"/>
    <s v="Plato_13"/>
    <s v="Descripción del Plato_13"/>
    <n v="13"/>
    <n v="21"/>
    <n v="3"/>
    <n v="12"/>
    <s v="Ninguna"/>
    <n v="8"/>
    <n v="21"/>
    <n v="0.38095238095238093"/>
    <n v="63"/>
  </r>
  <r>
    <x v="715"/>
    <n v="12"/>
    <s v="Plato_1"/>
    <s v="Descripción del Plato_1"/>
    <n v="15"/>
    <n v="25"/>
    <n v="3"/>
    <n v="48"/>
    <s v="Ninguna"/>
    <n v="10"/>
    <n v="25"/>
    <n v="0.4"/>
    <n v="75"/>
  </r>
  <r>
    <x v="715"/>
    <n v="12"/>
    <s v="Plato_17"/>
    <s v="Descripción del Plato_17"/>
    <n v="19"/>
    <n v="31"/>
    <n v="3"/>
    <n v="30"/>
    <s v="Sin cebolla"/>
    <n v="12"/>
    <n v="31"/>
    <n v="0.38709677419354838"/>
    <n v="93"/>
  </r>
  <r>
    <x v="716"/>
    <n v="8"/>
    <s v="Plato_5"/>
    <s v="Descripción del Plato_5"/>
    <n v="13"/>
    <n v="22"/>
    <n v="2"/>
    <n v="23"/>
    <s v="Sin cebolla"/>
    <n v="9"/>
    <n v="22"/>
    <n v="0.40909090909090912"/>
    <n v="44"/>
  </r>
  <r>
    <x v="716"/>
    <n v="8"/>
    <s v="Plato_2"/>
    <s v="Descripción del Plato_2"/>
    <n v="18"/>
    <n v="30"/>
    <n v="1"/>
    <n v="36"/>
    <s v="Sin cebolla"/>
    <n v="12"/>
    <n v="30"/>
    <n v="0.4"/>
    <n v="30"/>
  </r>
  <r>
    <x v="716"/>
    <n v="8"/>
    <s v="Plato_6"/>
    <s v="Descripción del Plato_6"/>
    <n v="16"/>
    <n v="27"/>
    <n v="3"/>
    <n v="13"/>
    <s v="Sin cebolla"/>
    <n v="11"/>
    <n v="27"/>
    <n v="0.40740740740740738"/>
    <n v="81"/>
  </r>
  <r>
    <x v="717"/>
    <n v="7"/>
    <s v="Plato_3"/>
    <s v="Descripción del Plato_3"/>
    <n v="12"/>
    <n v="20"/>
    <n v="1"/>
    <n v="58"/>
    <s v="Sin cebolla"/>
    <n v="8"/>
    <n v="20"/>
    <n v="0.4"/>
    <n v="20"/>
  </r>
  <r>
    <x v="718"/>
    <n v="16"/>
    <s v="Plato_20"/>
    <s v="Descripción del Plato_20"/>
    <n v="25"/>
    <n v="40"/>
    <n v="1"/>
    <n v="15"/>
    <s v="Ninguna"/>
    <n v="15"/>
    <n v="40"/>
    <n v="0.375"/>
    <n v="40"/>
  </r>
  <r>
    <x v="718"/>
    <n v="16"/>
    <s v="Plato_12"/>
    <s v="Descripción del Plato_12"/>
    <n v="11"/>
    <n v="19"/>
    <n v="2"/>
    <n v="34"/>
    <s v="Ninguna"/>
    <n v="8"/>
    <n v="19"/>
    <n v="0.42105263157894735"/>
    <n v="38"/>
  </r>
  <r>
    <x v="718"/>
    <n v="16"/>
    <s v="Plato_9"/>
    <s v="Descripción del Plato_9"/>
    <n v="17"/>
    <n v="29"/>
    <n v="1"/>
    <n v="21"/>
    <s v="Ninguna"/>
    <n v="12"/>
    <n v="29"/>
    <n v="0.41379310344827586"/>
    <n v="29"/>
  </r>
  <r>
    <x v="719"/>
    <n v="4"/>
    <s v="Plato_11"/>
    <s v="Descripción del Plato_11"/>
    <n v="20"/>
    <n v="33"/>
    <n v="1"/>
    <n v="36"/>
    <s v="Ninguna"/>
    <n v="13"/>
    <n v="33"/>
    <n v="0.39393939393939392"/>
    <n v="33"/>
  </r>
  <r>
    <x v="719"/>
    <n v="4"/>
    <s v="Plato_9"/>
    <s v="Descripción del Plato_9"/>
    <n v="17"/>
    <n v="29"/>
    <n v="3"/>
    <n v="44"/>
    <s v="Sin cebolla"/>
    <n v="12"/>
    <n v="29"/>
    <n v="0.41379310344827586"/>
    <n v="87"/>
  </r>
  <r>
    <x v="719"/>
    <n v="4"/>
    <s v="Plato_7"/>
    <s v="Descripción del Plato_7"/>
    <n v="14"/>
    <n v="24"/>
    <n v="2"/>
    <n v="53"/>
    <s v="Sin cebolla"/>
    <n v="10"/>
    <n v="24"/>
    <n v="0.41666666666666669"/>
    <n v="48"/>
  </r>
  <r>
    <x v="720"/>
    <n v="6"/>
    <s v="Plato_9"/>
    <s v="Descripción del Plato_9"/>
    <n v="17"/>
    <n v="29"/>
    <n v="1"/>
    <n v="20"/>
    <s v="Sin cebolla"/>
    <n v="12"/>
    <n v="29"/>
    <n v="0.41379310344827586"/>
    <n v="29"/>
  </r>
  <r>
    <x v="720"/>
    <n v="6"/>
    <s v="Plato_19"/>
    <s v="Descripción del Plato_19"/>
    <n v="22"/>
    <n v="36"/>
    <n v="1"/>
    <n v="15"/>
    <s v="Sin cebolla"/>
    <n v="14"/>
    <n v="36"/>
    <n v="0.3888888888888889"/>
    <n v="36"/>
  </r>
  <r>
    <x v="720"/>
    <n v="6"/>
    <s v="Plato_7"/>
    <s v="Descripción del Plato_7"/>
    <n v="14"/>
    <n v="24"/>
    <n v="3"/>
    <n v="44"/>
    <s v="Ninguna"/>
    <n v="10"/>
    <n v="24"/>
    <n v="0.41666666666666669"/>
    <n v="72"/>
  </r>
  <r>
    <x v="720"/>
    <n v="6"/>
    <s v="Plato_6"/>
    <s v="Descripción del Plato_6"/>
    <n v="16"/>
    <n v="27"/>
    <n v="3"/>
    <n v="54"/>
    <s v="Sin cebolla"/>
    <n v="11"/>
    <n v="27"/>
    <n v="0.40740740740740738"/>
    <n v="81"/>
  </r>
  <r>
    <x v="721"/>
    <n v="13"/>
    <s v="Plato_13"/>
    <s v="Descripción del Plato_13"/>
    <n v="13"/>
    <n v="21"/>
    <n v="3"/>
    <n v="43"/>
    <s v="Ninguna"/>
    <n v="8"/>
    <n v="21"/>
    <n v="0.38095238095238093"/>
    <n v="63"/>
  </r>
  <r>
    <x v="721"/>
    <n v="13"/>
    <s v="Plato_5"/>
    <s v="Descripción del Plato_5"/>
    <n v="13"/>
    <n v="22"/>
    <n v="1"/>
    <n v="16"/>
    <s v="Ninguna"/>
    <n v="9"/>
    <n v="22"/>
    <n v="0.40909090909090912"/>
    <n v="22"/>
  </r>
  <r>
    <x v="722"/>
    <n v="12"/>
    <s v="Plato_16"/>
    <s v="Descripción del Plato_16"/>
    <n v="16"/>
    <n v="28"/>
    <n v="2"/>
    <n v="22"/>
    <s v="Ninguna"/>
    <n v="12"/>
    <n v="28"/>
    <n v="0.42857142857142855"/>
    <n v="56"/>
  </r>
  <r>
    <x v="722"/>
    <n v="12"/>
    <s v="Plato_8"/>
    <s v="Descripción del Plato_8"/>
    <n v="21"/>
    <n v="35"/>
    <n v="2"/>
    <n v="9"/>
    <s v="Ninguna"/>
    <n v="14"/>
    <n v="35"/>
    <n v="0.4"/>
    <n v="70"/>
  </r>
  <r>
    <x v="723"/>
    <n v="8"/>
    <s v="Plato_5"/>
    <s v="Descripción del Plato_5"/>
    <n v="13"/>
    <n v="22"/>
    <n v="3"/>
    <n v="56"/>
    <s v="Ninguna"/>
    <n v="9"/>
    <n v="22"/>
    <n v="0.40909090909090912"/>
    <n v="66"/>
  </r>
  <r>
    <x v="724"/>
    <n v="10"/>
    <s v="Plato_18"/>
    <s v="Descripción del Plato_18"/>
    <n v="20"/>
    <n v="34"/>
    <n v="3"/>
    <n v="30"/>
    <s v="Ninguna"/>
    <n v="14"/>
    <n v="34"/>
    <n v="0.41176470588235292"/>
    <n v="102"/>
  </r>
  <r>
    <x v="724"/>
    <n v="10"/>
    <s v="Plato_5"/>
    <s v="Descripción del Plato_5"/>
    <n v="13"/>
    <n v="22"/>
    <n v="3"/>
    <n v="55"/>
    <s v="Ninguna"/>
    <n v="9"/>
    <n v="22"/>
    <n v="0.40909090909090912"/>
    <n v="66"/>
  </r>
  <r>
    <x v="725"/>
    <n v="11"/>
    <s v="Plato_5"/>
    <s v="Descripción del Plato_5"/>
    <n v="13"/>
    <n v="22"/>
    <n v="2"/>
    <n v="6"/>
    <s v="Ninguna"/>
    <n v="9"/>
    <n v="22"/>
    <n v="0.40909090909090912"/>
    <n v="44"/>
  </r>
  <r>
    <x v="725"/>
    <n v="11"/>
    <s v="Plato_19"/>
    <s v="Descripción del Plato_19"/>
    <n v="22"/>
    <n v="36"/>
    <n v="1"/>
    <n v="13"/>
    <s v="Ninguna"/>
    <n v="14"/>
    <n v="36"/>
    <n v="0.3888888888888889"/>
    <n v="36"/>
  </r>
  <r>
    <x v="725"/>
    <n v="11"/>
    <s v="Plato_14"/>
    <s v="Descripción del Plato_14"/>
    <n v="14"/>
    <n v="23"/>
    <n v="2"/>
    <n v="55"/>
    <s v="Ninguna"/>
    <n v="9"/>
    <n v="23"/>
    <n v="0.39130434782608697"/>
    <n v="46"/>
  </r>
  <r>
    <x v="726"/>
    <n v="17"/>
    <s v="Plato_3"/>
    <s v="Descripción del Plato_3"/>
    <n v="12"/>
    <n v="20"/>
    <n v="2"/>
    <n v="21"/>
    <s v="Sin cebolla"/>
    <n v="8"/>
    <n v="20"/>
    <n v="0.4"/>
    <n v="40"/>
  </r>
  <r>
    <x v="727"/>
    <n v="9"/>
    <s v="Plato_4"/>
    <s v="Descripción del Plato_4"/>
    <n v="10"/>
    <n v="18"/>
    <n v="1"/>
    <n v="42"/>
    <s v="Ninguna"/>
    <n v="8"/>
    <n v="18"/>
    <n v="0.44444444444444442"/>
    <n v="18"/>
  </r>
  <r>
    <x v="727"/>
    <n v="9"/>
    <s v="Plato_6"/>
    <s v="Descripción del Plato_6"/>
    <n v="16"/>
    <n v="27"/>
    <n v="3"/>
    <n v="8"/>
    <s v="Ninguna"/>
    <n v="11"/>
    <n v="27"/>
    <n v="0.40740740740740738"/>
    <n v="81"/>
  </r>
  <r>
    <x v="727"/>
    <n v="9"/>
    <s v="Plato_15"/>
    <s v="Descripción del Plato_15"/>
    <n v="19"/>
    <n v="32"/>
    <n v="3"/>
    <n v="22"/>
    <s v="Ninguna"/>
    <n v="13"/>
    <n v="32"/>
    <n v="0.40625"/>
    <n v="96"/>
  </r>
  <r>
    <x v="728"/>
    <n v="20"/>
    <s v="Plato_18"/>
    <s v="Descripción del Plato_18"/>
    <n v="20"/>
    <n v="34"/>
    <n v="2"/>
    <n v="57"/>
    <s v="Ninguna"/>
    <n v="14"/>
    <n v="34"/>
    <n v="0.41176470588235292"/>
    <n v="68"/>
  </r>
  <r>
    <x v="728"/>
    <n v="20"/>
    <s v="Plato_3"/>
    <s v="Descripción del Plato_3"/>
    <n v="12"/>
    <n v="20"/>
    <n v="3"/>
    <n v="8"/>
    <s v="Sin cebolla"/>
    <n v="8"/>
    <n v="20"/>
    <n v="0.4"/>
    <n v="60"/>
  </r>
  <r>
    <x v="729"/>
    <n v="8"/>
    <s v="Plato_2"/>
    <s v="Descripción del Plato_2"/>
    <n v="18"/>
    <n v="30"/>
    <n v="3"/>
    <n v="32"/>
    <s v="Sin cebolla"/>
    <n v="12"/>
    <n v="30"/>
    <n v="0.4"/>
    <n v="90"/>
  </r>
  <r>
    <x v="729"/>
    <n v="8"/>
    <s v="Plato_7"/>
    <s v="Descripción del Plato_7"/>
    <n v="14"/>
    <n v="24"/>
    <n v="1"/>
    <n v="47"/>
    <s v="Sin cebolla"/>
    <n v="10"/>
    <n v="24"/>
    <n v="0.41666666666666669"/>
    <n v="24"/>
  </r>
  <r>
    <x v="730"/>
    <n v="17"/>
    <s v="Plato_15"/>
    <s v="Descripción del Plato_15"/>
    <n v="19"/>
    <n v="32"/>
    <n v="2"/>
    <n v="47"/>
    <s v="Sin cebolla"/>
    <n v="13"/>
    <n v="32"/>
    <n v="0.40625"/>
    <n v="64"/>
  </r>
  <r>
    <x v="731"/>
    <n v="12"/>
    <s v="Plato_20"/>
    <s v="Descripción del Plato_20"/>
    <n v="25"/>
    <n v="40"/>
    <n v="3"/>
    <n v="29"/>
    <s v="Ninguna"/>
    <n v="15"/>
    <n v="40"/>
    <n v="0.375"/>
    <n v="120"/>
  </r>
  <r>
    <x v="731"/>
    <n v="12"/>
    <s v="Plato_10"/>
    <s v="Descripción del Plato_10"/>
    <n v="15"/>
    <n v="26"/>
    <n v="3"/>
    <n v="36"/>
    <s v="Sin cebolla"/>
    <n v="11"/>
    <n v="26"/>
    <n v="0.42307692307692307"/>
    <n v="78"/>
  </r>
  <r>
    <x v="731"/>
    <n v="12"/>
    <s v="Plato_19"/>
    <s v="Descripción del Plato_19"/>
    <n v="22"/>
    <n v="36"/>
    <n v="3"/>
    <n v="56"/>
    <s v="Sin cebolla"/>
    <n v="14"/>
    <n v="36"/>
    <n v="0.3888888888888889"/>
    <n v="108"/>
  </r>
  <r>
    <x v="732"/>
    <n v="14"/>
    <s v="Plato_19"/>
    <s v="Descripción del Plato_19"/>
    <n v="22"/>
    <n v="36"/>
    <n v="3"/>
    <n v="31"/>
    <s v="Sin cebolla"/>
    <n v="14"/>
    <n v="36"/>
    <n v="0.3888888888888889"/>
    <n v="108"/>
  </r>
  <r>
    <x v="732"/>
    <n v="14"/>
    <s v="Plato_7"/>
    <s v="Descripción del Plato_7"/>
    <n v="14"/>
    <n v="24"/>
    <n v="1"/>
    <n v="34"/>
    <s v="Ninguna"/>
    <n v="10"/>
    <n v="24"/>
    <n v="0.41666666666666669"/>
    <n v="24"/>
  </r>
  <r>
    <x v="732"/>
    <n v="14"/>
    <s v="Plato_6"/>
    <s v="Descripción del Plato_6"/>
    <n v="16"/>
    <n v="27"/>
    <n v="2"/>
    <n v="9"/>
    <s v="Sin cebolla"/>
    <n v="11"/>
    <n v="27"/>
    <n v="0.40740740740740738"/>
    <n v="54"/>
  </r>
  <r>
    <x v="733"/>
    <n v="14"/>
    <s v="Plato_15"/>
    <s v="Descripción del Plato_15"/>
    <n v="19"/>
    <n v="32"/>
    <n v="3"/>
    <n v="11"/>
    <s v="Sin cebolla"/>
    <n v="13"/>
    <n v="32"/>
    <n v="0.40625"/>
    <n v="96"/>
  </r>
  <r>
    <x v="733"/>
    <n v="14"/>
    <s v="Plato_7"/>
    <s v="Descripción del Plato_7"/>
    <n v="14"/>
    <n v="24"/>
    <n v="1"/>
    <n v="16"/>
    <s v="Ninguna"/>
    <n v="10"/>
    <n v="24"/>
    <n v="0.41666666666666669"/>
    <n v="24"/>
  </r>
  <r>
    <x v="733"/>
    <n v="14"/>
    <s v="Plato_12"/>
    <s v="Descripción del Plato_12"/>
    <n v="11"/>
    <n v="19"/>
    <n v="1"/>
    <n v="25"/>
    <s v="Ninguna"/>
    <n v="8"/>
    <n v="19"/>
    <n v="0.42105263157894735"/>
    <n v="19"/>
  </r>
  <r>
    <x v="734"/>
    <n v="20"/>
    <s v="Plato_14"/>
    <s v="Descripción del Plato_14"/>
    <n v="14"/>
    <n v="23"/>
    <n v="2"/>
    <n v="30"/>
    <s v="Sin cebolla"/>
    <n v="9"/>
    <n v="23"/>
    <n v="0.39130434782608697"/>
    <n v="46"/>
  </r>
  <r>
    <x v="734"/>
    <n v="20"/>
    <s v="Plato_15"/>
    <s v="Descripción del Plato_15"/>
    <n v="19"/>
    <n v="32"/>
    <n v="3"/>
    <n v="57"/>
    <s v="Ninguna"/>
    <n v="13"/>
    <n v="32"/>
    <n v="0.40625"/>
    <n v="96"/>
  </r>
  <r>
    <x v="735"/>
    <n v="17"/>
    <s v="Plato_5"/>
    <s v="Descripción del Plato_5"/>
    <n v="13"/>
    <n v="22"/>
    <n v="3"/>
    <n v="22"/>
    <s v="Sin cebolla"/>
    <n v="9"/>
    <n v="22"/>
    <n v="0.40909090909090912"/>
    <n v="66"/>
  </r>
  <r>
    <x v="735"/>
    <n v="17"/>
    <s v="Plato_16"/>
    <s v="Descripción del Plato_16"/>
    <n v="16"/>
    <n v="28"/>
    <n v="2"/>
    <n v="43"/>
    <s v="Ninguna"/>
    <n v="12"/>
    <n v="28"/>
    <n v="0.42857142857142855"/>
    <n v="56"/>
  </r>
  <r>
    <x v="735"/>
    <n v="17"/>
    <s v="Plato_17"/>
    <s v="Descripción del Plato_17"/>
    <n v="19"/>
    <n v="31"/>
    <n v="3"/>
    <n v="27"/>
    <s v="Sin cebolla"/>
    <n v="12"/>
    <n v="31"/>
    <n v="0.38709677419354838"/>
    <n v="93"/>
  </r>
  <r>
    <x v="736"/>
    <n v="6"/>
    <s v="Plato_9"/>
    <s v="Descripción del Plato_9"/>
    <n v="17"/>
    <n v="29"/>
    <n v="2"/>
    <n v="17"/>
    <s v="Sin cebolla"/>
    <n v="12"/>
    <n v="29"/>
    <n v="0.41379310344827586"/>
    <n v="58"/>
  </r>
  <r>
    <x v="736"/>
    <n v="6"/>
    <s v="Plato_2"/>
    <s v="Descripción del Plato_2"/>
    <n v="18"/>
    <n v="30"/>
    <n v="2"/>
    <n v="5"/>
    <s v="Ninguna"/>
    <n v="12"/>
    <n v="30"/>
    <n v="0.4"/>
    <n v="60"/>
  </r>
  <r>
    <x v="737"/>
    <n v="15"/>
    <s v="Plato_10"/>
    <s v="Descripción del Plato_10"/>
    <n v="15"/>
    <n v="26"/>
    <n v="2"/>
    <n v="59"/>
    <s v="Ninguna"/>
    <n v="11"/>
    <n v="26"/>
    <n v="0.42307692307692307"/>
    <n v="52"/>
  </r>
  <r>
    <x v="737"/>
    <n v="15"/>
    <s v="Plato_16"/>
    <s v="Descripción del Plato_16"/>
    <n v="16"/>
    <n v="28"/>
    <n v="1"/>
    <n v="15"/>
    <s v="Ninguna"/>
    <n v="12"/>
    <n v="28"/>
    <n v="0.42857142857142855"/>
    <n v="28"/>
  </r>
  <r>
    <x v="737"/>
    <n v="15"/>
    <s v="Plato_4"/>
    <s v="Descripción del Plato_4"/>
    <n v="10"/>
    <n v="18"/>
    <n v="3"/>
    <n v="20"/>
    <s v="Sin cebolla"/>
    <n v="8"/>
    <n v="18"/>
    <n v="0.44444444444444442"/>
    <n v="54"/>
  </r>
  <r>
    <x v="738"/>
    <n v="10"/>
    <s v="Plato_14"/>
    <s v="Descripción del Plato_14"/>
    <n v="14"/>
    <n v="23"/>
    <n v="2"/>
    <n v="54"/>
    <s v="Ninguna"/>
    <n v="9"/>
    <n v="23"/>
    <n v="0.39130434782608697"/>
    <n v="46"/>
  </r>
  <r>
    <x v="739"/>
    <n v="16"/>
    <s v="Plato_16"/>
    <s v="Descripción del Plato_16"/>
    <n v="16"/>
    <n v="28"/>
    <n v="3"/>
    <n v="31"/>
    <s v="Ninguna"/>
    <n v="12"/>
    <n v="28"/>
    <n v="0.42857142857142855"/>
    <n v="84"/>
  </r>
  <r>
    <x v="739"/>
    <n v="16"/>
    <s v="Plato_15"/>
    <s v="Descripción del Plato_15"/>
    <n v="19"/>
    <n v="32"/>
    <n v="1"/>
    <n v="16"/>
    <s v="Sin cebolla"/>
    <n v="13"/>
    <n v="32"/>
    <n v="0.40625"/>
    <n v="32"/>
  </r>
  <r>
    <x v="739"/>
    <n v="16"/>
    <s v="Plato_19"/>
    <s v="Descripción del Plato_19"/>
    <n v="22"/>
    <n v="36"/>
    <n v="3"/>
    <n v="45"/>
    <s v="Sin cebolla"/>
    <n v="14"/>
    <n v="36"/>
    <n v="0.3888888888888889"/>
    <n v="108"/>
  </r>
  <r>
    <x v="739"/>
    <n v="16"/>
    <s v="Plato_14"/>
    <s v="Descripción del Plato_14"/>
    <n v="14"/>
    <n v="23"/>
    <n v="3"/>
    <n v="21"/>
    <s v="Sin cebolla"/>
    <n v="9"/>
    <n v="23"/>
    <n v="0.39130434782608697"/>
    <n v="69"/>
  </r>
  <r>
    <x v="740"/>
    <n v="14"/>
    <s v="Plato_7"/>
    <s v="Descripción del Plato_7"/>
    <n v="14"/>
    <n v="24"/>
    <n v="3"/>
    <n v="52"/>
    <s v="Sin cebolla"/>
    <n v="10"/>
    <n v="24"/>
    <n v="0.41666666666666669"/>
    <n v="72"/>
  </r>
  <r>
    <x v="740"/>
    <n v="14"/>
    <s v="Plato_9"/>
    <s v="Descripción del Plato_9"/>
    <n v="17"/>
    <n v="29"/>
    <n v="2"/>
    <n v="40"/>
    <s v="Ninguna"/>
    <n v="12"/>
    <n v="29"/>
    <n v="0.41379310344827586"/>
    <n v="58"/>
  </r>
  <r>
    <x v="740"/>
    <n v="14"/>
    <s v="Plato_11"/>
    <s v="Descripción del Plato_11"/>
    <n v="20"/>
    <n v="33"/>
    <n v="3"/>
    <n v="39"/>
    <s v="Sin cebolla"/>
    <n v="13"/>
    <n v="33"/>
    <n v="0.39393939393939392"/>
    <n v="99"/>
  </r>
  <r>
    <x v="740"/>
    <n v="14"/>
    <s v="Plato_16"/>
    <s v="Descripción del Plato_16"/>
    <n v="16"/>
    <n v="28"/>
    <n v="2"/>
    <n v="34"/>
    <s v="Sin cebolla"/>
    <n v="12"/>
    <n v="28"/>
    <n v="0.42857142857142855"/>
    <n v="56"/>
  </r>
  <r>
    <x v="741"/>
    <n v="20"/>
    <s v="Plato_17"/>
    <s v="Descripción del Plato_17"/>
    <n v="19"/>
    <n v="31"/>
    <n v="1"/>
    <n v="41"/>
    <s v="Sin cebolla"/>
    <n v="12"/>
    <n v="31"/>
    <n v="0.38709677419354838"/>
    <n v="31"/>
  </r>
  <r>
    <x v="741"/>
    <n v="20"/>
    <s v="Plato_2"/>
    <s v="Descripción del Plato_2"/>
    <n v="18"/>
    <n v="30"/>
    <n v="3"/>
    <n v="43"/>
    <s v="Ninguna"/>
    <n v="12"/>
    <n v="30"/>
    <n v="0.4"/>
    <n v="90"/>
  </r>
  <r>
    <x v="741"/>
    <n v="20"/>
    <s v="Plato_10"/>
    <s v="Descripción del Plato_10"/>
    <n v="15"/>
    <n v="26"/>
    <n v="1"/>
    <n v="26"/>
    <s v="Sin cebolla"/>
    <n v="11"/>
    <n v="26"/>
    <n v="0.42307692307692307"/>
    <n v="26"/>
  </r>
  <r>
    <x v="741"/>
    <n v="20"/>
    <s v="Plato_12"/>
    <s v="Descripción del Plato_12"/>
    <n v="11"/>
    <n v="19"/>
    <n v="1"/>
    <n v="35"/>
    <s v="Ninguna"/>
    <n v="8"/>
    <n v="19"/>
    <n v="0.42105263157894735"/>
    <n v="19"/>
  </r>
  <r>
    <x v="742"/>
    <n v="19"/>
    <s v="Plato_10"/>
    <s v="Descripción del Plato_10"/>
    <n v="15"/>
    <n v="26"/>
    <n v="2"/>
    <n v="59"/>
    <s v="Sin cebolla"/>
    <n v="11"/>
    <n v="26"/>
    <n v="0.42307692307692307"/>
    <n v="52"/>
  </r>
  <r>
    <x v="742"/>
    <n v="19"/>
    <s v="Plato_4"/>
    <s v="Descripción del Plato_4"/>
    <n v="10"/>
    <n v="18"/>
    <n v="2"/>
    <n v="41"/>
    <s v="Ninguna"/>
    <n v="8"/>
    <n v="18"/>
    <n v="0.44444444444444442"/>
    <n v="36"/>
  </r>
  <r>
    <x v="742"/>
    <n v="19"/>
    <s v="Plato_14"/>
    <s v="Descripción del Plato_14"/>
    <n v="14"/>
    <n v="23"/>
    <n v="2"/>
    <n v="43"/>
    <s v="Sin cebolla"/>
    <n v="9"/>
    <n v="23"/>
    <n v="0.39130434782608697"/>
    <n v="46"/>
  </r>
  <r>
    <x v="743"/>
    <n v="11"/>
    <s v="Plato_4"/>
    <s v="Descripción del Plato_4"/>
    <n v="10"/>
    <n v="18"/>
    <n v="1"/>
    <n v="57"/>
    <s v="Ninguna"/>
    <n v="8"/>
    <n v="18"/>
    <n v="0.44444444444444442"/>
    <n v="18"/>
  </r>
  <r>
    <x v="743"/>
    <n v="11"/>
    <s v="Plato_9"/>
    <s v="Descripción del Plato_9"/>
    <n v="17"/>
    <n v="29"/>
    <n v="2"/>
    <n v="10"/>
    <s v="Ninguna"/>
    <n v="12"/>
    <n v="29"/>
    <n v="0.41379310344827586"/>
    <n v="58"/>
  </r>
  <r>
    <x v="744"/>
    <n v="3"/>
    <s v="Plato_8"/>
    <s v="Descripción del Plato_8"/>
    <n v="21"/>
    <n v="35"/>
    <n v="3"/>
    <n v="34"/>
    <s v="Ninguna"/>
    <n v="14"/>
    <n v="35"/>
    <n v="0.4"/>
    <n v="105"/>
  </r>
  <r>
    <x v="744"/>
    <n v="3"/>
    <s v="Plato_7"/>
    <s v="Descripción del Plato_7"/>
    <n v="14"/>
    <n v="24"/>
    <n v="2"/>
    <n v="9"/>
    <s v="Ninguna"/>
    <n v="10"/>
    <n v="24"/>
    <n v="0.41666666666666669"/>
    <n v="48"/>
  </r>
  <r>
    <x v="744"/>
    <n v="3"/>
    <s v="Plato_1"/>
    <s v="Descripción del Plato_1"/>
    <n v="15"/>
    <n v="25"/>
    <n v="2"/>
    <n v="23"/>
    <s v="Ninguna"/>
    <n v="10"/>
    <n v="25"/>
    <n v="0.4"/>
    <n v="50"/>
  </r>
  <r>
    <x v="744"/>
    <n v="3"/>
    <s v="Plato_6"/>
    <s v="Descripción del Plato_6"/>
    <n v="16"/>
    <n v="27"/>
    <n v="3"/>
    <n v="7"/>
    <s v="Sin cebolla"/>
    <n v="11"/>
    <n v="27"/>
    <n v="0.40740740740740738"/>
    <n v="81"/>
  </r>
  <r>
    <x v="745"/>
    <n v="13"/>
    <s v="Plato_8"/>
    <s v="Descripción del Plato_8"/>
    <n v="21"/>
    <n v="35"/>
    <n v="3"/>
    <n v="34"/>
    <s v="Ninguna"/>
    <n v="14"/>
    <n v="35"/>
    <n v="0.4"/>
    <n v="105"/>
  </r>
  <r>
    <x v="745"/>
    <n v="13"/>
    <s v="Plato_15"/>
    <s v="Descripción del Plato_15"/>
    <n v="19"/>
    <n v="32"/>
    <n v="3"/>
    <n v="43"/>
    <s v="Ninguna"/>
    <n v="13"/>
    <n v="32"/>
    <n v="0.40625"/>
    <n v="96"/>
  </r>
  <r>
    <x v="746"/>
    <n v="16"/>
    <s v="Plato_1"/>
    <s v="Descripción del Plato_1"/>
    <n v="15"/>
    <n v="25"/>
    <n v="1"/>
    <n v="28"/>
    <s v="Ninguna"/>
    <n v="10"/>
    <n v="25"/>
    <n v="0.4"/>
    <n v="25"/>
  </r>
  <r>
    <x v="747"/>
    <n v="2"/>
    <s v="Plato_15"/>
    <s v="Descripción del Plato_15"/>
    <n v="19"/>
    <n v="32"/>
    <n v="1"/>
    <n v="5"/>
    <s v="Sin cebolla"/>
    <n v="13"/>
    <n v="32"/>
    <n v="0.40625"/>
    <n v="32"/>
  </r>
  <r>
    <x v="747"/>
    <n v="2"/>
    <s v="Plato_10"/>
    <s v="Descripción del Plato_10"/>
    <n v="15"/>
    <n v="26"/>
    <n v="3"/>
    <n v="32"/>
    <s v="Ninguna"/>
    <n v="11"/>
    <n v="26"/>
    <n v="0.42307692307692307"/>
    <n v="78"/>
  </r>
  <r>
    <x v="748"/>
    <n v="1"/>
    <s v="Plato_8"/>
    <s v="Descripción del Plato_8"/>
    <n v="21"/>
    <n v="35"/>
    <n v="2"/>
    <n v="8"/>
    <s v="Ninguna"/>
    <n v="14"/>
    <n v="35"/>
    <n v="0.4"/>
    <n v="70"/>
  </r>
  <r>
    <x v="749"/>
    <n v="6"/>
    <s v="Plato_17"/>
    <s v="Descripción del Plato_17"/>
    <n v="19"/>
    <n v="31"/>
    <n v="3"/>
    <n v="47"/>
    <s v="Ninguna"/>
    <n v="12"/>
    <n v="31"/>
    <n v="0.38709677419354838"/>
    <n v="93"/>
  </r>
  <r>
    <x v="749"/>
    <n v="6"/>
    <s v="Plato_10"/>
    <s v="Descripción del Plato_10"/>
    <n v="15"/>
    <n v="26"/>
    <n v="1"/>
    <n v="39"/>
    <s v="Ninguna"/>
    <n v="11"/>
    <n v="26"/>
    <n v="0.42307692307692307"/>
    <n v="26"/>
  </r>
  <r>
    <x v="750"/>
    <n v="17"/>
    <s v="Plato_9"/>
    <s v="Descripción del Plato_9"/>
    <n v="17"/>
    <n v="29"/>
    <n v="1"/>
    <n v="37"/>
    <s v="Ninguna"/>
    <n v="12"/>
    <n v="29"/>
    <n v="0.41379310344827586"/>
    <n v="29"/>
  </r>
  <r>
    <x v="750"/>
    <n v="17"/>
    <s v="Plato_1"/>
    <s v="Descripción del Plato_1"/>
    <n v="15"/>
    <n v="25"/>
    <n v="3"/>
    <n v="31"/>
    <s v="Sin cebolla"/>
    <n v="10"/>
    <n v="25"/>
    <n v="0.4"/>
    <n v="75"/>
  </r>
  <r>
    <x v="750"/>
    <n v="17"/>
    <s v="Plato_5"/>
    <s v="Descripción del Plato_5"/>
    <n v="13"/>
    <n v="22"/>
    <n v="3"/>
    <n v="19"/>
    <s v="Ninguna"/>
    <n v="9"/>
    <n v="22"/>
    <n v="0.40909090909090912"/>
    <n v="66"/>
  </r>
  <r>
    <x v="751"/>
    <n v="3"/>
    <s v="Plato_2"/>
    <s v="Descripción del Plato_2"/>
    <n v="18"/>
    <n v="30"/>
    <n v="2"/>
    <n v="30"/>
    <s v="Sin cebolla"/>
    <n v="12"/>
    <n v="30"/>
    <n v="0.4"/>
    <n v="60"/>
  </r>
  <r>
    <x v="752"/>
    <n v="11"/>
    <s v="Plato_15"/>
    <s v="Descripción del Plato_15"/>
    <n v="19"/>
    <n v="32"/>
    <n v="1"/>
    <n v="35"/>
    <s v="Sin cebolla"/>
    <n v="13"/>
    <n v="32"/>
    <n v="0.40625"/>
    <n v="32"/>
  </r>
  <r>
    <x v="752"/>
    <n v="11"/>
    <s v="Plato_14"/>
    <s v="Descripción del Plato_14"/>
    <n v="14"/>
    <n v="23"/>
    <n v="1"/>
    <n v="23"/>
    <s v="Sin cebolla"/>
    <n v="9"/>
    <n v="23"/>
    <n v="0.39130434782608697"/>
    <n v="23"/>
  </r>
  <r>
    <x v="752"/>
    <n v="11"/>
    <s v="Plato_7"/>
    <s v="Descripción del Plato_7"/>
    <n v="14"/>
    <n v="24"/>
    <n v="3"/>
    <n v="24"/>
    <s v="Ninguna"/>
    <n v="10"/>
    <n v="24"/>
    <n v="0.41666666666666669"/>
    <n v="72"/>
  </r>
  <r>
    <x v="752"/>
    <n v="11"/>
    <s v="Plato_19"/>
    <s v="Descripción del Plato_19"/>
    <n v="22"/>
    <n v="36"/>
    <n v="1"/>
    <n v="46"/>
    <s v="Ninguna"/>
    <n v="14"/>
    <n v="36"/>
    <n v="0.3888888888888889"/>
    <n v="36"/>
  </r>
  <r>
    <x v="753"/>
    <n v="8"/>
    <s v="Plato_7"/>
    <s v="Descripción del Plato_7"/>
    <n v="14"/>
    <n v="24"/>
    <n v="3"/>
    <n v="26"/>
    <s v="Ninguna"/>
    <n v="10"/>
    <n v="24"/>
    <n v="0.41666666666666669"/>
    <n v="72"/>
  </r>
  <r>
    <x v="753"/>
    <n v="8"/>
    <s v="Plato_6"/>
    <s v="Descripción del Plato_6"/>
    <n v="16"/>
    <n v="27"/>
    <n v="3"/>
    <n v="11"/>
    <s v="Sin cebolla"/>
    <n v="11"/>
    <n v="27"/>
    <n v="0.40740740740740738"/>
    <n v="81"/>
  </r>
  <r>
    <x v="753"/>
    <n v="8"/>
    <s v="Plato_16"/>
    <s v="Descripción del Plato_16"/>
    <n v="16"/>
    <n v="28"/>
    <n v="3"/>
    <n v="52"/>
    <s v="Ninguna"/>
    <n v="12"/>
    <n v="28"/>
    <n v="0.42857142857142855"/>
    <n v="84"/>
  </r>
  <r>
    <x v="754"/>
    <n v="12"/>
    <s v="Plato_13"/>
    <s v="Descripción del Plato_13"/>
    <n v="13"/>
    <n v="21"/>
    <n v="1"/>
    <n v="6"/>
    <s v="Ninguna"/>
    <n v="8"/>
    <n v="21"/>
    <n v="0.38095238095238093"/>
    <n v="21"/>
  </r>
  <r>
    <x v="754"/>
    <n v="12"/>
    <s v="Plato_1"/>
    <s v="Descripción del Plato_1"/>
    <n v="15"/>
    <n v="25"/>
    <n v="3"/>
    <n v="37"/>
    <s v="Ninguna"/>
    <n v="10"/>
    <n v="25"/>
    <n v="0.4"/>
    <n v="75"/>
  </r>
  <r>
    <x v="754"/>
    <n v="12"/>
    <s v="Plato_12"/>
    <s v="Descripción del Plato_12"/>
    <n v="11"/>
    <n v="19"/>
    <n v="3"/>
    <n v="46"/>
    <s v="Ninguna"/>
    <n v="8"/>
    <n v="19"/>
    <n v="0.42105263157894735"/>
    <n v="57"/>
  </r>
  <r>
    <x v="754"/>
    <n v="12"/>
    <s v="Plato_9"/>
    <s v="Descripción del Plato_9"/>
    <n v="17"/>
    <n v="29"/>
    <n v="2"/>
    <n v="20"/>
    <s v="Sin cebolla"/>
    <n v="12"/>
    <n v="29"/>
    <n v="0.41379310344827586"/>
    <n v="58"/>
  </r>
  <r>
    <x v="755"/>
    <n v="11"/>
    <s v="Plato_17"/>
    <s v="Descripción del Plato_17"/>
    <n v="19"/>
    <n v="31"/>
    <n v="1"/>
    <n v="21"/>
    <s v="Ninguna"/>
    <n v="12"/>
    <n v="31"/>
    <n v="0.38709677419354838"/>
    <n v="31"/>
  </r>
  <r>
    <x v="755"/>
    <n v="11"/>
    <s v="Plato_12"/>
    <s v="Descripción del Plato_12"/>
    <n v="11"/>
    <n v="19"/>
    <n v="1"/>
    <n v="13"/>
    <s v="Ninguna"/>
    <n v="8"/>
    <n v="19"/>
    <n v="0.42105263157894735"/>
    <n v="19"/>
  </r>
  <r>
    <x v="756"/>
    <n v="3"/>
    <s v="Plato_2"/>
    <s v="Descripción del Plato_2"/>
    <n v="18"/>
    <n v="30"/>
    <n v="2"/>
    <n v="40"/>
    <s v="Ninguna"/>
    <n v="12"/>
    <n v="30"/>
    <n v="0.4"/>
    <n v="60"/>
  </r>
  <r>
    <x v="757"/>
    <n v="18"/>
    <s v="Plato_2"/>
    <s v="Descripción del Plato_2"/>
    <n v="18"/>
    <n v="30"/>
    <n v="1"/>
    <n v="32"/>
    <s v="Ninguna"/>
    <n v="12"/>
    <n v="30"/>
    <n v="0.4"/>
    <n v="30"/>
  </r>
  <r>
    <x v="757"/>
    <n v="18"/>
    <s v="Plato_5"/>
    <s v="Descripción del Plato_5"/>
    <n v="13"/>
    <n v="22"/>
    <n v="1"/>
    <n v="9"/>
    <s v="Sin cebolla"/>
    <n v="9"/>
    <n v="22"/>
    <n v="0.40909090909090912"/>
    <n v="22"/>
  </r>
  <r>
    <x v="758"/>
    <n v="20"/>
    <s v="Plato_11"/>
    <s v="Descripción del Plato_11"/>
    <n v="20"/>
    <n v="33"/>
    <n v="3"/>
    <n v="48"/>
    <s v="Ninguna"/>
    <n v="13"/>
    <n v="33"/>
    <n v="0.39393939393939392"/>
    <n v="99"/>
  </r>
  <r>
    <x v="758"/>
    <n v="20"/>
    <s v="Plato_6"/>
    <s v="Descripción del Plato_6"/>
    <n v="16"/>
    <n v="27"/>
    <n v="3"/>
    <n v="51"/>
    <s v="Ninguna"/>
    <n v="11"/>
    <n v="27"/>
    <n v="0.40740740740740738"/>
    <n v="81"/>
  </r>
  <r>
    <x v="758"/>
    <n v="20"/>
    <s v="Plato_1"/>
    <s v="Descripción del Plato_1"/>
    <n v="15"/>
    <n v="25"/>
    <n v="3"/>
    <n v="41"/>
    <s v="Ninguna"/>
    <n v="10"/>
    <n v="25"/>
    <n v="0.4"/>
    <n v="75"/>
  </r>
  <r>
    <x v="758"/>
    <n v="20"/>
    <s v="Plato_9"/>
    <s v="Descripción del Plato_9"/>
    <n v="17"/>
    <n v="29"/>
    <n v="3"/>
    <n v="56"/>
    <s v="Sin cebolla"/>
    <n v="12"/>
    <n v="29"/>
    <n v="0.41379310344827586"/>
    <n v="87"/>
  </r>
  <r>
    <x v="759"/>
    <n v="5"/>
    <s v="Plato_8"/>
    <s v="Descripción del Plato_8"/>
    <n v="21"/>
    <n v="35"/>
    <n v="3"/>
    <n v="20"/>
    <s v="Ninguna"/>
    <n v="14"/>
    <n v="35"/>
    <n v="0.4"/>
    <n v="105"/>
  </r>
  <r>
    <x v="760"/>
    <n v="4"/>
    <s v="Plato_7"/>
    <s v="Descripción del Plato_7"/>
    <n v="14"/>
    <n v="24"/>
    <n v="3"/>
    <n v="54"/>
    <s v="Sin cebolla"/>
    <n v="10"/>
    <n v="24"/>
    <n v="0.41666666666666669"/>
    <n v="72"/>
  </r>
  <r>
    <x v="760"/>
    <n v="4"/>
    <s v="Plato_16"/>
    <s v="Descripción del Plato_16"/>
    <n v="16"/>
    <n v="28"/>
    <n v="2"/>
    <n v="20"/>
    <s v="Ninguna"/>
    <n v="12"/>
    <n v="28"/>
    <n v="0.42857142857142855"/>
    <n v="56"/>
  </r>
  <r>
    <x v="760"/>
    <n v="4"/>
    <s v="Plato_14"/>
    <s v="Descripción del Plato_14"/>
    <n v="14"/>
    <n v="23"/>
    <n v="2"/>
    <n v="28"/>
    <s v="Ninguna"/>
    <n v="9"/>
    <n v="23"/>
    <n v="0.39130434782608697"/>
    <n v="46"/>
  </r>
  <r>
    <x v="761"/>
    <n v="4"/>
    <s v="Plato_13"/>
    <s v="Descripción del Plato_13"/>
    <n v="13"/>
    <n v="21"/>
    <n v="1"/>
    <n v="20"/>
    <s v="Sin cebolla"/>
    <n v="8"/>
    <n v="21"/>
    <n v="0.38095238095238093"/>
    <n v="21"/>
  </r>
  <r>
    <x v="761"/>
    <n v="4"/>
    <s v="Plato_10"/>
    <s v="Descripción del Plato_10"/>
    <n v="15"/>
    <n v="26"/>
    <n v="3"/>
    <n v="9"/>
    <s v="Ninguna"/>
    <n v="11"/>
    <n v="26"/>
    <n v="0.42307692307692307"/>
    <n v="78"/>
  </r>
  <r>
    <x v="762"/>
    <n v="18"/>
    <s v="Plato_11"/>
    <s v="Descripción del Plato_11"/>
    <n v="20"/>
    <n v="33"/>
    <n v="2"/>
    <n v="14"/>
    <s v="Sin cebolla"/>
    <n v="13"/>
    <n v="33"/>
    <n v="0.39393939393939392"/>
    <n v="66"/>
  </r>
  <r>
    <x v="762"/>
    <n v="18"/>
    <s v="Plato_12"/>
    <s v="Descripción del Plato_12"/>
    <n v="11"/>
    <n v="19"/>
    <n v="2"/>
    <n v="18"/>
    <s v="Sin cebolla"/>
    <n v="8"/>
    <n v="19"/>
    <n v="0.42105263157894735"/>
    <n v="38"/>
  </r>
  <r>
    <x v="763"/>
    <n v="20"/>
    <s v="Plato_6"/>
    <s v="Descripción del Plato_6"/>
    <n v="16"/>
    <n v="27"/>
    <n v="1"/>
    <n v="53"/>
    <s v="Ninguna"/>
    <n v="11"/>
    <n v="27"/>
    <n v="0.40740740740740738"/>
    <n v="27"/>
  </r>
  <r>
    <x v="763"/>
    <n v="20"/>
    <s v="Plato_18"/>
    <s v="Descripción del Plato_18"/>
    <n v="20"/>
    <n v="34"/>
    <n v="1"/>
    <n v="24"/>
    <s v="Ninguna"/>
    <n v="14"/>
    <n v="34"/>
    <n v="0.41176470588235292"/>
    <n v="34"/>
  </r>
  <r>
    <x v="763"/>
    <n v="20"/>
    <s v="Plato_7"/>
    <s v="Descripción del Plato_7"/>
    <n v="14"/>
    <n v="24"/>
    <n v="1"/>
    <n v="35"/>
    <s v="Ninguna"/>
    <n v="10"/>
    <n v="24"/>
    <n v="0.41666666666666669"/>
    <n v="24"/>
  </r>
  <r>
    <x v="764"/>
    <n v="20"/>
    <s v="Plato_10"/>
    <s v="Descripción del Plato_10"/>
    <n v="15"/>
    <n v="26"/>
    <n v="3"/>
    <n v="55"/>
    <s v="Sin cebolla"/>
    <n v="11"/>
    <n v="26"/>
    <n v="0.42307692307692307"/>
    <n v="78"/>
  </r>
  <r>
    <x v="764"/>
    <n v="20"/>
    <s v="Plato_16"/>
    <s v="Descripción del Plato_16"/>
    <n v="16"/>
    <n v="28"/>
    <n v="2"/>
    <n v="14"/>
    <s v="Ninguna"/>
    <n v="12"/>
    <n v="28"/>
    <n v="0.42857142857142855"/>
    <n v="56"/>
  </r>
  <r>
    <x v="764"/>
    <n v="20"/>
    <s v="Plato_13"/>
    <s v="Descripción del Plato_13"/>
    <n v="13"/>
    <n v="21"/>
    <n v="3"/>
    <n v="52"/>
    <s v="Ninguna"/>
    <n v="8"/>
    <n v="21"/>
    <n v="0.38095238095238093"/>
    <n v="63"/>
  </r>
  <r>
    <x v="764"/>
    <n v="20"/>
    <s v="Plato_19"/>
    <s v="Descripción del Plato_19"/>
    <n v="22"/>
    <n v="36"/>
    <n v="1"/>
    <n v="43"/>
    <s v="Ninguna"/>
    <n v="14"/>
    <n v="36"/>
    <n v="0.3888888888888889"/>
    <n v="36"/>
  </r>
  <r>
    <x v="765"/>
    <n v="17"/>
    <s v="Plato_2"/>
    <s v="Descripción del Plato_2"/>
    <n v="18"/>
    <n v="30"/>
    <n v="2"/>
    <n v="52"/>
    <s v="Ninguna"/>
    <n v="12"/>
    <n v="30"/>
    <n v="0.4"/>
    <n v="60"/>
  </r>
  <r>
    <x v="765"/>
    <n v="17"/>
    <s v="Plato_12"/>
    <s v="Descripción del Plato_12"/>
    <n v="11"/>
    <n v="19"/>
    <n v="1"/>
    <n v="59"/>
    <s v="Ninguna"/>
    <n v="8"/>
    <n v="19"/>
    <n v="0.42105263157894735"/>
    <n v="19"/>
  </r>
  <r>
    <x v="765"/>
    <n v="17"/>
    <s v="Plato_3"/>
    <s v="Descripción del Plato_3"/>
    <n v="12"/>
    <n v="20"/>
    <n v="3"/>
    <n v="7"/>
    <s v="Ninguna"/>
    <n v="8"/>
    <n v="20"/>
    <n v="0.4"/>
    <n v="60"/>
  </r>
  <r>
    <x v="765"/>
    <n v="17"/>
    <s v="Plato_14"/>
    <s v="Descripción del Plato_14"/>
    <n v="14"/>
    <n v="23"/>
    <n v="2"/>
    <n v="16"/>
    <s v="Sin cebolla"/>
    <n v="9"/>
    <n v="23"/>
    <n v="0.39130434782608697"/>
    <n v="46"/>
  </r>
  <r>
    <x v="766"/>
    <n v="10"/>
    <s v="Plato_9"/>
    <s v="Descripción del Plato_9"/>
    <n v="17"/>
    <n v="29"/>
    <n v="2"/>
    <n v="12"/>
    <s v="Sin cebolla"/>
    <n v="12"/>
    <n v="29"/>
    <n v="0.41379310344827586"/>
    <n v="58"/>
  </r>
  <r>
    <x v="766"/>
    <n v="10"/>
    <s v="Plato_7"/>
    <s v="Descripción del Plato_7"/>
    <n v="14"/>
    <n v="24"/>
    <n v="2"/>
    <n v="30"/>
    <s v="Sin cebolla"/>
    <n v="10"/>
    <n v="24"/>
    <n v="0.41666666666666669"/>
    <n v="48"/>
  </r>
  <r>
    <x v="766"/>
    <n v="10"/>
    <s v="Plato_13"/>
    <s v="Descripción del Plato_13"/>
    <n v="13"/>
    <n v="21"/>
    <n v="3"/>
    <n v="43"/>
    <s v="Sin cebolla"/>
    <n v="8"/>
    <n v="21"/>
    <n v="0.38095238095238093"/>
    <n v="63"/>
  </r>
  <r>
    <x v="767"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8">
  <r>
    <n v="10"/>
    <s v="Cliente_724"/>
    <n v="6"/>
    <d v="2023-04-01T01:07:00"/>
    <d v="2023-04-01T03:50:00"/>
    <s v="Mesero_3"/>
    <x v="0"/>
    <s v="Tarjeta de débito"/>
    <n v="48.55"/>
    <s v="Reservada"/>
    <n v="1"/>
    <s v="España"/>
    <s v="Plato_7, Plato_2"/>
    <n v="138"/>
    <d v="2023-04-01T00:00:00"/>
    <d v="1899-12-30T01:07:00"/>
    <d v="1899-12-30T03:50:00"/>
    <d v="1899-12-30T02:43:00"/>
    <n v="0.95"/>
    <n v="1.7666666666162201"/>
    <s v="SI"/>
    <d v="1899-12-30T00:15:00"/>
  </r>
  <r>
    <n v="6"/>
    <s v="Cliente_538"/>
    <n v="6"/>
    <d v="2023-04-01T01:28:00"/>
    <d v="2023-04-01T03:49:00"/>
    <s v="Mesero_1"/>
    <x v="1"/>
    <s v="Efectivo"/>
    <n v="43.3"/>
    <s v="Reservada"/>
    <n v="2"/>
    <s v="Colombia"/>
    <s v="Plato_17, Plato_6"/>
    <n v="58"/>
    <d v="2023-04-01T00:00:00"/>
    <d v="1899-12-30T01:28:00"/>
    <d v="1899-12-30T03:49:00"/>
    <d v="1899-12-30T02:21:00"/>
    <n v="1.4166666666666667"/>
    <n v="0.93333333331005019"/>
    <s v="SI"/>
    <m/>
  </r>
  <r>
    <n v="20"/>
    <s v="Cliente_911"/>
    <n v="1"/>
    <d v="2023-04-01T00:29:00"/>
    <d v="2023-04-01T03:56:00"/>
    <s v="Mesero_2"/>
    <x v="1"/>
    <s v="Tarjeta de crédito"/>
    <n v="30.87"/>
    <s v="Libre"/>
    <n v="3"/>
    <s v="Brasil"/>
    <s v="Plato_20, Plato_17, Plato_19, Plato_9"/>
    <n v="165"/>
    <d v="2023-04-01T00:00:00"/>
    <d v="1899-12-30T00:29:00"/>
    <d v="1899-12-30T03:56:00"/>
    <d v="1899-12-30T03:27:00"/>
    <n v="2.1"/>
    <n v="1.3500000000698491"/>
    <s v="SI"/>
    <m/>
  </r>
  <r>
    <n v="3"/>
    <s v="Cliente_129"/>
    <n v="1"/>
    <d v="2023-04-01T03:03:00"/>
    <d v="2023-04-01T04:31:00"/>
    <s v="Mesero_5"/>
    <x v="0"/>
    <s v="Tarjeta de crédito"/>
    <n v="34.68"/>
    <s v="Libre"/>
    <n v="4"/>
    <s v="Paraguay"/>
    <s v="Plato_11, Plato_16"/>
    <n v="183"/>
    <d v="2023-04-01T00:00:00"/>
    <d v="1899-12-30T03:03:00"/>
    <d v="1899-12-30T04:31:00"/>
    <d v="1899-12-30T01:28:00"/>
    <n v="0.66666666666666663"/>
    <n v="0.80000000006596872"/>
    <s v="SI"/>
    <m/>
  </r>
  <r>
    <n v="8"/>
    <s v="Cliente_938"/>
    <n v="2"/>
    <d v="2023-04-01T00:01:00"/>
    <d v="2023-04-01T02:06:00"/>
    <s v="Mesero_4"/>
    <x v="0"/>
    <s v="Tarjeta de crédito"/>
    <n v="24.33"/>
    <s v="Libre"/>
    <n v="5"/>
    <s v="Perú"/>
    <s v="Plato_12, Plato_7"/>
    <n v="67"/>
    <d v="2023-04-01T00:00:00"/>
    <d v="1899-12-30T00:01:00"/>
    <d v="1899-12-30T02:06:00"/>
    <d v="1899-12-30T02:05:00"/>
    <n v="0.28333333333333333"/>
    <n v="1.7999999999805976"/>
    <s v="SI"/>
    <m/>
  </r>
  <r>
    <n v="7"/>
    <s v="Cliente_965"/>
    <n v="5"/>
    <d v="2023-04-01T01:24:00"/>
    <d v="2023-04-01T03:32:00"/>
    <s v="Mesero_4"/>
    <x v="2"/>
    <s v="Tarjeta de crédito"/>
    <n v="26.57"/>
    <s v="Libre"/>
    <n v="6"/>
    <s v="Perú"/>
    <s v="Plato_8"/>
    <n v="70"/>
    <d v="2023-04-01T00:00:00"/>
    <d v="1899-12-30T01:24:00"/>
    <d v="1899-12-30T03:32:00"/>
    <d v="1899-12-30T02:08:00"/>
    <n v="0.18333333333333332"/>
    <n v="1.9499999999689559"/>
    <s v="SI"/>
    <m/>
  </r>
  <r>
    <n v="17"/>
    <s v="Cliente_306"/>
    <n v="6"/>
    <d v="2023-04-01T01:57:00"/>
    <d v="2023-04-01T04:22:00"/>
    <s v="Mesero_2"/>
    <x v="2"/>
    <s v="Tarjeta de crédito"/>
    <n v="10.54"/>
    <s v="Ocupada"/>
    <n v="7"/>
    <s v="Venezuela"/>
    <s v="Plato_15, Plato_19"/>
    <n v="172"/>
    <d v="2023-04-01T00:00:00"/>
    <d v="1899-12-30T01:57:00"/>
    <d v="1899-12-30T04:22:00"/>
    <d v="1899-12-30T02:40:00"/>
    <n v="0.68333333333333335"/>
    <n v="1.9833333331781129"/>
    <s v="SI"/>
    <m/>
  </r>
  <r>
    <n v="11"/>
    <s v="Cliente_974"/>
    <n v="1"/>
    <d v="2023-04-01T02:11:00"/>
    <d v="2023-04-01T04:49:00"/>
    <s v="Mesero_2"/>
    <x v="1"/>
    <s v="Tarjeta de crédito"/>
    <n v="49.18"/>
    <s v="Reservada"/>
    <n v="8"/>
    <s v="Paraguay"/>
    <s v="Plato_5, Plato_16, Plato_20"/>
    <n v="242"/>
    <d v="2023-04-01T00:00:00"/>
    <d v="1899-12-30T02:11:00"/>
    <d v="1899-12-30T04:49:00"/>
    <d v="1899-12-30T02:38:00"/>
    <n v="0.91666666666666663"/>
    <n v="1.7166666666938304"/>
    <s v="SI"/>
    <m/>
  </r>
  <r>
    <n v="15"/>
    <s v="Cliente_740"/>
    <n v="5"/>
    <d v="2023-04-01T02:03:00"/>
    <d v="2023-04-01T04:25:00"/>
    <s v="Mesero_2"/>
    <x v="0"/>
    <s v="Tarjeta de débito"/>
    <n v="46.85"/>
    <s v="Libre"/>
    <n v="9"/>
    <s v="Bolivia"/>
    <s v="Plato_2, Plato_7, Plato_12, Plato_15"/>
    <n v="169"/>
    <d v="2023-04-01T00:00:00"/>
    <d v="1899-12-30T02:03:00"/>
    <d v="1899-12-30T04:25:00"/>
    <d v="1899-12-30T02:22:00"/>
    <n v="2.4333333333333331"/>
    <n v="0"/>
    <s v="NO"/>
    <m/>
  </r>
  <r>
    <n v="17"/>
    <s v="Cliente_33"/>
    <n v="1"/>
    <d v="2023-04-01T00:02:00"/>
    <d v="2023-04-01T01:53:00"/>
    <s v="Mesero_4"/>
    <x v="0"/>
    <s v="Tarjeta de crédito"/>
    <n v="16.600000000000001"/>
    <s v="Ocupada"/>
    <n v="10"/>
    <s v="Uruguay"/>
    <s v="Plato_18, Plato_20"/>
    <n v="148"/>
    <d v="2023-04-01T00:00:00"/>
    <d v="1899-12-30T00:02:00"/>
    <d v="1899-12-30T01:53:00"/>
    <d v="1899-12-30T02:06:00"/>
    <n v="0.48333333333333334"/>
    <n v="1.6166666667597989"/>
    <s v="SI"/>
    <m/>
  </r>
  <r>
    <n v="14"/>
    <s v="Cliente_881"/>
    <n v="1"/>
    <d v="2023-04-01T03:46:00"/>
    <d v="2023-04-01T06:33:00"/>
    <s v="Mesero_1"/>
    <x v="0"/>
    <s v="Tarjeta de crédito"/>
    <n v="32.89"/>
    <s v="Libre"/>
    <n v="11"/>
    <s v="Perú"/>
    <s v="Plato_16, Plato_2"/>
    <n v="88"/>
    <d v="2023-04-01T00:00:00"/>
    <d v="1899-12-30T03:46:00"/>
    <d v="1899-12-30T06:33:00"/>
    <d v="1899-12-30T02:47:00"/>
    <n v="0.93333333333333335"/>
    <n v="1.849999999992239"/>
    <s v="SI"/>
    <m/>
  </r>
  <r>
    <n v="14"/>
    <s v="Cliente_890"/>
    <n v="6"/>
    <d v="2023-04-01T00:04:00"/>
    <d v="2023-04-01T03:23:00"/>
    <s v="Mesero_4"/>
    <x v="2"/>
    <s v="Tarjeta de crédito"/>
    <n v="45.27"/>
    <s v="Ocupada"/>
    <n v="12"/>
    <s v="Colombia"/>
    <s v="Plato_16, Plato_19, Plato_8, Plato_20"/>
    <n v="326"/>
    <d v="2023-04-01T00:00:00"/>
    <d v="1899-12-30T00:04:00"/>
    <d v="1899-12-30T03:23:00"/>
    <d v="1899-12-30T03:34:00"/>
    <n v="1.5833333333333333"/>
    <n v="1.9833333333178114"/>
    <s v="SI"/>
    <m/>
  </r>
  <r>
    <n v="2"/>
    <s v="Cliente_873"/>
    <n v="1"/>
    <d v="2023-04-01T03:09:00"/>
    <d v="2023-04-01T05:32:00"/>
    <s v="Mesero_5"/>
    <x v="0"/>
    <s v="Efectivo"/>
    <n v="22.06"/>
    <s v="Ocupada"/>
    <n v="13"/>
    <s v="Brasil"/>
    <s v="Plato_9"/>
    <n v="87"/>
    <d v="2023-04-01T00:00:00"/>
    <d v="1899-12-30T03:09:00"/>
    <d v="1899-12-30T05:32:00"/>
    <d v="1899-12-30T02:38:00"/>
    <n v="0.98333333333333328"/>
    <n v="1.6500000000853712"/>
    <s v="SI"/>
    <m/>
  </r>
  <r>
    <n v="16"/>
    <s v="Cliente_780"/>
    <n v="6"/>
    <d v="2023-04-01T00:18:00"/>
    <d v="2023-04-01T01:58:00"/>
    <s v="Mesero_2"/>
    <x v="0"/>
    <s v="Efectivo"/>
    <n v="48.76"/>
    <s v="Libre"/>
    <n v="14"/>
    <s v="Perú"/>
    <s v="Plato_3, Plato_11, Plato_14, Plato_2"/>
    <n v="129"/>
    <d v="2023-04-01T00:00:00"/>
    <d v="1899-12-30T00:18:00"/>
    <d v="1899-12-30T01:58:00"/>
    <d v="1899-12-30T01:40:00"/>
    <n v="2.5666666666666669"/>
    <n v="0"/>
    <s v="NO"/>
    <m/>
  </r>
  <r>
    <n v="6"/>
    <s v="Cliente_728"/>
    <n v="4"/>
    <d v="2023-04-01T03:24:00"/>
    <d v="2023-04-01T04:59:00"/>
    <s v="Mesero_1"/>
    <x v="1"/>
    <s v="Tarjeta de crédito"/>
    <n v="28.77"/>
    <s v="Ocupada"/>
    <n v="15"/>
    <s v="Uruguay"/>
    <s v="Plato_16, Plato_13, Plato_8"/>
    <n v="224"/>
    <d v="2023-04-01T00:00:00"/>
    <d v="1899-12-30T03:24:00"/>
    <d v="1899-12-30T04:59:00"/>
    <d v="1899-12-30T01:50:00"/>
    <n v="1.7166666666666666"/>
    <n v="0.11666666658905656"/>
    <s v="SI"/>
    <m/>
  </r>
  <r>
    <n v="20"/>
    <s v="Cliente_175"/>
    <n v="5"/>
    <d v="2023-04-01T02:31:00"/>
    <d v="2023-04-01T04:24:00"/>
    <s v="Mesero_4"/>
    <x v="0"/>
    <s v="Efectivo"/>
    <n v="37.9"/>
    <s v="Reservada"/>
    <n v="16"/>
    <s v="Bolivia"/>
    <s v="Plato_16"/>
    <n v="28"/>
    <d v="2023-04-01T00:00:00"/>
    <d v="1899-12-30T02:31:00"/>
    <d v="1899-12-30T04:24:00"/>
    <d v="1899-12-30T01:53:00"/>
    <n v="0.6333333333333333"/>
    <n v="1.2500000000271636"/>
    <s v="SI"/>
    <m/>
  </r>
  <r>
    <n v="14"/>
    <s v="Cliente_200"/>
    <n v="6"/>
    <d v="2023-04-01T00:09:00"/>
    <d v="2023-04-01T03:27:00"/>
    <s v="Mesero_2"/>
    <x v="1"/>
    <s v="Tarjeta de crédito"/>
    <n v="12.17"/>
    <s v="Libre"/>
    <n v="17"/>
    <s v="Ecuador"/>
    <s v="Plato_8, Plato_4, Plato_5"/>
    <n v="137"/>
    <d v="2023-04-01T00:00:00"/>
    <d v="1899-12-30T00:09:00"/>
    <d v="1899-12-30T03:27:00"/>
    <d v="1899-12-30T03:18:00"/>
    <n v="2.6333333333333333"/>
    <n v="0.66666666677144049"/>
    <s v="SI"/>
    <m/>
  </r>
  <r>
    <n v="9"/>
    <s v="Cliente_190"/>
    <n v="2"/>
    <d v="2023-04-01T02:06:00"/>
    <d v="2023-04-01T04:26:00"/>
    <s v="Mesero_2"/>
    <x v="1"/>
    <s v="Tarjeta de crédito"/>
    <n v="33.090000000000003"/>
    <s v="Libre"/>
    <n v="18"/>
    <s v="Colombia"/>
    <s v="Plato_9, Plato_20, Plato_10, Plato_15"/>
    <n v="251"/>
    <d v="2023-04-01T00:00:00"/>
    <d v="1899-12-30T02:06:00"/>
    <d v="1899-12-30T04:26:00"/>
    <d v="1899-12-30T02:20:00"/>
    <n v="2.2333333333333334"/>
    <n v="9.9999999922389726E-2"/>
    <s v="SI"/>
    <m/>
  </r>
  <r>
    <n v="18"/>
    <s v="Cliente_290"/>
    <n v="3"/>
    <d v="2023-04-01T00:35:00"/>
    <d v="2023-04-01T03:29:00"/>
    <s v="Mesero_2"/>
    <x v="0"/>
    <s v="Tarjeta de crédito"/>
    <n v="17.45"/>
    <s v="Libre"/>
    <n v="19"/>
    <s v="Chile"/>
    <s v="Plato_20"/>
    <n v="80"/>
    <d v="2023-04-01T00:00:00"/>
    <d v="1899-12-30T00:35:00"/>
    <d v="1899-12-30T03:29:00"/>
    <d v="1899-12-30T02:54:00"/>
    <n v="0.73333333333333328"/>
    <n v="2.1666666666899497"/>
    <s v="SI"/>
    <m/>
  </r>
  <r>
    <n v="8"/>
    <s v="Cliente_972"/>
    <n v="2"/>
    <d v="2023-04-01T01:25:00"/>
    <d v="2023-04-01T05:12:00"/>
    <s v="Mesero_3"/>
    <x v="0"/>
    <s v="Tarjeta de crédito"/>
    <n v="31.7"/>
    <s v="Reservada"/>
    <n v="20"/>
    <s v="Chile"/>
    <s v="Plato_8, Plato_1, Plato_14"/>
    <n v="178"/>
    <d v="2023-04-01T00:00:00"/>
    <d v="1899-12-30T01:25:00"/>
    <d v="1899-12-30T05:12:00"/>
    <d v="1899-12-30T03:47:00"/>
    <n v="1.1666666666666667"/>
    <n v="2.6166666666006977"/>
    <s v="SI"/>
    <m/>
  </r>
  <r>
    <n v="12"/>
    <s v="Cliente_210"/>
    <n v="2"/>
    <d v="2023-04-01T03:39:00"/>
    <d v="2023-04-01T05:52:00"/>
    <s v="Mesero_3"/>
    <x v="0"/>
    <s v="Tarjeta de crédito"/>
    <n v="20.53"/>
    <s v="Reservada"/>
    <n v="21"/>
    <s v="Uruguay"/>
    <s v="Plato_20, Plato_3, Plato_15, Plato_1"/>
    <n v="274"/>
    <d v="2023-04-01T00:00:00"/>
    <d v="1899-12-30T03:39:00"/>
    <d v="1899-12-30T05:52:00"/>
    <d v="1899-12-30T02:13:00"/>
    <n v="2.5333333333333332"/>
    <n v="0"/>
    <s v="NO"/>
    <m/>
  </r>
  <r>
    <n v="15"/>
    <s v="Cliente_88"/>
    <n v="1"/>
    <d v="2023-04-01T02:16:00"/>
    <d v="2023-04-01T04:47:00"/>
    <s v="Mesero_4"/>
    <x v="0"/>
    <s v="Tarjeta de crédito"/>
    <n v="45.41"/>
    <s v="Libre"/>
    <n v="22"/>
    <s v="Ecuador"/>
    <s v="Plato_4, Plato_18, Plato_9, Plato_8"/>
    <n v="213"/>
    <d v="2023-04-01T00:00:00"/>
    <d v="1899-12-30T02:16:00"/>
    <d v="1899-12-30T04:47:00"/>
    <d v="1899-12-30T02:31:00"/>
    <n v="2.0499999999999998"/>
    <n v="0.46666666666278633"/>
    <s v="SI"/>
    <m/>
  </r>
  <r>
    <n v="1"/>
    <s v="Cliente_427"/>
    <n v="5"/>
    <d v="2023-04-01T02:44:00"/>
    <d v="2023-04-01T04:09:00"/>
    <s v="Mesero_5"/>
    <x v="2"/>
    <s v="Tarjeta de crédito"/>
    <n v="38.46"/>
    <s v="Libre"/>
    <n v="23"/>
    <s v="Chile"/>
    <s v="Plato_12, Plato_6"/>
    <n v="138"/>
    <d v="2023-04-01T00:00:00"/>
    <d v="1899-12-30T02:44:00"/>
    <d v="1899-12-30T04:09:00"/>
    <d v="1899-12-30T01:25:00"/>
    <n v="1.05"/>
    <n v="0.36666666674427684"/>
    <s v="SI"/>
    <m/>
  </r>
  <r>
    <n v="5"/>
    <s v="Cliente_424"/>
    <n v="5"/>
    <d v="2023-04-01T03:01:00"/>
    <d v="2023-04-01T06:20:00"/>
    <s v="Mesero_3"/>
    <x v="0"/>
    <s v="Tarjeta de crédito"/>
    <n v="38.18"/>
    <s v="Ocupada"/>
    <n v="24"/>
    <s v="Venezuela"/>
    <s v="Plato_10, Plato_9, Plato_14, Plato_20"/>
    <n v="233"/>
    <d v="2023-04-01T00:00:00"/>
    <d v="1899-12-30T03:01:00"/>
    <d v="1899-12-30T06:20:00"/>
    <d v="1899-12-30T03:34:00"/>
    <n v="3"/>
    <n v="0.56666666665114462"/>
    <s v="SI"/>
    <m/>
  </r>
  <r>
    <n v="12"/>
    <s v="Cliente_824"/>
    <n v="5"/>
    <d v="2023-04-01T03:01:00"/>
    <d v="2023-04-01T04:59:00"/>
    <s v="Mesero_5"/>
    <x v="2"/>
    <s v="Tarjeta de débito"/>
    <n v="46.15"/>
    <s v="Ocupada"/>
    <n v="25"/>
    <s v="Colombia"/>
    <s v="Plato_18"/>
    <n v="34"/>
    <d v="2023-04-01T00:00:00"/>
    <d v="1899-12-30T03:01:00"/>
    <d v="1899-12-30T04:59:00"/>
    <d v="1899-12-30T02:13:00"/>
    <n v="0.58333333333333337"/>
    <n v="1.6333333332828865"/>
    <s v="SI"/>
    <m/>
  </r>
  <r>
    <n v="18"/>
    <s v="Cliente_107"/>
    <n v="2"/>
    <d v="2023-04-01T02:04:00"/>
    <d v="2023-04-01T05:47:00"/>
    <s v="Mesero_5"/>
    <x v="1"/>
    <s v="Tarjeta de crédito"/>
    <n v="10.37"/>
    <s v="Ocupada"/>
    <n v="26"/>
    <s v="Uruguay"/>
    <s v="Plato_4, Plato_13, Plato_7"/>
    <n v="126"/>
    <d v="2023-04-01T00:00:00"/>
    <d v="1899-12-30T02:04:00"/>
    <d v="1899-12-30T05:47:00"/>
    <d v="1899-12-30T03:58:00"/>
    <n v="1.8166666666666667"/>
    <n v="2.1500000000659689"/>
    <s v="SI"/>
    <m/>
  </r>
  <r>
    <n v="4"/>
    <s v="Cliente_775"/>
    <n v="2"/>
    <d v="2023-04-01T01:19:00"/>
    <d v="2023-04-01T02:27:00"/>
    <s v="Mesero_5"/>
    <x v="0"/>
    <s v="Tarjeta de crédito"/>
    <n v="19.27"/>
    <s v="Ocupada"/>
    <n v="27"/>
    <s v="Brasil"/>
    <s v="Plato_8, Plato_10"/>
    <n v="61"/>
    <d v="2023-04-01T00:00:00"/>
    <d v="1899-12-30T01:19:00"/>
    <d v="1899-12-30T02:27:00"/>
    <d v="1899-12-30T01:23:00"/>
    <n v="0.91666666666666663"/>
    <n v="0.46666666669383028"/>
    <s v="SI"/>
    <m/>
  </r>
  <r>
    <n v="2"/>
    <s v="Cliente_358"/>
    <n v="2"/>
    <d v="2023-04-01T00:49:00"/>
    <d v="2023-04-01T03:16:00"/>
    <s v="Mesero_4"/>
    <x v="2"/>
    <s v="Tarjeta de crédito"/>
    <n v="41.22"/>
    <s v="Reservada"/>
    <n v="28"/>
    <s v="Argentina"/>
    <s v="Plato_4, Plato_9"/>
    <n v="94"/>
    <d v="2023-04-01T00:00:00"/>
    <d v="1899-12-30T00:49:00"/>
    <d v="1899-12-30T03:16:00"/>
    <d v="1899-12-30T02:27:00"/>
    <n v="0.93333333333333335"/>
    <n v="1.5166666666201005"/>
    <s v="SI"/>
    <m/>
  </r>
  <r>
    <n v="20"/>
    <s v="Cliente_377"/>
    <n v="5"/>
    <d v="2023-04-01T03:02:00"/>
    <d v="2023-04-01T06:10:00"/>
    <s v="Mesero_2"/>
    <x v="0"/>
    <s v="Tarjeta de crédito"/>
    <n v="14.83"/>
    <s v="Ocupada"/>
    <n v="29"/>
    <s v="Ecuador"/>
    <s v="Plato_1, Plato_4, Plato_17"/>
    <n v="173"/>
    <d v="2023-04-01T00:00:00"/>
    <d v="1899-12-30T03:02:00"/>
    <d v="1899-12-30T06:10:00"/>
    <d v="1899-12-30T03:23:00"/>
    <n v="1.1833333333333333"/>
    <n v="2.200000000085371"/>
    <s v="SI"/>
    <m/>
  </r>
  <r>
    <n v="14"/>
    <s v="Cliente_361"/>
    <n v="4"/>
    <d v="2023-04-01T02:55:00"/>
    <d v="2023-04-01T06:13:00"/>
    <s v="Mesero_4"/>
    <x v="0"/>
    <s v="Efectivo"/>
    <n v="26.29"/>
    <s v="Libre"/>
    <n v="30"/>
    <s v="Venezuela"/>
    <s v="Plato_10, Plato_3"/>
    <n v="112"/>
    <d v="2023-04-01T00:00:00"/>
    <d v="1899-12-30T02:55:00"/>
    <d v="1899-12-30T06:13:00"/>
    <d v="1899-12-30T03:18:00"/>
    <n v="1.1499999999999999"/>
    <n v="2.1499999999301509"/>
    <s v="SI"/>
    <m/>
  </r>
  <r>
    <n v="13"/>
    <s v="Cliente_229"/>
    <n v="3"/>
    <d v="2023-04-01T02:51:00"/>
    <d v="2023-04-01T06:02:00"/>
    <s v="Mesero_2"/>
    <x v="1"/>
    <s v="Tarjeta de crédito"/>
    <n v="19.809999999999999"/>
    <s v="Ocupada"/>
    <n v="31"/>
    <s v="Argentina"/>
    <s v="Plato_9, Plato_12"/>
    <n v="67"/>
    <d v="2023-04-01T00:00:00"/>
    <d v="1899-12-30T02:51:00"/>
    <d v="1899-12-30T06:02:00"/>
    <d v="1899-12-30T03:26:00"/>
    <n v="1.75"/>
    <n v="1.6833333332324401"/>
    <s v="SI"/>
    <m/>
  </r>
  <r>
    <n v="5"/>
    <s v="Cliente_27"/>
    <n v="1"/>
    <d v="2023-04-01T03:08:00"/>
    <d v="2023-04-01T06:49:00"/>
    <s v="Mesero_1"/>
    <x v="0"/>
    <s v="Tarjeta de crédito"/>
    <n v="28.25"/>
    <s v="Ocupada"/>
    <n v="32"/>
    <s v="Uruguay"/>
    <s v="Plato_15, Plato_11, Plato_10, Plato_4"/>
    <n v="211"/>
    <d v="2023-04-01T00:00:00"/>
    <d v="1899-12-30T03:08:00"/>
    <d v="1899-12-30T06:49:00"/>
    <d v="1899-12-30T03:56:00"/>
    <n v="2.1333333333333333"/>
    <n v="1.7999999999573144"/>
    <s v="SI"/>
    <m/>
  </r>
  <r>
    <n v="4"/>
    <s v="Cliente_103"/>
    <n v="5"/>
    <d v="2023-04-01T03:33:00"/>
    <d v="2023-04-01T06:21:00"/>
    <s v="Mesero_4"/>
    <x v="2"/>
    <s v="Tarjeta de débito"/>
    <n v="20.38"/>
    <s v="Ocupada"/>
    <n v="33"/>
    <s v="Perú"/>
    <s v="Plato_8, Plato_6, Plato_15, Plato_10"/>
    <n v="306"/>
    <d v="2023-04-01T00:00:00"/>
    <d v="1899-12-30T03:33:00"/>
    <d v="1899-12-30T06:21:00"/>
    <d v="1899-12-30T03:03:00"/>
    <n v="2.1666666666666665"/>
    <n v="0.88333333320527663"/>
    <s v="SI"/>
    <m/>
  </r>
  <r>
    <n v="15"/>
    <s v="Cliente_1"/>
    <n v="1"/>
    <d v="2023-04-01T02:16:00"/>
    <d v="2023-04-01T06:07:00"/>
    <s v="Mesero_4"/>
    <x v="1"/>
    <s v="Tarjeta de crédito"/>
    <n v="13.08"/>
    <s v="Libre"/>
    <n v="34"/>
    <s v="Perú"/>
    <s v="Plato_18, Plato_10"/>
    <n v="112"/>
    <d v="2023-04-01T00:00:00"/>
    <d v="1899-12-30T02:16:00"/>
    <d v="1899-12-30T06:07:00"/>
    <d v="1899-12-30T03:51:00"/>
    <n v="1.0833333333333333"/>
    <n v="2.7666666666433839"/>
    <s v="SI"/>
    <m/>
  </r>
  <r>
    <n v="13"/>
    <s v="Cliente_828"/>
    <n v="2"/>
    <d v="2023-04-01T03:18:00"/>
    <d v="2023-04-01T05:55:00"/>
    <s v="Mesero_3"/>
    <x v="0"/>
    <s v="Tarjeta de crédito"/>
    <n v="15.75"/>
    <s v="Ocupada"/>
    <n v="35"/>
    <s v="Perú"/>
    <s v="Plato_2, Plato_9, Plato_11, Plato_17"/>
    <n v="214"/>
    <d v="2023-04-01T00:00:00"/>
    <d v="1899-12-30T03:18:00"/>
    <d v="1899-12-30T05:55:00"/>
    <d v="1899-12-30T02:52:00"/>
    <n v="1.0833333333333333"/>
    <n v="1.7833333334807928"/>
    <s v="SI"/>
    <m/>
  </r>
  <r>
    <n v="5"/>
    <s v="Cliente_874"/>
    <n v="5"/>
    <d v="2023-04-01T03:27:00"/>
    <d v="2023-04-01T06:26:00"/>
    <s v="Mesero_2"/>
    <x v="0"/>
    <s v="Tarjeta de crédito"/>
    <n v="45.28"/>
    <s v="Ocupada"/>
    <n v="36"/>
    <s v="Bolivia"/>
    <s v="Plato_2"/>
    <n v="30"/>
    <d v="2023-04-01T00:00:00"/>
    <d v="1899-12-30T03:27:00"/>
    <d v="1899-12-30T06:26:00"/>
    <d v="1899-12-30T03:14:00"/>
    <n v="0.6333333333333333"/>
    <n v="2.5999999999456729"/>
    <s v="SI"/>
    <m/>
  </r>
  <r>
    <n v="20"/>
    <s v="Cliente_999"/>
    <n v="1"/>
    <d v="2023-04-01T03:24:00"/>
    <d v="2023-04-01T06:02:00"/>
    <s v="Mesero_5"/>
    <x v="2"/>
    <s v="Tarjeta de crédito"/>
    <n v="10.39"/>
    <s v="Ocupada"/>
    <n v="37"/>
    <s v="Brasil"/>
    <s v="Plato_13"/>
    <n v="21"/>
    <d v="2023-04-01T00:00:00"/>
    <d v="1899-12-30T03:24:00"/>
    <d v="1899-12-30T06:02:00"/>
    <d v="1899-12-30T02:53:00"/>
    <n v="0.78333333333333333"/>
    <n v="2.0999999998525407"/>
    <s v="SI"/>
    <m/>
  </r>
  <r>
    <n v="10"/>
    <s v="Cliente_167"/>
    <n v="6"/>
    <d v="2023-04-01T02:38:00"/>
    <d v="2023-04-01T03:53:00"/>
    <s v="Mesero_4"/>
    <x v="0"/>
    <s v="Tarjeta de débito"/>
    <n v="16.309999999999999"/>
    <s v="Reservada"/>
    <n v="38"/>
    <s v="Chile"/>
    <s v="Plato_17, Plato_8, Plato_19"/>
    <n v="235"/>
    <d v="2023-04-01T00:00:00"/>
    <d v="1899-12-30T02:38:00"/>
    <d v="1899-12-30T03:53:00"/>
    <d v="1899-12-30T01:15:00"/>
    <n v="1.6333333333333333"/>
    <n v="0"/>
    <s v="NO"/>
    <m/>
  </r>
  <r>
    <n v="15"/>
    <s v="Cliente_606"/>
    <n v="3"/>
    <d v="2023-04-01T03:41:00"/>
    <d v="2023-04-01T07:39:00"/>
    <s v="Mesero_2"/>
    <x v="2"/>
    <s v="Efectivo"/>
    <n v="48.36"/>
    <s v="Ocupada"/>
    <n v="39"/>
    <s v="Bolivia"/>
    <s v="Plato_19"/>
    <n v="108"/>
    <d v="2023-04-01T00:00:00"/>
    <d v="1899-12-30T03:41:00"/>
    <d v="1899-12-30T07:39:00"/>
    <d v="1899-12-30T04:13:00"/>
    <n v="0.95"/>
    <n v="3.2666666666744275"/>
    <s v="SI"/>
    <m/>
  </r>
  <r>
    <n v="1"/>
    <s v="Cliente_710"/>
    <n v="1"/>
    <d v="2023-04-01T02:00:00"/>
    <d v="2023-04-01T04:05:00"/>
    <s v="Mesero_3"/>
    <x v="0"/>
    <s v="Efectivo"/>
    <n v="13.68"/>
    <s v="Libre"/>
    <n v="40"/>
    <s v="Argentina"/>
    <s v="Plato_9, Plato_11, Plato_16"/>
    <n v="148"/>
    <d v="2023-04-01T00:00:00"/>
    <d v="1899-12-30T02:00:00"/>
    <d v="1899-12-30T04:05:00"/>
    <d v="1899-12-30T02:05:00"/>
    <n v="1.3"/>
    <n v="0.78333333331393074"/>
    <s v="SI"/>
    <m/>
  </r>
  <r>
    <n v="7"/>
    <s v="Cliente_870"/>
    <n v="4"/>
    <d v="2023-04-01T02:14:00"/>
    <d v="2023-04-01T04:20:00"/>
    <s v="Mesero_2"/>
    <x v="0"/>
    <s v="Tarjeta de crédito"/>
    <n v="15.24"/>
    <s v="Ocupada"/>
    <n v="41"/>
    <s v="Perú"/>
    <s v="Plato_15, Plato_10, Plato_2"/>
    <n v="204"/>
    <d v="2023-04-01T00:00:00"/>
    <d v="1899-12-30T02:14:00"/>
    <d v="1899-12-30T04:20:00"/>
    <d v="1899-12-30T02:21:00"/>
    <n v="1.4833333333333334"/>
    <n v="0.8666666667015912"/>
    <s v="SI"/>
    <m/>
  </r>
  <r>
    <n v="14"/>
    <s v="Cliente_230"/>
    <n v="1"/>
    <d v="2023-04-01T00:25:00"/>
    <d v="2023-04-01T01:46:00"/>
    <s v="Mesero_2"/>
    <x v="0"/>
    <s v="Tarjeta de crédito"/>
    <n v="49.58"/>
    <s v="Reservada"/>
    <n v="42"/>
    <s v="Bolivia"/>
    <s v="Plato_5, Plato_20"/>
    <n v="102"/>
    <d v="2023-04-01T00:00:00"/>
    <d v="1899-12-30T00:25:00"/>
    <d v="1899-12-30T01:46:00"/>
    <d v="1899-12-30T01:21:00"/>
    <n v="1.1499999999999999"/>
    <n v="0.20000000003492469"/>
    <s v="SI"/>
    <m/>
  </r>
  <r>
    <n v="8"/>
    <s v="Cliente_814"/>
    <n v="6"/>
    <d v="2023-04-01T01:02:00"/>
    <d v="2023-04-01T03:14:00"/>
    <s v="Mesero_4"/>
    <x v="0"/>
    <s v="Tarjeta de crédito"/>
    <n v="32.19"/>
    <s v="Ocupada"/>
    <n v="43"/>
    <s v="Perú"/>
    <s v="Plato_15, Plato_18, Plato_7, Plato_17"/>
    <n v="203"/>
    <d v="2023-04-01T00:00:00"/>
    <d v="1899-12-30T01:02:00"/>
    <d v="1899-12-30T03:14:00"/>
    <d v="1899-12-30T02:27:00"/>
    <n v="2.4333333333333331"/>
    <n v="1.6666666678308406E-2"/>
    <s v="SI"/>
    <m/>
  </r>
  <r>
    <n v="18"/>
    <s v="Cliente_710"/>
    <n v="1"/>
    <d v="2023-04-01T03:06:00"/>
    <d v="2023-04-01T06:18:00"/>
    <s v="Mesero_4"/>
    <x v="0"/>
    <s v="Tarjeta de crédito"/>
    <n v="42.6"/>
    <s v="Libre"/>
    <n v="44"/>
    <s v="España"/>
    <s v="Plato_10, Plato_1, Plato_13"/>
    <n v="122"/>
    <d v="2023-04-01T00:00:00"/>
    <d v="1899-12-30T03:06:00"/>
    <d v="1899-12-30T06:18:00"/>
    <d v="1899-12-30T03:12:00"/>
    <n v="1.4166666666666667"/>
    <n v="1.7833333332867671"/>
    <s v="SI"/>
    <m/>
  </r>
  <r>
    <n v="17"/>
    <s v="Cliente_640"/>
    <n v="2"/>
    <d v="2023-04-01T02:15:00"/>
    <d v="2023-04-01T04:01:00"/>
    <s v="Mesero_2"/>
    <x v="0"/>
    <s v="Tarjeta de crédito"/>
    <n v="25.41"/>
    <s v="Reservada"/>
    <n v="45"/>
    <s v="Perú"/>
    <s v="Plato_4"/>
    <n v="54"/>
    <d v="2023-04-01T00:00:00"/>
    <d v="1899-12-30T02:15:00"/>
    <d v="1899-12-30T04:01:00"/>
    <d v="1899-12-30T01:46:00"/>
    <n v="0.78333333333333333"/>
    <n v="0.98333333332945283"/>
    <s v="SI"/>
    <m/>
  </r>
  <r>
    <n v="10"/>
    <s v="Cliente_623"/>
    <n v="1"/>
    <d v="2023-04-01T01:47:00"/>
    <d v="2023-04-01T03:39:00"/>
    <s v="Mesero_5"/>
    <x v="0"/>
    <s v="Tarjeta de crédito"/>
    <n v="27.97"/>
    <s v="Libre"/>
    <n v="46"/>
    <s v="Chile"/>
    <s v="Plato_2, Plato_18, Plato_14"/>
    <n v="140"/>
    <d v="2023-04-01T00:00:00"/>
    <d v="1899-12-30T01:47:00"/>
    <d v="1899-12-30T03:39:00"/>
    <d v="1899-12-30T01:52:00"/>
    <n v="1.4333333333333333"/>
    <n v="0.43333333330616974"/>
    <s v="SI"/>
    <m/>
  </r>
  <r>
    <n v="18"/>
    <s v="Cliente_72"/>
    <n v="3"/>
    <d v="2023-04-01T03:30:00"/>
    <d v="2023-04-01T07:29:00"/>
    <s v="Mesero_2"/>
    <x v="0"/>
    <s v="Tarjeta de crédito"/>
    <n v="10.98"/>
    <s v="Ocupada"/>
    <n v="47"/>
    <s v="Brasil"/>
    <s v="Plato_11, Plato_14, Plato_3"/>
    <n v="109"/>
    <d v="2023-04-01T00:00:00"/>
    <d v="1899-12-30T03:30:00"/>
    <d v="1899-12-30T07:29:00"/>
    <d v="1899-12-30T04:14:00"/>
    <n v="1.45"/>
    <n v="2.7833333332207983"/>
    <s v="SI"/>
    <m/>
  </r>
  <r>
    <n v="17"/>
    <s v="Cliente_963"/>
    <n v="2"/>
    <d v="2023-04-01T00:28:00"/>
    <d v="2023-04-01T04:02:00"/>
    <s v="Mesero_3"/>
    <x v="1"/>
    <s v="Tarjeta de crédito"/>
    <n v="25.31"/>
    <s v="Libre"/>
    <n v="48"/>
    <s v="Bolivia"/>
    <s v="Plato_6, Plato_5, Plato_11"/>
    <n v="158"/>
    <d v="2023-04-01T00:00:00"/>
    <d v="1899-12-30T00:28:00"/>
    <d v="1899-12-30T04:02:00"/>
    <d v="1899-12-30T03:34:00"/>
    <n v="2.0666666666666669"/>
    <n v="1.5000000001008931"/>
    <s v="SI"/>
    <m/>
  </r>
  <r>
    <n v="8"/>
    <s v="Cliente_929"/>
    <n v="3"/>
    <d v="2023-04-01T01:44:00"/>
    <d v="2023-04-01T05:29:00"/>
    <s v="Mesero_2"/>
    <x v="0"/>
    <s v="Tarjeta de crédito"/>
    <n v="20.92"/>
    <s v="Libre"/>
    <n v="49"/>
    <s v="Uruguay"/>
    <s v="Plato_7, Plato_15, Plato_4"/>
    <n v="186"/>
    <d v="2023-04-01T00:00:00"/>
    <d v="1899-12-30T01:44:00"/>
    <d v="1899-12-30T05:29:00"/>
    <d v="1899-12-30T03:45:00"/>
    <n v="1.35"/>
    <n v="2.4"/>
    <s v="SI"/>
    <m/>
  </r>
  <r>
    <n v="19"/>
    <s v="Cliente_708"/>
    <n v="5"/>
    <d v="2023-04-01T03:54:00"/>
    <d v="2023-04-01T06:57:00"/>
    <s v="Mesero_4"/>
    <x v="0"/>
    <s v="Tarjeta de débito"/>
    <n v="16.739999999999998"/>
    <s v="Ocupada"/>
    <n v="50"/>
    <s v="Argentina"/>
    <s v="Plato_15, Plato_5"/>
    <n v="76"/>
    <d v="2023-04-01T00:00:00"/>
    <d v="1899-12-30T03:54:00"/>
    <d v="1899-12-30T06:57:00"/>
    <d v="1899-12-30T03:18:00"/>
    <n v="0.35"/>
    <n v="2.9499999999883584"/>
    <s v="SI"/>
    <m/>
  </r>
  <r>
    <n v="12"/>
    <s v="Cliente_631"/>
    <n v="1"/>
    <d v="2023-04-01T01:42:00"/>
    <d v="2023-04-01T03:02:00"/>
    <s v="Mesero_5"/>
    <x v="2"/>
    <s v="Tarjeta de crédito"/>
    <n v="37.08"/>
    <s v="Reservada"/>
    <n v="51"/>
    <s v="España"/>
    <s v="Plato_14, Plato_11, Plato_5, Plato_4"/>
    <n v="225"/>
    <d v="2023-04-01T00:00:00"/>
    <d v="1899-12-30T01:42:00"/>
    <d v="1899-12-30T03:02:00"/>
    <d v="1899-12-30T01:20:00"/>
    <n v="2.7333333333333334"/>
    <n v="0"/>
    <s v="NO"/>
    <m/>
  </r>
  <r>
    <n v="7"/>
    <s v="Cliente_894"/>
    <n v="4"/>
    <d v="2023-04-01T00:01:00"/>
    <d v="2023-04-01T01:11:00"/>
    <s v="Mesero_3"/>
    <x v="0"/>
    <s v="Tarjeta de crédito"/>
    <n v="46.88"/>
    <s v="Libre"/>
    <n v="52"/>
    <s v="Paraguay"/>
    <s v="Plato_11, Plato_17, Plato_18"/>
    <n v="263"/>
    <d v="2023-04-01T00:00:00"/>
    <d v="1899-12-30T00:01:00"/>
    <d v="1899-12-30T01:11:00"/>
    <d v="1899-12-30T01:10:00"/>
    <n v="1.0333333333333334"/>
    <n v="0.13333333329452812"/>
    <s v="SI"/>
    <m/>
  </r>
  <r>
    <n v="16"/>
    <s v="Cliente_63"/>
    <n v="5"/>
    <d v="2023-04-01T03:01:00"/>
    <d v="2023-04-01T04:44:00"/>
    <s v="Mesero_5"/>
    <x v="0"/>
    <s v="Tarjeta de débito"/>
    <n v="36.880000000000003"/>
    <s v="Libre"/>
    <n v="53"/>
    <s v="Paraguay"/>
    <s v="Plato_14, Plato_2, Plato_19"/>
    <n v="267"/>
    <d v="2023-04-01T00:00:00"/>
    <d v="1899-12-30T03:01:00"/>
    <d v="1899-12-30T04:44:00"/>
    <d v="1899-12-30T01:43:00"/>
    <n v="1.8666666666666667"/>
    <n v="0"/>
    <s v="NO"/>
    <m/>
  </r>
  <r>
    <n v="6"/>
    <s v="Cliente_144"/>
    <n v="6"/>
    <d v="2023-04-01T00:40:00"/>
    <d v="2023-04-01T04:14:00"/>
    <s v="Mesero_4"/>
    <x v="2"/>
    <s v="Tarjeta de crédito"/>
    <n v="23.36"/>
    <s v="Reservada"/>
    <n v="54"/>
    <s v="Bolivia"/>
    <s v="Plato_8, Plato_17, Plato_4, Plato_11"/>
    <n v="187"/>
    <d v="2023-04-01T00:00:00"/>
    <d v="1899-12-30T00:40:00"/>
    <d v="1899-12-30T04:14:00"/>
    <d v="1899-12-30T03:34:00"/>
    <n v="3.3833333333333333"/>
    <n v="0.18333333325960366"/>
    <s v="SI"/>
    <m/>
  </r>
  <r>
    <n v="20"/>
    <s v="Cliente_390"/>
    <n v="5"/>
    <d v="2023-04-01T01:30:00"/>
    <d v="2023-04-01T05:00:00"/>
    <s v="Mesero_4"/>
    <x v="2"/>
    <s v="Tarjeta de crédito"/>
    <n v="45.49"/>
    <s v="Ocupada"/>
    <n v="55"/>
    <s v="Perú"/>
    <s v="Plato_11, Plato_7, Plato_19, Plato_15"/>
    <n v="255"/>
    <d v="2023-04-01T00:00:00"/>
    <d v="1899-12-30T01:30:00"/>
    <d v="1899-12-30T05:00:00"/>
    <d v="1899-12-30T03:45:00"/>
    <n v="1.6"/>
    <n v="2.1500000000582076"/>
    <s v="SI"/>
    <m/>
  </r>
  <r>
    <n v="1"/>
    <s v="Cliente_728"/>
    <n v="3"/>
    <d v="2023-04-01T01:20:00"/>
    <d v="2023-04-01T04:57:00"/>
    <s v="Mesero_5"/>
    <x v="0"/>
    <s v="Tarjeta de débito"/>
    <n v="43.2"/>
    <s v="Libre"/>
    <n v="56"/>
    <s v="Ecuador"/>
    <s v="Plato_9, Plato_12"/>
    <n v="48"/>
    <d v="2023-04-01T00:00:00"/>
    <d v="1899-12-30T01:20:00"/>
    <d v="1899-12-30T04:57:00"/>
    <d v="1899-12-30T03:37:00"/>
    <n v="1.3"/>
    <n v="2.3166666667559186"/>
    <s v="SI"/>
    <m/>
  </r>
  <r>
    <n v="18"/>
    <s v="Cliente_886"/>
    <n v="2"/>
    <d v="2023-04-01T03:04:00"/>
    <d v="2023-04-01T04:52:00"/>
    <s v="Mesero_2"/>
    <x v="0"/>
    <s v="Tarjeta de crédito"/>
    <n v="45.45"/>
    <s v="Libre"/>
    <n v="57"/>
    <s v="Colombia"/>
    <s v="Plato_8, Plato_20, Plato_5, Plato_19"/>
    <n v="169"/>
    <d v="2023-04-01T00:00:00"/>
    <d v="1899-12-30T03:04:00"/>
    <d v="1899-12-30T04:52:00"/>
    <d v="1899-12-30T01:48:00"/>
    <n v="1.1333333333333333"/>
    <n v="0.6666666665968175"/>
    <s v="SI"/>
    <m/>
  </r>
  <r>
    <n v="8"/>
    <s v="Cliente_510"/>
    <n v="3"/>
    <d v="2023-04-01T01:31:00"/>
    <d v="2023-04-01T04:21:00"/>
    <s v="Mesero_1"/>
    <x v="2"/>
    <s v="Tarjeta de crédito"/>
    <n v="30.7"/>
    <s v="Reservada"/>
    <n v="58"/>
    <s v="Brasil"/>
    <s v="Plato_5, Plato_3"/>
    <n v="82"/>
    <d v="2023-04-01T00:00:00"/>
    <d v="1899-12-30T01:31:00"/>
    <d v="1899-12-30T04:21:00"/>
    <d v="1899-12-30T02:50:00"/>
    <n v="1.2166666666666666"/>
    <n v="1.6166666666472642"/>
    <s v="SI"/>
    <m/>
  </r>
  <r>
    <n v="8"/>
    <s v="Cliente_878"/>
    <n v="4"/>
    <d v="2023-04-01T01:21:00"/>
    <d v="2023-04-01T05:04:00"/>
    <s v="Mesero_1"/>
    <x v="0"/>
    <s v="Efectivo"/>
    <n v="33.89"/>
    <s v="Libre"/>
    <n v="59"/>
    <s v="Colombia"/>
    <s v="Plato_12, Plato_14, Plato_4, Plato_20"/>
    <n v="160"/>
    <d v="2023-04-01T00:00:00"/>
    <d v="1899-12-30T01:21:00"/>
    <d v="1899-12-30T05:04:00"/>
    <d v="1899-12-30T03:43:00"/>
    <n v="0.8"/>
    <n v="2.9166666665580125"/>
    <s v="SI"/>
    <m/>
  </r>
  <r>
    <n v="6"/>
    <s v="Cliente_977"/>
    <n v="1"/>
    <d v="2023-04-01T02:09:00"/>
    <d v="2023-04-01T05:46:00"/>
    <s v="Mesero_1"/>
    <x v="0"/>
    <s v="Tarjeta de crédito"/>
    <n v="19.54"/>
    <s v="Reservada"/>
    <n v="60"/>
    <s v="Bolivia"/>
    <s v="Plato_4, Plato_11"/>
    <n v="102"/>
    <d v="2023-04-01T00:00:00"/>
    <d v="1899-12-30T02:09:00"/>
    <d v="1899-12-30T05:46:00"/>
    <d v="1899-12-30T03:37:00"/>
    <n v="0.71666666666666667"/>
    <n v="2.8999999999146286"/>
    <s v="SI"/>
    <m/>
  </r>
  <r>
    <n v="10"/>
    <s v="Cliente_553"/>
    <n v="5"/>
    <d v="2023-04-01T03:49:00"/>
    <d v="2023-04-01T06:22:00"/>
    <s v="Mesero_2"/>
    <x v="0"/>
    <s v="Tarjeta de crédito"/>
    <n v="42.87"/>
    <s v="Ocupada"/>
    <n v="61"/>
    <s v="Chile"/>
    <s v="Plato_20, Plato_4, Plato_2, Plato_16"/>
    <n v="242"/>
    <d v="2023-04-01T00:00:00"/>
    <d v="1899-12-30T03:49:00"/>
    <d v="1899-12-30T06:22:00"/>
    <d v="1899-12-30T02:48:00"/>
    <n v="2.65"/>
    <n v="0.1499999999301509"/>
    <s v="SI"/>
    <m/>
  </r>
  <r>
    <n v="2"/>
    <s v="Cliente_792"/>
    <n v="1"/>
    <d v="2023-04-01T02:47:00"/>
    <d v="2023-04-01T06:24:00"/>
    <s v="Mesero_1"/>
    <x v="2"/>
    <s v="Tarjeta de crédito"/>
    <n v="37.93"/>
    <s v="Ocupada"/>
    <n v="62"/>
    <s v="Argentina"/>
    <s v="Plato_2, Plato_12, Plato_17"/>
    <n v="148"/>
    <d v="2023-04-01T00:00:00"/>
    <d v="1899-12-30T02:47:00"/>
    <d v="1899-12-30T06:24:00"/>
    <d v="1899-12-30T03:52:00"/>
    <n v="2.5833333333333335"/>
    <n v="1.2833333334225849"/>
    <s v="SI"/>
    <m/>
  </r>
  <r>
    <n v="17"/>
    <s v="Cliente_881"/>
    <n v="4"/>
    <d v="2023-04-01T00:41:00"/>
    <d v="2023-04-01T04:06:00"/>
    <s v="Mesero_4"/>
    <x v="0"/>
    <s v="Tarjeta de crédito"/>
    <n v="33.340000000000003"/>
    <s v="Reservada"/>
    <n v="63"/>
    <s v="Colombia"/>
    <s v="Plato_3, Plato_8"/>
    <n v="55"/>
    <d v="2023-04-01T00:00:00"/>
    <d v="1899-12-30T00:41:00"/>
    <d v="1899-12-30T04:06:00"/>
    <d v="1899-12-30T03:25:00"/>
    <n v="0.5"/>
    <n v="2.9166666666278616"/>
    <s v="SI"/>
    <m/>
  </r>
  <r>
    <n v="3"/>
    <s v="Cliente_265"/>
    <n v="3"/>
    <d v="2023-04-01T01:40:00"/>
    <d v="2023-04-01T04:02:00"/>
    <s v="Mesero_5"/>
    <x v="1"/>
    <s v="Efectivo"/>
    <n v="34.770000000000003"/>
    <s v="Reservada"/>
    <n v="64"/>
    <s v="Perú"/>
    <s v="Plato_3, Plato_20, Plato_19"/>
    <n v="288"/>
    <d v="2023-04-01T00:00:00"/>
    <d v="1899-12-30T01:40:00"/>
    <d v="1899-12-30T04:02:00"/>
    <d v="1899-12-30T02:22:00"/>
    <n v="1.3666666666666667"/>
    <n v="1.0000000000310441"/>
    <s v="SI"/>
    <m/>
  </r>
  <r>
    <n v="5"/>
    <s v="Cliente_946"/>
    <n v="1"/>
    <d v="2023-04-01T01:54:00"/>
    <d v="2023-04-01T03:03:00"/>
    <s v="Mesero_3"/>
    <x v="0"/>
    <s v="Tarjeta de débito"/>
    <n v="14"/>
    <s v="Ocupada"/>
    <n v="65"/>
    <s v="Bolivia"/>
    <s v="Plato_16, Plato_17, Plato_12, Plato_20"/>
    <n v="196"/>
    <d v="2023-04-01T00:00:00"/>
    <d v="1899-12-30T01:54:00"/>
    <d v="1899-12-30T03:03:00"/>
    <d v="1899-12-30T01:24:00"/>
    <n v="2.5833333333333335"/>
    <n v="0"/>
    <s v="NO"/>
    <m/>
  </r>
  <r>
    <n v="18"/>
    <s v="Cliente_614"/>
    <n v="2"/>
    <d v="2023-04-01T02:28:00"/>
    <d v="2023-04-01T06:18:00"/>
    <s v="Mesero_5"/>
    <x v="0"/>
    <s v="Tarjeta de crédito"/>
    <n v="10.88"/>
    <s v="Reservada"/>
    <n v="66"/>
    <s v="España"/>
    <s v="Plato_19, Plato_20, Plato_4"/>
    <n v="210"/>
    <d v="2023-04-01T00:00:00"/>
    <d v="1899-12-30T02:28:00"/>
    <d v="1899-12-30T06:18:00"/>
    <d v="1899-12-30T03:50:00"/>
    <n v="1.9"/>
    <n v="1.9333333332557232"/>
    <s v="SI"/>
    <m/>
  </r>
  <r>
    <n v="2"/>
    <s v="Cliente_352"/>
    <n v="6"/>
    <d v="2023-04-01T03:45:00"/>
    <d v="2023-04-01T05:10:00"/>
    <s v="Mesero_2"/>
    <x v="0"/>
    <s v="Tarjeta de débito"/>
    <n v="21.25"/>
    <s v="Reservada"/>
    <n v="67"/>
    <s v="Perú"/>
    <s v="Plato_20, Plato_19, Plato_10, Plato_2"/>
    <n v="256"/>
    <d v="2023-04-01T00:00:00"/>
    <d v="1899-12-30T03:45:00"/>
    <d v="1899-12-30T05:10:00"/>
    <d v="1899-12-30T01:25:00"/>
    <n v="2.1833333333333331"/>
    <n v="0"/>
    <s v="NO"/>
    <m/>
  </r>
  <r>
    <n v="8"/>
    <s v="Cliente_784"/>
    <n v="4"/>
    <d v="2023-04-01T00:02:00"/>
    <d v="2023-04-01T03:15:00"/>
    <s v="Mesero_5"/>
    <x v="2"/>
    <s v="Tarjeta de crédito"/>
    <n v="45.65"/>
    <s v="Ocupada"/>
    <n v="68"/>
    <s v="Brasil"/>
    <s v="Plato_14, Plato_16, Plato_15, Plato_1"/>
    <n v="218"/>
    <d v="2023-04-01T00:00:00"/>
    <d v="1899-12-30T00:02:00"/>
    <d v="1899-12-30T03:15:00"/>
    <d v="1899-12-30T03:28:00"/>
    <n v="2.4166666666666665"/>
    <n v="1.0500000000077612"/>
    <s v="SI"/>
    <m/>
  </r>
  <r>
    <n v="5"/>
    <s v="Cliente_118"/>
    <n v="4"/>
    <d v="2023-04-01T02:02:00"/>
    <d v="2023-04-01T03:57:00"/>
    <s v="Mesero_2"/>
    <x v="0"/>
    <s v="Tarjeta de crédito"/>
    <n v="31.49"/>
    <s v="Libre"/>
    <n v="69"/>
    <s v="Perú"/>
    <s v="Plato_13, Plato_7, Plato_11"/>
    <n v="234"/>
    <d v="2023-04-01T00:00:00"/>
    <d v="1899-12-30T02:02:00"/>
    <d v="1899-12-30T03:57:00"/>
    <d v="1899-12-30T01:55:00"/>
    <n v="1.5333333333333334"/>
    <n v="0.38333333329452812"/>
    <s v="SI"/>
    <m/>
  </r>
  <r>
    <n v="17"/>
    <s v="Cliente_61"/>
    <n v="4"/>
    <d v="2023-04-01T00:11:00"/>
    <d v="2023-04-01T01:22:00"/>
    <s v="Mesero_4"/>
    <x v="0"/>
    <s v="Tarjeta de débito"/>
    <n v="28.26"/>
    <s v="Libre"/>
    <n v="70"/>
    <s v="Paraguay"/>
    <s v="Plato_1, Plato_18"/>
    <n v="118"/>
    <d v="2023-04-01T00:00:00"/>
    <d v="1899-12-30T00:11:00"/>
    <d v="1899-12-30T01:22:00"/>
    <d v="1899-12-30T01:11:00"/>
    <n v="0.66666666666666663"/>
    <n v="0.51666666650756576"/>
    <s v="SI"/>
    <m/>
  </r>
  <r>
    <n v="18"/>
    <s v="Cliente_440"/>
    <n v="4"/>
    <d v="2023-04-01T01:57:00"/>
    <d v="2023-04-01T05:56:00"/>
    <s v="Mesero_3"/>
    <x v="0"/>
    <s v="Tarjeta de crédito"/>
    <n v="24.01"/>
    <s v="Ocupada"/>
    <n v="71"/>
    <s v="Paraguay"/>
    <s v="Plato_2, Plato_14"/>
    <n v="136"/>
    <d v="2023-04-01T00:00:00"/>
    <d v="1899-12-30T01:57:00"/>
    <d v="1899-12-30T05:56:00"/>
    <d v="1899-12-30T04:14:00"/>
    <n v="0.81666666666666665"/>
    <n v="3.4166666665541321"/>
    <s v="SI"/>
    <m/>
  </r>
  <r>
    <n v="17"/>
    <s v="Cliente_258"/>
    <n v="1"/>
    <d v="2023-04-01T02:42:00"/>
    <d v="2023-04-01T05:51:00"/>
    <s v="Mesero_2"/>
    <x v="0"/>
    <s v="Tarjeta de crédito"/>
    <n v="15.28"/>
    <s v="Reservada"/>
    <n v="72"/>
    <s v="Perú"/>
    <s v="Plato_13, Plato_4"/>
    <n v="75"/>
    <d v="2023-04-01T00:00:00"/>
    <d v="1899-12-30T02:42:00"/>
    <d v="1899-12-30T05:51:00"/>
    <d v="1899-12-30T03:09:00"/>
    <n v="0.9"/>
    <n v="2.2499999999650755"/>
    <s v="SI"/>
    <m/>
  </r>
  <r>
    <n v="1"/>
    <s v="Cliente_742"/>
    <n v="4"/>
    <d v="2023-04-01T02:39:00"/>
    <d v="2023-04-01T06:09:00"/>
    <s v="Mesero_4"/>
    <x v="1"/>
    <s v="Tarjeta de crédito"/>
    <n v="34.51"/>
    <s v="Libre"/>
    <n v="73"/>
    <s v="Argentina"/>
    <s v="Plato_6"/>
    <n v="81"/>
    <d v="2023-04-01T00:00:00"/>
    <d v="1899-12-30T02:39:00"/>
    <d v="1899-12-30T06:09:00"/>
    <d v="1899-12-30T03:30:00"/>
    <n v="0.33333333333333331"/>
    <n v="3.1666666665502512"/>
    <s v="SI"/>
    <m/>
  </r>
  <r>
    <n v="19"/>
    <s v="Cliente_865"/>
    <n v="4"/>
    <d v="2023-04-01T01:04:00"/>
    <d v="2023-04-01T04:13:00"/>
    <s v="Mesero_4"/>
    <x v="0"/>
    <s v="Tarjeta de crédito"/>
    <n v="30.83"/>
    <s v="Libre"/>
    <n v="74"/>
    <s v="Brasil"/>
    <s v="Plato_10, Plato_18, Plato_15"/>
    <n v="218"/>
    <d v="2023-04-01T00:00:00"/>
    <d v="1899-12-30T01:04:00"/>
    <d v="1899-12-30T04:13:00"/>
    <d v="1899-12-30T03:09:00"/>
    <n v="1.6666666666666667"/>
    <n v="1.4833333332984087"/>
    <s v="SI"/>
    <m/>
  </r>
  <r>
    <n v="19"/>
    <s v="Cliente_79"/>
    <n v="5"/>
    <d v="2023-04-01T03:36:00"/>
    <d v="2023-04-01T04:49:00"/>
    <s v="Mesero_5"/>
    <x v="0"/>
    <s v="Tarjeta de crédito"/>
    <n v="45.23"/>
    <s v="Ocupada"/>
    <n v="75"/>
    <s v="Venezuela"/>
    <s v="Plato_20, Plato_14"/>
    <n v="109"/>
    <d v="2023-04-01T00:00:00"/>
    <d v="1899-12-30T03:36:00"/>
    <d v="1899-12-30T04:49:00"/>
    <d v="1899-12-30T01:28:00"/>
    <n v="0.85"/>
    <n v="0.61666666661622005"/>
    <s v="SI"/>
    <m/>
  </r>
  <r>
    <n v="17"/>
    <s v="Cliente_42"/>
    <n v="3"/>
    <d v="2023-04-01T02:57:00"/>
    <d v="2023-04-01T05:24:00"/>
    <s v="Mesero_1"/>
    <x v="0"/>
    <s v="Tarjeta de crédito"/>
    <n v="17.760000000000002"/>
    <s v="Reservada"/>
    <n v="76"/>
    <s v="Argentina"/>
    <s v="Plato_2, Plato_4, Plato_7, Plato_10"/>
    <n v="158"/>
    <d v="2023-04-01T00:00:00"/>
    <d v="1899-12-30T02:57:00"/>
    <d v="1899-12-30T05:24:00"/>
    <d v="1899-12-30T02:27:00"/>
    <n v="1.6166666666666667"/>
    <n v="0.83333333328676717"/>
    <s v="SI"/>
    <m/>
  </r>
  <r>
    <n v="3"/>
    <s v="Cliente_374"/>
    <n v="1"/>
    <d v="2023-04-01T02:46:00"/>
    <d v="2023-04-01T06:15:00"/>
    <s v="Mesero_3"/>
    <x v="2"/>
    <s v="Tarjeta de crédito"/>
    <n v="19.88"/>
    <s v="Libre"/>
    <n v="77"/>
    <s v="Bolivia"/>
    <s v="Plato_4, Plato_7, Plato_11"/>
    <n v="99"/>
    <d v="2023-04-01T00:00:00"/>
    <d v="1899-12-30T02:46:00"/>
    <d v="1899-12-30T06:15:00"/>
    <d v="1899-12-30T03:29:00"/>
    <n v="1.6166666666666667"/>
    <n v="1.8666666666705471"/>
    <s v="SI"/>
    <m/>
  </r>
  <r>
    <n v="7"/>
    <s v="Cliente_636"/>
    <n v="4"/>
    <d v="2023-04-01T01:34:00"/>
    <d v="2023-04-01T03:03:00"/>
    <s v="Mesero_3"/>
    <x v="0"/>
    <s v="Tarjeta de crédito"/>
    <n v="20.02"/>
    <s v="Libre"/>
    <n v="78"/>
    <s v="Colombia"/>
    <s v="Plato_12"/>
    <n v="57"/>
    <d v="2023-04-01T00:00:00"/>
    <d v="1899-12-30T01:34:00"/>
    <d v="1899-12-30T03:03:00"/>
    <d v="1899-12-30T01:29:00"/>
    <n v="0.9"/>
    <n v="0.58333333327900616"/>
    <s v="SI"/>
    <m/>
  </r>
  <r>
    <n v="16"/>
    <s v="Cliente_753"/>
    <n v="2"/>
    <d v="2023-04-01T01:34:00"/>
    <d v="2023-04-01T05:08:00"/>
    <s v="Mesero_3"/>
    <x v="0"/>
    <s v="Tarjeta de crédito"/>
    <n v="34.01"/>
    <s v="Libre"/>
    <n v="79"/>
    <s v="Venezuela"/>
    <s v="Plato_9, Plato_11, Plato_3, Plato_13"/>
    <n v="309"/>
    <d v="2023-04-01T00:00:00"/>
    <d v="1899-12-30T01:34:00"/>
    <d v="1899-12-30T05:08:00"/>
    <d v="1899-12-30T03:34:00"/>
    <n v="1.6"/>
    <n v="1.9666666665929369"/>
    <s v="SI"/>
    <m/>
  </r>
  <r>
    <n v="18"/>
    <s v="Cliente_632"/>
    <n v="6"/>
    <d v="2023-04-01T02:14:00"/>
    <d v="2023-04-01T03:46:00"/>
    <s v="Mesero_4"/>
    <x v="0"/>
    <s v="Tarjeta de crédito"/>
    <n v="39.049999999999997"/>
    <s v="Libre"/>
    <n v="80"/>
    <s v="Venezuela"/>
    <s v="Plato_5, Plato_9, Plato_7"/>
    <n v="121"/>
    <d v="2023-04-01T00:00:00"/>
    <d v="1899-12-30T02:14:00"/>
    <d v="1899-12-30T03:46:00"/>
    <d v="1899-12-30T01:32:00"/>
    <n v="1.1166666666666667"/>
    <n v="0.41666666677532094"/>
    <s v="SI"/>
    <m/>
  </r>
  <r>
    <n v="17"/>
    <s v="Cliente_969"/>
    <n v="4"/>
    <d v="2023-04-01T03:40:00"/>
    <d v="2023-04-01T06:31:00"/>
    <s v="Mesero_5"/>
    <x v="2"/>
    <s v="Tarjeta de crédito"/>
    <n v="23.69"/>
    <s v="Ocupada"/>
    <n v="81"/>
    <s v="Uruguay"/>
    <s v="Plato_17"/>
    <n v="62"/>
    <d v="2023-04-01T00:00:00"/>
    <d v="1899-12-30T03:40:00"/>
    <d v="1899-12-30T06:31:00"/>
    <d v="1899-12-30T03:06:00"/>
    <n v="0.98333333333333328"/>
    <n v="2.1166666665269682"/>
    <s v="SI"/>
    <m/>
  </r>
  <r>
    <n v="16"/>
    <s v="Cliente_574"/>
    <n v="3"/>
    <d v="2023-04-01T03:25:00"/>
    <d v="2023-04-01T07:10:00"/>
    <s v="Mesero_5"/>
    <x v="1"/>
    <s v="Tarjeta de crédito"/>
    <n v="38.6"/>
    <s v="Libre"/>
    <n v="82"/>
    <s v="Paraguay"/>
    <s v="Plato_1, Plato_2"/>
    <n v="80"/>
    <d v="2023-04-01T00:00:00"/>
    <d v="1899-12-30T03:25:00"/>
    <d v="1899-12-30T07:10:00"/>
    <d v="1899-12-30T03:45:00"/>
    <n v="0.31666666666666665"/>
    <n v="3.4333333333333336"/>
    <s v="SI"/>
    <m/>
  </r>
  <r>
    <n v="15"/>
    <s v="Cliente_292"/>
    <n v="1"/>
    <d v="2023-04-01T03:42:00"/>
    <d v="2023-04-01T06:39:00"/>
    <s v="Mesero_1"/>
    <x v="2"/>
    <s v="Tarjeta de crédito"/>
    <n v="24.94"/>
    <s v="Ocupada"/>
    <n v="83"/>
    <s v="Argentina"/>
    <s v="Plato_6, Plato_3, Plato_15"/>
    <n v="170"/>
    <d v="2023-04-01T00:00:00"/>
    <d v="1899-12-30T03:42:00"/>
    <d v="1899-12-30T06:39:00"/>
    <d v="1899-12-30T03:12:00"/>
    <n v="1.5666666666666667"/>
    <n v="1.6333333333449749"/>
    <s v="SI"/>
    <m/>
  </r>
  <r>
    <n v="19"/>
    <s v="Cliente_148"/>
    <n v="5"/>
    <d v="2023-04-01T01:42:00"/>
    <d v="2023-04-01T03:18:00"/>
    <s v="Mesero_4"/>
    <x v="0"/>
    <s v="Tarjeta de crédito"/>
    <n v="15.11"/>
    <s v="Ocupada"/>
    <n v="84"/>
    <s v="Perú"/>
    <s v="Plato_2"/>
    <n v="60"/>
    <d v="2023-04-01T00:00:00"/>
    <d v="1899-12-30T01:42:00"/>
    <d v="1899-12-30T03:18:00"/>
    <d v="1899-12-30T01:51:00"/>
    <n v="0.16666666666666666"/>
    <n v="1.6833333333100502"/>
    <s v="SI"/>
    <m/>
  </r>
  <r>
    <n v="8"/>
    <s v="Cliente_747"/>
    <n v="3"/>
    <d v="2023-04-01T02:35:00"/>
    <d v="2023-04-01T04:31:00"/>
    <s v="Mesero_2"/>
    <x v="2"/>
    <s v="Tarjeta de crédito"/>
    <n v="45.96"/>
    <s v="Libre"/>
    <n v="85"/>
    <s v="Ecuador"/>
    <s v="Plato_16, Plato_19, Plato_3, Plato_15"/>
    <n v="208"/>
    <d v="2023-04-01T00:00:00"/>
    <d v="1899-12-30T02:35:00"/>
    <d v="1899-12-30T04:31:00"/>
    <d v="1899-12-30T01:56:00"/>
    <n v="2.3666666666666667"/>
    <n v="0"/>
    <s v="NO"/>
    <m/>
  </r>
  <r>
    <n v="20"/>
    <s v="Cliente_501"/>
    <n v="3"/>
    <d v="2023-04-01T00:02:00"/>
    <d v="2023-04-01T02:08:00"/>
    <s v="Mesero_5"/>
    <x v="0"/>
    <s v="Tarjeta de débito"/>
    <n v="11.84"/>
    <s v="Libre"/>
    <n v="86"/>
    <s v="España"/>
    <s v="Plato_1"/>
    <n v="50"/>
    <d v="2023-04-01T00:00:00"/>
    <d v="1899-12-30T00:02:00"/>
    <d v="1899-12-30T02:08:00"/>
    <d v="1899-12-30T02:06:00"/>
    <n v="0.13333333333333333"/>
    <n v="1.9666666667015913"/>
    <s v="SI"/>
    <m/>
  </r>
  <r>
    <n v="3"/>
    <s v="Cliente_733"/>
    <n v="2"/>
    <d v="2023-04-01T01:46:00"/>
    <d v="2023-04-01T03:18:00"/>
    <s v="Mesero_4"/>
    <x v="0"/>
    <s v="Tarjeta de crédito"/>
    <n v="29.46"/>
    <s v="Ocupada"/>
    <n v="87"/>
    <s v="Venezuela"/>
    <s v="Plato_4, Plato_15, Plato_17"/>
    <n v="99"/>
    <d v="2023-04-01T00:00:00"/>
    <d v="1899-12-30T01:46:00"/>
    <d v="1899-12-30T03:18:00"/>
    <d v="1899-12-30T01:47:00"/>
    <n v="1.1833333333333333"/>
    <n v="0.5999999999340313"/>
    <s v="SI"/>
    <m/>
  </r>
  <r>
    <n v="18"/>
    <s v="Cliente_36"/>
    <n v="1"/>
    <d v="2023-04-01T03:30:00"/>
    <d v="2023-04-01T06:40:00"/>
    <s v="Mesero_4"/>
    <x v="0"/>
    <s v="Tarjeta de débito"/>
    <n v="23.93"/>
    <s v="Reservada"/>
    <n v="88"/>
    <s v="Ecuador"/>
    <s v="Plato_20, Plato_12, Plato_10"/>
    <n v="123"/>
    <d v="2023-04-01T00:00:00"/>
    <d v="1899-12-30T03:30:00"/>
    <d v="1899-12-30T06:40:00"/>
    <d v="1899-12-30T03:10:00"/>
    <n v="1.95"/>
    <n v="1.2166666666860693"/>
    <s v="SI"/>
    <m/>
  </r>
  <r>
    <n v="11"/>
    <s v="Cliente_553"/>
    <n v="4"/>
    <d v="2023-04-01T00:42:00"/>
    <d v="2023-04-01T02:19:00"/>
    <s v="Mesero_5"/>
    <x v="1"/>
    <s v="Tarjeta de débito"/>
    <n v="12.28"/>
    <s v="Libre"/>
    <n v="89"/>
    <s v="Uruguay"/>
    <s v="Plato_14, Plato_18, Plato_5"/>
    <n v="159"/>
    <d v="2023-04-01T00:00:00"/>
    <d v="1899-12-30T00:42:00"/>
    <d v="1899-12-30T02:19:00"/>
    <d v="1899-12-30T01:37:00"/>
    <n v="2.3666666666666667"/>
    <n v="0"/>
    <s v="NO"/>
    <m/>
  </r>
  <r>
    <n v="6"/>
    <s v="Cliente_1000"/>
    <n v="3"/>
    <d v="2023-04-01T01:17:00"/>
    <d v="2023-04-01T03:13:00"/>
    <s v="Mesero_5"/>
    <x v="0"/>
    <s v="Tarjeta de débito"/>
    <n v="30.69"/>
    <s v="Reservada"/>
    <n v="90"/>
    <s v="Ecuador"/>
    <s v="Plato_18"/>
    <n v="34"/>
    <d v="2023-04-01T00:00:00"/>
    <d v="1899-12-30T01:17:00"/>
    <d v="1899-12-30T03:13:00"/>
    <d v="1899-12-30T01:56:00"/>
    <n v="0.8"/>
    <n v="1.1333333333488553"/>
    <s v="SI"/>
    <m/>
  </r>
  <r>
    <n v="1"/>
    <s v="Cliente_607"/>
    <n v="5"/>
    <d v="2023-04-01T03:38:00"/>
    <d v="2023-04-01T05:24:00"/>
    <s v="Mesero_5"/>
    <x v="0"/>
    <s v="Tarjeta de crédito"/>
    <n v="39.1"/>
    <s v="Reservada"/>
    <n v="91"/>
    <s v="España"/>
    <s v="Plato_8, Plato_13, Plato_5, Plato_6"/>
    <n v="293"/>
    <d v="2023-04-01T00:00:00"/>
    <d v="1899-12-30T03:38:00"/>
    <d v="1899-12-30T05:24:00"/>
    <d v="1899-12-30T01:46:00"/>
    <n v="2.2000000000000002"/>
    <n v="0"/>
    <s v="NO"/>
    <m/>
  </r>
  <r>
    <n v="6"/>
    <s v="Cliente_378"/>
    <n v="2"/>
    <d v="2023-04-01T03:35:00"/>
    <d v="2023-04-01T06:09:00"/>
    <s v="Mesero_2"/>
    <x v="1"/>
    <s v="Tarjeta de crédito"/>
    <n v="12.75"/>
    <s v="Libre"/>
    <n v="92"/>
    <s v="Venezuela"/>
    <s v="Plato_9, Plato_7"/>
    <n v="82"/>
    <d v="2023-04-01T00:00:00"/>
    <d v="1899-12-30T03:35:00"/>
    <d v="1899-12-30T06:09:00"/>
    <d v="1899-12-30T02:34:00"/>
    <n v="0.7"/>
    <n v="1.8666666666511447"/>
    <s v="SI"/>
    <m/>
  </r>
  <r>
    <n v="2"/>
    <s v="Cliente_612"/>
    <n v="2"/>
    <d v="2023-04-01T01:39:00"/>
    <d v="2023-04-01T03:48:00"/>
    <s v="Mesero_2"/>
    <x v="0"/>
    <s v="Tarjeta de crédito"/>
    <n v="45.66"/>
    <s v="Libre"/>
    <n v="93"/>
    <s v="Perú"/>
    <s v="Plato_9"/>
    <n v="29"/>
    <d v="2023-04-01T00:00:00"/>
    <d v="1899-12-30T01:39:00"/>
    <d v="1899-12-30T03:48:00"/>
    <d v="1899-12-30T02:09:00"/>
    <n v="0.3"/>
    <n v="1.850000000023283"/>
    <s v="SI"/>
    <m/>
  </r>
  <r>
    <n v="12"/>
    <s v="Cliente_452"/>
    <n v="1"/>
    <d v="2023-04-01T01:52:00"/>
    <d v="2023-04-01T04:53:00"/>
    <s v="Mesero_4"/>
    <x v="0"/>
    <s v="Tarjeta de crédito"/>
    <n v="28.36"/>
    <s v="Ocupada"/>
    <n v="94"/>
    <s v="Chile"/>
    <s v="Plato_2, Plato_15, Plato_11"/>
    <n v="253"/>
    <d v="2023-04-01T00:00:00"/>
    <d v="1899-12-30T01:52:00"/>
    <d v="1899-12-30T04:53:00"/>
    <d v="1899-12-30T03:16:00"/>
    <n v="2.15"/>
    <n v="1.1166666667209939"/>
    <s v="SI"/>
    <m/>
  </r>
  <r>
    <n v="12"/>
    <s v="Cliente_244"/>
    <n v="5"/>
    <d v="2023-04-01T03:19:00"/>
    <d v="2023-04-01T06:07:00"/>
    <s v="Mesero_2"/>
    <x v="2"/>
    <s v="Tarjeta de crédito"/>
    <n v="24.68"/>
    <s v="Ocupada"/>
    <n v="95"/>
    <s v="España"/>
    <s v="Plato_12, Plato_15"/>
    <n v="153"/>
    <d v="2023-04-01T00:00:00"/>
    <d v="1899-12-30T03:19:00"/>
    <d v="1899-12-30T06:07:00"/>
    <d v="1899-12-30T03:03:00"/>
    <n v="0.68333333333333335"/>
    <n v="2.3666666667132326"/>
    <s v="SI"/>
    <m/>
  </r>
  <r>
    <n v="16"/>
    <s v="Cliente_840"/>
    <n v="5"/>
    <d v="2023-04-01T01:59:00"/>
    <d v="2023-04-01T05:26:00"/>
    <s v="Mesero_4"/>
    <x v="1"/>
    <s v="Tarjeta de crédito"/>
    <n v="33.630000000000003"/>
    <s v="Libre"/>
    <n v="96"/>
    <s v="Bolivia"/>
    <s v="Plato_11, Plato_12, Plato_7"/>
    <n v="176"/>
    <d v="2023-04-01T00:00:00"/>
    <d v="1899-12-30T01:59:00"/>
    <d v="1899-12-30T05:26:00"/>
    <d v="1899-12-30T03:27:00"/>
    <n v="1.2666666666666666"/>
    <n v="2.1833333334031826"/>
    <s v="SI"/>
    <m/>
  </r>
  <r>
    <n v="14"/>
    <s v="Cliente_993"/>
    <n v="2"/>
    <d v="2023-04-01T01:46:00"/>
    <d v="2023-04-01T03:03:00"/>
    <s v="Mesero_2"/>
    <x v="2"/>
    <s v="Tarjeta de crédito"/>
    <n v="19.22"/>
    <s v="Ocupada"/>
    <n v="97"/>
    <s v="Ecuador"/>
    <s v="Plato_10, Plato_3, Plato_18"/>
    <n v="188"/>
    <d v="2023-04-01T00:00:00"/>
    <d v="1899-12-30T01:46:00"/>
    <d v="1899-12-30T03:03:00"/>
    <d v="1899-12-30T01:32:00"/>
    <n v="1.3166666666666667"/>
    <n v="0.21666666665890566"/>
    <s v="SI"/>
    <m/>
  </r>
  <r>
    <n v="7"/>
    <s v="Cliente_29"/>
    <n v="3"/>
    <d v="2023-04-01T01:01:00"/>
    <d v="2023-04-01T03:22:00"/>
    <s v="Mesero_5"/>
    <x v="0"/>
    <s v="Tarjeta de crédito"/>
    <n v="17.149999999999999"/>
    <s v="Ocupada"/>
    <n v="98"/>
    <s v="Bolivia"/>
    <s v="Plato_3, Plato_9, Plato_12"/>
    <n v="166"/>
    <d v="2023-04-01T00:00:00"/>
    <d v="1899-12-30T01:01:00"/>
    <d v="1899-12-30T03:22:00"/>
    <d v="1899-12-30T02:36:00"/>
    <n v="2.3333333333333335"/>
    <n v="0.26666666664338345"/>
    <s v="SI"/>
    <m/>
  </r>
  <r>
    <n v="2"/>
    <s v="Cliente_873"/>
    <n v="6"/>
    <d v="2023-04-01T02:22:00"/>
    <d v="2023-04-01T06:18:00"/>
    <s v="Mesero_2"/>
    <x v="0"/>
    <s v="Tarjeta de crédito"/>
    <n v="33.549999999999997"/>
    <s v="Ocupada"/>
    <n v="99"/>
    <s v="Chile"/>
    <s v="Plato_2, Plato_17, Plato_12, Plato_9"/>
    <n v="139"/>
    <d v="2023-04-01T00:00:00"/>
    <d v="1899-12-30T02:22:00"/>
    <d v="1899-12-30T06:18:00"/>
    <d v="1899-12-30T04:11:00"/>
    <n v="1.4333333333333333"/>
    <n v="2.7499999998991065"/>
    <s v="SI"/>
    <m/>
  </r>
  <r>
    <n v="18"/>
    <s v="Cliente_965"/>
    <n v="1"/>
    <d v="2023-04-01T03:32:00"/>
    <d v="2023-04-01T06:45:00"/>
    <s v="Mesero_1"/>
    <x v="0"/>
    <s v="Tarjeta de crédito"/>
    <n v="15.15"/>
    <s v="Reservada"/>
    <n v="100"/>
    <s v="Paraguay"/>
    <s v="Plato_7, Plato_5, Plato_1"/>
    <n v="166"/>
    <d v="2023-04-01T00:00:00"/>
    <d v="1899-12-30T03:32:00"/>
    <d v="1899-12-30T06:45:00"/>
    <d v="1899-12-30T03:13:00"/>
    <n v="1.7166666666666666"/>
    <n v="1.5000000000077611"/>
    <s v="SI"/>
    <m/>
  </r>
  <r>
    <n v="1"/>
    <s v="Cliente_313"/>
    <n v="5"/>
    <d v="2023-04-01T00:14:00"/>
    <d v="2023-04-01T02:15:00"/>
    <s v="Mesero_4"/>
    <x v="0"/>
    <s v="Tarjeta de crédito"/>
    <n v="15.09"/>
    <s v="Libre"/>
    <n v="101"/>
    <s v="Venezuela"/>
    <s v="Plato_17, Plato_1, Plato_5, Plato_8"/>
    <n v="138"/>
    <d v="2023-04-01T00:00:00"/>
    <d v="1899-12-30T00:14:00"/>
    <d v="1899-12-30T02:15:00"/>
    <d v="1899-12-30T02:01:00"/>
    <n v="2.2333333333333334"/>
    <n v="0"/>
    <s v="NO"/>
    <m/>
  </r>
  <r>
    <n v="19"/>
    <s v="Cliente_520"/>
    <n v="2"/>
    <d v="2023-04-01T01:33:00"/>
    <d v="2023-04-01T04:14:00"/>
    <s v="Mesero_3"/>
    <x v="0"/>
    <s v="Tarjeta de crédito"/>
    <n v="12.65"/>
    <s v="Reservada"/>
    <n v="102"/>
    <s v="Venezuela"/>
    <s v="Plato_16, Plato_9"/>
    <n v="171"/>
    <d v="2023-04-01T00:00:00"/>
    <d v="1899-12-30T01:33:00"/>
    <d v="1899-12-30T04:14:00"/>
    <d v="1899-12-30T02:41:00"/>
    <n v="0.76666666666666672"/>
    <n v="1.9166666666821888"/>
    <s v="SI"/>
    <m/>
  </r>
  <r>
    <n v="13"/>
    <s v="Cliente_388"/>
    <n v="3"/>
    <d v="2023-04-01T01:42:00"/>
    <d v="2023-04-01T05:10:00"/>
    <s v="Mesero_4"/>
    <x v="0"/>
    <s v="Tarjeta de débito"/>
    <n v="26.75"/>
    <s v="Reservada"/>
    <n v="103"/>
    <s v="Brasil"/>
    <s v="Plato_13, Plato_18, Plato_4"/>
    <n v="73"/>
    <d v="2023-04-01T00:00:00"/>
    <d v="1899-12-30T01:42:00"/>
    <d v="1899-12-30T05:10:00"/>
    <d v="1899-12-30T03:28:00"/>
    <n v="1.65"/>
    <n v="1.8166666667908431"/>
    <s v="SI"/>
    <m/>
  </r>
  <r>
    <n v="14"/>
    <s v="Cliente_384"/>
    <n v="4"/>
    <d v="2023-04-01T01:28:00"/>
    <d v="2023-04-01T02:44:00"/>
    <s v="Mesero_3"/>
    <x v="1"/>
    <s v="Tarjeta de débito"/>
    <n v="11.12"/>
    <s v="Reservada"/>
    <n v="104"/>
    <s v="Uruguay"/>
    <s v="Plato_14, Plato_17"/>
    <n v="77"/>
    <d v="2023-04-01T00:00:00"/>
    <d v="1899-12-30T01:28:00"/>
    <d v="1899-12-30T02:44:00"/>
    <d v="1899-12-30T01:16:00"/>
    <n v="0.91666666666666663"/>
    <n v="0.34999999993791187"/>
    <s v="SI"/>
    <m/>
  </r>
  <r>
    <n v="14"/>
    <s v="Cliente_517"/>
    <n v="6"/>
    <d v="2023-04-01T01:18:00"/>
    <d v="2023-04-01T04:00:00"/>
    <s v="Mesero_3"/>
    <x v="0"/>
    <s v="Tarjeta de crédito"/>
    <n v="15.64"/>
    <s v="Libre"/>
    <n v="105"/>
    <s v="Brasil"/>
    <s v="Plato_3, Plato_6"/>
    <n v="141"/>
    <d v="2023-04-01T00:00:00"/>
    <d v="1899-12-30T01:18:00"/>
    <d v="1899-12-30T04:00:00"/>
    <d v="1899-12-30T02:42:00"/>
    <n v="0.71666666666666667"/>
    <n v="1.9833333332285594"/>
    <s v="SI"/>
    <m/>
  </r>
  <r>
    <n v="15"/>
    <s v="Cliente_711"/>
    <n v="3"/>
    <d v="2023-04-01T02:00:00"/>
    <d v="2023-04-01T05:08:00"/>
    <s v="Mesero_4"/>
    <x v="1"/>
    <s v="Efectivo"/>
    <n v="22.72"/>
    <s v="Libre"/>
    <n v="106"/>
    <s v="Uruguay"/>
    <s v="Plato_18"/>
    <n v="68"/>
    <d v="2023-04-01T00:00:00"/>
    <d v="1899-12-30T02:00:00"/>
    <d v="1899-12-30T05:08:00"/>
    <d v="1899-12-30T03:08:00"/>
    <n v="0.48333333333333334"/>
    <n v="2.6499999999107482"/>
    <s v="SI"/>
    <m/>
  </r>
  <r>
    <n v="11"/>
    <s v="Cliente_651"/>
    <n v="5"/>
    <d v="2023-04-01T01:29:00"/>
    <d v="2023-04-01T02:58:00"/>
    <s v="Mesero_2"/>
    <x v="0"/>
    <s v="Tarjeta de débito"/>
    <n v="48.77"/>
    <s v="Reservada"/>
    <n v="107"/>
    <s v="Bolivia"/>
    <s v="Plato_15, Plato_9, Plato_18"/>
    <n v="253"/>
    <d v="2023-04-01T00:00:00"/>
    <d v="1899-12-30T01:29:00"/>
    <d v="1899-12-30T02:58:00"/>
    <d v="1899-12-30T01:29:00"/>
    <n v="2.35"/>
    <n v="0"/>
    <s v="NO"/>
    <m/>
  </r>
  <r>
    <n v="3"/>
    <s v="Cliente_545"/>
    <n v="3"/>
    <d v="2023-04-01T01:32:00"/>
    <d v="2023-04-01T03:37:00"/>
    <s v="Mesero_4"/>
    <x v="1"/>
    <s v="Tarjeta de débito"/>
    <n v="23.26"/>
    <s v="Reservada"/>
    <n v="108"/>
    <s v="Paraguay"/>
    <s v="Plato_9, Plato_4, Plato_3, Plato_16"/>
    <n v="124"/>
    <d v="2023-04-01T00:00:00"/>
    <d v="1899-12-30T01:32:00"/>
    <d v="1899-12-30T03:37:00"/>
    <d v="1899-12-30T02:05:00"/>
    <n v="1.9166666666666667"/>
    <n v="0.16666666664726404"/>
    <s v="SI"/>
    <m/>
  </r>
  <r>
    <n v="10"/>
    <s v="Cliente_116"/>
    <n v="2"/>
    <d v="2023-04-01T01:25:00"/>
    <d v="2023-04-01T02:26:00"/>
    <s v="Mesero_4"/>
    <x v="1"/>
    <s v="Tarjeta de crédito"/>
    <n v="42.95"/>
    <s v="Libre"/>
    <n v="109"/>
    <s v="Ecuador"/>
    <s v="Plato_18, Plato_14, Plato_5"/>
    <n v="169"/>
    <d v="2023-04-01T00:00:00"/>
    <d v="1899-12-30T01:25:00"/>
    <d v="1899-12-30T02:26:00"/>
    <d v="1899-12-30T01:01:00"/>
    <n v="1.9666666666666666"/>
    <n v="0"/>
    <s v="NO"/>
    <m/>
  </r>
  <r>
    <n v="5"/>
    <s v="Cliente_170"/>
    <n v="1"/>
    <d v="2023-04-01T03:32:00"/>
    <d v="2023-04-01T06:37:00"/>
    <s v="Mesero_1"/>
    <x v="0"/>
    <s v="Tarjeta de crédito"/>
    <n v="47.91"/>
    <s v="Reservada"/>
    <n v="110"/>
    <s v="Paraguay"/>
    <s v="Plato_9, Plato_10, Plato_6"/>
    <n v="163"/>
    <d v="2023-04-01T00:00:00"/>
    <d v="1899-12-30T03:32:00"/>
    <d v="1899-12-30T06:37:00"/>
    <d v="1899-12-30T03:05:00"/>
    <n v="2.0166666666666666"/>
    <n v="1.0666666665890565"/>
    <s v="SI"/>
    <m/>
  </r>
  <r>
    <n v="3"/>
    <s v="Cliente_92"/>
    <n v="2"/>
    <d v="2023-04-01T01:48:00"/>
    <d v="2023-04-01T05:07:00"/>
    <s v="Mesero_3"/>
    <x v="1"/>
    <s v="Tarjeta de crédito"/>
    <n v="18.82"/>
    <s v="Reservada"/>
    <n v="111"/>
    <s v="Ecuador"/>
    <s v="Plato_15, Plato_5, Plato_7, Plato_9"/>
    <n v="204"/>
    <d v="2023-04-01T00:00:00"/>
    <d v="1899-12-30T01:48:00"/>
    <d v="1899-12-30T05:07:00"/>
    <d v="1899-12-30T03:19:00"/>
    <n v="2.2833333333333332"/>
    <n v="1.0333333333178114"/>
    <s v="SI"/>
    <m/>
  </r>
  <r>
    <n v="6"/>
    <s v="Cliente_552"/>
    <n v="2"/>
    <d v="2023-04-01T01:49:00"/>
    <d v="2023-04-01T04:01:00"/>
    <s v="Mesero_2"/>
    <x v="2"/>
    <s v="Efectivo"/>
    <n v="35.36"/>
    <s v="Ocupada"/>
    <n v="112"/>
    <s v="Perú"/>
    <s v="Plato_3"/>
    <n v="20"/>
    <d v="2023-04-01T00:00:00"/>
    <d v="1899-12-30T01:49:00"/>
    <d v="1899-12-30T04:01:00"/>
    <d v="1899-12-30T02:27:00"/>
    <n v="0.26666666666666666"/>
    <n v="2.1833333333449749"/>
    <s v="SI"/>
    <m/>
  </r>
  <r>
    <n v="4"/>
    <s v="Cliente_627"/>
    <n v="2"/>
    <d v="2023-04-01T01:12:00"/>
    <d v="2023-04-01T04:21:00"/>
    <s v="Mesero_3"/>
    <x v="0"/>
    <s v="Tarjeta de crédito"/>
    <n v="29.74"/>
    <s v="Ocupada"/>
    <n v="113"/>
    <s v="Brasil"/>
    <s v="Plato_18"/>
    <n v="68"/>
    <d v="2023-04-01T00:00:00"/>
    <d v="1899-12-30T01:12:00"/>
    <d v="1899-12-30T04:21:00"/>
    <d v="1899-12-30T03:24:00"/>
    <n v="0.85"/>
    <n v="2.5499999999650753"/>
    <s v="SI"/>
    <m/>
  </r>
  <r>
    <n v="7"/>
    <s v="Cliente_588"/>
    <n v="6"/>
    <d v="2023-04-01T00:49:00"/>
    <d v="2023-04-01T03:30:00"/>
    <s v="Mesero_1"/>
    <x v="0"/>
    <s v="Tarjeta de crédito"/>
    <n v="38.81"/>
    <s v="Ocupada"/>
    <n v="114"/>
    <s v="Chile"/>
    <s v="Plato_2, Plato_9, Plato_4, Plato_5"/>
    <n v="253"/>
    <d v="2023-04-01T00:00:00"/>
    <d v="1899-12-30T00:49:00"/>
    <d v="1899-12-30T03:30:00"/>
    <d v="1899-12-30T02:56:00"/>
    <n v="2.1833333333333331"/>
    <n v="0.75000000001552225"/>
    <s v="SI"/>
    <m/>
  </r>
  <r>
    <n v="12"/>
    <s v="Cliente_313"/>
    <n v="6"/>
    <d v="2023-04-01T03:43:00"/>
    <d v="2023-04-01T06:26:00"/>
    <s v="Mesero_1"/>
    <x v="2"/>
    <s v="Tarjeta de débito"/>
    <n v="46.46"/>
    <s v="Ocupada"/>
    <n v="115"/>
    <s v="Uruguay"/>
    <s v="Plato_6, Plato_2, Plato_15"/>
    <n v="237"/>
    <d v="2023-04-01T00:00:00"/>
    <d v="1899-12-30T03:43:00"/>
    <d v="1899-12-30T06:26:00"/>
    <d v="1899-12-30T02:58:00"/>
    <n v="1.6333333333333333"/>
    <n v="1.3333333332828867"/>
    <s v="SI"/>
    <m/>
  </r>
  <r>
    <n v="8"/>
    <s v="Cliente_949"/>
    <n v="5"/>
    <d v="2023-04-01T03:15:00"/>
    <d v="2023-04-01T06:33:00"/>
    <s v="Mesero_1"/>
    <x v="0"/>
    <s v="Tarjeta de crédito"/>
    <n v="47.69"/>
    <s v="Ocupada"/>
    <n v="116"/>
    <s v="Chile"/>
    <s v="Plato_15, Plato_8, Plato_19, Plato_18"/>
    <n v="269"/>
    <d v="2023-04-01T00:00:00"/>
    <d v="1899-12-30T03:15:00"/>
    <d v="1899-12-30T06:33:00"/>
    <d v="1899-12-30T03:33:00"/>
    <n v="2.15"/>
    <n v="1.4000000001047739"/>
    <s v="SI"/>
    <m/>
  </r>
  <r>
    <n v="8"/>
    <s v="Cliente_863"/>
    <n v="4"/>
    <d v="2023-04-01T02:55:00"/>
    <d v="2023-04-01T05:45:00"/>
    <s v="Mesero_3"/>
    <x v="1"/>
    <s v="Tarjeta de crédito"/>
    <n v="11.65"/>
    <s v="Ocupada"/>
    <n v="117"/>
    <s v="Chile"/>
    <s v="Plato_8"/>
    <n v="70"/>
    <d v="2023-04-01T00:00:00"/>
    <d v="1899-12-30T02:55:00"/>
    <d v="1899-12-30T05:45:00"/>
    <d v="1899-12-30T03:05:00"/>
    <n v="0.13333333333333333"/>
    <n v="2.9499999999805975"/>
    <s v="SI"/>
    <m/>
  </r>
  <r>
    <n v="13"/>
    <s v="Cliente_140"/>
    <n v="1"/>
    <d v="2023-04-01T00:34:00"/>
    <d v="2023-04-01T01:45:00"/>
    <s v="Mesero_5"/>
    <x v="2"/>
    <s v="Tarjeta de débito"/>
    <n v="49.32"/>
    <s v="Libre"/>
    <n v="118"/>
    <s v="Bolivia"/>
    <s v="Plato_4, Plato_14, Plato_6, Plato_15"/>
    <n v="209"/>
    <d v="2023-04-01T00:00:00"/>
    <d v="1899-12-30T00:34:00"/>
    <d v="1899-12-30T01:45:00"/>
    <d v="1899-12-30T01:11:00"/>
    <n v="2.2666666666666666"/>
    <n v="0"/>
    <s v="NO"/>
    <m/>
  </r>
  <r>
    <n v="17"/>
    <s v="Cliente_523"/>
    <n v="3"/>
    <d v="2023-04-02T03:24:00"/>
    <d v="2023-04-02T05:03:00"/>
    <s v="Mesero_2"/>
    <x v="1"/>
    <s v="Tarjeta de crédito"/>
    <n v="11.5"/>
    <s v="Reservada"/>
    <n v="119"/>
    <s v="Perú"/>
    <s v="Plato_10, Plato_19, Plato_4"/>
    <n v="134"/>
    <d v="2023-04-02T00:00:00"/>
    <d v="1899-12-30T03:24:00"/>
    <d v="1899-12-30T05:03:00"/>
    <d v="1899-12-30T01:39:00"/>
    <n v="0.9"/>
    <n v="0.74999999996507538"/>
    <s v="SI"/>
    <m/>
  </r>
  <r>
    <n v="4"/>
    <s v="Cliente_916"/>
    <n v="2"/>
    <d v="2023-04-02T00:38:00"/>
    <d v="2023-04-02T01:42:00"/>
    <s v="Mesero_1"/>
    <x v="0"/>
    <s v="Efectivo"/>
    <n v="12.51"/>
    <s v="Reservada"/>
    <n v="120"/>
    <s v="Uruguay"/>
    <s v="Plato_17, Plato_10"/>
    <n v="145"/>
    <d v="2023-04-02T00:00:00"/>
    <d v="1899-12-30T00:38:00"/>
    <d v="1899-12-30T01:42:00"/>
    <d v="1899-12-30T01:04:00"/>
    <n v="1.6166666666666667"/>
    <n v="0"/>
    <s v="NO"/>
    <m/>
  </r>
  <r>
    <n v="5"/>
    <s v="Cliente_416"/>
    <n v="4"/>
    <d v="2023-04-02T03:45:00"/>
    <d v="2023-04-02T06:13:00"/>
    <s v="Mesero_4"/>
    <x v="0"/>
    <s v="Tarjeta de crédito"/>
    <n v="12.3"/>
    <s v="Reservada"/>
    <n v="121"/>
    <s v="Paraguay"/>
    <s v="Plato_10"/>
    <n v="52"/>
    <d v="2023-04-02T00:00:00"/>
    <d v="1899-12-30T03:45:00"/>
    <d v="1899-12-30T06:13:00"/>
    <d v="1899-12-30T02:28:00"/>
    <n v="0.6333333333333333"/>
    <n v="1.8333333333410944"/>
    <s v="SI"/>
    <m/>
  </r>
  <r>
    <n v="6"/>
    <s v="Cliente_346"/>
    <n v="6"/>
    <d v="2023-04-02T01:23:00"/>
    <d v="2023-04-02T02:48:00"/>
    <s v="Mesero_1"/>
    <x v="0"/>
    <s v="Tarjeta de débito"/>
    <n v="20.38"/>
    <s v="Ocupada"/>
    <n v="122"/>
    <s v="Colombia"/>
    <s v="Plato_8"/>
    <n v="105"/>
    <d v="2023-04-02T00:00:00"/>
    <d v="1899-12-30T01:23:00"/>
    <d v="1899-12-30T02:48:00"/>
    <d v="1899-12-30T01:40:00"/>
    <n v="0.53333333333333333"/>
    <n v="1.1333333334109437"/>
    <s v="SI"/>
    <m/>
  </r>
  <r>
    <n v="16"/>
    <s v="Cliente_381"/>
    <n v="6"/>
    <d v="2023-04-02T03:09:00"/>
    <d v="2023-04-02T04:10:00"/>
    <s v="Mesero_4"/>
    <x v="0"/>
    <s v="Tarjeta de débito"/>
    <n v="46.88"/>
    <s v="Reservada"/>
    <n v="123"/>
    <s v="Argentina"/>
    <s v="Plato_7"/>
    <n v="24"/>
    <d v="2023-04-02T00:00:00"/>
    <d v="1899-12-30T03:09:00"/>
    <d v="1899-12-30T04:10:00"/>
    <d v="1899-12-30T01:01:00"/>
    <n v="0.55000000000000004"/>
    <n v="0.46666666666278611"/>
    <s v="SI"/>
    <m/>
  </r>
  <r>
    <n v="16"/>
    <s v="Cliente_791"/>
    <n v="5"/>
    <d v="2023-04-02T03:39:00"/>
    <d v="2023-04-02T05:22:00"/>
    <s v="Mesero_3"/>
    <x v="0"/>
    <s v="Tarjeta de débito"/>
    <n v="10.85"/>
    <s v="Libre"/>
    <n v="124"/>
    <s v="España"/>
    <s v="Plato_3, Plato_1, Plato_11, Plato_9"/>
    <n v="222"/>
    <d v="2023-04-02T00:00:00"/>
    <d v="1899-12-30T03:39:00"/>
    <d v="1899-12-30T05:22:00"/>
    <d v="1899-12-30T01:43:00"/>
    <n v="2.2999999999999998"/>
    <n v="0"/>
    <s v="NO"/>
    <m/>
  </r>
  <r>
    <n v="14"/>
    <s v="Cliente_697"/>
    <n v="2"/>
    <d v="2023-04-02T02:56:00"/>
    <d v="2023-04-02T06:13:00"/>
    <s v="Mesero_3"/>
    <x v="0"/>
    <s v="Tarjeta de crédito"/>
    <n v="24.66"/>
    <s v="Libre"/>
    <n v="125"/>
    <s v="Bolivia"/>
    <s v="Plato_16, Plato_18, Plato_3"/>
    <n v="184"/>
    <d v="2023-04-02T00:00:00"/>
    <d v="1899-12-30T02:56:00"/>
    <d v="1899-12-30T06:13:00"/>
    <d v="1899-12-30T03:17:00"/>
    <n v="1.4"/>
    <n v="1.8833333333837801"/>
    <s v="SI"/>
    <m/>
  </r>
  <r>
    <n v="18"/>
    <s v="Cliente_516"/>
    <n v="3"/>
    <d v="2023-04-02T02:45:00"/>
    <d v="2023-04-02T05:12:00"/>
    <s v="Mesero_1"/>
    <x v="0"/>
    <s v="Tarjeta de crédito"/>
    <n v="41.82"/>
    <s v="Libre"/>
    <n v="126"/>
    <s v="Perú"/>
    <s v="Plato_16, Plato_8, Plato_7, Plato_2"/>
    <n v="165"/>
    <d v="2023-04-02T00:00:00"/>
    <d v="1899-12-30T02:45:00"/>
    <d v="1899-12-30T05:12:00"/>
    <d v="1899-12-30T02:27:00"/>
    <n v="2.3166666666666669"/>
    <n v="0.133333333286767"/>
    <s v="SI"/>
    <m/>
  </r>
  <r>
    <n v="6"/>
    <s v="Cliente_541"/>
    <n v="4"/>
    <d v="2023-04-02T00:42:00"/>
    <d v="2023-04-02T02:28:00"/>
    <s v="Mesero_4"/>
    <x v="0"/>
    <s v="Tarjeta de crédito"/>
    <n v="32.82"/>
    <s v="Libre"/>
    <n v="127"/>
    <s v="Argentina"/>
    <s v="Plato_19"/>
    <n v="72"/>
    <d v="2023-04-02T00:00:00"/>
    <d v="1899-12-30T00:42:00"/>
    <d v="1899-12-30T02:28:00"/>
    <d v="1899-12-30T01:46:00"/>
    <n v="0.5"/>
    <n v="1.2666666666627862"/>
    <s v="SI"/>
    <m/>
  </r>
  <r>
    <n v="2"/>
    <s v="Cliente_830"/>
    <n v="5"/>
    <d v="2023-04-02T01:31:00"/>
    <d v="2023-04-02T03:28:00"/>
    <s v="Mesero_2"/>
    <x v="0"/>
    <s v="Efectivo"/>
    <n v="49.36"/>
    <s v="Ocupada"/>
    <n v="128"/>
    <s v="Uruguay"/>
    <s v="Plato_1, Plato_4, Plato_7, Plato_17"/>
    <n v="239"/>
    <d v="2023-04-02T00:00:00"/>
    <d v="1899-12-30T01:31:00"/>
    <d v="1899-12-30T03:28:00"/>
    <d v="1899-12-30T02:12:00"/>
    <n v="2.8666666666666667"/>
    <n v="0"/>
    <s v="NO"/>
    <m/>
  </r>
  <r>
    <n v="16"/>
    <s v="Cliente_656"/>
    <n v="5"/>
    <d v="2023-04-02T00:41:00"/>
    <d v="2023-04-02T02:41:00"/>
    <s v="Mesero_2"/>
    <x v="0"/>
    <s v="Tarjeta de crédito"/>
    <n v="49.3"/>
    <s v="Reservada"/>
    <n v="129"/>
    <s v="Perú"/>
    <s v="Plato_12, Plato_3, Plato_9"/>
    <n v="106"/>
    <d v="2023-04-02T00:00:00"/>
    <d v="1899-12-30T00:41:00"/>
    <d v="1899-12-30T02:41:00"/>
    <d v="1899-12-30T02:00:00"/>
    <n v="1.3333333333333333"/>
    <n v="0.6666666667248744"/>
    <s v="SI"/>
    <m/>
  </r>
  <r>
    <n v="10"/>
    <s v="Cliente_486"/>
    <n v="4"/>
    <d v="2023-04-02T00:26:00"/>
    <d v="2023-04-02T01:32:00"/>
    <s v="Mesero_2"/>
    <x v="0"/>
    <s v="Tarjeta de crédito"/>
    <n v="38.130000000000003"/>
    <s v="Libre"/>
    <n v="130"/>
    <s v="Colombia"/>
    <s v="Plato_8"/>
    <n v="35"/>
    <d v="2023-04-02T00:00:00"/>
    <d v="1899-12-30T00:26:00"/>
    <d v="1899-12-30T01:32:00"/>
    <d v="1899-12-30T01:06:00"/>
    <n v="0.41666666666666669"/>
    <n v="0.68333333325184253"/>
    <s v="SI"/>
    <m/>
  </r>
  <r>
    <n v="7"/>
    <s v="Cliente_728"/>
    <n v="5"/>
    <d v="2023-04-02T00:43:00"/>
    <d v="2023-04-02T04:18:00"/>
    <s v="Mesero_4"/>
    <x v="0"/>
    <s v="Tarjeta de crédito"/>
    <n v="42.41"/>
    <s v="Ocupada"/>
    <n v="131"/>
    <s v="Ecuador"/>
    <s v="Plato_20, Plato_4, Plato_13"/>
    <n v="157"/>
    <d v="2023-04-02T00:00:00"/>
    <d v="1899-12-30T00:43:00"/>
    <d v="1899-12-30T04:18:00"/>
    <d v="1899-12-30T03:50:00"/>
    <n v="2"/>
    <n v="1.8333333333139308"/>
    <s v="SI"/>
    <m/>
  </r>
  <r>
    <n v="9"/>
    <s v="Cliente_774"/>
    <n v="2"/>
    <d v="2023-04-02T01:26:00"/>
    <d v="2023-04-02T02:43:00"/>
    <s v="Mesero_3"/>
    <x v="2"/>
    <s v="Tarjeta de débito"/>
    <n v="30.96"/>
    <s v="Reservada"/>
    <n v="132"/>
    <s v="Bolivia"/>
    <s v="Plato_14, Plato_19, Plato_13, Plato_8"/>
    <n v="206"/>
    <d v="2023-04-02T00:00:00"/>
    <d v="1899-12-30T01:26:00"/>
    <d v="1899-12-30T02:43:00"/>
    <d v="1899-12-30T01:17:00"/>
    <n v="1.7"/>
    <n v="0"/>
    <s v="NO"/>
    <m/>
  </r>
  <r>
    <n v="20"/>
    <s v="Cliente_26"/>
    <n v="6"/>
    <d v="2023-04-02T00:54:00"/>
    <d v="2023-04-02T03:52:00"/>
    <s v="Mesero_2"/>
    <x v="0"/>
    <s v="Tarjeta de crédito"/>
    <n v="39.74"/>
    <s v="Ocupada"/>
    <n v="133"/>
    <s v="Chile"/>
    <s v="Plato_15, Plato_18, Plato_17, Plato_4"/>
    <n v="182"/>
    <d v="2023-04-02T00:00:00"/>
    <d v="1899-12-30T00:54:00"/>
    <d v="1899-12-30T03:52:00"/>
    <d v="1899-12-30T03:13:00"/>
    <n v="1.7833333333333334"/>
    <n v="1.4333333333993019"/>
    <s v="SI"/>
    <m/>
  </r>
  <r>
    <n v="3"/>
    <s v="Cliente_273"/>
    <n v="6"/>
    <d v="2023-04-02T00:07:00"/>
    <d v="2023-04-02T03:52:00"/>
    <s v="Mesero_1"/>
    <x v="2"/>
    <s v="Tarjeta de crédito"/>
    <n v="30.1"/>
    <s v="Libre"/>
    <n v="134"/>
    <s v="Uruguay"/>
    <s v="Plato_7, Plato_15"/>
    <n v="120"/>
    <d v="2023-04-02T00:00:00"/>
    <d v="1899-12-30T00:07:00"/>
    <d v="1899-12-30T03:52:00"/>
    <d v="1899-12-30T03:45:00"/>
    <n v="0.8"/>
    <n v="2.95"/>
    <s v="SI"/>
    <m/>
  </r>
  <r>
    <n v="11"/>
    <s v="Cliente_798"/>
    <n v="1"/>
    <d v="2023-04-02T01:00:00"/>
    <d v="2023-04-02T03:01:00"/>
    <s v="Mesero_5"/>
    <x v="2"/>
    <s v="Tarjeta de crédito"/>
    <n v="34.700000000000003"/>
    <s v="Ocupada"/>
    <n v="135"/>
    <s v="Brasil"/>
    <s v="Plato_17, Plato_20, Plato_9"/>
    <n v="260"/>
    <d v="2023-04-02T00:00:00"/>
    <d v="1899-12-30T01:00:00"/>
    <d v="1899-12-30T03:01:00"/>
    <d v="1899-12-30T02:16:00"/>
    <n v="1.4666666666666666"/>
    <n v="0.80000000011253491"/>
    <s v="SI"/>
    <m/>
  </r>
  <r>
    <n v="6"/>
    <s v="Cliente_8"/>
    <n v="1"/>
    <d v="2023-04-02T01:50:00"/>
    <d v="2023-04-02T05:01:00"/>
    <s v="Mesero_1"/>
    <x v="0"/>
    <s v="Tarjeta de crédito"/>
    <n v="30.25"/>
    <s v="Ocupada"/>
    <n v="136"/>
    <s v="Bolivia"/>
    <s v="Plato_20"/>
    <n v="80"/>
    <d v="2023-04-02T00:00:00"/>
    <d v="1899-12-30T01:50:00"/>
    <d v="1899-12-30T05:01:00"/>
    <d v="1899-12-30T03:26:00"/>
    <n v="0.21666666666666667"/>
    <n v="3.2166666665657733"/>
    <s v="SI"/>
    <m/>
  </r>
  <r>
    <n v="13"/>
    <s v="Cliente_31"/>
    <n v="3"/>
    <d v="2023-04-02T01:21:00"/>
    <d v="2023-04-02T04:11:00"/>
    <s v="Mesero_4"/>
    <x v="1"/>
    <s v="Tarjeta de crédito"/>
    <n v="12.4"/>
    <s v="Ocupada"/>
    <n v="137"/>
    <s v="Colombia"/>
    <s v="Plato_13"/>
    <n v="63"/>
    <d v="2023-04-02T00:00:00"/>
    <d v="1899-12-30T01:21:00"/>
    <d v="1899-12-30T04:11:00"/>
    <d v="1899-12-30T03:05:00"/>
    <n v="0.68333333333333335"/>
    <n v="2.3999999999805972"/>
    <s v="SI"/>
    <m/>
  </r>
  <r>
    <n v="6"/>
    <s v="Cliente_658"/>
    <n v="2"/>
    <d v="2023-04-02T03:48:00"/>
    <d v="2023-04-02T05:09:00"/>
    <s v="Mesero_2"/>
    <x v="1"/>
    <s v="Tarjeta de débito"/>
    <n v="32.79"/>
    <s v="Ocupada"/>
    <n v="138"/>
    <s v="Venezuela"/>
    <s v="Plato_17, Plato_12, Plato_10, Plato_2"/>
    <n v="238"/>
    <d v="2023-04-02T00:00:00"/>
    <d v="1899-12-30T03:48:00"/>
    <d v="1899-12-30T05:09:00"/>
    <d v="1899-12-30T01:36:00"/>
    <n v="1.6166666666666667"/>
    <n v="0"/>
    <s v="NO"/>
    <m/>
  </r>
  <r>
    <n v="16"/>
    <s v="Cliente_773"/>
    <n v="3"/>
    <d v="2023-04-02T00:40:00"/>
    <d v="2023-04-02T04:39:00"/>
    <s v="Mesero_2"/>
    <x v="0"/>
    <s v="Tarjeta de crédito"/>
    <n v="47.2"/>
    <s v="Libre"/>
    <n v="139"/>
    <s v="Chile"/>
    <s v="Plato_8"/>
    <n v="35"/>
    <d v="2023-04-02T00:00:00"/>
    <d v="1899-12-30T00:40:00"/>
    <d v="1899-12-30T04:39:00"/>
    <d v="1899-12-30T03:59:00"/>
    <n v="0.43333333333333335"/>
    <n v="3.549999999887465"/>
    <s v="SI"/>
    <m/>
  </r>
  <r>
    <n v="11"/>
    <s v="Cliente_158"/>
    <n v="4"/>
    <d v="2023-04-02T03:49:00"/>
    <d v="2023-04-02T06:29:00"/>
    <s v="Mesero_2"/>
    <x v="0"/>
    <s v="Efectivo"/>
    <n v="32.130000000000003"/>
    <s v="Libre"/>
    <n v="140"/>
    <s v="Paraguay"/>
    <s v="Plato_1, Plato_8, Plato_4"/>
    <n v="191"/>
    <d v="2023-04-02T00:00:00"/>
    <d v="1899-12-30T03:49:00"/>
    <d v="1899-12-30T06:29:00"/>
    <d v="1899-12-30T02:40:00"/>
    <n v="1.9666666666666666"/>
    <n v="0.699999999961195"/>
    <s v="SI"/>
    <m/>
  </r>
  <r>
    <n v="4"/>
    <s v="Cliente_569"/>
    <n v="4"/>
    <d v="2023-04-02T01:58:00"/>
    <d v="2023-04-02T05:45:00"/>
    <s v="Mesero_3"/>
    <x v="1"/>
    <s v="Tarjeta de crédito"/>
    <n v="41.56"/>
    <s v="Reservada"/>
    <n v="141"/>
    <s v="Ecuador"/>
    <s v="Plato_13"/>
    <n v="21"/>
    <d v="2023-04-02T00:00:00"/>
    <d v="1899-12-30T01:58:00"/>
    <d v="1899-12-30T05:45:00"/>
    <d v="1899-12-30T03:47:00"/>
    <n v="0.46666666666666667"/>
    <n v="3.3166666667753208"/>
    <s v="SI"/>
    <m/>
  </r>
  <r>
    <n v="14"/>
    <s v="Cliente_286"/>
    <n v="3"/>
    <d v="2023-04-02T02:05:00"/>
    <d v="2023-04-02T04:05:00"/>
    <s v="Mesero_4"/>
    <x v="0"/>
    <s v="Tarjeta de crédito"/>
    <n v="16.29"/>
    <s v="Ocupada"/>
    <n v="142"/>
    <s v="Argentina"/>
    <s v="Plato_7, Plato_14, Plato_20"/>
    <n v="181"/>
    <d v="2023-04-02T00:00:00"/>
    <d v="1899-12-30T02:05:00"/>
    <d v="1899-12-30T04:05:00"/>
    <d v="1899-12-30T02:15:00"/>
    <n v="1.1666666666666667"/>
    <n v="1.0833333333915409"/>
    <s v="SI"/>
    <m/>
  </r>
  <r>
    <n v="9"/>
    <s v="Cliente_199"/>
    <n v="4"/>
    <d v="2023-04-02T00:32:00"/>
    <d v="2023-04-02T04:30:00"/>
    <s v="Mesero_4"/>
    <x v="0"/>
    <s v="Efectivo"/>
    <n v="48.26"/>
    <s v="Libre"/>
    <n v="143"/>
    <s v="Perú"/>
    <s v="Plato_1"/>
    <n v="50"/>
    <d v="2023-04-02T00:00:00"/>
    <d v="1899-12-30T00:32:00"/>
    <d v="1899-12-30T04:30:00"/>
    <d v="1899-12-30T03:58:00"/>
    <n v="0.26666666666666666"/>
    <n v="3.7000000000077611"/>
    <s v="SI"/>
    <m/>
  </r>
  <r>
    <n v="18"/>
    <s v="Cliente_712"/>
    <n v="1"/>
    <d v="2023-04-02T02:58:00"/>
    <d v="2023-04-02T05:32:00"/>
    <s v="Mesero_4"/>
    <x v="2"/>
    <s v="Tarjeta de crédito"/>
    <n v="11.22"/>
    <s v="Ocupada"/>
    <n v="144"/>
    <s v="Perú"/>
    <s v="Plato_19, Plato_12, Plato_9, Plato_18"/>
    <n v="185"/>
    <d v="2023-04-02T00:00:00"/>
    <d v="1899-12-30T02:58:00"/>
    <d v="1899-12-30T05:32:00"/>
    <d v="1899-12-30T02:49:00"/>
    <n v="2.5"/>
    <n v="0.31666666665114462"/>
    <s v="SI"/>
    <m/>
  </r>
  <r>
    <n v="2"/>
    <s v="Cliente_56"/>
    <n v="5"/>
    <d v="2023-04-02T00:37:00"/>
    <d v="2023-04-02T01:42:00"/>
    <s v="Mesero_2"/>
    <x v="2"/>
    <s v="Tarjeta de crédito"/>
    <n v="11.32"/>
    <s v="Ocupada"/>
    <n v="145"/>
    <s v="Venezuela"/>
    <s v="Plato_5, Plato_2"/>
    <n v="126"/>
    <d v="2023-04-02T00:00:00"/>
    <d v="1899-12-30T00:37:00"/>
    <d v="1899-12-30T01:42:00"/>
    <d v="1899-12-30T01:20:00"/>
    <n v="1.7666666666666666"/>
    <n v="0"/>
    <s v="NO"/>
    <m/>
  </r>
  <r>
    <n v="8"/>
    <s v="Cliente_670"/>
    <n v="6"/>
    <d v="2023-04-02T01:40:00"/>
    <d v="2023-04-02T02:54:00"/>
    <s v="Mesero_3"/>
    <x v="0"/>
    <s v="Tarjeta de crédito"/>
    <n v="38.4"/>
    <s v="Reservada"/>
    <n v="146"/>
    <s v="Paraguay"/>
    <s v="Plato_17"/>
    <n v="62"/>
    <d v="2023-04-02T00:00:00"/>
    <d v="1899-12-30T01:40:00"/>
    <d v="1899-12-30T02:54:00"/>
    <d v="1899-12-30T01:14:00"/>
    <n v="0.78333333333333333"/>
    <n v="0.45000000000388052"/>
    <s v="SI"/>
    <m/>
  </r>
  <r>
    <n v="5"/>
    <s v="Cliente_909"/>
    <n v="4"/>
    <d v="2023-04-02T03:18:00"/>
    <d v="2023-04-02T04:58:00"/>
    <s v="Mesero_3"/>
    <x v="1"/>
    <s v="Tarjeta de crédito"/>
    <n v="27.14"/>
    <s v="Reservada"/>
    <n v="147"/>
    <s v="Colombia"/>
    <s v="Plato_20, Plato_5"/>
    <n v="84"/>
    <d v="2023-04-02T00:00:00"/>
    <d v="1899-12-30T03:18:00"/>
    <d v="1899-12-30T04:58:00"/>
    <d v="1899-12-30T01:40:00"/>
    <n v="0.55000000000000004"/>
    <n v="1.1166666666860692"/>
    <s v="SI"/>
    <m/>
  </r>
  <r>
    <n v="10"/>
    <s v="Cliente_402"/>
    <n v="6"/>
    <d v="2023-04-02T03:52:00"/>
    <d v="2023-04-02T05:59:00"/>
    <s v="Mesero_3"/>
    <x v="0"/>
    <s v="Tarjeta de débito"/>
    <n v="46.26"/>
    <s v="Ocupada"/>
    <n v="148"/>
    <s v="Colombia"/>
    <s v="Plato_9, Plato_18, Plato_3, Plato_10"/>
    <n v="212"/>
    <d v="2023-04-02T00:00:00"/>
    <d v="1899-12-30T03:52:00"/>
    <d v="1899-12-30T05:59:00"/>
    <d v="1899-12-30T02:22:00"/>
    <n v="2.65"/>
    <n v="0"/>
    <s v="NO"/>
    <m/>
  </r>
  <r>
    <n v="18"/>
    <s v="Cliente_709"/>
    <n v="4"/>
    <d v="2023-04-02T01:35:00"/>
    <d v="2023-04-02T04:50:00"/>
    <s v="Mesero_5"/>
    <x v="1"/>
    <s v="Tarjeta de crédito"/>
    <n v="15.92"/>
    <s v="Ocupada"/>
    <n v="149"/>
    <s v="Brasil"/>
    <s v="Plato_18, Plato_2, Plato_4, Plato_9"/>
    <n v="226"/>
    <d v="2023-04-02T00:00:00"/>
    <d v="1899-12-30T01:35:00"/>
    <d v="1899-12-30T04:50:00"/>
    <d v="1899-12-30T03:30:00"/>
    <n v="2.3166666666666669"/>
    <n v="1.1833333334497484"/>
    <s v="SI"/>
    <m/>
  </r>
  <r>
    <n v="18"/>
    <s v="Cliente_533"/>
    <n v="6"/>
    <d v="2023-04-02T00:37:00"/>
    <d v="2023-04-02T03:10:00"/>
    <s v="Mesero_1"/>
    <x v="0"/>
    <s v="Tarjeta de débito"/>
    <n v="48.43"/>
    <s v="Libre"/>
    <n v="150"/>
    <s v="Argentina"/>
    <s v="Plato_5, Plato_11, Plato_3"/>
    <n v="150"/>
    <d v="2023-04-02T00:00:00"/>
    <d v="1899-12-30T00:37:00"/>
    <d v="1899-12-30T03:10:00"/>
    <d v="1899-12-30T02:33:00"/>
    <n v="1.7666666666666666"/>
    <n v="0.78333333343810718"/>
    <s v="SI"/>
    <m/>
  </r>
  <r>
    <n v="6"/>
    <s v="Cliente_953"/>
    <n v="2"/>
    <d v="2023-04-02T03:15:00"/>
    <d v="2023-04-02T06:53:00"/>
    <s v="Mesero_4"/>
    <x v="2"/>
    <s v="Tarjeta de crédito"/>
    <n v="41.51"/>
    <s v="Ocupada"/>
    <n v="151"/>
    <s v="Ecuador"/>
    <s v="Plato_14, Plato_13"/>
    <n v="132"/>
    <d v="2023-04-02T00:00:00"/>
    <d v="1899-12-30T03:15:00"/>
    <d v="1899-12-30T06:53:00"/>
    <d v="1899-12-30T03:53:00"/>
    <n v="0.31666666666666665"/>
    <n v="3.5666666668102458"/>
    <s v="SI"/>
    <m/>
  </r>
  <r>
    <n v="5"/>
    <s v="Cliente_380"/>
    <n v="6"/>
    <d v="2023-04-02T01:14:00"/>
    <d v="2023-04-02T02:52:00"/>
    <s v="Mesero_4"/>
    <x v="0"/>
    <s v="Tarjeta de débito"/>
    <n v="25.57"/>
    <s v="Reservada"/>
    <n v="152"/>
    <s v="Ecuador"/>
    <s v="Plato_16"/>
    <n v="56"/>
    <d v="2023-04-02T00:00:00"/>
    <d v="1899-12-30T01:14:00"/>
    <d v="1899-12-30T02:52:00"/>
    <d v="1899-12-30T01:38:00"/>
    <n v="0.2"/>
    <n v="1.4333333332440816"/>
    <s v="SI"/>
    <m/>
  </r>
  <r>
    <n v="10"/>
    <s v="Cliente_870"/>
    <n v="1"/>
    <d v="2023-04-02T03:06:00"/>
    <d v="2023-04-02T05:26:00"/>
    <s v="Mesero_2"/>
    <x v="1"/>
    <s v="Tarjeta de débito"/>
    <n v="42.84"/>
    <s v="Ocupada"/>
    <n v="153"/>
    <s v="Paraguay"/>
    <s v="Plato_11, Plato_7, Plato_20"/>
    <n v="203"/>
    <d v="2023-04-02T00:00:00"/>
    <d v="1899-12-30T03:06:00"/>
    <d v="1899-12-30T05:26:00"/>
    <d v="1899-12-30T02:35:00"/>
    <n v="1.4833333333333334"/>
    <n v="1.1000000000970127"/>
    <s v="SI"/>
    <m/>
  </r>
  <r>
    <n v="11"/>
    <s v="Cliente_964"/>
    <n v="6"/>
    <d v="2023-04-02T02:09:00"/>
    <d v="2023-04-02T03:36:00"/>
    <s v="Mesero_1"/>
    <x v="1"/>
    <s v="Tarjeta de crédito"/>
    <n v="17.2"/>
    <s v="Libre"/>
    <n v="154"/>
    <s v="Ecuador"/>
    <s v="Plato_19, Plato_4"/>
    <n v="144"/>
    <d v="2023-04-02T00:00:00"/>
    <d v="1899-12-30T02:09:00"/>
    <d v="1899-12-30T03:36:00"/>
    <d v="1899-12-30T01:27:00"/>
    <n v="1.3666666666666667"/>
    <n v="8.3333333344974836E-2"/>
    <s v="SI"/>
    <m/>
  </r>
  <r>
    <n v="7"/>
    <s v="Cliente_939"/>
    <n v="2"/>
    <d v="2023-04-02T01:53:00"/>
    <d v="2023-04-02T04:44:00"/>
    <s v="Mesero_5"/>
    <x v="0"/>
    <s v="Tarjeta de crédito"/>
    <n v="25.72"/>
    <s v="Reservada"/>
    <n v="155"/>
    <s v="Venezuela"/>
    <s v="Plato_6, Plato_17, Plato_3"/>
    <n v="136"/>
    <d v="2023-04-02T00:00:00"/>
    <d v="1899-12-30T01:53:00"/>
    <d v="1899-12-30T04:44:00"/>
    <d v="1899-12-30T02:51:00"/>
    <n v="1.6666666666666667"/>
    <n v="1.1833333333682579"/>
    <s v="SI"/>
    <m/>
  </r>
  <r>
    <n v="6"/>
    <s v="Cliente_536"/>
    <n v="4"/>
    <d v="2023-04-02T00:40:00"/>
    <d v="2023-04-02T04:17:00"/>
    <s v="Mesero_3"/>
    <x v="2"/>
    <s v="Tarjeta de crédito"/>
    <n v="19.03"/>
    <s v="Libre"/>
    <n v="156"/>
    <s v="España"/>
    <s v="Plato_16"/>
    <n v="56"/>
    <d v="2023-04-02T00:00:00"/>
    <d v="1899-12-30T00:40:00"/>
    <d v="1899-12-30T04:17:00"/>
    <d v="1899-12-30T03:37:00"/>
    <n v="0.1"/>
    <n v="3.5166666665812953"/>
    <s v="SI"/>
    <m/>
  </r>
  <r>
    <n v="13"/>
    <s v="Cliente_5"/>
    <n v="5"/>
    <d v="2023-04-02T03:22:00"/>
    <d v="2023-04-02T06:15:00"/>
    <s v="Mesero_3"/>
    <x v="1"/>
    <s v="Tarjeta de crédito"/>
    <n v="28.48"/>
    <s v="Ocupada"/>
    <n v="157"/>
    <s v="Perú"/>
    <s v="Plato_1, Plato_16, Plato_2, Plato_19"/>
    <n v="271"/>
    <d v="2023-04-02T00:00:00"/>
    <d v="1899-12-30T03:22:00"/>
    <d v="1899-12-30T06:15:00"/>
    <d v="1899-12-30T03:08:00"/>
    <n v="2.5"/>
    <n v="0.63333333330228925"/>
    <s v="SI"/>
    <m/>
  </r>
  <r>
    <n v="5"/>
    <s v="Cliente_115"/>
    <n v="5"/>
    <d v="2023-04-02T02:45:00"/>
    <d v="2023-04-02T03:59:00"/>
    <s v="Mesero_3"/>
    <x v="0"/>
    <s v="Tarjeta de crédito"/>
    <n v="48.75"/>
    <s v="Libre"/>
    <n v="158"/>
    <s v="Chile"/>
    <s v="Plato_12, Plato_10, Plato_19, Plato_8"/>
    <n v="310"/>
    <d v="2023-04-02T00:00:00"/>
    <d v="1899-12-30T02:45:00"/>
    <d v="1899-12-30T03:59:00"/>
    <d v="1899-12-30T01:14:00"/>
    <n v="2.25"/>
    <n v="0"/>
    <s v="NO"/>
    <m/>
  </r>
  <r>
    <n v="16"/>
    <s v="Cliente_580"/>
    <n v="1"/>
    <d v="2023-04-02T00:10:00"/>
    <d v="2023-04-02T01:15:00"/>
    <s v="Mesero_3"/>
    <x v="1"/>
    <s v="Tarjeta de crédito"/>
    <n v="47.81"/>
    <s v="Ocupada"/>
    <n v="159"/>
    <s v="Brasil"/>
    <s v="Plato_9, Plato_17, Plato_4, Plato_11"/>
    <n v="253"/>
    <d v="2023-04-02T00:00:00"/>
    <d v="1899-12-30T00:10:00"/>
    <d v="1899-12-30T01:15:00"/>
    <d v="1899-12-30T01:20:00"/>
    <n v="1.2333333333333334"/>
    <n v="0.10000000003880505"/>
    <s v="SI"/>
    <m/>
  </r>
  <r>
    <n v="19"/>
    <s v="Cliente_788"/>
    <n v="6"/>
    <d v="2023-04-02T01:06:00"/>
    <d v="2023-04-02T04:33:00"/>
    <s v="Mesero_2"/>
    <x v="0"/>
    <s v="Tarjeta de crédito"/>
    <n v="26.02"/>
    <s v="Reservada"/>
    <n v="160"/>
    <s v="Colombia"/>
    <s v="Plato_19, Plato_7"/>
    <n v="156"/>
    <d v="2023-04-02T00:00:00"/>
    <d v="1899-12-30T01:06:00"/>
    <d v="1899-12-30T04:33:00"/>
    <d v="1899-12-30T03:27:00"/>
    <n v="1.1166666666666667"/>
    <n v="2.3333333334031825"/>
    <s v="SI"/>
    <m/>
  </r>
  <r>
    <n v="13"/>
    <s v="Cliente_892"/>
    <n v="6"/>
    <d v="2023-04-02T00:45:00"/>
    <d v="2023-04-02T04:23:00"/>
    <s v="Mesero_2"/>
    <x v="0"/>
    <s v="Tarjeta de crédito"/>
    <n v="18.86"/>
    <s v="Reservada"/>
    <n v="161"/>
    <s v="Paraguay"/>
    <s v="Plato_16"/>
    <n v="84"/>
    <d v="2023-04-02T00:00:00"/>
    <d v="1899-12-30T00:45:00"/>
    <d v="1899-12-30T04:23:00"/>
    <d v="1899-12-30T03:38:00"/>
    <n v="0.95"/>
    <n v="2.6833333333022891"/>
    <s v="SI"/>
    <m/>
  </r>
  <r>
    <n v="14"/>
    <s v="Cliente_406"/>
    <n v="4"/>
    <d v="2023-04-02T00:57:00"/>
    <d v="2023-04-02T02:34:00"/>
    <s v="Mesero_1"/>
    <x v="0"/>
    <s v="Tarjeta de crédito"/>
    <n v="17.55"/>
    <s v="Reservada"/>
    <n v="162"/>
    <s v="Paraguay"/>
    <s v="Plato_7"/>
    <n v="72"/>
    <d v="2023-04-02T00:00:00"/>
    <d v="1899-12-30T00:57:00"/>
    <d v="1899-12-30T02:34:00"/>
    <d v="1899-12-30T01:37:00"/>
    <n v="0.41666666666666669"/>
    <n v="1.200000000031044"/>
    <s v="SI"/>
    <m/>
  </r>
  <r>
    <n v="6"/>
    <s v="Cliente_295"/>
    <n v="1"/>
    <d v="2023-04-02T01:35:00"/>
    <d v="2023-04-02T04:09:00"/>
    <s v="Mesero_5"/>
    <x v="0"/>
    <s v="Tarjeta de crédito"/>
    <n v="14.94"/>
    <s v="Ocupada"/>
    <n v="163"/>
    <s v="Chile"/>
    <s v="Plato_17, Plato_2, Plato_11, Plato_5"/>
    <n v="271"/>
    <d v="2023-04-02T00:00:00"/>
    <d v="1899-12-30T01:35:00"/>
    <d v="1899-12-30T04:09:00"/>
    <d v="1899-12-30T02:49:00"/>
    <n v="1.1833333333333333"/>
    <n v="1.6333333334924343"/>
    <s v="SI"/>
    <m/>
  </r>
  <r>
    <n v="8"/>
    <s v="Cliente_547"/>
    <n v="2"/>
    <d v="2023-04-02T02:34:00"/>
    <d v="2023-04-02T06:02:00"/>
    <s v="Mesero_4"/>
    <x v="2"/>
    <s v="Tarjeta de crédito"/>
    <n v="47.53"/>
    <s v="Reservada"/>
    <n v="164"/>
    <s v="Colombia"/>
    <s v="Plato_5, Plato_19, Plato_15, Plato_7"/>
    <n v="170"/>
    <d v="2023-04-02T00:00:00"/>
    <d v="1899-12-30T02:34:00"/>
    <d v="1899-12-30T06:02:00"/>
    <d v="1899-12-30T03:28:00"/>
    <n v="1.75"/>
    <n v="1.71666666661622"/>
    <s v="SI"/>
    <m/>
  </r>
  <r>
    <n v="10"/>
    <s v="Cliente_156"/>
    <n v="3"/>
    <d v="2023-04-02T02:21:00"/>
    <d v="2023-04-02T05:12:00"/>
    <s v="Mesero_3"/>
    <x v="2"/>
    <s v="Tarjeta de crédito"/>
    <n v="41.9"/>
    <s v="Ocupada"/>
    <n v="165"/>
    <s v="Perú"/>
    <s v="Plato_7, Plato_13"/>
    <n v="90"/>
    <d v="2023-04-02T00:00:00"/>
    <d v="1899-12-30T02:21:00"/>
    <d v="1899-12-30T05:12:00"/>
    <d v="1899-12-30T03:06:00"/>
    <n v="0.93333333333333335"/>
    <n v="2.166666666701591"/>
    <s v="SI"/>
    <m/>
  </r>
  <r>
    <n v="12"/>
    <s v="Cliente_768"/>
    <n v="1"/>
    <d v="2023-04-02T01:18:00"/>
    <d v="2023-04-02T02:44:00"/>
    <s v="Mesero_4"/>
    <x v="0"/>
    <s v="Efectivo"/>
    <n v="43.95"/>
    <s v="Ocupada"/>
    <n v="166"/>
    <s v="Perú"/>
    <s v="Plato_14"/>
    <n v="46"/>
    <d v="2023-04-02T00:00:00"/>
    <d v="1899-12-30T01:18:00"/>
    <d v="1899-12-30T02:44:00"/>
    <d v="1899-12-30T01:41:00"/>
    <n v="0.36666666666666664"/>
    <n v="1.316666666623981"/>
    <s v="SI"/>
    <m/>
  </r>
  <r>
    <n v="5"/>
    <s v="Cliente_359"/>
    <n v="6"/>
    <d v="2023-04-02T01:19:00"/>
    <d v="2023-04-02T02:46:00"/>
    <s v="Mesero_2"/>
    <x v="0"/>
    <s v="Tarjeta de débito"/>
    <n v="42.74"/>
    <s v="Reservada"/>
    <n v="167"/>
    <s v="Argentina"/>
    <s v="Plato_12, Plato_18, Plato_17"/>
    <n v="152"/>
    <d v="2023-04-02T00:00:00"/>
    <d v="1899-12-30T01:19:00"/>
    <d v="1899-12-30T02:46:00"/>
    <d v="1899-12-30T01:27:00"/>
    <n v="1.2666666666666666"/>
    <n v="0.18333333334497492"/>
    <s v="SI"/>
    <m/>
  </r>
  <r>
    <n v="17"/>
    <s v="Cliente_131"/>
    <n v="4"/>
    <d v="2023-04-02T02:05:00"/>
    <d v="2023-04-02T03:23:00"/>
    <s v="Mesero_1"/>
    <x v="0"/>
    <s v="Tarjeta de crédito"/>
    <n v="17.09"/>
    <s v="Reservada"/>
    <n v="168"/>
    <s v="Venezuela"/>
    <s v="Plato_5"/>
    <n v="44"/>
    <d v="2023-04-02T00:00:00"/>
    <d v="1899-12-30T02:05:00"/>
    <d v="1899-12-30T03:23:00"/>
    <d v="1899-12-30T01:18:00"/>
    <n v="0.11666666666666667"/>
    <n v="1.1833333333798994"/>
    <s v="SI"/>
    <m/>
  </r>
  <r>
    <n v="19"/>
    <s v="Cliente_485"/>
    <n v="1"/>
    <d v="2023-04-02T01:56:00"/>
    <d v="2023-04-02T05:14:00"/>
    <s v="Mesero_3"/>
    <x v="0"/>
    <s v="Tarjeta de débito"/>
    <n v="16.62"/>
    <s v="Libre"/>
    <n v="169"/>
    <s v="Paraguay"/>
    <s v="Plato_13, Plato_18, Plato_5"/>
    <n v="154"/>
    <d v="2023-04-02T00:00:00"/>
    <d v="1899-12-30T01:56:00"/>
    <d v="1899-12-30T05:14:00"/>
    <d v="1899-12-30T03:18:00"/>
    <n v="1.8333333333333333"/>
    <n v="1.4666666665968175"/>
    <s v="SI"/>
    <m/>
  </r>
  <r>
    <n v="12"/>
    <s v="Cliente_493"/>
    <n v="2"/>
    <d v="2023-04-02T02:37:00"/>
    <d v="2023-04-02T05:26:00"/>
    <s v="Mesero_2"/>
    <x v="2"/>
    <s v="Tarjeta de crédito"/>
    <n v="25.98"/>
    <s v="Libre"/>
    <n v="170"/>
    <s v="Colombia"/>
    <s v="Plato_3, Plato_9, Plato_19, Plato_2"/>
    <n v="243"/>
    <d v="2023-04-02T00:00:00"/>
    <d v="1899-12-30T02:37:00"/>
    <d v="1899-12-30T05:26:00"/>
    <d v="1899-12-30T02:49:00"/>
    <n v="1.2166666666666666"/>
    <n v="1.6000000001008934"/>
    <s v="SI"/>
    <m/>
  </r>
  <r>
    <n v="16"/>
    <s v="Cliente_282"/>
    <n v="6"/>
    <d v="2023-04-02T01:53:00"/>
    <d v="2023-04-02T03:04:00"/>
    <s v="Mesero_2"/>
    <x v="2"/>
    <s v="Tarjeta de crédito"/>
    <n v="46.56"/>
    <s v="Libre"/>
    <n v="171"/>
    <s v="Brasil"/>
    <s v="Plato_10, Plato_9"/>
    <n v="139"/>
    <d v="2023-04-02T00:00:00"/>
    <d v="1899-12-30T01:53:00"/>
    <d v="1899-12-30T03:04:00"/>
    <d v="1899-12-30T01:11:00"/>
    <n v="0.85"/>
    <n v="0.3333333333488554"/>
    <s v="SI"/>
    <m/>
  </r>
  <r>
    <n v="12"/>
    <s v="Cliente_850"/>
    <n v="3"/>
    <d v="2023-04-02T02:49:00"/>
    <d v="2023-04-02T06:06:00"/>
    <s v="Mesero_1"/>
    <x v="0"/>
    <s v="Tarjeta de crédito"/>
    <n v="45.17"/>
    <s v="Ocupada"/>
    <n v="172"/>
    <s v="Bolivia"/>
    <s v="Plato_18"/>
    <n v="68"/>
    <d v="2023-04-02T00:00:00"/>
    <d v="1899-12-30T02:49:00"/>
    <d v="1899-12-30T06:06:00"/>
    <d v="1899-12-30T03:32:00"/>
    <n v="0.45"/>
    <n v="3.0833333333837798"/>
    <s v="SI"/>
    <m/>
  </r>
  <r>
    <n v="11"/>
    <s v="Cliente_301"/>
    <n v="3"/>
    <d v="2023-04-02T00:18:00"/>
    <d v="2023-04-02T03:43:00"/>
    <s v="Mesero_4"/>
    <x v="0"/>
    <s v="Tarjeta de crédito"/>
    <n v="48.73"/>
    <s v="Ocupada"/>
    <n v="173"/>
    <s v="Chile"/>
    <s v="Plato_6, Plato_15"/>
    <n v="177"/>
    <d v="2023-04-02T00:00:00"/>
    <d v="1899-12-30T00:18:00"/>
    <d v="1899-12-30T03:43:00"/>
    <d v="1899-12-30T03:40:00"/>
    <n v="1.1166666666666667"/>
    <n v="2.5500000001358178"/>
    <s v="SI"/>
    <m/>
  </r>
  <r>
    <n v="10"/>
    <s v="Cliente_124"/>
    <n v="5"/>
    <d v="2023-04-02T00:09:00"/>
    <d v="2023-04-02T01:12:00"/>
    <s v="Mesero_4"/>
    <x v="0"/>
    <s v="Tarjeta de crédito"/>
    <n v="48.24"/>
    <s v="Reservada"/>
    <n v="174"/>
    <s v="Venezuela"/>
    <s v="Plato_2"/>
    <n v="60"/>
    <d v="2023-04-02T00:00:00"/>
    <d v="1899-12-30T00:09:00"/>
    <d v="1899-12-30T01:12:00"/>
    <d v="1899-12-30T01:03:00"/>
    <n v="0.2"/>
    <n v="0.85000000010477383"/>
    <s v="SI"/>
    <m/>
  </r>
  <r>
    <n v="14"/>
    <s v="Cliente_747"/>
    <n v="3"/>
    <d v="2023-04-02T01:27:00"/>
    <d v="2023-04-02T03:04:00"/>
    <s v="Mesero_3"/>
    <x v="0"/>
    <s v="Tarjeta de crédito"/>
    <n v="27.94"/>
    <s v="Reservada"/>
    <n v="175"/>
    <s v="Colombia"/>
    <s v="Plato_15, Plato_7"/>
    <n v="144"/>
    <d v="2023-04-02T00:00:00"/>
    <d v="1899-12-30T01:27:00"/>
    <d v="1899-12-30T03:04:00"/>
    <d v="1899-12-30T01:37:00"/>
    <n v="0.78333333333333333"/>
    <n v="0.83333333336437743"/>
    <s v="SI"/>
    <m/>
  </r>
  <r>
    <n v="20"/>
    <s v="Cliente_741"/>
    <n v="4"/>
    <d v="2023-04-02T02:27:00"/>
    <d v="2023-04-02T04:32:00"/>
    <s v="Mesero_2"/>
    <x v="0"/>
    <s v="Tarjeta de crédito"/>
    <n v="30.5"/>
    <s v="Ocupada"/>
    <n v="176"/>
    <s v="Chile"/>
    <s v="Plato_13"/>
    <n v="63"/>
    <d v="2023-04-02T00:00:00"/>
    <d v="1899-12-30T02:27:00"/>
    <d v="1899-12-30T04:32:00"/>
    <d v="1899-12-30T02:20:00"/>
    <n v="0.8"/>
    <n v="1.5333333333139307"/>
    <s v="SI"/>
    <m/>
  </r>
  <r>
    <n v="4"/>
    <s v="Cliente_610"/>
    <n v="1"/>
    <d v="2023-04-02T00:14:00"/>
    <d v="2023-04-02T01:14:00"/>
    <s v="Mesero_4"/>
    <x v="2"/>
    <s v="Tarjeta de crédito"/>
    <n v="10.39"/>
    <s v="Ocupada"/>
    <n v="177"/>
    <s v="Perú"/>
    <s v="Plato_7, Plato_10, Plato_13, Plato_12"/>
    <n v="173"/>
    <d v="2023-04-02T00:00:00"/>
    <d v="1899-12-30T00:14:00"/>
    <d v="1899-12-30T01:14:00"/>
    <d v="1899-12-30T01:15:00"/>
    <n v="2.3666666666666667"/>
    <n v="0"/>
    <s v="NO"/>
    <m/>
  </r>
  <r>
    <n v="11"/>
    <s v="Cliente_681"/>
    <n v="6"/>
    <d v="2023-04-02T01:53:00"/>
    <d v="2023-04-02T05:18:00"/>
    <s v="Mesero_3"/>
    <x v="2"/>
    <s v="Tarjeta de crédito"/>
    <n v="31.6"/>
    <s v="Reservada"/>
    <n v="178"/>
    <s v="Venezuela"/>
    <s v="Plato_2, Plato_8, Plato_5, Plato_11"/>
    <n v="208"/>
    <d v="2023-04-02T00:00:00"/>
    <d v="1899-12-30T01:53:00"/>
    <d v="1899-12-30T05:18:00"/>
    <d v="1899-12-30T03:25:00"/>
    <n v="2.4333333333333331"/>
    <n v="0.98333333329452843"/>
    <s v="SI"/>
    <m/>
  </r>
  <r>
    <n v="12"/>
    <s v="Cliente_173"/>
    <n v="2"/>
    <d v="2023-04-02T00:44:00"/>
    <d v="2023-04-02T03:08:00"/>
    <s v="Mesero_4"/>
    <x v="1"/>
    <s v="Tarjeta de crédito"/>
    <n v="13.3"/>
    <s v="Reservada"/>
    <n v="179"/>
    <s v="Colombia"/>
    <s v="Plato_17"/>
    <n v="62"/>
    <d v="2023-04-02T00:00:00"/>
    <d v="1899-12-30T00:44:00"/>
    <d v="1899-12-30T03:08:00"/>
    <d v="1899-12-30T02:24:00"/>
    <n v="0.43333333333333335"/>
    <n v="1.966666666806365"/>
    <s v="SI"/>
    <m/>
  </r>
  <r>
    <n v="10"/>
    <s v="Cliente_55"/>
    <n v="1"/>
    <d v="2023-04-02T02:21:00"/>
    <d v="2023-04-02T05:09:00"/>
    <s v="Mesero_2"/>
    <x v="2"/>
    <s v="Tarjeta de crédito"/>
    <n v="46.61"/>
    <s v="Reservada"/>
    <n v="180"/>
    <s v="Brasil"/>
    <s v="Plato_9, Plato_2, Plato_3, Plato_6"/>
    <n v="166"/>
    <d v="2023-04-02T00:00:00"/>
    <d v="1899-12-30T02:21:00"/>
    <d v="1899-12-30T05:09:00"/>
    <d v="1899-12-30T02:48:00"/>
    <n v="2.6833333333333331"/>
    <n v="0.116666666713233"/>
    <s v="SI"/>
    <m/>
  </r>
  <r>
    <n v="15"/>
    <s v="Cliente_653"/>
    <n v="1"/>
    <d v="2023-04-02T02:45:00"/>
    <d v="2023-04-02T03:54:00"/>
    <s v="Mesero_1"/>
    <x v="2"/>
    <s v="Tarjeta de crédito"/>
    <n v="42.58"/>
    <s v="Ocupada"/>
    <n v="181"/>
    <s v="Paraguay"/>
    <s v="Plato_6"/>
    <n v="27"/>
    <d v="2023-04-02T00:00:00"/>
    <d v="1899-12-30T02:45:00"/>
    <d v="1899-12-30T03:54:00"/>
    <d v="1899-12-30T01:24:00"/>
    <n v="0.91666666666666663"/>
    <n v="0.48333333324020111"/>
    <s v="SI"/>
    <m/>
  </r>
  <r>
    <n v="18"/>
    <s v="Cliente_628"/>
    <n v="2"/>
    <d v="2023-04-02T03:53:00"/>
    <d v="2023-04-02T06:30:00"/>
    <s v="Mesero_3"/>
    <x v="0"/>
    <s v="Tarjeta de débito"/>
    <n v="38.36"/>
    <s v="Libre"/>
    <n v="182"/>
    <s v="Paraguay"/>
    <s v="Plato_12"/>
    <n v="38"/>
    <d v="2023-04-02T00:00:00"/>
    <d v="1899-12-30T03:53:00"/>
    <d v="1899-12-30T06:30:00"/>
    <d v="1899-12-30T02:37:00"/>
    <n v="0.18333333333333332"/>
    <n v="2.43333333330617"/>
    <s v="SI"/>
    <m/>
  </r>
  <r>
    <n v="18"/>
    <s v="Cliente_715"/>
    <n v="1"/>
    <d v="2023-04-02T02:46:00"/>
    <d v="2023-04-02T06:28:00"/>
    <s v="Mesero_1"/>
    <x v="0"/>
    <s v="Tarjeta de crédito"/>
    <n v="11.69"/>
    <s v="Ocupada"/>
    <n v="183"/>
    <s v="Uruguay"/>
    <s v="Plato_15, Plato_10, Plato_3, Plato_8"/>
    <n v="255"/>
    <d v="2023-04-02T00:00:00"/>
    <d v="1899-12-30T02:46:00"/>
    <d v="1899-12-30T06:28:00"/>
    <d v="1899-12-30T03:57:00"/>
    <n v="2.7666666666666666"/>
    <n v="1.1833333333449749"/>
    <s v="SI"/>
    <m/>
  </r>
  <r>
    <n v="4"/>
    <s v="Cliente_321"/>
    <n v="6"/>
    <d v="2023-04-02T03:55:00"/>
    <d v="2023-04-02T07:01:00"/>
    <s v="Mesero_5"/>
    <x v="0"/>
    <s v="Tarjeta de crédito"/>
    <n v="24.24"/>
    <s v="Ocupada"/>
    <n v="184"/>
    <s v="Chile"/>
    <s v="Plato_16, Plato_6, Plato_3"/>
    <n v="205"/>
    <d v="2023-04-02T00:00:00"/>
    <d v="1899-12-30T03:55:00"/>
    <d v="1899-12-30T07:01:00"/>
    <d v="1899-12-30T03:21:00"/>
    <n v="0.48333333333333334"/>
    <n v="2.8666666666433835"/>
    <s v="SI"/>
    <m/>
  </r>
  <r>
    <n v="16"/>
    <s v="Cliente_670"/>
    <n v="2"/>
    <d v="2023-04-02T02:47:00"/>
    <d v="2023-04-02T06:26:00"/>
    <s v="Mesero_1"/>
    <x v="1"/>
    <s v="Tarjeta de crédito"/>
    <n v="28.07"/>
    <s v="Libre"/>
    <n v="185"/>
    <s v="Uruguay"/>
    <s v="Plato_13, Plato_16"/>
    <n v="91"/>
    <d v="2023-04-02T00:00:00"/>
    <d v="1899-12-30T02:47:00"/>
    <d v="1899-12-30T06:26:00"/>
    <d v="1899-12-30T03:39:00"/>
    <n v="0.66666666666666663"/>
    <n v="2.9833333333566165"/>
    <s v="SI"/>
    <m/>
  </r>
  <r>
    <n v="13"/>
    <s v="Cliente_442"/>
    <n v="6"/>
    <d v="2023-04-02T00:40:00"/>
    <d v="2023-04-02T04:14:00"/>
    <s v="Mesero_1"/>
    <x v="0"/>
    <s v="Tarjeta de crédito"/>
    <n v="17.55"/>
    <s v="Reservada"/>
    <n v="186"/>
    <s v="Colombia"/>
    <s v="Plato_6, Plato_15, Plato_17"/>
    <n v="270"/>
    <d v="2023-04-02T00:00:00"/>
    <d v="1899-12-30T00:40:00"/>
    <d v="1899-12-30T04:14:00"/>
    <d v="1899-12-30T03:34:00"/>
    <n v="1.55"/>
    <n v="2.0166666665929371"/>
    <s v="SI"/>
    <m/>
  </r>
  <r>
    <n v="5"/>
    <s v="Cliente_752"/>
    <n v="1"/>
    <d v="2023-04-02T02:23:00"/>
    <d v="2023-04-02T05:28:00"/>
    <s v="Mesero_4"/>
    <x v="0"/>
    <s v="Tarjeta de crédito"/>
    <n v="17.399999999999999"/>
    <s v="Libre"/>
    <n v="187"/>
    <s v="Venezuela"/>
    <s v="Plato_18, Plato_10, Plato_9, Plato_6"/>
    <n v="208"/>
    <d v="2023-04-02T00:00:00"/>
    <d v="1899-12-30T02:23:00"/>
    <d v="1899-12-30T05:28:00"/>
    <d v="1899-12-30T03:05:00"/>
    <n v="2.1"/>
    <n v="0.98333333325572303"/>
    <s v="SI"/>
    <m/>
  </r>
  <r>
    <n v="20"/>
    <s v="Cliente_727"/>
    <n v="4"/>
    <d v="2023-04-02T03:40:00"/>
    <d v="2023-04-02T05:21:00"/>
    <s v="Mesero_3"/>
    <x v="1"/>
    <s v="Tarjeta de crédito"/>
    <n v="13.95"/>
    <s v="Reservada"/>
    <n v="188"/>
    <s v="Colombia"/>
    <s v="Plato_17, Plato_10"/>
    <n v="83"/>
    <d v="2023-04-02T00:00:00"/>
    <d v="1899-12-30T03:40:00"/>
    <d v="1899-12-30T05:21:00"/>
    <d v="1899-12-30T01:41:00"/>
    <n v="1.75"/>
    <n v="0"/>
    <s v="NO"/>
    <m/>
  </r>
  <r>
    <n v="11"/>
    <s v="Cliente_548"/>
    <n v="4"/>
    <d v="2023-04-02T03:48:00"/>
    <d v="2023-04-02T06:10:00"/>
    <s v="Mesero_2"/>
    <x v="0"/>
    <s v="Tarjeta de crédito"/>
    <n v="41.66"/>
    <s v="Reservada"/>
    <n v="189"/>
    <s v="España"/>
    <s v="Plato_18, Plato_10, Plato_7"/>
    <n v="192"/>
    <d v="2023-04-02T00:00:00"/>
    <d v="1899-12-30T03:48:00"/>
    <d v="1899-12-30T06:10:00"/>
    <d v="1899-12-30T02:22:00"/>
    <n v="1.95"/>
    <n v="0.4166666666977108"/>
    <s v="SI"/>
    <m/>
  </r>
  <r>
    <n v="5"/>
    <s v="Cliente_709"/>
    <n v="2"/>
    <d v="2023-04-02T01:31:00"/>
    <d v="2023-04-02T03:22:00"/>
    <s v="Mesero_2"/>
    <x v="0"/>
    <s v="Tarjeta de crédito"/>
    <n v="38.880000000000003"/>
    <s v="Libre"/>
    <n v="190"/>
    <s v="Colombia"/>
    <s v="Plato_4, Plato_20, Plato_8, Plato_14"/>
    <n v="202"/>
    <d v="2023-04-02T00:00:00"/>
    <d v="1899-12-30T01:31:00"/>
    <d v="1899-12-30T03:22:00"/>
    <d v="1899-12-30T01:51:00"/>
    <n v="1.7"/>
    <n v="0.14999999991850932"/>
    <s v="SI"/>
    <m/>
  </r>
  <r>
    <n v="12"/>
    <s v="Cliente_30"/>
    <n v="6"/>
    <d v="2023-04-02T00:00:00"/>
    <d v="2023-04-02T02:36:00"/>
    <s v="Mesero_2"/>
    <x v="0"/>
    <s v="Tarjeta de crédito"/>
    <n v="24.36"/>
    <s v="Ocupada"/>
    <n v="191"/>
    <s v="Paraguay"/>
    <s v="Plato_1, Plato_9"/>
    <n v="162"/>
    <d v="2023-04-02T00:00:00"/>
    <d v="1899-12-30T00:00:00"/>
    <d v="1899-12-30T02:36:00"/>
    <d v="1899-12-30T02:51:00"/>
    <n v="1.45"/>
    <n v="1.3999999999185093"/>
    <s v="SI"/>
    <m/>
  </r>
  <r>
    <n v="17"/>
    <s v="Cliente_412"/>
    <n v="4"/>
    <d v="2023-04-02T02:36:00"/>
    <d v="2023-04-02T04:53:00"/>
    <s v="Mesero_2"/>
    <x v="1"/>
    <s v="Efectivo"/>
    <n v="15.99"/>
    <s v="Libre"/>
    <n v="192"/>
    <s v="Chile"/>
    <s v="Plato_1"/>
    <n v="75"/>
    <d v="2023-04-02T00:00:00"/>
    <d v="1899-12-30T02:36:00"/>
    <d v="1899-12-30T04:53:00"/>
    <d v="1899-12-30T02:17:00"/>
    <n v="0.43333333333333335"/>
    <n v="1.8500000001086543"/>
    <s v="SI"/>
    <m/>
  </r>
  <r>
    <n v="3"/>
    <s v="Cliente_646"/>
    <n v="5"/>
    <d v="2023-04-02T00:12:00"/>
    <d v="2023-04-02T03:04:00"/>
    <s v="Mesero_5"/>
    <x v="1"/>
    <s v="Tarjeta de crédito"/>
    <n v="24.85"/>
    <s v="Reservada"/>
    <n v="193"/>
    <s v="Argentina"/>
    <s v="Plato_10, Plato_19, Plato_6, Plato_14"/>
    <n v="220"/>
    <d v="2023-04-02T00:00:00"/>
    <d v="1899-12-30T00:12:00"/>
    <d v="1899-12-30T03:04:00"/>
    <d v="1899-12-30T02:52:00"/>
    <n v="2.85"/>
    <n v="1.6666666755918325E-2"/>
    <s v="SI"/>
    <m/>
  </r>
  <r>
    <n v="3"/>
    <s v="Cliente_151"/>
    <n v="6"/>
    <d v="2023-04-02T02:40:00"/>
    <d v="2023-04-02T03:56:00"/>
    <s v="Mesero_5"/>
    <x v="0"/>
    <s v="Tarjeta de débito"/>
    <n v="11.41"/>
    <s v="Reservada"/>
    <n v="194"/>
    <s v="Perú"/>
    <s v="Plato_11, Plato_2"/>
    <n v="96"/>
    <d v="2023-04-02T00:00:00"/>
    <d v="1899-12-30T02:40:00"/>
    <d v="1899-12-30T03:56:00"/>
    <d v="1899-12-30T01:16:00"/>
    <n v="1.1333333333333333"/>
    <n v="0.13333333344586817"/>
    <s v="SI"/>
    <m/>
  </r>
  <r>
    <n v="2"/>
    <s v="Cliente_318"/>
    <n v="1"/>
    <d v="2023-04-02T03:04:00"/>
    <d v="2023-04-02T04:09:00"/>
    <s v="Mesero_3"/>
    <x v="0"/>
    <s v="Tarjeta de débito"/>
    <n v="10.06"/>
    <s v="Ocupada"/>
    <n v="195"/>
    <s v="Colombia"/>
    <s v="Plato_1"/>
    <n v="50"/>
    <d v="2023-04-02T00:00:00"/>
    <d v="1899-12-30T03:04:00"/>
    <d v="1899-12-30T04:09:00"/>
    <d v="1899-12-30T01:20:00"/>
    <n v="0.85"/>
    <n v="0.48333333337213846"/>
    <s v="SI"/>
    <m/>
  </r>
  <r>
    <n v="4"/>
    <s v="Cliente_965"/>
    <n v="3"/>
    <d v="2023-04-02T00:11:00"/>
    <d v="2023-04-02T04:10:00"/>
    <s v="Mesero_2"/>
    <x v="0"/>
    <s v="Tarjeta de crédito"/>
    <n v="42.65"/>
    <s v="Reservada"/>
    <n v="196"/>
    <s v="España"/>
    <s v="Plato_3, Plato_14, Plato_9, Plato_16"/>
    <n v="191"/>
    <d v="2023-04-02T00:00:00"/>
    <d v="1899-12-30T00:11:00"/>
    <d v="1899-12-30T04:10:00"/>
    <d v="1899-12-30T03:59:00"/>
    <n v="2.9333333333333331"/>
    <n v="1.0499999998874654"/>
    <s v="SI"/>
    <m/>
  </r>
  <r>
    <n v="5"/>
    <s v="Cliente_336"/>
    <n v="6"/>
    <d v="2023-04-02T02:46:00"/>
    <d v="2023-04-02T04:54:00"/>
    <s v="Mesero_2"/>
    <x v="1"/>
    <s v="Tarjeta de débito"/>
    <n v="20.11"/>
    <s v="Ocupada"/>
    <n v="197"/>
    <s v="Colombia"/>
    <s v="Plato_18, Plato_6"/>
    <n v="129"/>
    <d v="2023-04-02T00:00:00"/>
    <d v="1899-12-30T02:46:00"/>
    <d v="1899-12-30T04:54:00"/>
    <d v="1899-12-30T02:23:00"/>
    <n v="1.2"/>
    <n v="1.1833333334769123"/>
    <s v="SI"/>
    <m/>
  </r>
  <r>
    <n v="9"/>
    <s v="Cliente_560"/>
    <n v="4"/>
    <d v="2023-04-02T00:36:00"/>
    <d v="2023-04-02T03:05:00"/>
    <s v="Mesero_1"/>
    <x v="0"/>
    <s v="Tarjeta de crédito"/>
    <n v="36.72"/>
    <s v="Reservada"/>
    <n v="198"/>
    <s v="España"/>
    <s v="Plato_6"/>
    <n v="54"/>
    <d v="2023-04-02T00:00:00"/>
    <d v="1899-12-30T00:36:00"/>
    <d v="1899-12-30T03:05:00"/>
    <d v="1899-12-30T02:29:00"/>
    <n v="0.55000000000000004"/>
    <n v="1.9333333332207985"/>
    <s v="SI"/>
    <m/>
  </r>
  <r>
    <n v="11"/>
    <s v="Cliente_367"/>
    <n v="5"/>
    <d v="2023-04-02T01:56:00"/>
    <d v="2023-04-02T05:40:00"/>
    <s v="Mesero_2"/>
    <x v="2"/>
    <s v="Tarjeta de débito"/>
    <n v="13.26"/>
    <s v="Libre"/>
    <n v="199"/>
    <s v="Paraguay"/>
    <s v="Plato_9, Plato_8, Plato_13, Plato_6"/>
    <n v="261"/>
    <d v="2023-04-02T00:00:00"/>
    <d v="1899-12-30T01:56:00"/>
    <d v="1899-12-30T05:40:00"/>
    <d v="1899-12-30T03:44:00"/>
    <n v="2.3666666666666667"/>
    <n v="1.3666666666123395"/>
    <s v="SI"/>
    <m/>
  </r>
  <r>
    <n v="11"/>
    <s v="Cliente_765"/>
    <n v="4"/>
    <d v="2023-04-02T02:35:00"/>
    <d v="2023-04-02T05:26:00"/>
    <s v="Mesero_3"/>
    <x v="0"/>
    <s v="Tarjeta de crédito"/>
    <n v="48.73"/>
    <s v="Reservada"/>
    <n v="200"/>
    <s v="Colombia"/>
    <s v="Plato_12, Plato_1"/>
    <n v="88"/>
    <d v="2023-04-02T00:00:00"/>
    <d v="1899-12-30T02:35:00"/>
    <d v="1899-12-30T05:26:00"/>
    <d v="1899-12-30T02:51:00"/>
    <n v="1.1166666666666667"/>
    <n v="1.7333333333682579"/>
    <s v="SI"/>
    <m/>
  </r>
  <r>
    <n v="3"/>
    <s v="Cliente_679"/>
    <n v="5"/>
    <d v="2023-04-02T00:18:00"/>
    <d v="2023-04-02T01:50:00"/>
    <s v="Mesero_1"/>
    <x v="2"/>
    <s v="Tarjeta de crédito"/>
    <n v="19.84"/>
    <s v="Reservada"/>
    <n v="201"/>
    <s v="Perú"/>
    <s v="Plato_7"/>
    <n v="72"/>
    <d v="2023-04-02T00:00:00"/>
    <d v="1899-12-30T00:18:00"/>
    <d v="1899-12-30T01:50:00"/>
    <d v="1899-12-30T01:32:00"/>
    <n v="0.96666666666666667"/>
    <n v="0.56666666677532096"/>
    <s v="SI"/>
    <m/>
  </r>
  <r>
    <n v="16"/>
    <s v="Cliente_512"/>
    <n v="5"/>
    <d v="2023-04-02T00:58:00"/>
    <d v="2023-04-02T02:00:00"/>
    <s v="Mesero_3"/>
    <x v="0"/>
    <s v="Tarjeta de crédito"/>
    <n v="24.19"/>
    <s v="Ocupada"/>
    <n v="202"/>
    <s v="Bolivia"/>
    <s v="Plato_19, Plato_20, Plato_7, Plato_2"/>
    <n v="206"/>
    <d v="2023-04-02T00:00:00"/>
    <d v="1899-12-30T00:58:00"/>
    <d v="1899-12-30T02:00:00"/>
    <d v="1899-12-30T01:17:00"/>
    <n v="2.6"/>
    <n v="0"/>
    <s v="NO"/>
    <m/>
  </r>
  <r>
    <n v="5"/>
    <s v="Cliente_701"/>
    <n v="2"/>
    <d v="2023-04-02T03:57:00"/>
    <d v="2023-04-02T05:21:00"/>
    <s v="Mesero_1"/>
    <x v="0"/>
    <s v="Tarjeta de crédito"/>
    <n v="40.19"/>
    <s v="Libre"/>
    <n v="203"/>
    <s v="Perú"/>
    <s v="Plato_17, Plato_13"/>
    <n v="156"/>
    <d v="2023-04-02T00:00:00"/>
    <d v="1899-12-30T03:57:00"/>
    <d v="1899-12-30T05:21:00"/>
    <d v="1899-12-30T01:24:00"/>
    <n v="1.4166666666666667"/>
    <n v="0"/>
    <s v="NO"/>
    <m/>
  </r>
  <r>
    <n v="16"/>
    <s v="Cliente_331"/>
    <n v="5"/>
    <d v="2023-04-02T00:17:00"/>
    <d v="2023-04-02T02:25:00"/>
    <s v="Mesero_1"/>
    <x v="0"/>
    <s v="Efectivo"/>
    <n v="49.56"/>
    <s v="Libre"/>
    <n v="204"/>
    <s v="Uruguay"/>
    <s v="Plato_7"/>
    <n v="48"/>
    <d v="2023-04-02T00:00:00"/>
    <d v="1899-12-30T00:17:00"/>
    <d v="1899-12-30T02:25:00"/>
    <d v="1899-12-30T02:08:00"/>
    <n v="0.35"/>
    <n v="1.7833333333022892"/>
    <s v="SI"/>
    <m/>
  </r>
  <r>
    <n v="14"/>
    <s v="Cliente_83"/>
    <n v="1"/>
    <d v="2023-04-02T02:15:00"/>
    <d v="2023-04-02T06:14:00"/>
    <s v="Mesero_2"/>
    <x v="0"/>
    <s v="Tarjeta de débito"/>
    <n v="26.49"/>
    <s v="Libre"/>
    <n v="205"/>
    <s v="Chile"/>
    <s v="Plato_15, Plato_9"/>
    <n v="61"/>
    <d v="2023-04-02T00:00:00"/>
    <d v="1899-12-30T02:15:00"/>
    <d v="1899-12-30T06:14:00"/>
    <d v="1899-12-30T03:59:00"/>
    <n v="1.4333333333333333"/>
    <n v="2.5500000000620879"/>
    <s v="SI"/>
    <m/>
  </r>
  <r>
    <n v="4"/>
    <s v="Cliente_339"/>
    <n v="6"/>
    <d v="2023-04-02T03:27:00"/>
    <d v="2023-04-02T06:09:00"/>
    <s v="Mesero_4"/>
    <x v="0"/>
    <s v="Tarjeta de crédito"/>
    <n v="36.96"/>
    <s v="Ocupada"/>
    <n v="206"/>
    <s v="Bolivia"/>
    <s v="Plato_2"/>
    <n v="30"/>
    <d v="2023-04-02T00:00:00"/>
    <d v="1899-12-30T03:27:00"/>
    <d v="1899-12-30T06:09:00"/>
    <d v="1899-12-30T02:57:00"/>
    <n v="0.96666666666666667"/>
    <n v="1.9833333332285594"/>
    <s v="SI"/>
    <m/>
  </r>
  <r>
    <n v="20"/>
    <s v="Cliente_323"/>
    <n v="3"/>
    <d v="2023-04-02T02:49:00"/>
    <d v="2023-04-02T04:02:00"/>
    <s v="Mesero_5"/>
    <x v="2"/>
    <s v="Tarjeta de crédito"/>
    <n v="46.54"/>
    <s v="Reservada"/>
    <n v="207"/>
    <s v="Brasil"/>
    <s v="Plato_10, Plato_8, Plato_17"/>
    <n v="180"/>
    <d v="2023-04-02T00:00:00"/>
    <d v="1899-12-30T02:49:00"/>
    <d v="1899-12-30T04:02:00"/>
    <d v="1899-12-30T01:13:00"/>
    <n v="1.85"/>
    <n v="0"/>
    <s v="NO"/>
    <m/>
  </r>
  <r>
    <n v="16"/>
    <s v="Cliente_678"/>
    <n v="4"/>
    <d v="2023-04-02T03:33:00"/>
    <d v="2023-04-02T06:36:00"/>
    <s v="Mesero_1"/>
    <x v="0"/>
    <s v="Tarjeta de débito"/>
    <n v="36.700000000000003"/>
    <s v="Ocupada"/>
    <n v="208"/>
    <s v="Perú"/>
    <s v="Plato_15, Plato_19, Plato_3"/>
    <n v="180"/>
    <d v="2023-04-02T00:00:00"/>
    <d v="1899-12-30T03:33:00"/>
    <d v="1899-12-30T06:36:00"/>
    <d v="1899-12-30T03:18:00"/>
    <n v="1.6666666666666667"/>
    <n v="1.6333333333216917"/>
    <s v="SI"/>
    <m/>
  </r>
  <r>
    <n v="9"/>
    <s v="Cliente_74"/>
    <n v="6"/>
    <d v="2023-04-02T01:31:00"/>
    <d v="2023-04-02T04:06:00"/>
    <s v="Mesero_1"/>
    <x v="2"/>
    <s v="Efectivo"/>
    <n v="34.49"/>
    <s v="Reservada"/>
    <n v="209"/>
    <s v="Bolivia"/>
    <s v="Plato_14, Plato_18, Plato_1, Plato_10"/>
    <n v="214"/>
    <d v="2023-04-02T00:00:00"/>
    <d v="1899-12-30T01:31:00"/>
    <d v="1899-12-30T04:06:00"/>
    <d v="1899-12-30T02:35:00"/>
    <n v="2.85"/>
    <n v="0"/>
    <s v="NO"/>
    <m/>
  </r>
  <r>
    <n v="10"/>
    <s v="Cliente_146"/>
    <n v="4"/>
    <d v="2023-04-02T02:43:00"/>
    <d v="2023-04-02T04:29:00"/>
    <s v="Mesero_2"/>
    <x v="1"/>
    <s v="Tarjeta de crédito"/>
    <n v="14.67"/>
    <s v="Libre"/>
    <n v="210"/>
    <s v="Venezuela"/>
    <s v="Plato_13, Plato_2, Plato_7, Plato_20"/>
    <n v="195"/>
    <d v="2023-04-02T00:00:00"/>
    <d v="1899-12-30T02:43:00"/>
    <d v="1899-12-30T04:29:00"/>
    <d v="1899-12-30T01:46:00"/>
    <n v="2.6333333333333333"/>
    <n v="0"/>
    <s v="NO"/>
    <m/>
  </r>
  <r>
    <n v="1"/>
    <s v="Cliente_212"/>
    <n v="2"/>
    <d v="2023-04-02T03:40:00"/>
    <d v="2023-04-02T05:26:00"/>
    <s v="Mesero_1"/>
    <x v="0"/>
    <s v="Tarjeta de débito"/>
    <n v="11.13"/>
    <s v="Reservada"/>
    <n v="211"/>
    <s v="Argentina"/>
    <s v="Plato_13, Plato_4, Plato_1, Plato_3"/>
    <n v="169"/>
    <d v="2023-04-02T00:00:00"/>
    <d v="1899-12-30T03:40:00"/>
    <d v="1899-12-30T05:26:00"/>
    <d v="1899-12-30T01:46:00"/>
    <n v="2.25"/>
    <n v="0"/>
    <s v="NO"/>
    <m/>
  </r>
  <r>
    <n v="14"/>
    <s v="Cliente_36"/>
    <n v="6"/>
    <d v="2023-04-02T02:35:00"/>
    <d v="2023-04-02T03:40:00"/>
    <s v="Mesero_4"/>
    <x v="0"/>
    <s v="Tarjeta de débito"/>
    <n v="18.850000000000001"/>
    <s v="Ocupada"/>
    <n v="212"/>
    <s v="Perú"/>
    <s v="Plato_2, Plato_10, Plato_13, Plato_16"/>
    <n v="245"/>
    <d v="2023-04-02T00:00:00"/>
    <d v="1899-12-30T02:35:00"/>
    <d v="1899-12-30T03:40:00"/>
    <d v="1899-12-30T01:20:00"/>
    <n v="2.7333333333333334"/>
    <n v="0"/>
    <s v="NO"/>
    <m/>
  </r>
  <r>
    <n v="13"/>
    <s v="Cliente_3"/>
    <n v="6"/>
    <d v="2023-04-02T01:46:00"/>
    <d v="2023-04-02T04:58:00"/>
    <s v="Mesero_5"/>
    <x v="0"/>
    <s v="Tarjeta de crédito"/>
    <n v="28.1"/>
    <s v="Libre"/>
    <n v="213"/>
    <s v="Perú"/>
    <s v="Plato_6, Plato_2"/>
    <n v="87"/>
    <d v="2023-04-02T00:00:00"/>
    <d v="1899-12-30T01:46:00"/>
    <d v="1899-12-30T04:58:00"/>
    <d v="1899-12-30T03:12:00"/>
    <n v="1.6666666666666667"/>
    <n v="1.5333333332867671"/>
    <s v="SI"/>
    <m/>
  </r>
  <r>
    <n v="2"/>
    <s v="Cliente_176"/>
    <n v="4"/>
    <d v="2023-04-02T03:18:00"/>
    <d v="2023-04-02T05:09:00"/>
    <s v="Mesero_1"/>
    <x v="0"/>
    <s v="Tarjeta de débito"/>
    <n v="33.39"/>
    <s v="Ocupada"/>
    <n v="214"/>
    <s v="Argentina"/>
    <s v="Plato_18, Plato_20, Plato_3"/>
    <n v="228"/>
    <d v="2023-04-02T00:00:00"/>
    <d v="1899-12-30T03:18:00"/>
    <d v="1899-12-30T05:09:00"/>
    <d v="1899-12-30T02:06:00"/>
    <n v="0.6333333333333333"/>
    <n v="1.466666666759799"/>
    <s v="SI"/>
    <m/>
  </r>
  <r>
    <n v="6"/>
    <s v="Cliente_551"/>
    <n v="4"/>
    <d v="2023-04-02T03:52:00"/>
    <d v="2023-04-02T06:25:00"/>
    <s v="Mesero_3"/>
    <x v="0"/>
    <s v="Tarjeta de débito"/>
    <n v="35.64"/>
    <s v="Ocupada"/>
    <n v="215"/>
    <s v="Uruguay"/>
    <s v="Plato_18, Plato_2"/>
    <n v="158"/>
    <d v="2023-04-02T00:00:00"/>
    <d v="1899-12-30T03:52:00"/>
    <d v="1899-12-30T06:25:00"/>
    <d v="1899-12-30T02:48:00"/>
    <n v="0.76666666666666672"/>
    <n v="2.0333333332634842"/>
    <s v="SI"/>
    <m/>
  </r>
  <r>
    <n v="17"/>
    <s v="Cliente_240"/>
    <n v="6"/>
    <d v="2023-04-02T01:46:00"/>
    <d v="2023-04-02T05:36:00"/>
    <s v="Mesero_2"/>
    <x v="0"/>
    <s v="Tarjeta de crédito"/>
    <n v="35.69"/>
    <s v="Libre"/>
    <n v="216"/>
    <s v="Uruguay"/>
    <s v="Plato_1, Plato_13, Plato_6"/>
    <n v="142"/>
    <d v="2023-04-02T00:00:00"/>
    <d v="1899-12-30T01:46:00"/>
    <d v="1899-12-30T05:36:00"/>
    <d v="1899-12-30T03:50:00"/>
    <n v="2"/>
    <n v="1.8333333332557231"/>
    <s v="SI"/>
    <m/>
  </r>
  <r>
    <n v="1"/>
    <s v="Cliente_124"/>
    <n v="2"/>
    <d v="2023-04-02T00:54:00"/>
    <d v="2023-04-02T04:45:00"/>
    <s v="Mesero_3"/>
    <x v="2"/>
    <s v="Tarjeta de crédito"/>
    <n v="31.17"/>
    <s v="Ocupada"/>
    <n v="217"/>
    <s v="Colombia"/>
    <s v="Plato_15"/>
    <n v="96"/>
    <d v="2023-04-02T00:00:00"/>
    <d v="1899-12-30T00:54:00"/>
    <d v="1899-12-30T04:45:00"/>
    <d v="1899-12-30T04:06:00"/>
    <n v="0.21666666666666667"/>
    <n v="3.8833333333100502"/>
    <s v="SI"/>
    <m/>
  </r>
  <r>
    <n v="13"/>
    <s v="Cliente_759"/>
    <n v="3"/>
    <d v="2023-04-02T00:27:00"/>
    <d v="2023-04-02T03:41:00"/>
    <s v="Mesero_5"/>
    <x v="0"/>
    <s v="Tarjeta de crédito"/>
    <n v="23.34"/>
    <s v="Ocupada"/>
    <n v="218"/>
    <s v="Argentina"/>
    <s v="Plato_12, Plato_6, Plato_14"/>
    <n v="184"/>
    <d v="2023-04-02T00:00:00"/>
    <d v="1899-12-30T00:27:00"/>
    <d v="1899-12-30T03:41:00"/>
    <d v="1899-12-30T03:29:00"/>
    <n v="0.76666666666666672"/>
    <n v="2.7166666665541319"/>
    <s v="SI"/>
    <m/>
  </r>
  <r>
    <n v="1"/>
    <s v="Cliente_959"/>
    <n v="5"/>
    <d v="2023-04-02T02:33:00"/>
    <d v="2023-04-02T04:49:00"/>
    <s v="Mesero_3"/>
    <x v="0"/>
    <s v="Tarjeta de crédito"/>
    <n v="46.96"/>
    <s v="Libre"/>
    <n v="219"/>
    <s v="Venezuela"/>
    <s v="Plato_14, Plato_17"/>
    <n v="139"/>
    <d v="2023-04-02T00:00:00"/>
    <d v="1899-12-30T02:33:00"/>
    <d v="1899-12-30T04:49:00"/>
    <d v="1899-12-30T02:16:00"/>
    <n v="0.38333333333333336"/>
    <n v="1.8833333333876605"/>
    <s v="SI"/>
    <m/>
  </r>
  <r>
    <n v="15"/>
    <s v="Cliente_151"/>
    <n v="6"/>
    <d v="2023-04-02T01:01:00"/>
    <d v="2023-04-02T04:57:00"/>
    <s v="Mesero_5"/>
    <x v="0"/>
    <s v="Tarjeta de crédito"/>
    <n v="48.5"/>
    <s v="Reservada"/>
    <n v="220"/>
    <s v="Ecuador"/>
    <s v="Plato_7"/>
    <n v="24"/>
    <d v="2023-04-02T00:00:00"/>
    <d v="1899-12-30T01:01:00"/>
    <d v="1899-12-30T04:57:00"/>
    <d v="1899-12-30T03:56:00"/>
    <n v="0.21666666666666667"/>
    <n v="3.7166666667403963"/>
    <s v="SI"/>
    <m/>
  </r>
  <r>
    <n v="16"/>
    <s v="Cliente_744"/>
    <n v="1"/>
    <d v="2023-04-02T01:51:00"/>
    <d v="2023-04-02T03:05:00"/>
    <s v="Mesero_3"/>
    <x v="0"/>
    <s v="Tarjeta de crédito"/>
    <n v="17.829999999999998"/>
    <s v="Libre"/>
    <n v="221"/>
    <s v="Chile"/>
    <s v="Plato_15, Plato_18, Plato_9"/>
    <n v="193"/>
    <d v="2023-04-02T00:00:00"/>
    <d v="1899-12-30T01:51:00"/>
    <d v="1899-12-30T03:05:00"/>
    <d v="1899-12-30T01:14:00"/>
    <n v="1.8"/>
    <n v="0"/>
    <s v="NO"/>
    <m/>
  </r>
  <r>
    <n v="3"/>
    <s v="Cliente_189"/>
    <n v="3"/>
    <d v="2023-04-02T03:38:00"/>
    <d v="2023-04-02T06:42:00"/>
    <s v="Mesero_5"/>
    <x v="2"/>
    <s v="Tarjeta de débito"/>
    <n v="32.58"/>
    <s v="Libre"/>
    <n v="222"/>
    <s v="Ecuador"/>
    <s v="Plato_14, Plato_16"/>
    <n v="97"/>
    <d v="2023-04-02T00:00:00"/>
    <d v="1899-12-30T03:38:00"/>
    <d v="1899-12-30T06:42:00"/>
    <d v="1899-12-30T03:04:00"/>
    <n v="1.4166666666666667"/>
    <n v="1.6500000000426855"/>
    <s v="SI"/>
    <m/>
  </r>
  <r>
    <n v="19"/>
    <s v="Cliente_576"/>
    <n v="2"/>
    <d v="2023-04-02T01:16:00"/>
    <d v="2023-04-02T02:50:00"/>
    <s v="Mesero_5"/>
    <x v="2"/>
    <s v="Tarjeta de crédito"/>
    <n v="49.62"/>
    <s v="Reservada"/>
    <n v="223"/>
    <s v="Argentina"/>
    <s v="Plato_15"/>
    <n v="32"/>
    <d v="2023-04-02T00:00:00"/>
    <d v="1899-12-30T01:16:00"/>
    <d v="1899-12-30T02:50:00"/>
    <d v="1899-12-30T01:34:00"/>
    <n v="0.8833333333333333"/>
    <n v="0.68333333337601898"/>
    <s v="SI"/>
    <m/>
  </r>
  <r>
    <n v="7"/>
    <s v="Cliente_474"/>
    <n v="6"/>
    <d v="2023-04-02T02:07:00"/>
    <d v="2023-04-02T05:47:00"/>
    <s v="Mesero_3"/>
    <x v="0"/>
    <s v="Tarjeta de crédito"/>
    <n v="17.61"/>
    <s v="Ocupada"/>
    <n v="224"/>
    <s v="Bolivia"/>
    <s v="Plato_10"/>
    <n v="52"/>
    <d v="2023-04-02T00:00:00"/>
    <d v="1899-12-30T02:07:00"/>
    <d v="1899-12-30T05:47:00"/>
    <d v="1899-12-30T03:55:00"/>
    <n v="0.33333333333333331"/>
    <n v="3.5833333334109434"/>
    <s v="SI"/>
    <m/>
  </r>
  <r>
    <n v="19"/>
    <s v="Cliente_990"/>
    <n v="4"/>
    <d v="2023-04-02T00:14:00"/>
    <d v="2023-04-02T01:24:00"/>
    <s v="Mesero_3"/>
    <x v="1"/>
    <s v="Tarjeta de crédito"/>
    <n v="35.020000000000003"/>
    <s v="Reservada"/>
    <n v="225"/>
    <s v="Perú"/>
    <s v="Plato_11, Plato_14"/>
    <n v="168"/>
    <d v="2023-04-02T00:00:00"/>
    <d v="1899-12-30T00:14:00"/>
    <d v="1899-12-30T01:24:00"/>
    <d v="1899-12-30T01:10:00"/>
    <n v="1.5666666666666667"/>
    <n v="0"/>
    <s v="NO"/>
    <m/>
  </r>
  <r>
    <n v="7"/>
    <s v="Cliente_67"/>
    <n v="6"/>
    <d v="2023-04-02T00:58:00"/>
    <d v="2023-04-02T04:09:00"/>
    <s v="Mesero_1"/>
    <x v="2"/>
    <s v="Tarjeta de crédito"/>
    <n v="39.479999999999997"/>
    <s v="Reservada"/>
    <n v="226"/>
    <s v="Venezuela"/>
    <s v="Plato_3, Plato_13, Plato_6, Plato_9"/>
    <n v="171"/>
    <d v="2023-04-02T00:00:00"/>
    <d v="1899-12-30T00:58:00"/>
    <d v="1899-12-30T04:09:00"/>
    <d v="1899-12-30T03:11:00"/>
    <n v="2.4333333333333331"/>
    <n v="0.75000000007372991"/>
    <s v="SI"/>
    <m/>
  </r>
  <r>
    <n v="17"/>
    <s v="Cliente_378"/>
    <n v="6"/>
    <d v="2023-04-02T01:49:00"/>
    <d v="2023-04-02T04:52:00"/>
    <s v="Mesero_5"/>
    <x v="0"/>
    <s v="Tarjeta de crédito"/>
    <n v="41.05"/>
    <s v="Libre"/>
    <n v="227"/>
    <s v="Chile"/>
    <s v="Plato_7, Plato_17, Plato_16, Plato_11"/>
    <n v="211"/>
    <d v="2023-04-02T00:00:00"/>
    <d v="1899-12-30T01:49:00"/>
    <d v="1899-12-30T04:52:00"/>
    <d v="1899-12-30T03:03:00"/>
    <n v="1.9833333333333334"/>
    <n v="1.0666666666550251"/>
    <s v="SI"/>
    <m/>
  </r>
  <r>
    <n v="16"/>
    <s v="Cliente_445"/>
    <n v="4"/>
    <d v="2023-04-02T01:40:00"/>
    <d v="2023-04-02T04:02:00"/>
    <s v="Mesero_3"/>
    <x v="0"/>
    <s v="Tarjeta de crédito"/>
    <n v="10.66"/>
    <s v="Ocupada"/>
    <n v="228"/>
    <s v="Ecuador"/>
    <s v="Plato_14"/>
    <n v="69"/>
    <d v="2023-04-02T00:00:00"/>
    <d v="1899-12-30T01:40:00"/>
    <d v="1899-12-30T04:02:00"/>
    <d v="1899-12-30T02:37:00"/>
    <n v="0.58333333333333337"/>
    <n v="2.0333333333643773"/>
    <s v="SI"/>
    <m/>
  </r>
  <r>
    <n v="14"/>
    <s v="Cliente_984"/>
    <n v="3"/>
    <d v="2023-04-02T02:34:00"/>
    <d v="2023-04-02T04:30:00"/>
    <s v="Mesero_2"/>
    <x v="2"/>
    <s v="Tarjeta de crédito"/>
    <n v="28.58"/>
    <s v="Reservada"/>
    <n v="229"/>
    <s v="Bolivia"/>
    <s v="Plato_1, Plato_8, Plato_19, Plato_16"/>
    <n v="124"/>
    <d v="2023-04-02T00:00:00"/>
    <d v="1899-12-30T02:34:00"/>
    <d v="1899-12-30T04:30:00"/>
    <d v="1899-12-30T01:56:00"/>
    <n v="1.95"/>
    <n v="0"/>
    <s v="NO"/>
    <m/>
  </r>
  <r>
    <n v="5"/>
    <s v="Cliente_167"/>
    <n v="5"/>
    <d v="2023-04-02T02:15:00"/>
    <d v="2023-04-02T04:48:00"/>
    <s v="Mesero_2"/>
    <x v="0"/>
    <s v="Tarjeta de crédito"/>
    <n v="15.84"/>
    <s v="Libre"/>
    <n v="230"/>
    <s v="Venezuela"/>
    <s v="Plato_15, Plato_16, Plato_17"/>
    <n v="214"/>
    <d v="2023-04-02T00:00:00"/>
    <d v="1899-12-30T02:15:00"/>
    <d v="1899-12-30T04:48:00"/>
    <d v="1899-12-30T02:33:00"/>
    <n v="1.5166666666666666"/>
    <n v="1.0333333332634842"/>
    <s v="SI"/>
    <m/>
  </r>
  <r>
    <n v="8"/>
    <s v="Cliente_877"/>
    <n v="2"/>
    <d v="2023-04-02T01:12:00"/>
    <d v="2023-04-02T03:10:00"/>
    <s v="Mesero_2"/>
    <x v="0"/>
    <s v="Tarjeta de crédito"/>
    <n v="49.1"/>
    <s v="Ocupada"/>
    <n v="231"/>
    <s v="Perú"/>
    <s v="Plato_13, Plato_18, Plato_17, Plato_11"/>
    <n v="208"/>
    <d v="2023-04-02T00:00:00"/>
    <d v="1899-12-30T01:12:00"/>
    <d v="1899-12-30T03:10:00"/>
    <d v="1899-12-30T02:13:00"/>
    <n v="2.5"/>
    <n v="0"/>
    <s v="NO"/>
    <m/>
  </r>
  <r>
    <n v="2"/>
    <s v="Cliente_494"/>
    <n v="2"/>
    <d v="2023-04-02T02:04:00"/>
    <d v="2023-04-02T03:25:00"/>
    <s v="Mesero_1"/>
    <x v="0"/>
    <s v="Tarjeta de crédito"/>
    <n v="15.43"/>
    <s v="Reservada"/>
    <n v="232"/>
    <s v="Argentina"/>
    <s v="Plato_7, Plato_6, Plato_2, Plato_10"/>
    <n v="190"/>
    <d v="2023-04-02T00:00:00"/>
    <d v="1899-12-30T02:04:00"/>
    <d v="1899-12-30T03:25:00"/>
    <d v="1899-12-30T01:21:00"/>
    <n v="2.3166666666666669"/>
    <n v="0"/>
    <s v="NO"/>
    <m/>
  </r>
  <r>
    <n v="8"/>
    <s v="Cliente_881"/>
    <n v="1"/>
    <d v="2023-04-02T00:52:00"/>
    <d v="2023-04-02T02:39:00"/>
    <s v="Mesero_2"/>
    <x v="1"/>
    <s v="Tarjeta de débito"/>
    <n v="45.64"/>
    <s v="Libre"/>
    <n v="233"/>
    <s v="Argentina"/>
    <s v="Plato_12"/>
    <n v="38"/>
    <d v="2023-04-02T00:00:00"/>
    <d v="1899-12-30T00:52:00"/>
    <d v="1899-12-30T02:39:00"/>
    <d v="1899-12-30T01:47:00"/>
    <n v="0.51666666666666672"/>
    <n v="1.2666666667171134"/>
    <s v="SI"/>
    <m/>
  </r>
  <r>
    <n v="17"/>
    <s v="Cliente_264"/>
    <n v="6"/>
    <d v="2023-04-02T02:46:00"/>
    <d v="2023-04-02T05:28:00"/>
    <s v="Mesero_3"/>
    <x v="1"/>
    <s v="Tarjeta de crédito"/>
    <n v="10.220000000000001"/>
    <s v="Libre"/>
    <n v="234"/>
    <s v="Brasil"/>
    <s v="Plato_2, Plato_7, Plato_17"/>
    <n v="225"/>
    <d v="2023-04-02T00:00:00"/>
    <d v="1899-12-30T02:46:00"/>
    <d v="1899-12-30T05:28:00"/>
    <d v="1899-12-30T02:42:00"/>
    <n v="1.65"/>
    <n v="1.0500000000698493"/>
    <s v="SI"/>
    <m/>
  </r>
  <r>
    <n v="13"/>
    <s v="Cliente_230"/>
    <n v="5"/>
    <d v="2023-04-02T00:22:00"/>
    <d v="2023-04-02T02:48:00"/>
    <s v="Mesero_3"/>
    <x v="2"/>
    <s v="Tarjeta de crédito"/>
    <n v="26.37"/>
    <s v="Reservada"/>
    <n v="235"/>
    <s v="España"/>
    <s v="Plato_11"/>
    <n v="33"/>
    <d v="2023-04-02T00:00:00"/>
    <d v="1899-12-30T00:22:00"/>
    <d v="1899-12-30T02:48:00"/>
    <d v="1899-12-30T02:26:00"/>
    <n v="0.41666666666666669"/>
    <n v="2.0166666667403965"/>
    <s v="SI"/>
    <m/>
  </r>
  <r>
    <n v="12"/>
    <s v="Cliente_142"/>
    <n v="2"/>
    <d v="2023-04-02T00:52:00"/>
    <d v="2023-04-02T02:26:00"/>
    <s v="Mesero_3"/>
    <x v="0"/>
    <s v="Tarjeta de crédito"/>
    <n v="39.81"/>
    <s v="Libre"/>
    <n v="236"/>
    <s v="Argentina"/>
    <s v="Plato_11, Plato_5, Plato_8, Plato_15"/>
    <n v="255"/>
    <d v="2023-04-02T00:00:00"/>
    <d v="1899-12-30T00:52:00"/>
    <d v="1899-12-30T02:26:00"/>
    <d v="1899-12-30T01:34:00"/>
    <n v="1.6833333333333333"/>
    <n v="0"/>
    <s v="NO"/>
    <m/>
  </r>
  <r>
    <n v="4"/>
    <s v="Cliente_55"/>
    <n v="6"/>
    <d v="2023-04-02T02:45:00"/>
    <d v="2023-04-02T06:00:00"/>
    <s v="Mesero_2"/>
    <x v="0"/>
    <s v="Tarjeta de crédito"/>
    <n v="13.15"/>
    <s v="Ocupada"/>
    <n v="237"/>
    <s v="Perú"/>
    <s v="Plato_14, Plato_2"/>
    <n v="106"/>
    <d v="2023-04-02T00:00:00"/>
    <d v="1899-12-30T02:45:00"/>
    <d v="1899-12-30T06:00:00"/>
    <d v="1899-12-30T03:30:00"/>
    <n v="0.6166666666666667"/>
    <n v="2.8833333332751256"/>
    <s v="SI"/>
    <m/>
  </r>
  <r>
    <n v="13"/>
    <s v="Cliente_599"/>
    <n v="6"/>
    <d v="2023-04-02T02:17:00"/>
    <d v="2023-04-02T04:56:00"/>
    <s v="Mesero_2"/>
    <x v="1"/>
    <s v="Tarjeta de crédito"/>
    <n v="33.020000000000003"/>
    <s v="Libre"/>
    <n v="238"/>
    <s v="Brasil"/>
    <s v="Plato_19"/>
    <n v="72"/>
    <d v="2023-04-02T00:00:00"/>
    <d v="1899-12-30T02:17:00"/>
    <d v="1899-12-30T04:56:00"/>
    <d v="1899-12-30T02:39:00"/>
    <n v="0.75"/>
    <n v="1.9000000000814907"/>
    <s v="SI"/>
    <m/>
  </r>
  <r>
    <n v="12"/>
    <s v="Cliente_856"/>
    <n v="6"/>
    <d v="2023-04-02T02:46:00"/>
    <d v="2023-04-02T06:07:00"/>
    <s v="Mesero_4"/>
    <x v="0"/>
    <s v="Efectivo"/>
    <n v="11.76"/>
    <s v="Reservada"/>
    <n v="239"/>
    <s v="Brasil"/>
    <s v="Plato_10, Plato_7"/>
    <n v="74"/>
    <d v="2023-04-02T00:00:00"/>
    <d v="1899-12-30T02:46:00"/>
    <d v="1899-12-30T06:07:00"/>
    <d v="1899-12-30T03:21:00"/>
    <n v="1.2166666666666666"/>
    <n v="2.1333333334264655"/>
    <s v="SI"/>
    <m/>
  </r>
  <r>
    <n v="9"/>
    <s v="Cliente_722"/>
    <n v="1"/>
    <d v="2023-04-02T00:16:00"/>
    <d v="2023-04-02T03:10:00"/>
    <s v="Mesero_3"/>
    <x v="0"/>
    <s v="Tarjeta de débito"/>
    <n v="33.81"/>
    <s v="Libre"/>
    <n v="240"/>
    <s v="Perú"/>
    <s v="Plato_17, Plato_14, Plato_4, Plato_15"/>
    <n v="294"/>
    <d v="2023-04-02T00:00:00"/>
    <d v="1899-12-30T00:16:00"/>
    <d v="1899-12-30T03:10:00"/>
    <d v="1899-12-30T02:54:00"/>
    <n v="2.15"/>
    <n v="0.75000000002328315"/>
    <s v="SI"/>
    <m/>
  </r>
  <r>
    <n v="12"/>
    <s v="Cliente_935"/>
    <n v="4"/>
    <d v="2023-04-02T00:04:00"/>
    <d v="2023-04-02T01:04:00"/>
    <s v="Mesero_5"/>
    <x v="0"/>
    <s v="Tarjeta de crédito"/>
    <n v="38.97"/>
    <s v="Ocupada"/>
    <n v="241"/>
    <s v="Brasil"/>
    <s v="Plato_4"/>
    <n v="18"/>
    <d v="2023-04-02T00:00:00"/>
    <d v="1899-12-30T00:04:00"/>
    <d v="1899-12-30T01:04:00"/>
    <d v="1899-12-30T01:15:00"/>
    <n v="0.18333333333333332"/>
    <n v="1.066666666608459"/>
    <s v="SI"/>
    <m/>
  </r>
  <r>
    <n v="12"/>
    <s v="Cliente_961"/>
    <n v="2"/>
    <d v="2023-04-02T03:42:00"/>
    <d v="2023-04-02T05:09:00"/>
    <s v="Mesero_2"/>
    <x v="0"/>
    <s v="Tarjeta de crédito"/>
    <n v="31.29"/>
    <s v="Reservada"/>
    <n v="242"/>
    <s v="Venezuela"/>
    <s v="Plato_10, Plato_1, Plato_11"/>
    <n v="134"/>
    <d v="2023-04-02T00:00:00"/>
    <d v="1899-12-30T03:42:00"/>
    <d v="1899-12-30T05:09:00"/>
    <d v="1899-12-30T01:27:00"/>
    <n v="1.65"/>
    <n v="0"/>
    <s v="NO"/>
    <m/>
  </r>
  <r>
    <n v="4"/>
    <s v="Cliente_924"/>
    <n v="4"/>
    <d v="2023-04-02T00:42:00"/>
    <d v="2023-04-02T04:11:00"/>
    <s v="Mesero_2"/>
    <x v="0"/>
    <s v="Tarjeta de crédito"/>
    <n v="21.45"/>
    <s v="Libre"/>
    <n v="243"/>
    <s v="España"/>
    <s v="Plato_20"/>
    <n v="120"/>
    <d v="2023-04-02T00:00:00"/>
    <d v="1899-12-30T00:42:00"/>
    <d v="1899-12-30T04:11:00"/>
    <d v="1899-12-30T03:29:00"/>
    <n v="0.36666666666666664"/>
    <n v="3.1166666666705471"/>
    <s v="SI"/>
    <m/>
  </r>
  <r>
    <n v="17"/>
    <s v="Cliente_390"/>
    <n v="6"/>
    <d v="2023-04-02T03:44:00"/>
    <d v="2023-04-02T06:01:00"/>
    <s v="Mesero_3"/>
    <x v="0"/>
    <s v="Efectivo"/>
    <n v="17.649999999999999"/>
    <s v="Reservada"/>
    <n v="244"/>
    <s v="Perú"/>
    <s v="Plato_20, Plato_12"/>
    <n v="158"/>
    <d v="2023-04-02T00:00:00"/>
    <d v="1899-12-30T03:44:00"/>
    <d v="1899-12-30T06:01:00"/>
    <d v="1899-12-30T02:17:00"/>
    <n v="1.4833333333333334"/>
    <n v="0.80000000010865424"/>
    <s v="SI"/>
    <m/>
  </r>
  <r>
    <n v="11"/>
    <s v="Cliente_579"/>
    <n v="1"/>
    <d v="2023-04-02T03:31:00"/>
    <d v="2023-04-02T06:57:00"/>
    <s v="Mesero_1"/>
    <x v="0"/>
    <s v="Tarjeta de crédito"/>
    <n v="14.82"/>
    <s v="Reservada"/>
    <n v="245"/>
    <s v="Bolivia"/>
    <s v="Plato_4, Plato_17, Plato_20, Plato_19"/>
    <n v="273"/>
    <d v="2023-04-02T00:00:00"/>
    <d v="1899-12-30T03:31:00"/>
    <d v="1899-12-30T06:57:00"/>
    <d v="1899-12-30T03:26:00"/>
    <n v="1.9333333333333333"/>
    <n v="1.500000000015522"/>
    <s v="SI"/>
    <m/>
  </r>
  <r>
    <n v="2"/>
    <s v="Cliente_961"/>
    <n v="6"/>
    <d v="2023-04-02T01:50:00"/>
    <d v="2023-04-02T04:09:00"/>
    <s v="Mesero_2"/>
    <x v="0"/>
    <s v="Tarjeta de crédito"/>
    <n v="42.75"/>
    <s v="Libre"/>
    <n v="246"/>
    <s v="Bolivia"/>
    <s v="Plato_6, Plato_7, Plato_8, Plato_17"/>
    <n v="327"/>
    <d v="2023-04-02T00:00:00"/>
    <d v="1899-12-30T01:50:00"/>
    <d v="1899-12-30T04:09:00"/>
    <d v="1899-12-30T02:19:00"/>
    <n v="2.4333333333333331"/>
    <n v="0"/>
    <s v="NO"/>
    <m/>
  </r>
  <r>
    <n v="11"/>
    <s v="Cliente_788"/>
    <n v="6"/>
    <d v="2023-04-02T02:34:00"/>
    <d v="2023-04-02T05:21:00"/>
    <s v="Mesero_2"/>
    <x v="0"/>
    <s v="Tarjeta de crédito"/>
    <n v="49.07"/>
    <s v="Ocupada"/>
    <n v="247"/>
    <s v="Ecuador"/>
    <s v="Plato_11"/>
    <n v="66"/>
    <d v="2023-04-02T00:00:00"/>
    <d v="1899-12-30T02:34:00"/>
    <d v="1899-12-30T05:21:00"/>
    <d v="1899-12-30T03:02:00"/>
    <n v="0.98333333333333328"/>
    <n v="2.0499999999922389"/>
    <s v="SI"/>
    <m/>
  </r>
  <r>
    <n v="12"/>
    <s v="Cliente_567"/>
    <n v="6"/>
    <d v="2023-04-02T00:26:00"/>
    <d v="2023-04-02T02:18:00"/>
    <s v="Mesero_2"/>
    <x v="0"/>
    <s v="Tarjeta de débito"/>
    <n v="18.690000000000001"/>
    <s v="Ocupada"/>
    <n v="248"/>
    <s v="Chile"/>
    <s v="Plato_18, Plato_9, Plato_6, Plato_1"/>
    <n v="225"/>
    <d v="2023-04-02T00:00:00"/>
    <d v="1899-12-30T00:26:00"/>
    <d v="1899-12-30T02:18:00"/>
    <d v="1899-12-30T02:07:00"/>
    <n v="2"/>
    <n v="0.11666666663950309"/>
    <s v="SI"/>
    <m/>
  </r>
  <r>
    <n v="8"/>
    <s v="Cliente_927"/>
    <n v="6"/>
    <d v="2023-04-02T00:58:00"/>
    <d v="2023-04-02T03:55:00"/>
    <s v="Mesero_2"/>
    <x v="2"/>
    <s v="Tarjeta de crédito"/>
    <n v="47.71"/>
    <s v="Ocupada"/>
    <n v="249"/>
    <s v="España"/>
    <s v="Plato_5, Plato_4"/>
    <n v="80"/>
    <d v="2023-04-02T00:00:00"/>
    <d v="1899-12-30T00:58:00"/>
    <d v="1899-12-30T03:55:00"/>
    <d v="1899-12-30T03:12:00"/>
    <n v="1.8166666666666667"/>
    <n v="1.3833333333449749"/>
    <s v="SI"/>
    <m/>
  </r>
  <r>
    <n v="8"/>
    <s v="Cliente_539"/>
    <n v="2"/>
    <d v="2023-04-02T02:56:00"/>
    <d v="2023-04-02T06:33:00"/>
    <s v="Mesero_4"/>
    <x v="0"/>
    <s v="Tarjeta de crédito"/>
    <n v="23.21"/>
    <s v="Libre"/>
    <n v="250"/>
    <s v="España"/>
    <s v="Plato_3"/>
    <n v="20"/>
    <d v="2023-04-02T00:00:00"/>
    <d v="1899-12-30T02:56:00"/>
    <d v="1899-12-30T06:33:00"/>
    <d v="1899-12-30T03:37:00"/>
    <n v="0.48333333333333334"/>
    <n v="3.133333333422585"/>
    <s v="SI"/>
    <m/>
  </r>
  <r>
    <n v="12"/>
    <s v="Cliente_872"/>
    <n v="6"/>
    <d v="2023-04-02T01:20:00"/>
    <d v="2023-04-02T04:24:00"/>
    <s v="Mesero_1"/>
    <x v="0"/>
    <s v="Tarjeta de crédito"/>
    <n v="13.69"/>
    <s v="Ocupada"/>
    <n v="251"/>
    <s v="Uruguay"/>
    <s v="Plato_10, Plato_5, Plato_14, Plato_12"/>
    <n v="109"/>
    <d v="2023-04-02T00:00:00"/>
    <d v="1899-12-30T01:20:00"/>
    <d v="1899-12-30T04:24:00"/>
    <d v="1899-12-30T03:19:00"/>
    <n v="2.0333333333333332"/>
    <n v="1.2833333333760191"/>
    <s v="SI"/>
    <m/>
  </r>
  <r>
    <n v="4"/>
    <s v="Cliente_425"/>
    <n v="3"/>
    <d v="2023-04-02T00:39:00"/>
    <d v="2023-04-02T04:24:00"/>
    <s v="Mesero_4"/>
    <x v="0"/>
    <s v="Tarjeta de crédito"/>
    <n v="43.81"/>
    <s v="Libre"/>
    <n v="252"/>
    <s v="Colombia"/>
    <s v="Plato_1, Plato_10"/>
    <n v="102"/>
    <d v="2023-04-02T00:00:00"/>
    <d v="1899-12-30T00:39:00"/>
    <d v="1899-12-30T04:24:00"/>
    <d v="1899-12-30T03:45:00"/>
    <n v="1.4"/>
    <n v="2.35"/>
    <s v="SI"/>
    <m/>
  </r>
  <r>
    <n v="8"/>
    <s v="Cliente_700"/>
    <n v="2"/>
    <d v="2023-04-02T00:54:00"/>
    <d v="2023-04-02T03:45:00"/>
    <s v="Mesero_3"/>
    <x v="2"/>
    <s v="Tarjeta de crédito"/>
    <n v="34.69"/>
    <s v="Ocupada"/>
    <n v="253"/>
    <s v="Argentina"/>
    <s v="Plato_1, Plato_13, Plato_9"/>
    <n v="154"/>
    <d v="2023-04-02T00:00:00"/>
    <d v="1899-12-30T00:54:00"/>
    <d v="1899-12-30T03:45:00"/>
    <d v="1899-12-30T03:06:00"/>
    <n v="0.91666666666666663"/>
    <n v="2.1833333333682581"/>
    <s v="SI"/>
    <m/>
  </r>
  <r>
    <n v="10"/>
    <s v="Cliente_665"/>
    <n v="6"/>
    <d v="2023-04-02T03:05:00"/>
    <d v="2023-04-02T05:47:00"/>
    <s v="Mesero_1"/>
    <x v="2"/>
    <s v="Tarjeta de crédito"/>
    <n v="36.43"/>
    <s v="Reservada"/>
    <n v="254"/>
    <s v="Paraguay"/>
    <s v="Plato_17, Plato_10, Plato_18, Plato_16"/>
    <n v="297"/>
    <d v="2023-04-02T00:00:00"/>
    <d v="1899-12-30T03:05:00"/>
    <d v="1899-12-30T05:47:00"/>
    <d v="1899-12-30T02:42:00"/>
    <n v="2.35"/>
    <n v="0.3500000000698491"/>
    <s v="SI"/>
    <m/>
  </r>
  <r>
    <n v="8"/>
    <s v="Cliente_978"/>
    <n v="4"/>
    <d v="2023-04-02T02:23:00"/>
    <d v="2023-04-02T03:59:00"/>
    <s v="Mesero_2"/>
    <x v="2"/>
    <s v="Efectivo"/>
    <n v="13.34"/>
    <s v="Reservada"/>
    <n v="255"/>
    <s v="Uruguay"/>
    <s v="Plato_1"/>
    <n v="25"/>
    <d v="2023-04-02T00:00:00"/>
    <d v="1899-12-30T02:23:00"/>
    <d v="1899-12-30T03:59:00"/>
    <d v="1899-12-30T01:36:00"/>
    <n v="0.6166666666666667"/>
    <n v="0.98333333331005024"/>
    <s v="SI"/>
    <m/>
  </r>
  <r>
    <n v="5"/>
    <s v="Cliente_577"/>
    <n v="2"/>
    <d v="2023-04-02T00:23:00"/>
    <d v="2023-04-02T03:27:00"/>
    <s v="Mesero_5"/>
    <x v="1"/>
    <s v="Efectivo"/>
    <n v="49.88"/>
    <s v="Reservada"/>
    <n v="256"/>
    <s v="Argentina"/>
    <s v="Plato_13"/>
    <n v="21"/>
    <d v="2023-04-02T00:00:00"/>
    <d v="1899-12-30T00:23:00"/>
    <d v="1899-12-30T03:27:00"/>
    <d v="1899-12-30T03:04:00"/>
    <n v="0.26666666666666666"/>
    <n v="2.8000000000426857"/>
    <s v="SI"/>
    <m/>
  </r>
  <r>
    <n v="12"/>
    <s v="Cliente_429"/>
    <n v="5"/>
    <d v="2023-04-02T02:08:00"/>
    <d v="2023-04-02T03:17:00"/>
    <s v="Mesero_2"/>
    <x v="0"/>
    <s v="Tarjeta de crédito"/>
    <n v="26.78"/>
    <s v="Reservada"/>
    <n v="257"/>
    <s v="Ecuador"/>
    <s v="Plato_14"/>
    <n v="46"/>
    <d v="2023-04-02T00:00:00"/>
    <d v="1899-12-30T02:08:00"/>
    <d v="1899-12-30T03:17:00"/>
    <d v="1899-12-30T01:09:00"/>
    <n v="0.46666666666666667"/>
    <n v="0.68333333341482405"/>
    <s v="SI"/>
    <m/>
  </r>
  <r>
    <n v="12"/>
    <s v="Cliente_811"/>
    <n v="1"/>
    <d v="2023-04-02T00:39:00"/>
    <d v="2023-04-02T04:32:00"/>
    <s v="Mesero_2"/>
    <x v="1"/>
    <s v="Tarjeta de crédito"/>
    <n v="47.99"/>
    <s v="Reservada"/>
    <n v="258"/>
    <s v="Bolivia"/>
    <s v="Plato_1, Plato_3, Plato_15, Plato_20"/>
    <n v="117"/>
    <d v="2023-04-02T00:00:00"/>
    <d v="1899-12-30T00:39:00"/>
    <d v="1899-12-30T04:32:00"/>
    <d v="1899-12-30T03:53:00"/>
    <n v="1.75"/>
    <n v="2.1333333332440816"/>
    <s v="SI"/>
    <m/>
  </r>
  <r>
    <n v="10"/>
    <s v="Cliente_553"/>
    <n v="5"/>
    <d v="2023-04-02T03:27:00"/>
    <d v="2023-04-02T06:16:00"/>
    <s v="Mesero_1"/>
    <x v="0"/>
    <s v="Tarjeta de crédito"/>
    <n v="46.72"/>
    <s v="Ocupada"/>
    <n v="259"/>
    <s v="Venezuela"/>
    <s v="Plato_6"/>
    <n v="81"/>
    <d v="2023-04-02T00:00:00"/>
    <d v="1899-12-30T03:27:00"/>
    <d v="1899-12-30T06:16:00"/>
    <d v="1899-12-30T03:04:00"/>
    <n v="0.18333333333333332"/>
    <n v="2.8833333332596038"/>
    <s v="SI"/>
    <m/>
  </r>
  <r>
    <n v="20"/>
    <s v="Cliente_228"/>
    <n v="6"/>
    <d v="2023-04-02T01:23:00"/>
    <d v="2023-04-02T04:38:00"/>
    <s v="Mesero_5"/>
    <x v="0"/>
    <s v="Efectivo"/>
    <n v="47.55"/>
    <s v="Ocupada"/>
    <n v="260"/>
    <s v="Uruguay"/>
    <s v="Plato_14"/>
    <n v="69"/>
    <d v="2023-04-02T00:00:00"/>
    <d v="1899-12-30T01:23:00"/>
    <d v="1899-12-30T04:38:00"/>
    <d v="1899-12-30T03:30:00"/>
    <n v="0.81666666666666665"/>
    <n v="2.6833333334497489"/>
    <s v="SI"/>
    <m/>
  </r>
  <r>
    <n v="8"/>
    <s v="Cliente_249"/>
    <n v="1"/>
    <d v="2023-04-02T01:08:00"/>
    <d v="2023-04-02T02:55:00"/>
    <s v="Mesero_4"/>
    <x v="0"/>
    <s v="Tarjeta de crédito"/>
    <n v="32.42"/>
    <s v="Ocupada"/>
    <n v="261"/>
    <s v="Chile"/>
    <s v="Plato_15, Plato_9"/>
    <n v="154"/>
    <d v="2023-04-02T00:00:00"/>
    <d v="1899-12-30T01:08:00"/>
    <d v="1899-12-30T02:55:00"/>
    <d v="1899-12-30T02:02:00"/>
    <n v="0.91666666666666663"/>
    <n v="1.1166666667171135"/>
    <s v="SI"/>
    <m/>
  </r>
  <r>
    <n v="18"/>
    <s v="Cliente_326"/>
    <n v="4"/>
    <d v="2023-04-02T03:44:00"/>
    <d v="2023-04-02T07:21:00"/>
    <s v="Mesero_2"/>
    <x v="0"/>
    <s v="Tarjeta de crédito"/>
    <n v="42.83"/>
    <s v="Ocupada"/>
    <n v="262"/>
    <s v="Venezuela"/>
    <s v="Plato_5, Plato_17"/>
    <n v="115"/>
    <d v="2023-04-02T00:00:00"/>
    <d v="1899-12-30T03:44:00"/>
    <d v="1899-12-30T07:21:00"/>
    <d v="1899-12-30T03:52:00"/>
    <n v="0.8"/>
    <n v="3.0666666667559186"/>
    <s v="SI"/>
    <m/>
  </r>
  <r>
    <n v="5"/>
    <s v="Cliente_697"/>
    <n v="1"/>
    <d v="2023-04-02T02:53:00"/>
    <d v="2023-04-02T05:26:00"/>
    <s v="Mesero_1"/>
    <x v="1"/>
    <s v="Tarjeta de crédito"/>
    <n v="42.96"/>
    <s v="Libre"/>
    <n v="263"/>
    <s v="Uruguay"/>
    <s v="Plato_15, Plato_8, Plato_2, Plato_7"/>
    <n v="121"/>
    <d v="2023-04-02T00:00:00"/>
    <d v="1899-12-30T02:53:00"/>
    <d v="1899-12-30T05:26:00"/>
    <d v="1899-12-30T02:33:00"/>
    <n v="2.4833333333333334"/>
    <n v="6.6666666771440397E-2"/>
    <s v="SI"/>
    <m/>
  </r>
  <r>
    <n v="2"/>
    <s v="Cliente_281"/>
    <n v="1"/>
    <d v="2023-04-02T03:11:00"/>
    <d v="2023-04-02T04:26:00"/>
    <s v="Mesero_1"/>
    <x v="0"/>
    <s v="Tarjeta de crédito"/>
    <n v="49.21"/>
    <s v="Libre"/>
    <n v="264"/>
    <s v="Bolivia"/>
    <s v="Plato_8, Plato_15, Plato_2, Plato_1"/>
    <n v="182"/>
    <d v="2023-04-02T00:00:00"/>
    <d v="1899-12-30T03:11:00"/>
    <d v="1899-12-30T04:26:00"/>
    <d v="1899-12-30T01:15:00"/>
    <n v="1.95"/>
    <n v="0"/>
    <s v="NO"/>
    <m/>
  </r>
  <r>
    <n v="6"/>
    <s v="Cliente_686"/>
    <n v="1"/>
    <d v="2023-04-02T02:54:00"/>
    <d v="2023-04-02T06:15:00"/>
    <s v="Mesero_2"/>
    <x v="1"/>
    <s v="Tarjeta de débito"/>
    <n v="21.48"/>
    <s v="Libre"/>
    <n v="265"/>
    <s v="Chile"/>
    <s v="Plato_14, Plato_17, Plato_6, Plato_2"/>
    <n v="171"/>
    <d v="2023-04-02T00:00:00"/>
    <d v="1899-12-30T02:54:00"/>
    <d v="1899-12-30T06:15:00"/>
    <d v="1899-12-30T03:21:00"/>
    <n v="2.25"/>
    <n v="1.0999999999185093"/>
    <s v="SI"/>
    <m/>
  </r>
  <r>
    <n v="4"/>
    <s v="Cliente_418"/>
    <n v="4"/>
    <d v="2023-04-02T00:30:00"/>
    <d v="2023-04-02T02:04:00"/>
    <s v="Mesero_2"/>
    <x v="0"/>
    <s v="Tarjeta de crédito"/>
    <n v="24.75"/>
    <s v="Reservada"/>
    <n v="266"/>
    <s v="Paraguay"/>
    <s v="Plato_7, Plato_1"/>
    <n v="99"/>
    <d v="2023-04-02T00:00:00"/>
    <d v="1899-12-30T00:30:00"/>
    <d v="1899-12-30T02:04:00"/>
    <d v="1899-12-30T01:34:00"/>
    <n v="1.7666666666666666"/>
    <n v="0"/>
    <s v="NO"/>
    <m/>
  </r>
  <r>
    <n v="7"/>
    <s v="Cliente_397"/>
    <n v="5"/>
    <d v="2023-04-03T02:07:00"/>
    <d v="2023-04-03T03:48:00"/>
    <s v="Mesero_2"/>
    <x v="2"/>
    <s v="Tarjeta de crédito"/>
    <n v="44.66"/>
    <s v="Ocupada"/>
    <n v="267"/>
    <s v="España"/>
    <s v="Plato_15, Plato_16, Plato_2"/>
    <n v="118"/>
    <d v="2023-04-03T00:00:00"/>
    <d v="1899-12-30T02:07:00"/>
    <d v="1899-12-30T03:48:00"/>
    <d v="1899-12-30T01:56:00"/>
    <n v="1.6"/>
    <n v="0.33333333340706295"/>
    <s v="SI"/>
    <m/>
  </r>
  <r>
    <n v="14"/>
    <s v="Cliente_477"/>
    <n v="1"/>
    <d v="2023-04-03T00:46:00"/>
    <d v="2023-04-03T03:44:00"/>
    <s v="Mesero_3"/>
    <x v="0"/>
    <s v="Tarjeta de débito"/>
    <n v="23.16"/>
    <s v="Libre"/>
    <n v="268"/>
    <s v="Uruguay"/>
    <s v="Plato_7, Plato_5"/>
    <n v="68"/>
    <d v="2023-04-03T00:00:00"/>
    <d v="1899-12-30T00:46:00"/>
    <d v="1899-12-30T03:44:00"/>
    <d v="1899-12-30T02:58:00"/>
    <n v="1.3833333333333333"/>
    <n v="1.5833333332246791"/>
    <s v="SI"/>
    <m/>
  </r>
  <r>
    <n v="11"/>
    <s v="Cliente_300"/>
    <n v="2"/>
    <d v="2023-04-03T02:58:00"/>
    <d v="2023-04-03T04:15:00"/>
    <s v="Mesero_2"/>
    <x v="0"/>
    <s v="Tarjeta de débito"/>
    <n v="39.17"/>
    <s v="Libre"/>
    <n v="269"/>
    <s v="Venezuela"/>
    <s v="Plato_19, Plato_20, Plato_18"/>
    <n v="250"/>
    <d v="2023-04-03T00:00:00"/>
    <d v="1899-12-30T02:58:00"/>
    <d v="1899-12-30T04:15:00"/>
    <d v="1899-12-30T01:17:00"/>
    <n v="1.6833333333333333"/>
    <n v="0"/>
    <s v="NO"/>
    <m/>
  </r>
  <r>
    <n v="10"/>
    <s v="Cliente_775"/>
    <n v="1"/>
    <d v="2023-04-03T01:11:00"/>
    <d v="2023-04-03T04:59:00"/>
    <s v="Mesero_4"/>
    <x v="0"/>
    <s v="Tarjeta de crédito"/>
    <n v="10.130000000000001"/>
    <s v="Libre"/>
    <n v="270"/>
    <s v="Ecuador"/>
    <s v="Plato_18"/>
    <n v="102"/>
    <d v="2023-04-03T00:00:00"/>
    <d v="1899-12-30T01:11:00"/>
    <d v="1899-12-30T04:59:00"/>
    <d v="1899-12-30T03:48:00"/>
    <n v="0.43333333333333335"/>
    <n v="3.3666666666550249"/>
    <s v="SI"/>
    <m/>
  </r>
  <r>
    <n v="3"/>
    <s v="Cliente_928"/>
    <n v="3"/>
    <d v="2023-04-03T01:40:00"/>
    <d v="2023-04-03T05:10:00"/>
    <s v="Mesero_3"/>
    <x v="0"/>
    <s v="Tarjeta de crédito"/>
    <n v="16.11"/>
    <s v="Ocupada"/>
    <n v="271"/>
    <s v="Bolivia"/>
    <s v="Plato_5"/>
    <n v="44"/>
    <d v="2023-04-03T00:00:00"/>
    <d v="1899-12-30T01:40:00"/>
    <d v="1899-12-30T05:10:00"/>
    <d v="1899-12-30T03:45:00"/>
    <n v="0.91666666666666663"/>
    <n v="2.8333333333915411"/>
    <s v="SI"/>
    <m/>
  </r>
  <r>
    <n v="7"/>
    <s v="Cliente_132"/>
    <n v="1"/>
    <d v="2023-04-03T00:34:00"/>
    <d v="2023-04-03T04:24:00"/>
    <s v="Mesero_4"/>
    <x v="0"/>
    <s v="Tarjeta de crédito"/>
    <n v="42.73"/>
    <s v="Reservada"/>
    <n v="272"/>
    <s v="España"/>
    <s v="Plato_7, Plato_8"/>
    <n v="83"/>
    <d v="2023-04-03T00:00:00"/>
    <d v="1899-12-30T00:34:00"/>
    <d v="1899-12-30T04:24:00"/>
    <d v="1899-12-30T03:50:00"/>
    <n v="1.3833333333333333"/>
    <n v="2.4500000000970128"/>
    <s v="SI"/>
    <m/>
  </r>
  <r>
    <n v="20"/>
    <s v="Cliente_709"/>
    <n v="5"/>
    <d v="2023-04-03T01:47:00"/>
    <d v="2023-04-03T03:29:00"/>
    <s v="Mesero_2"/>
    <x v="0"/>
    <s v="Efectivo"/>
    <n v="36.299999999999997"/>
    <s v="Ocupada"/>
    <n v="273"/>
    <s v="Colombia"/>
    <s v="Plato_15, Plato_5, Plato_1"/>
    <n v="123"/>
    <d v="2023-04-03T00:00:00"/>
    <d v="1899-12-30T01:47:00"/>
    <d v="1899-12-30T03:29:00"/>
    <d v="1899-12-30T01:57:00"/>
    <n v="1.1166666666666667"/>
    <n v="0.83333333328676717"/>
    <s v="SI"/>
    <m/>
  </r>
  <r>
    <n v="7"/>
    <s v="Cliente_53"/>
    <n v="1"/>
    <d v="2023-04-03T03:15:00"/>
    <d v="2023-04-03T05:52:00"/>
    <s v="Mesero_1"/>
    <x v="0"/>
    <s v="Tarjeta de débito"/>
    <n v="19.93"/>
    <s v="Ocupada"/>
    <n v="274"/>
    <s v="Brasil"/>
    <s v="Plato_10, Plato_12"/>
    <n v="116"/>
    <d v="2023-04-03T00:00:00"/>
    <d v="1899-12-30T03:15:00"/>
    <d v="1899-12-30T05:52:00"/>
    <d v="1899-12-30T02:52:00"/>
    <n v="1.25"/>
    <n v="1.6166666666395031"/>
    <s v="SI"/>
    <m/>
  </r>
  <r>
    <n v="5"/>
    <s v="Cliente_765"/>
    <n v="3"/>
    <d v="2023-04-03T02:13:00"/>
    <d v="2023-04-03T05:58:00"/>
    <s v="Mesero_2"/>
    <x v="0"/>
    <s v="Tarjeta de crédito"/>
    <n v="49.67"/>
    <s v="Reservada"/>
    <n v="275"/>
    <s v="Bolivia"/>
    <s v="Plato_11, Plato_17, Plato_10"/>
    <n v="121"/>
    <d v="2023-04-03T00:00:00"/>
    <d v="1899-12-30T02:13:00"/>
    <d v="1899-12-30T05:58:00"/>
    <d v="1899-12-30T03:45:00"/>
    <n v="2.0333333333333332"/>
    <n v="1.7166666666666668"/>
    <s v="SI"/>
    <m/>
  </r>
  <r>
    <n v="15"/>
    <s v="Cliente_673"/>
    <n v="6"/>
    <d v="2023-04-03T02:35:00"/>
    <d v="2023-04-03T05:34:00"/>
    <s v="Mesero_4"/>
    <x v="0"/>
    <s v="Tarjeta de débito"/>
    <n v="20.98"/>
    <s v="Reservada"/>
    <n v="276"/>
    <s v="Ecuador"/>
    <s v="Plato_5, Plato_10"/>
    <n v="70"/>
    <d v="2023-04-03T00:00:00"/>
    <d v="1899-12-30T02:35:00"/>
    <d v="1899-12-30T05:34:00"/>
    <d v="1899-12-30T02:59:00"/>
    <n v="1.4166666666666667"/>
    <n v="1.5666666666123394"/>
    <s v="SI"/>
    <m/>
  </r>
  <r>
    <n v="4"/>
    <s v="Cliente_243"/>
    <n v="2"/>
    <d v="2023-04-03T01:28:00"/>
    <d v="2023-04-03T03:56:00"/>
    <s v="Mesero_5"/>
    <x v="0"/>
    <s v="Tarjeta de crédito"/>
    <n v="10.29"/>
    <s v="Libre"/>
    <n v="277"/>
    <s v="España"/>
    <s v="Plato_17"/>
    <n v="93"/>
    <d v="2023-04-03T00:00:00"/>
    <d v="1899-12-30T01:28:00"/>
    <d v="1899-12-30T03:56:00"/>
    <d v="1899-12-30T02:28:00"/>
    <n v="0.48333333333333334"/>
    <n v="1.9833333333410943"/>
    <s v="SI"/>
    <m/>
  </r>
  <r>
    <n v="5"/>
    <s v="Cliente_999"/>
    <n v="4"/>
    <d v="2023-04-03T03:10:00"/>
    <d v="2023-04-03T05:12:00"/>
    <s v="Mesero_3"/>
    <x v="0"/>
    <s v="Efectivo"/>
    <n v="41.36"/>
    <s v="Libre"/>
    <n v="278"/>
    <s v="Venezuela"/>
    <s v="Plato_17, Plato_7"/>
    <n v="141"/>
    <d v="2023-04-03T00:00:00"/>
    <d v="1899-12-30T03:10:00"/>
    <d v="1899-12-30T05:12:00"/>
    <d v="1899-12-30T02:02:00"/>
    <n v="1.0166666666666666"/>
    <n v="1.0166666666589057"/>
    <s v="SI"/>
    <m/>
  </r>
  <r>
    <n v="11"/>
    <s v="Cliente_510"/>
    <n v="5"/>
    <d v="2023-04-03T00:15:00"/>
    <d v="2023-04-03T02:35:00"/>
    <s v="Mesero_2"/>
    <x v="2"/>
    <s v="Tarjeta de crédito"/>
    <n v="43.53"/>
    <s v="Libre"/>
    <n v="279"/>
    <s v="Venezuela"/>
    <s v="Plato_20, Plato_8, Plato_4, Plato_16"/>
    <n v="201"/>
    <d v="2023-04-03T00:00:00"/>
    <d v="1899-12-30T00:15:00"/>
    <d v="1899-12-30T02:35:00"/>
    <d v="1899-12-30T02:20:00"/>
    <n v="2.3666666666666667"/>
    <n v="0"/>
    <s v="NO"/>
    <m/>
  </r>
  <r>
    <n v="14"/>
    <s v="Cliente_730"/>
    <n v="6"/>
    <d v="2023-04-03T00:30:00"/>
    <d v="2023-04-03T02:41:00"/>
    <s v="Mesero_5"/>
    <x v="0"/>
    <s v="Tarjeta de crédito"/>
    <n v="36.08"/>
    <s v="Reservada"/>
    <n v="280"/>
    <s v="Ecuador"/>
    <s v="Plato_7, Plato_14"/>
    <n v="117"/>
    <d v="2023-04-03T00:00:00"/>
    <d v="1899-12-30T00:30:00"/>
    <d v="1899-12-30T02:41:00"/>
    <d v="1899-12-30T02:11:00"/>
    <n v="1.4333333333333333"/>
    <n v="0.74999999995731437"/>
    <s v="SI"/>
    <m/>
  </r>
  <r>
    <n v="18"/>
    <s v="Cliente_617"/>
    <n v="2"/>
    <d v="2023-04-03T03:52:00"/>
    <d v="2023-04-03T07:50:00"/>
    <s v="Mesero_4"/>
    <x v="1"/>
    <s v="Efectivo"/>
    <n v="44.3"/>
    <s v="Ocupada"/>
    <n v="281"/>
    <s v="Perú"/>
    <s v="Plato_11"/>
    <n v="66"/>
    <d v="2023-04-03T00:00:00"/>
    <d v="1899-12-30T03:52:00"/>
    <d v="1899-12-30T07:50:00"/>
    <d v="1899-12-30T04:13:00"/>
    <n v="0.15"/>
    <n v="4.0666666666744273"/>
    <s v="SI"/>
    <m/>
  </r>
  <r>
    <n v="6"/>
    <s v="Cliente_827"/>
    <n v="1"/>
    <d v="2023-04-03T01:11:00"/>
    <d v="2023-04-03T05:02:00"/>
    <s v="Mesero_4"/>
    <x v="0"/>
    <s v="Tarjeta de crédito"/>
    <n v="19.05"/>
    <s v="Libre"/>
    <n v="282"/>
    <s v="Uruguay"/>
    <s v="Plato_4, Plato_3"/>
    <n v="74"/>
    <d v="2023-04-03T00:00:00"/>
    <d v="1899-12-30T01:11:00"/>
    <d v="1899-12-30T05:02:00"/>
    <d v="1899-12-30T03:51:00"/>
    <n v="1.9"/>
    <n v="1.949999999976717"/>
    <s v="SI"/>
    <m/>
  </r>
  <r>
    <n v="19"/>
    <s v="Cliente_184"/>
    <n v="5"/>
    <d v="2023-04-03T01:04:00"/>
    <d v="2023-04-03T04:48:00"/>
    <s v="Mesero_5"/>
    <x v="2"/>
    <s v="Tarjeta de crédito"/>
    <n v="43.07"/>
    <s v="Libre"/>
    <n v="283"/>
    <s v="Brasil"/>
    <s v="Plato_10"/>
    <n v="78"/>
    <d v="2023-04-03T00:00:00"/>
    <d v="1899-12-30T01:04:00"/>
    <d v="1899-12-30T04:48:00"/>
    <d v="1899-12-30T03:44:00"/>
    <n v="0.1"/>
    <n v="3.6333333332790061"/>
    <s v="SI"/>
    <m/>
  </r>
  <r>
    <n v="11"/>
    <s v="Cliente_345"/>
    <n v="4"/>
    <d v="2023-04-03T02:28:00"/>
    <d v="2023-04-03T04:37:00"/>
    <s v="Mesero_5"/>
    <x v="0"/>
    <s v="Tarjeta de débito"/>
    <n v="29.99"/>
    <s v="Ocupada"/>
    <n v="284"/>
    <s v="Perú"/>
    <s v="Plato_3, Plato_6, Plato_12, Plato_11"/>
    <n v="158"/>
    <d v="2023-04-03T00:00:00"/>
    <d v="1899-12-30T02:28:00"/>
    <d v="1899-12-30T04:37:00"/>
    <d v="1899-12-30T02:24:00"/>
    <n v="3.25"/>
    <n v="0"/>
    <s v="NO"/>
    <m/>
  </r>
  <r>
    <n v="18"/>
    <s v="Cliente_277"/>
    <n v="6"/>
    <d v="2023-04-03T03:03:00"/>
    <d v="2023-04-03T06:05:00"/>
    <s v="Mesero_4"/>
    <x v="0"/>
    <s v="Tarjeta de débito"/>
    <n v="10.94"/>
    <s v="Reservada"/>
    <n v="285"/>
    <s v="España"/>
    <s v="Plato_13"/>
    <n v="42"/>
    <d v="2023-04-03T00:00:00"/>
    <d v="1899-12-30T03:03:00"/>
    <d v="1899-12-30T06:05:00"/>
    <d v="1899-12-30T03:02:00"/>
    <n v="0.2"/>
    <n v="2.8333333332673645"/>
    <s v="SI"/>
    <m/>
  </r>
  <r>
    <n v="15"/>
    <s v="Cliente_244"/>
    <n v="6"/>
    <d v="2023-04-03T00:22:00"/>
    <d v="2023-04-03T02:28:00"/>
    <s v="Mesero_3"/>
    <x v="0"/>
    <s v="Tarjeta de crédito"/>
    <n v="41.96"/>
    <s v="Ocupada"/>
    <n v="286"/>
    <s v="Argentina"/>
    <s v="Plato_18"/>
    <n v="68"/>
    <d v="2023-04-03T00:00:00"/>
    <d v="1899-12-30T00:22:00"/>
    <d v="1899-12-30T02:28:00"/>
    <d v="1899-12-30T02:21:00"/>
    <n v="0.41666666666666669"/>
    <n v="1.9333333333682579"/>
    <s v="SI"/>
    <m/>
  </r>
  <r>
    <n v="20"/>
    <s v="Cliente_286"/>
    <n v="2"/>
    <d v="2023-04-03T03:37:00"/>
    <d v="2023-04-03T04:44:00"/>
    <s v="Mesero_5"/>
    <x v="0"/>
    <s v="Tarjeta de débito"/>
    <n v="31.67"/>
    <s v="Reservada"/>
    <n v="287"/>
    <s v="Colombia"/>
    <s v="Plato_15, Plato_14, Plato_2"/>
    <n v="202"/>
    <d v="2023-04-03T00:00:00"/>
    <d v="1899-12-30T03:37:00"/>
    <d v="1899-12-30T04:44:00"/>
    <d v="1899-12-30T01:07:00"/>
    <n v="2.0166666666666666"/>
    <n v="0"/>
    <s v="NO"/>
    <m/>
  </r>
  <r>
    <n v="15"/>
    <s v="Cliente_981"/>
    <n v="3"/>
    <d v="2023-04-03T02:08:00"/>
    <d v="2023-04-03T05:33:00"/>
    <s v="Mesero_5"/>
    <x v="2"/>
    <s v="Tarjeta de crédito"/>
    <n v="13.3"/>
    <s v="Reservada"/>
    <n v="288"/>
    <s v="Uruguay"/>
    <s v="Plato_7, Plato_12"/>
    <n v="86"/>
    <d v="2023-04-03T00:00:00"/>
    <d v="1899-12-30T02:08:00"/>
    <d v="1899-12-30T05:33:00"/>
    <d v="1899-12-30T03:25:00"/>
    <n v="0.6333333333333333"/>
    <n v="2.7833333332945283"/>
    <s v="SI"/>
    <m/>
  </r>
  <r>
    <n v="15"/>
    <s v="Cliente_24"/>
    <n v="5"/>
    <d v="2023-04-03T03:08:00"/>
    <d v="2023-04-03T06:23:00"/>
    <s v="Mesero_5"/>
    <x v="0"/>
    <s v="Tarjeta de débito"/>
    <n v="26.56"/>
    <s v="Libre"/>
    <n v="289"/>
    <s v="España"/>
    <s v="Plato_3, Plato_10"/>
    <n v="138"/>
    <d v="2023-04-03T00:00:00"/>
    <d v="1899-12-30T03:08:00"/>
    <d v="1899-12-30T06:23:00"/>
    <d v="1899-12-30T03:15:00"/>
    <n v="1.1333333333333333"/>
    <n v="2.116666666608459"/>
    <s v="SI"/>
    <m/>
  </r>
  <r>
    <n v="19"/>
    <s v="Cliente_26"/>
    <n v="3"/>
    <d v="2023-04-03T02:06:00"/>
    <d v="2023-04-03T04:33:00"/>
    <s v="Mesero_3"/>
    <x v="0"/>
    <s v="Tarjeta de crédito"/>
    <n v="14.59"/>
    <s v="Ocupada"/>
    <n v="290"/>
    <s v="España"/>
    <s v="Plato_20"/>
    <n v="40"/>
    <d v="2023-04-03T00:00:00"/>
    <d v="1899-12-30T02:06:00"/>
    <d v="1899-12-30T04:33:00"/>
    <d v="1899-12-30T02:42:00"/>
    <n v="0.95"/>
    <n v="1.7499999999534339"/>
    <s v="SI"/>
    <m/>
  </r>
  <r>
    <n v="2"/>
    <s v="Cliente_463"/>
    <n v="6"/>
    <d v="2023-04-03T03:18:00"/>
    <d v="2023-04-03T06:09:00"/>
    <s v="Mesero_2"/>
    <x v="1"/>
    <s v="Efectivo"/>
    <n v="15.44"/>
    <s v="Ocupada"/>
    <n v="291"/>
    <s v="Bolivia"/>
    <s v="Plato_18, Plato_1, Plato_8, Plato_17"/>
    <n v="260"/>
    <d v="2023-04-03T00:00:00"/>
    <d v="1899-12-30T03:18:00"/>
    <d v="1899-12-30T06:09:00"/>
    <d v="1899-12-30T03:06:00"/>
    <n v="1.5833333333333333"/>
    <n v="1.5166666667015913"/>
    <s v="SI"/>
    <m/>
  </r>
  <r>
    <n v="10"/>
    <s v="Cliente_746"/>
    <n v="3"/>
    <d v="2023-04-03T00:09:00"/>
    <d v="2023-04-03T01:51:00"/>
    <s v="Mesero_3"/>
    <x v="2"/>
    <s v="Tarjeta de débito"/>
    <n v="29.72"/>
    <s v="Reservada"/>
    <n v="292"/>
    <s v="Argentina"/>
    <s v="Plato_16"/>
    <n v="84"/>
    <d v="2023-04-03T00:00:00"/>
    <d v="1899-12-30T00:09:00"/>
    <d v="1899-12-30T01:51:00"/>
    <d v="1899-12-30T01:42:00"/>
    <n v="0.38333333333333336"/>
    <n v="1.3166666666201006"/>
    <s v="SI"/>
    <m/>
  </r>
  <r>
    <n v="16"/>
    <s v="Cliente_409"/>
    <n v="4"/>
    <d v="2023-04-03T02:55:00"/>
    <d v="2023-04-03T04:35:00"/>
    <s v="Mesero_3"/>
    <x v="0"/>
    <s v="Tarjeta de débito"/>
    <n v="33.11"/>
    <s v="Reservada"/>
    <n v="293"/>
    <s v="Argentina"/>
    <s v="Plato_16, Plato_2, Plato_19"/>
    <n v="216"/>
    <d v="2023-04-03T00:00:00"/>
    <d v="1899-12-30T02:55:00"/>
    <d v="1899-12-30T04:35:00"/>
    <d v="1899-12-30T01:40:00"/>
    <n v="2"/>
    <n v="0"/>
    <s v="NO"/>
    <m/>
  </r>
  <r>
    <n v="17"/>
    <s v="Cliente_339"/>
    <n v="6"/>
    <d v="2023-04-03T00:26:00"/>
    <d v="2023-04-03T03:57:00"/>
    <s v="Mesero_2"/>
    <x v="1"/>
    <s v="Tarjeta de crédito"/>
    <n v="20.36"/>
    <s v="Libre"/>
    <n v="294"/>
    <s v="Colombia"/>
    <s v="Plato_17, Plato_19, Plato_4, Plato_18"/>
    <n v="326"/>
    <d v="2023-04-03T00:00:00"/>
    <d v="1899-12-30T00:26:00"/>
    <d v="1899-12-30T03:57:00"/>
    <d v="1899-12-30T03:31:00"/>
    <n v="1.4333333333333333"/>
    <n v="2.0833333332712449"/>
    <s v="SI"/>
    <m/>
  </r>
  <r>
    <n v="3"/>
    <s v="Cliente_729"/>
    <n v="1"/>
    <d v="2023-04-03T00:10:00"/>
    <d v="2023-04-03T02:01:00"/>
    <s v="Mesero_2"/>
    <x v="0"/>
    <s v="Tarjeta de crédito"/>
    <n v="46.42"/>
    <s v="Reservada"/>
    <n v="295"/>
    <s v="Uruguay"/>
    <s v="Plato_15, Plato_2, Plato_17, Plato_13"/>
    <n v="247"/>
    <d v="2023-04-03T00:00:00"/>
    <d v="1899-12-30T00:10:00"/>
    <d v="1899-12-30T02:01:00"/>
    <d v="1899-12-30T01:51:00"/>
    <n v="2.95"/>
    <n v="0"/>
    <s v="NO"/>
    <m/>
  </r>
  <r>
    <n v="14"/>
    <s v="Cliente_565"/>
    <n v="1"/>
    <d v="2023-04-03T02:49:00"/>
    <d v="2023-04-03T05:58:00"/>
    <s v="Mesero_2"/>
    <x v="2"/>
    <s v="Tarjeta de crédito"/>
    <n v="29.07"/>
    <s v="Ocupada"/>
    <n v="296"/>
    <s v="España"/>
    <s v="Plato_14, Plato_19"/>
    <n v="59"/>
    <d v="2023-04-03T00:00:00"/>
    <d v="1899-12-30T02:49:00"/>
    <d v="1899-12-30T05:58:00"/>
    <d v="1899-12-30T03:24:00"/>
    <n v="0.76666666666666672"/>
    <n v="2.6333333334730318"/>
    <s v="SI"/>
    <m/>
  </r>
  <r>
    <n v="4"/>
    <s v="Cliente_873"/>
    <n v="3"/>
    <d v="2023-04-03T01:03:00"/>
    <d v="2023-04-03T04:27:00"/>
    <s v="Mesero_1"/>
    <x v="0"/>
    <s v="Tarjeta de crédito"/>
    <n v="43.46"/>
    <s v="Ocupada"/>
    <n v="297"/>
    <s v="España"/>
    <s v="Plato_9, Plato_4, Plato_13"/>
    <n v="175"/>
    <d v="2023-04-03T00:00:00"/>
    <d v="1899-12-30T01:03:00"/>
    <d v="1899-12-30T04:27:00"/>
    <d v="1899-12-30T03:39:00"/>
    <n v="1.8666666666666667"/>
    <n v="1.783333333414824"/>
    <s v="SI"/>
    <m/>
  </r>
  <r>
    <n v="11"/>
    <s v="Cliente_195"/>
    <n v="4"/>
    <d v="2023-04-03T03:14:00"/>
    <d v="2023-04-03T05:29:00"/>
    <s v="Mesero_5"/>
    <x v="1"/>
    <s v="Tarjeta de crédito"/>
    <n v="23.24"/>
    <s v="Reservada"/>
    <n v="298"/>
    <s v="Bolivia"/>
    <s v="Plato_6, Plato_19, Plato_5"/>
    <n v="255"/>
    <d v="2023-04-03T00:00:00"/>
    <d v="1899-12-30T03:14:00"/>
    <d v="1899-12-30T05:29:00"/>
    <d v="1899-12-30T02:15:00"/>
    <n v="2.35"/>
    <n v="0"/>
    <s v="NO"/>
    <m/>
  </r>
  <r>
    <n v="6"/>
    <s v="Cliente_211"/>
    <n v="1"/>
    <d v="2023-04-03T01:19:00"/>
    <d v="2023-04-03T02:45:00"/>
    <s v="Mesero_5"/>
    <x v="2"/>
    <s v="Efectivo"/>
    <n v="29.68"/>
    <s v="Ocupada"/>
    <n v="299"/>
    <s v="Uruguay"/>
    <s v="Plato_3, Plato_19, Plato_7, Plato_4"/>
    <n v="182"/>
    <d v="2023-04-03T00:00:00"/>
    <d v="1899-12-30T01:19:00"/>
    <d v="1899-12-30T02:45:00"/>
    <d v="1899-12-30T01:41:00"/>
    <n v="1.8833333333333333"/>
    <n v="0"/>
    <s v="NO"/>
    <m/>
  </r>
  <r>
    <n v="18"/>
    <s v="Cliente_516"/>
    <n v="6"/>
    <d v="2023-04-03T02:17:00"/>
    <d v="2023-04-03T04:19:00"/>
    <s v="Mesero_2"/>
    <x v="1"/>
    <s v="Tarjeta de crédito"/>
    <n v="38.380000000000003"/>
    <s v="Reservada"/>
    <n v="300"/>
    <s v="Paraguay"/>
    <s v="Plato_20, Plato_4, Plato_10, Plato_2"/>
    <n v="290"/>
    <d v="2023-04-03T00:00:00"/>
    <d v="1899-12-30T02:17:00"/>
    <d v="1899-12-30T04:19:00"/>
    <d v="1899-12-30T02:02:00"/>
    <n v="1.9666666666666666"/>
    <n v="6.6666666658905749E-2"/>
    <s v="SI"/>
    <m/>
  </r>
  <r>
    <n v="8"/>
    <s v="Cliente_385"/>
    <n v="6"/>
    <d v="2023-04-03T02:14:00"/>
    <d v="2023-04-03T04:08:00"/>
    <s v="Mesero_5"/>
    <x v="0"/>
    <s v="Tarjeta de crédito"/>
    <n v="16.52"/>
    <s v="Reservada"/>
    <n v="301"/>
    <s v="Uruguay"/>
    <s v="Plato_17, Plato_10, Plato_9, Plato_3"/>
    <n v="223"/>
    <d v="2023-04-03T00:00:00"/>
    <d v="1899-12-30T02:14:00"/>
    <d v="1899-12-30T04:08:00"/>
    <d v="1899-12-30T01:54:00"/>
    <n v="3.05"/>
    <n v="0"/>
    <s v="NO"/>
    <m/>
  </r>
  <r>
    <n v="5"/>
    <s v="Cliente_929"/>
    <n v="2"/>
    <d v="2023-04-03T01:20:00"/>
    <d v="2023-04-03T04:56:00"/>
    <s v="Mesero_1"/>
    <x v="1"/>
    <s v="Tarjeta de crédito"/>
    <n v="39.89"/>
    <s v="Reservada"/>
    <n v="302"/>
    <s v="Colombia"/>
    <s v="Plato_15"/>
    <n v="96"/>
    <d v="2023-04-03T00:00:00"/>
    <d v="1899-12-30T01:20:00"/>
    <d v="1899-12-30T04:56:00"/>
    <d v="1899-12-30T03:36:00"/>
    <n v="0.25"/>
    <n v="3.3500000000349246"/>
    <s v="SI"/>
    <m/>
  </r>
  <r>
    <n v="14"/>
    <s v="Cliente_986"/>
    <n v="5"/>
    <d v="2023-04-03T03:38:00"/>
    <d v="2023-04-03T06:24:00"/>
    <s v="Mesero_5"/>
    <x v="1"/>
    <s v="Tarjeta de débito"/>
    <n v="16.489999999999998"/>
    <s v="Ocupada"/>
    <n v="303"/>
    <s v="Brasil"/>
    <s v="Plato_3, Plato_20, Plato_10, Plato_7"/>
    <n v="210"/>
    <d v="2023-04-03T00:00:00"/>
    <d v="1899-12-30T03:38:00"/>
    <d v="1899-12-30T06:24:00"/>
    <d v="1899-12-30T03:01:00"/>
    <n v="1.5333333333333334"/>
    <n v="1.483333333445868"/>
    <s v="SI"/>
    <m/>
  </r>
  <r>
    <n v="6"/>
    <s v="Cliente_994"/>
    <n v="4"/>
    <d v="2023-04-03T03:24:00"/>
    <d v="2023-04-03T04:40:00"/>
    <s v="Mesero_1"/>
    <x v="0"/>
    <s v="Tarjeta de crédito"/>
    <n v="22.05"/>
    <s v="Reservada"/>
    <n v="304"/>
    <s v="Colombia"/>
    <s v="Plato_15, Plato_13, Plato_20, Plato_17"/>
    <n v="279"/>
    <d v="2023-04-03T00:00:00"/>
    <d v="1899-12-30T03:24:00"/>
    <d v="1899-12-30T04:40:00"/>
    <d v="1899-12-30T01:16:00"/>
    <n v="1.4166666666666667"/>
    <n v="0"/>
    <s v="NO"/>
    <m/>
  </r>
  <r>
    <n v="1"/>
    <s v="Cliente_648"/>
    <n v="2"/>
    <d v="2023-04-03T00:45:00"/>
    <d v="2023-04-03T04:13:00"/>
    <s v="Mesero_1"/>
    <x v="0"/>
    <s v="Tarjeta de crédito"/>
    <n v="37.92"/>
    <s v="Reservada"/>
    <n v="305"/>
    <s v="Chile"/>
    <s v="Plato_8, Plato_14"/>
    <n v="128"/>
    <d v="2023-04-03T00:00:00"/>
    <d v="1899-12-30T00:45:00"/>
    <d v="1899-12-30T04:13:00"/>
    <d v="1899-12-30T03:28:00"/>
    <n v="1.0833333333333333"/>
    <n v="2.383333333282887"/>
    <s v="SI"/>
    <m/>
  </r>
  <r>
    <n v="7"/>
    <s v="Cliente_702"/>
    <n v="4"/>
    <d v="2023-04-03T00:03:00"/>
    <d v="2023-04-03T02:32:00"/>
    <s v="Mesero_5"/>
    <x v="0"/>
    <s v="Tarjeta de crédito"/>
    <n v="16.96"/>
    <s v="Ocupada"/>
    <n v="306"/>
    <s v="Chile"/>
    <s v="Plato_15"/>
    <n v="32"/>
    <d v="2023-04-03T00:00:00"/>
    <d v="1899-12-30T00:03:00"/>
    <d v="1899-12-30T02:32:00"/>
    <d v="1899-12-30T02:44:00"/>
    <n v="0.35"/>
    <n v="2.3833333333954214"/>
    <s v="SI"/>
    <m/>
  </r>
  <r>
    <n v="20"/>
    <s v="Cliente_175"/>
    <n v="5"/>
    <d v="2023-04-03T03:09:00"/>
    <d v="2023-04-03T05:39:00"/>
    <s v="Mesero_1"/>
    <x v="0"/>
    <s v="Efectivo"/>
    <n v="31.66"/>
    <s v="Libre"/>
    <n v="307"/>
    <s v="Perú"/>
    <s v="Plato_13"/>
    <n v="63"/>
    <d v="2023-04-03T00:00:00"/>
    <d v="1899-12-30T03:09:00"/>
    <d v="1899-12-30T05:39:00"/>
    <d v="1899-12-30T02:30:00"/>
    <n v="0.65"/>
    <n v="1.8500000001164154"/>
    <s v="SI"/>
    <m/>
  </r>
  <r>
    <n v="14"/>
    <s v="Cliente_846"/>
    <n v="6"/>
    <d v="2023-04-03T01:55:00"/>
    <d v="2023-04-03T04:39:00"/>
    <s v="Mesero_2"/>
    <x v="0"/>
    <s v="Tarjeta de crédito"/>
    <n v="33.79"/>
    <s v="Reservada"/>
    <n v="308"/>
    <s v="Uruguay"/>
    <s v="Plato_18, Plato_8, Plato_17, Plato_16"/>
    <n v="222"/>
    <d v="2023-04-03T00:00:00"/>
    <d v="1899-12-30T01:55:00"/>
    <d v="1899-12-30T04:39:00"/>
    <d v="1899-12-30T02:44:00"/>
    <n v="3.1"/>
    <n v="0"/>
    <s v="NO"/>
    <m/>
  </r>
  <r>
    <n v="9"/>
    <s v="Cliente_620"/>
    <n v="3"/>
    <d v="2023-04-03T00:28:00"/>
    <d v="2023-04-03T04:05:00"/>
    <s v="Mesero_1"/>
    <x v="0"/>
    <s v="Tarjeta de crédito"/>
    <n v="36.090000000000003"/>
    <s v="Reservada"/>
    <n v="309"/>
    <s v="Argentina"/>
    <s v="Plato_20, Plato_17, Plato_8"/>
    <n v="172"/>
    <d v="2023-04-03T00:00:00"/>
    <d v="1899-12-30T00:28:00"/>
    <d v="1899-12-30T04:05:00"/>
    <d v="1899-12-30T03:37:00"/>
    <n v="2.0499999999999998"/>
    <n v="1.5666666667559186"/>
    <s v="SI"/>
    <m/>
  </r>
  <r>
    <n v="17"/>
    <s v="Cliente_672"/>
    <n v="3"/>
    <d v="2023-04-03T03:04:00"/>
    <d v="2023-04-03T06:23:00"/>
    <s v="Mesero_5"/>
    <x v="2"/>
    <s v="Tarjeta de crédito"/>
    <n v="11.47"/>
    <s v="Libre"/>
    <n v="310"/>
    <s v="Uruguay"/>
    <s v="Plato_10, Plato_2"/>
    <n v="138"/>
    <d v="2023-04-03T00:00:00"/>
    <d v="1899-12-30T03:04:00"/>
    <d v="1899-12-30T06:23:00"/>
    <d v="1899-12-30T03:19:00"/>
    <n v="1.6166666666666667"/>
    <n v="1.6999999999844779"/>
    <s v="SI"/>
    <m/>
  </r>
  <r>
    <n v="6"/>
    <s v="Cliente_735"/>
    <n v="4"/>
    <d v="2023-04-03T01:40:00"/>
    <d v="2023-04-03T02:43:00"/>
    <s v="Mesero_3"/>
    <x v="1"/>
    <s v="Efectivo"/>
    <n v="39.270000000000003"/>
    <s v="Ocupada"/>
    <n v="311"/>
    <s v="Paraguay"/>
    <s v="Plato_7, Plato_9"/>
    <n v="53"/>
    <d v="2023-04-03T00:00:00"/>
    <d v="1899-12-30T01:40:00"/>
    <d v="1899-12-30T02:43:00"/>
    <d v="1899-12-30T01:18:00"/>
    <n v="1.2333333333333334"/>
    <n v="6.6666666596817414E-2"/>
    <s v="SI"/>
    <m/>
  </r>
  <r>
    <n v="2"/>
    <s v="Cliente_268"/>
    <n v="4"/>
    <d v="2023-04-03T03:07:00"/>
    <d v="2023-04-03T06:12:00"/>
    <s v="Mesero_3"/>
    <x v="0"/>
    <s v="Tarjeta de crédito"/>
    <n v="30.89"/>
    <s v="Reservada"/>
    <n v="312"/>
    <s v="Uruguay"/>
    <s v="Plato_15, Plato_8"/>
    <n v="134"/>
    <d v="2023-04-03T00:00:00"/>
    <d v="1899-12-30T03:07:00"/>
    <d v="1899-12-30T06:12:00"/>
    <d v="1899-12-30T03:05:00"/>
    <n v="0.91666666666666663"/>
    <n v="2.1666666665890566"/>
    <s v="SI"/>
    <m/>
  </r>
  <r>
    <n v="10"/>
    <s v="Cliente_974"/>
    <n v="3"/>
    <d v="2023-04-03T02:23:00"/>
    <d v="2023-04-03T05:46:00"/>
    <s v="Mesero_1"/>
    <x v="1"/>
    <s v="Tarjeta de débito"/>
    <n v="43.14"/>
    <s v="Reservada"/>
    <n v="313"/>
    <s v="España"/>
    <s v="Plato_12, Plato_17, Plato_19, Plato_7"/>
    <n v="232"/>
    <d v="2023-04-03T00:00:00"/>
    <d v="1899-12-30T02:23:00"/>
    <d v="1899-12-30T05:46:00"/>
    <d v="1899-12-30T03:23:00"/>
    <n v="1.7666666666666666"/>
    <n v="1.6166666665192073"/>
    <s v="SI"/>
    <m/>
  </r>
  <r>
    <n v="20"/>
    <s v="Cliente_161"/>
    <n v="5"/>
    <d v="2023-04-03T00:46:00"/>
    <d v="2023-04-03T03:53:00"/>
    <s v="Mesero_4"/>
    <x v="0"/>
    <s v="Tarjeta de débito"/>
    <n v="32.18"/>
    <s v="Ocupada"/>
    <n v="314"/>
    <s v="Chile"/>
    <s v="Plato_6"/>
    <n v="27"/>
    <d v="2023-04-03T00:00:00"/>
    <d v="1899-12-30T00:46:00"/>
    <d v="1899-12-30T03:53:00"/>
    <d v="1899-12-30T03:22:00"/>
    <n v="8.3333333333333329E-2"/>
    <n v="3.2833333333643773"/>
    <s v="SI"/>
    <m/>
  </r>
  <r>
    <n v="14"/>
    <s v="Cliente_600"/>
    <n v="1"/>
    <d v="2023-04-03T00:12:00"/>
    <d v="2023-04-03T03:29:00"/>
    <s v="Mesero_2"/>
    <x v="0"/>
    <s v="Tarjeta de crédito"/>
    <n v="20.6"/>
    <s v="Libre"/>
    <n v="315"/>
    <s v="Chile"/>
    <s v="Plato_1, Plato_16, Plato_9, Plato_13"/>
    <n v="161"/>
    <d v="2023-04-03T00:00:00"/>
    <d v="1899-12-30T00:12:00"/>
    <d v="1899-12-30T03:29:00"/>
    <d v="1899-12-30T03:17:00"/>
    <n v="2.1"/>
    <n v="1.1833333333837799"/>
    <s v="SI"/>
    <m/>
  </r>
  <r>
    <n v="2"/>
    <s v="Cliente_654"/>
    <n v="2"/>
    <d v="2023-04-03T01:38:00"/>
    <d v="2023-04-03T05:32:00"/>
    <s v="Mesero_5"/>
    <x v="1"/>
    <s v="Tarjeta de crédito"/>
    <n v="31.13"/>
    <s v="Reservada"/>
    <n v="316"/>
    <s v="Perú"/>
    <s v="Plato_4, Plato_13, Plato_6, Plato_20"/>
    <n v="160"/>
    <d v="2023-04-03T00:00:00"/>
    <d v="1899-12-30T01:38:00"/>
    <d v="1899-12-30T05:32:00"/>
    <d v="1899-12-30T03:54:00"/>
    <n v="2.6333333333333333"/>
    <n v="1.2666666666317421"/>
    <s v="SI"/>
    <m/>
  </r>
  <r>
    <n v="17"/>
    <s v="Cliente_440"/>
    <n v="2"/>
    <d v="2023-04-03T02:25:00"/>
    <d v="2023-04-03T06:16:00"/>
    <s v="Mesero_2"/>
    <x v="1"/>
    <s v="Efectivo"/>
    <n v="24.55"/>
    <s v="Libre"/>
    <n v="317"/>
    <s v="Uruguay"/>
    <s v="Plato_5, Plato_18, Plato_15"/>
    <n v="178"/>
    <d v="2023-04-03T00:00:00"/>
    <d v="1899-12-30T02:25:00"/>
    <d v="1899-12-30T06:16:00"/>
    <d v="1899-12-30T03:51:00"/>
    <n v="1.4666666666666666"/>
    <n v="2.3833333333100502"/>
    <s v="SI"/>
    <m/>
  </r>
  <r>
    <n v="13"/>
    <s v="Cliente_269"/>
    <n v="3"/>
    <d v="2023-04-03T03:33:00"/>
    <d v="2023-04-03T05:09:00"/>
    <s v="Mesero_3"/>
    <x v="2"/>
    <s v="Tarjeta de crédito"/>
    <n v="10.08"/>
    <s v="Reservada"/>
    <n v="318"/>
    <s v="Venezuela"/>
    <s v="Plato_9"/>
    <n v="29"/>
    <d v="2023-04-03T00:00:00"/>
    <d v="1899-12-30T03:33:00"/>
    <d v="1899-12-30T05:09:00"/>
    <d v="1899-12-30T01:36:00"/>
    <n v="0.65"/>
    <n v="0.94999999997671691"/>
    <s v="SI"/>
    <m/>
  </r>
  <r>
    <n v="1"/>
    <s v="Cliente_12"/>
    <n v="1"/>
    <d v="2023-04-03T00:48:00"/>
    <d v="2023-04-03T03:59:00"/>
    <s v="Mesero_1"/>
    <x v="0"/>
    <s v="Efectivo"/>
    <n v="30.05"/>
    <s v="Libre"/>
    <n v="319"/>
    <s v="Bolivia"/>
    <s v="Plato_15, Plato_8, Plato_20, Plato_17"/>
    <n v="268"/>
    <d v="2023-04-03T00:00:00"/>
    <d v="1899-12-30T00:48:00"/>
    <d v="1899-12-30T03:59:00"/>
    <d v="1899-12-30T03:11:00"/>
    <n v="2.1"/>
    <n v="1.0833333334070629"/>
    <s v="SI"/>
    <m/>
  </r>
  <r>
    <n v="9"/>
    <s v="Cliente_294"/>
    <n v="1"/>
    <d v="2023-04-03T01:30:00"/>
    <d v="2023-04-03T04:17:00"/>
    <s v="Mesero_3"/>
    <x v="0"/>
    <s v="Tarjeta de débito"/>
    <n v="44.02"/>
    <s v="Reservada"/>
    <n v="320"/>
    <s v="España"/>
    <s v="Plato_13, Plato_5, Plato_18"/>
    <n v="98"/>
    <d v="2023-04-03T00:00:00"/>
    <d v="1899-12-30T01:30:00"/>
    <d v="1899-12-30T04:17:00"/>
    <d v="1899-12-30T02:47:00"/>
    <n v="2.1666666666666665"/>
    <n v="0.61666666665890579"/>
    <s v="SI"/>
    <m/>
  </r>
  <r>
    <n v="18"/>
    <s v="Cliente_659"/>
    <n v="5"/>
    <d v="2023-04-03T02:04:00"/>
    <d v="2023-04-03T04:18:00"/>
    <s v="Mesero_1"/>
    <x v="0"/>
    <s v="Tarjeta de crédito"/>
    <n v="23.59"/>
    <s v="Libre"/>
    <n v="321"/>
    <s v="Venezuela"/>
    <s v="Plato_16, Plato_5, Plato_14"/>
    <n v="141"/>
    <d v="2023-04-03T00:00:00"/>
    <d v="1899-12-30T02:04:00"/>
    <d v="1899-12-30T04:18:00"/>
    <d v="1899-12-30T02:14:00"/>
    <n v="1.5833333333333333"/>
    <n v="0.65000000012029591"/>
    <s v="SI"/>
    <m/>
  </r>
  <r>
    <n v="12"/>
    <s v="Cliente_47"/>
    <n v="1"/>
    <d v="2023-04-03T03:41:00"/>
    <d v="2023-04-03T05:47:00"/>
    <s v="Mesero_2"/>
    <x v="2"/>
    <s v="Tarjeta de crédito"/>
    <n v="24.69"/>
    <s v="Ocupada"/>
    <n v="322"/>
    <s v="Ecuador"/>
    <s v="Plato_15, Plato_13"/>
    <n v="85"/>
    <d v="2023-04-03T00:00:00"/>
    <d v="1899-12-30T03:41:00"/>
    <d v="1899-12-30T05:47:00"/>
    <d v="1899-12-30T02:21:00"/>
    <n v="1"/>
    <n v="1.3500000000349246"/>
    <s v="SI"/>
    <m/>
  </r>
  <r>
    <n v="8"/>
    <s v="Cliente_544"/>
    <n v="1"/>
    <d v="2023-04-03T01:23:00"/>
    <d v="2023-04-03T04:19:00"/>
    <s v="Mesero_5"/>
    <x v="1"/>
    <s v="Efectivo"/>
    <n v="44.3"/>
    <s v="Libre"/>
    <n v="323"/>
    <s v="Chile"/>
    <s v="Plato_5, Plato_9, Plato_7, Plato_4"/>
    <n v="208"/>
    <d v="2023-04-03T00:00:00"/>
    <d v="1899-12-30T01:23:00"/>
    <d v="1899-12-30T04:19:00"/>
    <d v="1899-12-30T02:56:00"/>
    <n v="2.0333333333333332"/>
    <n v="0.8999999999573145"/>
    <s v="SI"/>
    <m/>
  </r>
  <r>
    <n v="9"/>
    <s v="Cliente_633"/>
    <n v="6"/>
    <d v="2023-04-03T00:43:00"/>
    <d v="2023-04-03T01:51:00"/>
    <s v="Mesero_1"/>
    <x v="2"/>
    <s v="Tarjeta de crédito"/>
    <n v="21.6"/>
    <s v="Libre"/>
    <n v="324"/>
    <s v="Perú"/>
    <s v="Plato_2, Plato_6, Plato_10"/>
    <n v="137"/>
    <d v="2023-04-03T00:00:00"/>
    <d v="1899-12-30T00:43:00"/>
    <d v="1899-12-30T01:51:00"/>
    <d v="1899-12-30T01:08:00"/>
    <n v="1.5"/>
    <n v="0"/>
    <s v="NO"/>
    <m/>
  </r>
  <r>
    <n v="18"/>
    <s v="Cliente_154"/>
    <n v="1"/>
    <d v="2023-04-03T01:00:00"/>
    <d v="2023-04-03T02:18:00"/>
    <s v="Mesero_2"/>
    <x v="0"/>
    <s v="Tarjeta de crédito"/>
    <n v="32.5"/>
    <s v="Reservada"/>
    <n v="325"/>
    <s v="Perú"/>
    <s v="Plato_13, Plato_17, Plato_8, Plato_15"/>
    <n v="154"/>
    <d v="2023-04-03T00:00:00"/>
    <d v="1899-12-30T01:00:00"/>
    <d v="1899-12-30T02:18:00"/>
    <d v="1899-12-30T01:18:00"/>
    <n v="1.1833333333333333"/>
    <n v="0.11666666671323278"/>
    <s v="SI"/>
    <m/>
  </r>
  <r>
    <n v="14"/>
    <s v="Cliente_489"/>
    <n v="4"/>
    <d v="2023-04-04T01:39:00"/>
    <d v="2023-04-04T05:34:00"/>
    <s v="Mesero_1"/>
    <x v="1"/>
    <s v="Tarjeta de débito"/>
    <n v="13.85"/>
    <s v="Ocupada"/>
    <n v="326"/>
    <s v="Perú"/>
    <s v="Plato_8, Plato_4, Plato_16"/>
    <n v="81"/>
    <d v="2023-04-04T00:00:00"/>
    <d v="1899-12-30T01:39:00"/>
    <d v="1899-12-30T05:34:00"/>
    <d v="1899-12-30T04:10:00"/>
    <n v="1.5166666666666666"/>
    <n v="2.6500000000194026"/>
    <s v="SI"/>
    <m/>
  </r>
  <r>
    <n v="12"/>
    <s v="Cliente_336"/>
    <n v="5"/>
    <d v="2023-04-04T02:59:00"/>
    <d v="2023-04-04T04:36:00"/>
    <s v="Mesero_5"/>
    <x v="2"/>
    <s v="Tarjeta de crédito"/>
    <n v="15.08"/>
    <s v="Reservada"/>
    <n v="327"/>
    <s v="Colombia"/>
    <s v="Plato_18, Plato_4, Plato_6"/>
    <n v="147"/>
    <d v="2023-04-04T00:00:00"/>
    <d v="1899-12-30T02:59:00"/>
    <d v="1899-12-30T04:36:00"/>
    <d v="1899-12-30T01:37:00"/>
    <n v="1.2333333333333334"/>
    <n v="0.38333333336437736"/>
    <s v="SI"/>
    <m/>
  </r>
  <r>
    <n v="4"/>
    <s v="Cliente_350"/>
    <n v="3"/>
    <d v="2023-04-04T01:44:00"/>
    <d v="2023-04-04T04:07:00"/>
    <s v="Mesero_2"/>
    <x v="2"/>
    <s v="Tarjeta de crédito"/>
    <n v="13.85"/>
    <s v="Reservada"/>
    <n v="328"/>
    <s v="Chile"/>
    <s v="Plato_8"/>
    <n v="35"/>
    <d v="2023-04-04T00:00:00"/>
    <d v="1899-12-30T01:44:00"/>
    <d v="1899-12-30T04:07:00"/>
    <d v="1899-12-30T02:23:00"/>
    <n v="0.35"/>
    <n v="2.0333333332440815"/>
    <s v="SI"/>
    <m/>
  </r>
  <r>
    <n v="13"/>
    <s v="Cliente_797"/>
    <n v="1"/>
    <d v="2023-04-04T00:26:00"/>
    <d v="2023-04-04T02:41:00"/>
    <s v="Mesero_2"/>
    <x v="0"/>
    <s v="Tarjeta de crédito"/>
    <n v="38.89"/>
    <s v="Ocupada"/>
    <n v="329"/>
    <s v="Bolivia"/>
    <s v="Plato_13, Plato_20, Plato_17, Plato_14"/>
    <n v="207"/>
    <d v="2023-04-04T00:00:00"/>
    <d v="1899-12-30T00:26:00"/>
    <d v="1899-12-30T02:41:00"/>
    <d v="1899-12-30T02:30:00"/>
    <n v="2.3166666666666669"/>
    <n v="0.18333333333333313"/>
    <s v="SI"/>
    <m/>
  </r>
  <r>
    <n v="10"/>
    <s v="Cliente_436"/>
    <n v="6"/>
    <d v="2023-04-04T01:50:00"/>
    <d v="2023-04-04T03:57:00"/>
    <s v="Mesero_3"/>
    <x v="1"/>
    <s v="Tarjeta de crédito"/>
    <n v="32.17"/>
    <s v="Ocupada"/>
    <n v="330"/>
    <s v="Bolivia"/>
    <s v="Plato_1, Plato_16, Plato_14, Plato_13"/>
    <n v="217"/>
    <d v="2023-04-04T00:00:00"/>
    <d v="1899-12-30T01:50:00"/>
    <d v="1899-12-30T03:57:00"/>
    <d v="1899-12-30T02:22:00"/>
    <n v="2.3333333333333335"/>
    <n v="3.3333333247961949E-2"/>
    <s v="SI"/>
    <m/>
  </r>
  <r>
    <n v="20"/>
    <s v="Cliente_597"/>
    <n v="3"/>
    <d v="2023-04-04T03:06:00"/>
    <d v="2023-04-04T06:17:00"/>
    <s v="Mesero_4"/>
    <x v="2"/>
    <s v="Tarjeta de débito"/>
    <n v="36.61"/>
    <s v="Reservada"/>
    <n v="331"/>
    <s v="Paraguay"/>
    <s v="Plato_12, Plato_8, Plato_7, Plato_1"/>
    <n v="173"/>
    <d v="2023-04-04T00:00:00"/>
    <d v="1899-12-30T03:06:00"/>
    <d v="1899-12-30T06:17:00"/>
    <d v="1899-12-30T03:11:00"/>
    <n v="2.0166666666666666"/>
    <n v="1.1666666667403964"/>
    <s v="SI"/>
    <m/>
  </r>
  <r>
    <n v="6"/>
    <s v="Cliente_823"/>
    <n v="1"/>
    <d v="2023-04-04T00:14:00"/>
    <d v="2023-04-04T01:29:00"/>
    <s v="Mesero_2"/>
    <x v="0"/>
    <s v="Tarjeta de débito"/>
    <n v="25.21"/>
    <s v="Reservada"/>
    <n v="332"/>
    <s v="Argentina"/>
    <s v="Plato_20"/>
    <n v="120"/>
    <d v="2023-04-04T00:00:00"/>
    <d v="1899-12-30T00:14:00"/>
    <d v="1899-12-30T01:29:00"/>
    <d v="1899-12-30T01:15:00"/>
    <n v="0.28333333333333333"/>
    <n v="0.96666666655025135"/>
    <s v="SI"/>
    <m/>
  </r>
  <r>
    <n v="6"/>
    <s v="Cliente_690"/>
    <n v="1"/>
    <d v="2023-04-04T03:10:00"/>
    <d v="2023-04-04T04:29:00"/>
    <s v="Mesero_4"/>
    <x v="2"/>
    <s v="Tarjeta de crédito"/>
    <n v="13.19"/>
    <s v="Libre"/>
    <n v="333"/>
    <s v="Paraguay"/>
    <s v="Plato_19, Plato_4"/>
    <n v="72"/>
    <d v="2023-04-04T00:00:00"/>
    <d v="1899-12-30T03:10:00"/>
    <d v="1899-12-30T04:29:00"/>
    <d v="1899-12-30T01:19:00"/>
    <n v="1.0166666666666666"/>
    <n v="0.29999999992627036"/>
    <s v="SI"/>
    <m/>
  </r>
  <r>
    <n v="12"/>
    <s v="Cliente_216"/>
    <n v="4"/>
    <d v="2023-04-04T02:51:00"/>
    <d v="2023-04-04T06:31:00"/>
    <s v="Mesero_1"/>
    <x v="1"/>
    <s v="Tarjeta de crédito"/>
    <n v="17.5"/>
    <s v="Libre"/>
    <n v="334"/>
    <s v="Argentina"/>
    <s v="Plato_13, Plato_14, Plato_7, Plato_2"/>
    <n v="173"/>
    <d v="2023-04-04T00:00:00"/>
    <d v="1899-12-30T02:51:00"/>
    <d v="1899-12-30T06:31:00"/>
    <d v="1899-12-30T03:40:00"/>
    <n v="2.6"/>
    <n v="1.0666666665696538"/>
    <s v="SI"/>
    <m/>
  </r>
  <r>
    <n v="14"/>
    <s v="Cliente_546"/>
    <n v="3"/>
    <d v="2023-04-04T01:56:00"/>
    <d v="2023-04-04T03:09:00"/>
    <s v="Mesero_4"/>
    <x v="0"/>
    <s v="Tarjeta de débito"/>
    <n v="41.56"/>
    <s v="Libre"/>
    <n v="335"/>
    <s v="Brasil"/>
    <s v="Plato_2, Plato_16"/>
    <n v="114"/>
    <d v="2023-04-04T00:00:00"/>
    <d v="1899-12-30T01:56:00"/>
    <d v="1899-12-30T03:09:00"/>
    <d v="1899-12-30T01:13:00"/>
    <n v="1.1499999999999999"/>
    <n v="6.6666666616220116E-2"/>
    <s v="SI"/>
    <m/>
  </r>
  <r>
    <n v="4"/>
    <s v="Cliente_524"/>
    <n v="5"/>
    <d v="2023-04-04T01:35:00"/>
    <d v="2023-04-04T04:51:00"/>
    <s v="Mesero_2"/>
    <x v="2"/>
    <s v="Tarjeta de crédito"/>
    <n v="17.93"/>
    <s v="Libre"/>
    <n v="336"/>
    <s v="Argentina"/>
    <s v="Plato_13, Plato_12, Plato_10"/>
    <n v="158"/>
    <d v="2023-04-04T00:00:00"/>
    <d v="1899-12-30T01:35:00"/>
    <d v="1899-12-30T04:51:00"/>
    <d v="1899-12-30T03:16:00"/>
    <n v="1.0833333333333333"/>
    <n v="2.1833333333294531"/>
    <s v="SI"/>
    <m/>
  </r>
  <r>
    <n v="11"/>
    <s v="Cliente_193"/>
    <n v="2"/>
    <d v="2023-04-04T01:38:00"/>
    <d v="2023-04-04T04:31:00"/>
    <s v="Mesero_5"/>
    <x v="2"/>
    <s v="Tarjeta de crédito"/>
    <n v="19.28"/>
    <s v="Reservada"/>
    <n v="337"/>
    <s v="Brasil"/>
    <s v="Plato_7, Plato_16"/>
    <n v="100"/>
    <d v="2023-04-04T00:00:00"/>
    <d v="1899-12-30T01:38:00"/>
    <d v="1899-12-30T04:31:00"/>
    <d v="1899-12-30T02:53:00"/>
    <n v="0.96666666666666667"/>
    <n v="1.9166666666356225"/>
    <s v="SI"/>
    <m/>
  </r>
  <r>
    <n v="18"/>
    <s v="Cliente_794"/>
    <n v="2"/>
    <d v="2023-04-04T00:32:00"/>
    <d v="2023-04-04T03:30:00"/>
    <s v="Mesero_5"/>
    <x v="0"/>
    <s v="Tarjeta de débito"/>
    <n v="30.62"/>
    <s v="Reservada"/>
    <n v="338"/>
    <s v="Ecuador"/>
    <s v="Plato_18, Plato_13, Plato_15, Plato_3"/>
    <n v="279"/>
    <d v="2023-04-04T00:00:00"/>
    <d v="1899-12-30T00:32:00"/>
    <d v="1899-12-30T03:30:00"/>
    <d v="1899-12-30T02:58:00"/>
    <n v="2.3833333333333333"/>
    <n v="0.58333333339930205"/>
    <s v="SI"/>
    <m/>
  </r>
  <r>
    <n v="13"/>
    <s v="Cliente_602"/>
    <n v="2"/>
    <d v="2023-04-04T00:00:00"/>
    <d v="2023-04-04T02:01:00"/>
    <s v="Mesero_3"/>
    <x v="1"/>
    <s v="Tarjeta de débito"/>
    <n v="19.600000000000001"/>
    <s v="Reservada"/>
    <n v="339"/>
    <s v="Perú"/>
    <s v="Plato_9, Plato_14"/>
    <n v="104"/>
    <d v="2023-04-04T00:00:00"/>
    <d v="1899-12-30T00:00:00"/>
    <d v="1899-12-30T02:01:00"/>
    <d v="1899-12-30T02:01:00"/>
    <n v="0.76666666666666672"/>
    <n v="1.2499999999379119"/>
    <s v="SI"/>
    <m/>
  </r>
  <r>
    <n v="15"/>
    <s v="Cliente_296"/>
    <n v="1"/>
    <d v="2023-04-04T01:12:00"/>
    <d v="2023-04-04T04:38:00"/>
    <s v="Mesero_3"/>
    <x v="0"/>
    <s v="Tarjeta de crédito"/>
    <n v="38.520000000000003"/>
    <s v="Libre"/>
    <n v="340"/>
    <s v="España"/>
    <s v="Plato_20, Plato_16"/>
    <n v="164"/>
    <d v="2023-04-04T00:00:00"/>
    <d v="1899-12-30T01:12:00"/>
    <d v="1899-12-30T04:38:00"/>
    <d v="1899-12-30T03:26:00"/>
    <n v="1.5166666666666666"/>
    <n v="1.9166666666821888"/>
    <s v="SI"/>
    <m/>
  </r>
  <r>
    <n v="14"/>
    <s v="Cliente_568"/>
    <n v="5"/>
    <d v="2023-04-04T02:05:00"/>
    <d v="2023-04-04T04:19:00"/>
    <s v="Mesero_3"/>
    <x v="1"/>
    <s v="Tarjeta de crédito"/>
    <n v="47.05"/>
    <s v="Libre"/>
    <n v="341"/>
    <s v="Perú"/>
    <s v="Plato_16, Plato_5, Plato_8"/>
    <n v="177"/>
    <d v="2023-04-04T00:00:00"/>
    <d v="1899-12-30T02:05:00"/>
    <d v="1899-12-30T04:19:00"/>
    <d v="1899-12-30T02:14:00"/>
    <n v="1.4666666666666666"/>
    <n v="0.76666666661233962"/>
    <s v="SI"/>
    <m/>
  </r>
  <r>
    <n v="19"/>
    <s v="Cliente_897"/>
    <n v="5"/>
    <d v="2023-04-04T02:30:00"/>
    <d v="2023-04-04T06:11:00"/>
    <s v="Mesero_3"/>
    <x v="1"/>
    <s v="Tarjeta de crédito"/>
    <n v="20.059999999999999"/>
    <s v="Libre"/>
    <n v="342"/>
    <s v="Bolivia"/>
    <s v="Plato_14, Plato_16"/>
    <n v="102"/>
    <d v="2023-04-04T00:00:00"/>
    <d v="1899-12-30T02:30:00"/>
    <d v="1899-12-30T06:11:00"/>
    <d v="1899-12-30T03:41:00"/>
    <n v="0.9"/>
    <n v="2.7833333334652708"/>
    <s v="SI"/>
    <m/>
  </r>
  <r>
    <n v="12"/>
    <s v="Cliente_816"/>
    <n v="1"/>
    <d v="2023-04-04T03:56:00"/>
    <d v="2023-04-04T05:45:00"/>
    <s v="Mesero_5"/>
    <x v="0"/>
    <s v="Tarjeta de crédito"/>
    <n v="23.01"/>
    <s v="Ocupada"/>
    <n v="343"/>
    <s v="Perú"/>
    <s v="Plato_18, Plato_14"/>
    <n v="137"/>
    <d v="2023-04-04T00:00:00"/>
    <d v="1899-12-30T03:56:00"/>
    <d v="1899-12-30T05:45:00"/>
    <d v="1899-12-30T02:04:00"/>
    <n v="1.6833333333333333"/>
    <n v="0.38333333331781128"/>
    <s v="SI"/>
    <m/>
  </r>
  <r>
    <n v="15"/>
    <s v="Cliente_221"/>
    <n v="3"/>
    <d v="2023-04-04T00:46:00"/>
    <d v="2023-04-04T02:04:00"/>
    <s v="Mesero_2"/>
    <x v="0"/>
    <s v="Tarjeta de crédito"/>
    <n v="33.01"/>
    <s v="Ocupada"/>
    <n v="344"/>
    <s v="Chile"/>
    <s v="Plato_8, Plato_17, Plato_15, Plato_5"/>
    <n v="183"/>
    <d v="2023-04-04T00:00:00"/>
    <d v="1899-12-30T00:46:00"/>
    <d v="1899-12-30T02:04:00"/>
    <d v="1899-12-30T01:33:00"/>
    <n v="1.4333333333333333"/>
    <n v="0.1166666665386098"/>
    <s v="SI"/>
    <m/>
  </r>
  <r>
    <n v="16"/>
    <s v="Cliente_755"/>
    <n v="3"/>
    <d v="2023-04-04T01:18:00"/>
    <d v="2023-04-04T04:19:00"/>
    <s v="Mesero_4"/>
    <x v="0"/>
    <s v="Tarjeta de crédito"/>
    <n v="13.98"/>
    <s v="Ocupada"/>
    <n v="345"/>
    <s v="Chile"/>
    <s v="Plato_12"/>
    <n v="38"/>
    <d v="2023-04-04T00:00:00"/>
    <d v="1899-12-30T01:18:00"/>
    <d v="1899-12-30T04:19:00"/>
    <d v="1899-12-30T03:16:00"/>
    <n v="0.3"/>
    <n v="2.966666666546371"/>
    <s v="SI"/>
    <m/>
  </r>
  <r>
    <n v="1"/>
    <s v="Cliente_289"/>
    <n v="5"/>
    <d v="2023-04-04T00:40:00"/>
    <d v="2023-04-04T03:56:00"/>
    <s v="Mesero_5"/>
    <x v="0"/>
    <s v="Tarjeta de débito"/>
    <n v="35.93"/>
    <s v="Reservada"/>
    <n v="346"/>
    <s v="Argentina"/>
    <s v="Plato_19"/>
    <n v="72"/>
    <d v="2023-04-04T00:00:00"/>
    <d v="1899-12-30T00:40:00"/>
    <d v="1899-12-30T03:56:00"/>
    <d v="1899-12-30T03:16:00"/>
    <n v="0.36666666666666664"/>
    <n v="2.8999999999961195"/>
    <s v="SI"/>
    <m/>
  </r>
  <r>
    <n v="7"/>
    <s v="Cliente_476"/>
    <n v="4"/>
    <d v="2023-04-04T01:49:00"/>
    <d v="2023-04-04T04:34:00"/>
    <s v="Mesero_4"/>
    <x v="0"/>
    <s v="Tarjeta de crédito"/>
    <n v="48.52"/>
    <s v="Reservada"/>
    <n v="347"/>
    <s v="Chile"/>
    <s v="Plato_8"/>
    <n v="70"/>
    <d v="2023-04-04T00:00:00"/>
    <d v="1899-12-30T01:49:00"/>
    <d v="1899-12-30T04:34:00"/>
    <d v="1899-12-30T02:45:00"/>
    <n v="0.73333333333333328"/>
    <n v="2.0166666667248743"/>
    <s v="SI"/>
    <m/>
  </r>
  <r>
    <n v="16"/>
    <s v="Cliente_940"/>
    <n v="2"/>
    <d v="2023-04-04T01:17:00"/>
    <d v="2023-04-04T04:59:00"/>
    <s v="Mesero_2"/>
    <x v="0"/>
    <s v="Tarjeta de crédito"/>
    <n v="30.78"/>
    <s v="Ocupada"/>
    <n v="348"/>
    <s v="Paraguay"/>
    <s v="Plato_10, Plato_3"/>
    <n v="86"/>
    <d v="2023-04-04T00:00:00"/>
    <d v="1899-12-30T01:17:00"/>
    <d v="1899-12-30T04:59:00"/>
    <d v="1899-12-30T03:57:00"/>
    <n v="1.4666666666666666"/>
    <n v="2.4833333333449747"/>
    <s v="SI"/>
    <m/>
  </r>
  <r>
    <n v="13"/>
    <s v="Cliente_707"/>
    <n v="1"/>
    <d v="2023-04-04T03:48:00"/>
    <d v="2023-04-04T07:31:00"/>
    <s v="Mesero_5"/>
    <x v="1"/>
    <s v="Tarjeta de crédito"/>
    <n v="40.630000000000003"/>
    <s v="Ocupada"/>
    <n v="349"/>
    <s v="Brasil"/>
    <s v="Plato_2, Plato_12, Plato_8"/>
    <n v="152"/>
    <d v="2023-04-04T00:00:00"/>
    <d v="1899-12-30T03:48:00"/>
    <d v="1899-12-30T07:31:00"/>
    <d v="1899-12-30T03:58:00"/>
    <n v="1.4166666666666667"/>
    <n v="2.5500000000659684"/>
    <s v="SI"/>
    <m/>
  </r>
  <r>
    <n v="2"/>
    <s v="Cliente_644"/>
    <n v="6"/>
    <d v="2023-04-04T00:35:00"/>
    <d v="2023-04-04T02:59:00"/>
    <s v="Mesero_5"/>
    <x v="1"/>
    <s v="Tarjeta de débito"/>
    <n v="36.21"/>
    <s v="Reservada"/>
    <n v="350"/>
    <s v="Colombia"/>
    <s v="Plato_17, Plato_6"/>
    <n v="143"/>
    <d v="2023-04-04T00:00:00"/>
    <d v="1899-12-30T00:35:00"/>
    <d v="1899-12-30T02:59:00"/>
    <d v="1899-12-30T02:24:00"/>
    <n v="1.8166666666666667"/>
    <n v="0.58333333329840875"/>
    <s v="SI"/>
    <m/>
  </r>
  <r>
    <n v="1"/>
    <s v="Cliente_619"/>
    <n v="6"/>
    <d v="2023-04-04T03:52:00"/>
    <d v="2023-04-04T06:09:00"/>
    <s v="Mesero_1"/>
    <x v="1"/>
    <s v="Tarjeta de crédito"/>
    <n v="48.93"/>
    <s v="Libre"/>
    <n v="351"/>
    <s v="Brasil"/>
    <s v="Plato_15, Plato_8"/>
    <n v="201"/>
    <d v="2023-04-04T00:00:00"/>
    <d v="1899-12-30T03:52:00"/>
    <d v="1899-12-30T06:09:00"/>
    <d v="1899-12-30T02:17:00"/>
    <n v="0.41666666666666669"/>
    <n v="1.8666666666006979"/>
    <s v="SI"/>
    <m/>
  </r>
  <r>
    <n v="1"/>
    <s v="Cliente_780"/>
    <n v="3"/>
    <d v="2023-04-04T00:17:00"/>
    <d v="2023-04-04T02:53:00"/>
    <s v="Mesero_3"/>
    <x v="1"/>
    <s v="Efectivo"/>
    <n v="17.55"/>
    <s v="Reservada"/>
    <n v="352"/>
    <s v="Paraguay"/>
    <s v="Plato_11"/>
    <n v="99"/>
    <d v="2023-04-04T00:00:00"/>
    <d v="1899-12-30T00:17:00"/>
    <d v="1899-12-30T02:53:00"/>
    <d v="1899-12-30T02:36:00"/>
    <n v="0.11666666666666667"/>
    <n v="2.4833333332518426"/>
    <s v="SI"/>
    <m/>
  </r>
  <r>
    <n v="7"/>
    <s v="Cliente_833"/>
    <n v="5"/>
    <d v="2023-04-04T03:46:00"/>
    <d v="2023-04-04T07:36:00"/>
    <s v="Mesero_5"/>
    <x v="2"/>
    <s v="Tarjeta de crédito"/>
    <n v="27.37"/>
    <s v="Reservada"/>
    <n v="353"/>
    <s v="Brasil"/>
    <s v="Plato_5, Plato_2, Plato_8, Plato_18"/>
    <n v="212"/>
    <d v="2023-04-04T00:00:00"/>
    <d v="1899-12-30T03:46:00"/>
    <d v="1899-12-30T07:36:00"/>
    <d v="1899-12-30T03:50:00"/>
    <n v="2.1333333333333333"/>
    <n v="1.6999999999223898"/>
    <s v="SI"/>
    <m/>
  </r>
  <r>
    <n v="12"/>
    <s v="Cliente_899"/>
    <n v="6"/>
    <d v="2023-04-04T00:26:00"/>
    <d v="2023-04-04T03:24:00"/>
    <s v="Mesero_5"/>
    <x v="1"/>
    <s v="Tarjeta de crédito"/>
    <n v="29.58"/>
    <s v="Ocupada"/>
    <n v="354"/>
    <s v="Paraguay"/>
    <s v="Plato_12, Plato_15, Plato_4, Plato_7"/>
    <n v="181"/>
    <d v="2023-04-04T00:00:00"/>
    <d v="1899-12-30T00:26:00"/>
    <d v="1899-12-30T03:24:00"/>
    <d v="1899-12-30T03:13:00"/>
    <n v="2.2833333333333332"/>
    <n v="0.93333333339930213"/>
    <s v="SI"/>
    <m/>
  </r>
  <r>
    <n v="4"/>
    <s v="Cliente_523"/>
    <n v="4"/>
    <d v="2023-04-04T01:41:00"/>
    <d v="2023-04-04T05:07:00"/>
    <s v="Mesero_5"/>
    <x v="1"/>
    <s v="Tarjeta de crédito"/>
    <n v="30.53"/>
    <s v="Reservada"/>
    <n v="355"/>
    <s v="España"/>
    <s v="Plato_10"/>
    <n v="26"/>
    <d v="2023-04-04T00:00:00"/>
    <d v="1899-12-30T01:41:00"/>
    <d v="1899-12-30T05:07:00"/>
    <d v="1899-12-30T03:26:00"/>
    <n v="0.11666666666666667"/>
    <n v="3.3166666665075657"/>
    <s v="SI"/>
    <m/>
  </r>
  <r>
    <n v="1"/>
    <s v="Cliente_498"/>
    <n v="1"/>
    <d v="2023-04-04T00:12:00"/>
    <d v="2023-04-04T02:18:00"/>
    <s v="Mesero_3"/>
    <x v="1"/>
    <s v="Tarjeta de crédito"/>
    <n v="28.92"/>
    <s v="Ocupada"/>
    <n v="356"/>
    <s v="Brasil"/>
    <s v="Plato_4"/>
    <n v="36"/>
    <d v="2023-04-04T00:00:00"/>
    <d v="1899-12-30T00:12:00"/>
    <d v="1899-12-30T02:18:00"/>
    <d v="1899-12-30T02:21:00"/>
    <n v="0.11666666666666667"/>
    <n v="2.2333333333682579"/>
    <s v="SI"/>
    <m/>
  </r>
  <r>
    <n v="17"/>
    <s v="Cliente_470"/>
    <n v="2"/>
    <d v="2023-04-04T01:19:00"/>
    <d v="2023-04-04T04:26:00"/>
    <s v="Mesero_3"/>
    <x v="1"/>
    <s v="Tarjeta de débito"/>
    <n v="26.87"/>
    <s v="Ocupada"/>
    <n v="357"/>
    <s v="Chile"/>
    <s v="Plato_1, Plato_3, Plato_6, Plato_5"/>
    <n v="168"/>
    <d v="2023-04-04T00:00:00"/>
    <d v="1899-12-30T01:19:00"/>
    <d v="1899-12-30T04:26:00"/>
    <d v="1899-12-30T03:22:00"/>
    <n v="1.6"/>
    <n v="1.7666666666977107"/>
    <s v="SI"/>
    <m/>
  </r>
  <r>
    <n v="13"/>
    <s v="Cliente_827"/>
    <n v="5"/>
    <d v="2023-04-04T02:37:00"/>
    <d v="2023-04-04T05:57:00"/>
    <s v="Mesero_5"/>
    <x v="2"/>
    <s v="Tarjeta de crédito"/>
    <n v="42.1"/>
    <s v="Reservada"/>
    <n v="358"/>
    <s v="Uruguay"/>
    <s v="Plato_10, Plato_4, Plato_3"/>
    <n v="166"/>
    <d v="2023-04-04T00:00:00"/>
    <d v="1899-12-30T02:37:00"/>
    <d v="1899-12-30T05:57:00"/>
    <d v="1899-12-30T03:20:00"/>
    <n v="2.5333333333333332"/>
    <n v="0.80000000003880523"/>
    <s v="SI"/>
    <m/>
  </r>
  <r>
    <n v="11"/>
    <s v="Cliente_92"/>
    <n v="2"/>
    <d v="2023-04-04T00:41:00"/>
    <d v="2023-04-04T04:10:00"/>
    <s v="Mesero_2"/>
    <x v="0"/>
    <s v="Tarjeta de crédito"/>
    <n v="12.2"/>
    <s v="Reservada"/>
    <n v="359"/>
    <s v="Perú"/>
    <s v="Plato_5, Plato_16, Plato_9, Plato_10"/>
    <n v="190"/>
    <d v="2023-04-04T00:00:00"/>
    <d v="1899-12-30T00:41:00"/>
    <d v="1899-12-30T04:10:00"/>
    <d v="1899-12-30T03:29:00"/>
    <n v="2.4166666666666665"/>
    <n v="1.0666666666705473"/>
    <s v="SI"/>
    <m/>
  </r>
  <r>
    <n v="16"/>
    <s v="Cliente_191"/>
    <n v="3"/>
    <d v="2023-04-04T01:10:00"/>
    <d v="2023-04-04T04:58:00"/>
    <s v="Mesero_3"/>
    <x v="0"/>
    <s v="Tarjeta de crédito"/>
    <n v="39.26"/>
    <s v="Ocupada"/>
    <n v="360"/>
    <s v="Perú"/>
    <s v="Plato_13, Plato_2, Plato_10, Plato_15"/>
    <n v="233"/>
    <d v="2023-04-04T00:00:00"/>
    <d v="1899-12-30T01:10:00"/>
    <d v="1899-12-30T04:58:00"/>
    <d v="1899-12-30T04:03:00"/>
    <n v="2.65"/>
    <n v="1.3999999999883586"/>
    <s v="SI"/>
    <m/>
  </r>
  <r>
    <n v="16"/>
    <s v="Cliente_183"/>
    <n v="1"/>
    <d v="2023-04-04T01:53:00"/>
    <d v="2023-04-04T05:28:00"/>
    <s v="Mesero_2"/>
    <x v="2"/>
    <s v="Efectivo"/>
    <n v="41.73"/>
    <s v="Libre"/>
    <n v="361"/>
    <s v="Colombia"/>
    <s v="Plato_9, Plato_7"/>
    <n v="101"/>
    <d v="2023-04-04T00:00:00"/>
    <d v="1899-12-30T01:53:00"/>
    <d v="1899-12-30T05:28:00"/>
    <d v="1899-12-30T03:35:00"/>
    <n v="1.8666666666666667"/>
    <n v="1.7166666666472641"/>
    <s v="SI"/>
    <m/>
  </r>
  <r>
    <n v="15"/>
    <s v="Cliente_681"/>
    <n v="2"/>
    <d v="2023-04-04T02:03:00"/>
    <d v="2023-04-04T05:59:00"/>
    <s v="Mesero_1"/>
    <x v="0"/>
    <s v="Tarjeta de crédito"/>
    <n v="47.21"/>
    <s v="Libre"/>
    <n v="362"/>
    <s v="Uruguay"/>
    <s v="Plato_3, Plato_7, Plato_4"/>
    <n v="62"/>
    <d v="2023-04-04T00:00:00"/>
    <d v="1899-12-30T02:03:00"/>
    <d v="1899-12-30T05:59:00"/>
    <d v="1899-12-30T03:56:00"/>
    <n v="2.0499999999999998"/>
    <n v="1.8833333332324402"/>
    <s v="SI"/>
    <m/>
  </r>
  <r>
    <n v="5"/>
    <s v="Cliente_499"/>
    <n v="2"/>
    <d v="2023-04-04T01:46:00"/>
    <d v="2023-04-04T03:29:00"/>
    <s v="Mesero_3"/>
    <x v="0"/>
    <s v="Tarjeta de crédito"/>
    <n v="49.02"/>
    <s v="Ocupada"/>
    <n v="363"/>
    <s v="Brasil"/>
    <s v="Plato_2, Plato_7, Plato_19, Plato_11"/>
    <n v="240"/>
    <d v="2023-04-04T00:00:00"/>
    <d v="1899-12-30T01:46:00"/>
    <d v="1899-12-30T03:29:00"/>
    <d v="1899-12-30T01:58:00"/>
    <n v="2.4833333333333334"/>
    <n v="0"/>
    <s v="NO"/>
    <m/>
  </r>
  <r>
    <n v="15"/>
    <s v="Cliente_495"/>
    <n v="2"/>
    <d v="2023-04-04T03:50:00"/>
    <d v="2023-04-04T07:10:00"/>
    <s v="Mesero_5"/>
    <x v="0"/>
    <s v="Tarjeta de débito"/>
    <n v="48.28"/>
    <s v="Reservada"/>
    <n v="364"/>
    <s v="Brasil"/>
    <s v="Plato_16, Plato_5, Plato_1, Plato_9"/>
    <n v="157"/>
    <d v="2023-04-04T00:00:00"/>
    <d v="1899-12-30T03:50:00"/>
    <d v="1899-12-30T07:10:00"/>
    <d v="1899-12-30T03:20:00"/>
    <n v="1.8666666666666667"/>
    <n v="1.4666666667054717"/>
    <s v="SI"/>
    <m/>
  </r>
  <r>
    <n v="4"/>
    <s v="Cliente_54"/>
    <n v="1"/>
    <d v="2023-04-04T01:03:00"/>
    <d v="2023-04-04T04:33:00"/>
    <s v="Mesero_3"/>
    <x v="0"/>
    <s v="Efectivo"/>
    <n v="34.97"/>
    <s v="Ocupada"/>
    <n v="365"/>
    <s v="Chile"/>
    <s v="Plato_19"/>
    <n v="108"/>
    <d v="2023-04-04T00:00:00"/>
    <d v="1899-12-30T01:03:00"/>
    <d v="1899-12-30T04:33:00"/>
    <d v="1899-12-30T03:45:00"/>
    <n v="0.41666666666666669"/>
    <n v="3.3333333333915411"/>
    <s v="SI"/>
    <m/>
  </r>
  <r>
    <n v="17"/>
    <s v="Cliente_923"/>
    <n v="5"/>
    <d v="2023-04-04T01:33:00"/>
    <d v="2023-04-04T04:46:00"/>
    <s v="Mesero_3"/>
    <x v="0"/>
    <s v="Efectivo"/>
    <n v="10.57"/>
    <s v="Reservada"/>
    <n v="366"/>
    <s v="Chile"/>
    <s v="Plato_6, Plato_8, Plato_20"/>
    <n v="239"/>
    <d v="2023-04-04T00:00:00"/>
    <d v="1899-12-30T01:33:00"/>
    <d v="1899-12-30T04:46:00"/>
    <d v="1899-12-30T03:13:00"/>
    <n v="1.5"/>
    <n v="1.7166666666744277"/>
    <s v="SI"/>
    <m/>
  </r>
  <r>
    <n v="12"/>
    <s v="Cliente_453"/>
    <n v="2"/>
    <d v="2023-04-04T00:53:00"/>
    <d v="2023-04-04T03:45:00"/>
    <s v="Mesero_3"/>
    <x v="2"/>
    <s v="Tarjeta de crédito"/>
    <n v="12.62"/>
    <s v="Libre"/>
    <n v="367"/>
    <s v="Chile"/>
    <s v="Plato_10, Plato_9, Plato_3"/>
    <n v="101"/>
    <d v="2023-04-04T00:00:00"/>
    <d v="1899-12-30T00:53:00"/>
    <d v="1899-12-30T03:45:00"/>
    <d v="1899-12-30T02:52:00"/>
    <n v="1.2166666666666666"/>
    <n v="1.6499999999146289"/>
    <s v="SI"/>
    <m/>
  </r>
  <r>
    <n v="13"/>
    <s v="Cliente_14"/>
    <n v="1"/>
    <d v="2023-04-04T03:24:00"/>
    <d v="2023-04-04T05:33:00"/>
    <s v="Mesero_1"/>
    <x v="1"/>
    <s v="Tarjeta de débito"/>
    <n v="37.65"/>
    <s v="Ocupada"/>
    <n v="368"/>
    <s v="Colombia"/>
    <s v="Plato_11, Plato_7"/>
    <n v="123"/>
    <d v="2023-04-04T00:00:00"/>
    <d v="1899-12-30T03:24:00"/>
    <d v="1899-12-30T05:33:00"/>
    <d v="1899-12-30T02:24:00"/>
    <n v="1.4166666666666667"/>
    <n v="0.98333333318199334"/>
    <s v="SI"/>
    <m/>
  </r>
  <r>
    <n v="20"/>
    <s v="Cliente_611"/>
    <n v="2"/>
    <d v="2023-04-04T02:11:00"/>
    <d v="2023-04-04T05:54:00"/>
    <s v="Mesero_5"/>
    <x v="0"/>
    <s v="Tarjeta de crédito"/>
    <n v="34.83"/>
    <s v="Libre"/>
    <n v="369"/>
    <s v="Uruguay"/>
    <s v="Plato_17, Plato_14, Plato_16, Plato_10"/>
    <n v="242"/>
    <d v="2023-04-04T00:00:00"/>
    <d v="1899-12-30T02:11:00"/>
    <d v="1899-12-30T05:54:00"/>
    <d v="1899-12-30T03:43:00"/>
    <n v="0.7"/>
    <n v="3.0166666667326352"/>
    <s v="SI"/>
    <m/>
  </r>
  <r>
    <n v="13"/>
    <s v="Cliente_666"/>
    <n v="6"/>
    <d v="2023-04-04T02:20:00"/>
    <d v="2023-04-04T03:23:00"/>
    <s v="Mesero_3"/>
    <x v="0"/>
    <s v="Tarjeta de crédito"/>
    <n v="47.79"/>
    <s v="Libre"/>
    <n v="370"/>
    <s v="Uruguay"/>
    <s v="Plato_19"/>
    <n v="72"/>
    <d v="2023-04-04T00:00:00"/>
    <d v="1899-12-30T02:20:00"/>
    <d v="1899-12-30T03:23:00"/>
    <d v="1899-12-30T01:03:00"/>
    <n v="0.55000000000000004"/>
    <n v="0.50000000010477375"/>
    <s v="SI"/>
    <m/>
  </r>
  <r>
    <n v="4"/>
    <s v="Cliente_505"/>
    <n v="3"/>
    <d v="2023-04-04T01:16:00"/>
    <d v="2023-04-04T04:31:00"/>
    <s v="Mesero_4"/>
    <x v="2"/>
    <s v="Tarjeta de crédito"/>
    <n v="32.51"/>
    <s v="Ocupada"/>
    <n v="371"/>
    <s v="Ecuador"/>
    <s v="Plato_17, Plato_19, Plato_16, Plato_14"/>
    <n v="200"/>
    <d v="2023-04-04T00:00:00"/>
    <d v="1899-12-30T01:16:00"/>
    <d v="1899-12-30T04:31:00"/>
    <d v="1899-12-30T03:30:00"/>
    <n v="0.81666666666666665"/>
    <n v="2.6833333334497489"/>
    <s v="SI"/>
    <m/>
  </r>
  <r>
    <n v="14"/>
    <s v="Cliente_858"/>
    <n v="5"/>
    <d v="2023-04-04T02:46:00"/>
    <d v="2023-04-04T06:14:00"/>
    <s v="Mesero_2"/>
    <x v="0"/>
    <s v="Tarjeta de crédito"/>
    <n v="17.170000000000002"/>
    <s v="Reservada"/>
    <n v="372"/>
    <s v="Brasil"/>
    <s v="Plato_4"/>
    <n v="36"/>
    <d v="2023-04-04T00:00:00"/>
    <d v="1899-12-30T02:46:00"/>
    <d v="1899-12-30T06:14:00"/>
    <d v="1899-12-30T03:28:00"/>
    <n v="0.36666666666666664"/>
    <n v="3.1000000001241763"/>
    <s v="SI"/>
    <m/>
  </r>
  <r>
    <n v="19"/>
    <s v="Cliente_882"/>
    <n v="2"/>
    <d v="2023-04-04T00:37:00"/>
    <d v="2023-04-04T03:11:00"/>
    <s v="Mesero_5"/>
    <x v="1"/>
    <s v="Tarjeta de débito"/>
    <n v="26.62"/>
    <s v="Ocupada"/>
    <n v="373"/>
    <s v="Argentina"/>
    <s v="Plato_13, Plato_8, Plato_5, Plato_3"/>
    <n v="160"/>
    <d v="2023-04-04T00:00:00"/>
    <d v="1899-12-30T00:37:00"/>
    <d v="1899-12-30T03:11:00"/>
    <d v="1899-12-30T02:49:00"/>
    <n v="1.9333333333333333"/>
    <n v="0.88333333349243426"/>
    <s v="SI"/>
    <m/>
  </r>
  <r>
    <n v="18"/>
    <s v="Cliente_275"/>
    <n v="3"/>
    <d v="2023-04-04T03:19:00"/>
    <d v="2023-04-04T04:24:00"/>
    <s v="Mesero_2"/>
    <x v="0"/>
    <s v="Tarjeta de crédito"/>
    <n v="33.35"/>
    <s v="Libre"/>
    <n v="374"/>
    <s v="Paraguay"/>
    <s v="Plato_8"/>
    <n v="35"/>
    <d v="2023-04-04T00:00:00"/>
    <d v="1899-12-30T03:19:00"/>
    <d v="1899-12-30T04:24:00"/>
    <d v="1899-12-30T01:05:00"/>
    <n v="0.15"/>
    <n v="0.93333333337213842"/>
    <s v="SI"/>
    <m/>
  </r>
  <r>
    <n v="18"/>
    <s v="Cliente_871"/>
    <n v="1"/>
    <d v="2023-04-04T00:17:00"/>
    <d v="2023-04-04T03:09:00"/>
    <s v="Mesero_3"/>
    <x v="0"/>
    <s v="Tarjeta de crédito"/>
    <n v="22.3"/>
    <s v="Reservada"/>
    <n v="375"/>
    <s v="España"/>
    <s v="Plato_17"/>
    <n v="93"/>
    <d v="2023-04-04T00:00:00"/>
    <d v="1899-12-30T00:17:00"/>
    <d v="1899-12-30T03:09:00"/>
    <d v="1899-12-30T02:52:00"/>
    <n v="0.45"/>
    <n v="2.4166666665812953"/>
    <s v="SI"/>
    <m/>
  </r>
  <r>
    <n v="16"/>
    <s v="Cliente_183"/>
    <n v="4"/>
    <d v="2023-04-04T02:53:00"/>
    <d v="2023-04-04T05:12:00"/>
    <s v="Mesero_1"/>
    <x v="0"/>
    <s v="Efectivo"/>
    <n v="27.51"/>
    <s v="Ocupada"/>
    <n v="376"/>
    <s v="Ecuador"/>
    <s v="Plato_14"/>
    <n v="46"/>
    <d v="2023-04-04T00:00:00"/>
    <d v="1899-12-30T02:53:00"/>
    <d v="1899-12-30T05:12:00"/>
    <d v="1899-12-30T02:34:00"/>
    <n v="8.3333333333333329E-2"/>
    <n v="2.4833333333760188"/>
    <s v="SI"/>
    <m/>
  </r>
  <r>
    <n v="5"/>
    <s v="Cliente_841"/>
    <n v="1"/>
    <d v="2023-04-04T01:18:00"/>
    <d v="2023-04-04T04:46:00"/>
    <s v="Mesero_4"/>
    <x v="0"/>
    <s v="Tarjeta de crédito"/>
    <n v="14.96"/>
    <s v="Libre"/>
    <n v="377"/>
    <s v="Paraguay"/>
    <s v="Plato_18, Plato_15"/>
    <n v="100"/>
    <d v="2023-04-04T00:00:00"/>
    <d v="1899-12-30T01:18:00"/>
    <d v="1899-12-30T04:46:00"/>
    <d v="1899-12-30T03:28:00"/>
    <n v="0.76666666666666672"/>
    <n v="2.6999999999495534"/>
    <s v="SI"/>
    <m/>
  </r>
  <r>
    <n v="3"/>
    <s v="Cliente_789"/>
    <n v="1"/>
    <d v="2023-04-04T03:55:00"/>
    <d v="2023-04-04T05:18:00"/>
    <s v="Mesero_1"/>
    <x v="0"/>
    <s v="Efectivo"/>
    <n v="40.31"/>
    <s v="Libre"/>
    <n v="378"/>
    <s v="Perú"/>
    <s v="Plato_2, Plato_12"/>
    <n v="49"/>
    <d v="2023-04-04T00:00:00"/>
    <d v="1899-12-30T03:55:00"/>
    <d v="1899-12-30T05:18:00"/>
    <d v="1899-12-30T01:23:00"/>
    <n v="0.35"/>
    <n v="1.0333333333022892"/>
    <s v="SI"/>
    <m/>
  </r>
  <r>
    <n v="4"/>
    <s v="Cliente_442"/>
    <n v="2"/>
    <d v="2023-04-04T01:31:00"/>
    <d v="2023-04-04T03:57:00"/>
    <s v="Mesero_3"/>
    <x v="1"/>
    <s v="Tarjeta de crédito"/>
    <n v="10.61"/>
    <s v="Ocupada"/>
    <n v="379"/>
    <s v="Chile"/>
    <s v="Plato_8"/>
    <n v="70"/>
    <d v="2023-04-04T00:00:00"/>
    <d v="1899-12-30T01:31:00"/>
    <d v="1899-12-30T03:57:00"/>
    <d v="1899-12-30T02:41:00"/>
    <n v="0.1"/>
    <n v="2.58333333323244"/>
    <s v="SI"/>
    <m/>
  </r>
  <r>
    <n v="5"/>
    <s v="Cliente_964"/>
    <n v="1"/>
    <d v="2023-04-04T00:58:00"/>
    <d v="2023-04-04T04:33:00"/>
    <s v="Mesero_3"/>
    <x v="2"/>
    <s v="Tarjeta de débito"/>
    <n v="22.53"/>
    <s v="Libre"/>
    <n v="380"/>
    <s v="Argentina"/>
    <s v="Plato_11, Plato_12"/>
    <n v="137"/>
    <d v="2023-04-04T00:00:00"/>
    <d v="1899-12-30T00:58:00"/>
    <d v="1899-12-30T04:33:00"/>
    <d v="1899-12-30T03:35:00"/>
    <n v="1.55"/>
    <n v="2.033333333313931"/>
    <s v="SI"/>
    <m/>
  </r>
  <r>
    <n v="4"/>
    <s v="Cliente_141"/>
    <n v="1"/>
    <d v="2023-04-04T00:57:00"/>
    <d v="2023-04-04T04:32:00"/>
    <s v="Mesero_1"/>
    <x v="1"/>
    <s v="Tarjeta de débito"/>
    <n v="27.69"/>
    <s v="Libre"/>
    <n v="381"/>
    <s v="Uruguay"/>
    <s v="Plato_10, Plato_11"/>
    <n v="144"/>
    <d v="2023-04-04T00:00:00"/>
    <d v="1899-12-30T00:57:00"/>
    <d v="1899-12-30T04:32:00"/>
    <d v="1899-12-30T03:35:00"/>
    <n v="0.78333333333333333"/>
    <n v="2.7999999999805976"/>
    <s v="SI"/>
    <m/>
  </r>
  <r>
    <n v="20"/>
    <s v="Cliente_742"/>
    <n v="6"/>
    <d v="2023-04-04T03:09:00"/>
    <d v="2023-04-04T06:27:00"/>
    <s v="Mesero_2"/>
    <x v="2"/>
    <s v="Tarjeta de débito"/>
    <n v="19.8"/>
    <s v="Reservada"/>
    <n v="382"/>
    <s v="Ecuador"/>
    <s v="Plato_9"/>
    <n v="87"/>
    <d v="2023-04-04T00:00:00"/>
    <d v="1899-12-30T03:09:00"/>
    <d v="1899-12-30T06:27:00"/>
    <d v="1899-12-30T03:18:00"/>
    <n v="0.9"/>
    <n v="2.4000000001047739"/>
    <s v="SI"/>
    <m/>
  </r>
  <r>
    <n v="6"/>
    <s v="Cliente_992"/>
    <n v="6"/>
    <d v="2023-04-04T03:29:00"/>
    <d v="2023-04-04T06:33:00"/>
    <s v="Mesero_4"/>
    <x v="0"/>
    <s v="Tarjeta de crédito"/>
    <n v="31.33"/>
    <s v="Libre"/>
    <n v="383"/>
    <s v="Chile"/>
    <s v="Plato_19"/>
    <n v="108"/>
    <d v="2023-04-04T00:00:00"/>
    <d v="1899-12-30T03:29:00"/>
    <d v="1899-12-30T06:33:00"/>
    <d v="1899-12-30T03:04:00"/>
    <n v="0.15"/>
    <n v="2.9166666667093524"/>
    <s v="SI"/>
    <m/>
  </r>
  <r>
    <n v="1"/>
    <s v="Cliente_622"/>
    <n v="5"/>
    <d v="2023-04-04T00:11:00"/>
    <d v="2023-04-04T02:33:00"/>
    <s v="Mesero_1"/>
    <x v="1"/>
    <s v="Tarjeta de débito"/>
    <n v="39.32"/>
    <s v="Reservada"/>
    <n v="384"/>
    <s v="Venezuela"/>
    <s v="Plato_4, Plato_12, Plato_6"/>
    <n v="120"/>
    <d v="2023-04-04T00:00:00"/>
    <d v="1899-12-30T00:11:00"/>
    <d v="1899-12-30T02:33:00"/>
    <d v="1899-12-30T02:22:00"/>
    <n v="1.8333333333333333"/>
    <n v="0.53333333318975451"/>
    <s v="SI"/>
    <m/>
  </r>
  <r>
    <n v="6"/>
    <s v="Cliente_508"/>
    <n v="6"/>
    <d v="2023-04-05T03:37:00"/>
    <d v="2023-04-05T06:43:00"/>
    <s v="Mesero_3"/>
    <x v="1"/>
    <s v="Tarjeta de crédito"/>
    <n v="11.14"/>
    <s v="Ocupada"/>
    <n v="385"/>
    <s v="España"/>
    <s v="Plato_2"/>
    <n v="60"/>
    <d v="2023-04-05T00:00:00"/>
    <d v="1899-12-30T03:37:00"/>
    <d v="1899-12-30T06:43:00"/>
    <d v="1899-12-30T03:21:00"/>
    <n v="0.36666666666666664"/>
    <n v="2.9833333334846732"/>
    <s v="SI"/>
    <m/>
  </r>
  <r>
    <n v="5"/>
    <s v="Cliente_436"/>
    <n v="2"/>
    <d v="2023-04-05T00:33:00"/>
    <d v="2023-04-05T02:58:00"/>
    <s v="Mesero_4"/>
    <x v="0"/>
    <s v="Tarjeta de débito"/>
    <n v="28.96"/>
    <s v="Ocupada"/>
    <n v="386"/>
    <s v="Venezuela"/>
    <s v="Plato_11"/>
    <n v="99"/>
    <d v="2023-04-05T00:00:00"/>
    <d v="1899-12-30T00:33:00"/>
    <d v="1899-12-30T02:58:00"/>
    <d v="1899-12-30T02:40:00"/>
    <n v="0.66666666666666663"/>
    <n v="2.0000000000194027"/>
    <s v="SI"/>
    <m/>
  </r>
  <r>
    <n v="6"/>
    <s v="Cliente_676"/>
    <n v="5"/>
    <d v="2023-04-05T03:09:00"/>
    <d v="2023-04-05T06:10:00"/>
    <s v="Mesero_5"/>
    <x v="0"/>
    <s v="Efectivo"/>
    <n v="20.84"/>
    <s v="Ocupada"/>
    <n v="387"/>
    <s v="Venezuela"/>
    <s v="Plato_17"/>
    <n v="93"/>
    <d v="2023-04-05T00:00:00"/>
    <d v="1899-12-30T03:09:00"/>
    <d v="1899-12-30T06:10:00"/>
    <d v="1899-12-30T03:16:00"/>
    <n v="0.3"/>
    <n v="2.966666666720994"/>
    <s v="SI"/>
    <m/>
  </r>
  <r>
    <n v="18"/>
    <s v="Cliente_768"/>
    <n v="2"/>
    <d v="2023-04-05T00:33:00"/>
    <d v="2023-04-05T03:35:00"/>
    <s v="Mesero_2"/>
    <x v="0"/>
    <s v="Tarjeta de crédito"/>
    <n v="27.03"/>
    <s v="Libre"/>
    <n v="388"/>
    <s v="España"/>
    <s v="Plato_17, Plato_19, Plato_9, Plato_11"/>
    <n v="291"/>
    <d v="2023-04-05T00:00:00"/>
    <d v="1899-12-30T00:33:00"/>
    <d v="1899-12-30T03:35:00"/>
    <d v="1899-12-30T03:02:00"/>
    <n v="2.85"/>
    <n v="0.18333333326736456"/>
    <s v="SI"/>
    <m/>
  </r>
  <r>
    <n v="19"/>
    <s v="Cliente_667"/>
    <n v="5"/>
    <d v="2023-04-05T00:02:00"/>
    <d v="2023-04-05T02:15:00"/>
    <s v="Mesero_3"/>
    <x v="0"/>
    <s v="Tarjeta de crédito"/>
    <n v="39.14"/>
    <s v="Reservada"/>
    <n v="389"/>
    <s v="Venezuela"/>
    <s v="Plato_11"/>
    <n v="33"/>
    <d v="2023-04-05T00:00:00"/>
    <d v="1899-12-30T00:02:00"/>
    <d v="1899-12-30T02:15:00"/>
    <d v="1899-12-30T02:13:00"/>
    <n v="0.4"/>
    <n v="1.8166666667326354"/>
    <s v="SI"/>
    <m/>
  </r>
  <r>
    <n v="9"/>
    <s v="Cliente_874"/>
    <n v="2"/>
    <d v="2023-04-05T02:59:00"/>
    <d v="2023-04-05T05:19:00"/>
    <s v="Mesero_3"/>
    <x v="0"/>
    <s v="Tarjeta de crédito"/>
    <n v="42.68"/>
    <s v="Reservada"/>
    <n v="390"/>
    <s v="Chile"/>
    <s v="Plato_5, Plato_10, Plato_13"/>
    <n v="143"/>
    <d v="2023-04-05T00:00:00"/>
    <d v="1899-12-30T02:59:00"/>
    <d v="1899-12-30T05:19:00"/>
    <d v="1899-12-30T02:20:00"/>
    <n v="1.55"/>
    <n v="0.78333333343034606"/>
    <s v="SI"/>
    <m/>
  </r>
  <r>
    <n v="15"/>
    <s v="Cliente_609"/>
    <n v="1"/>
    <d v="2023-04-05T02:05:00"/>
    <d v="2023-04-05T04:09:00"/>
    <s v="Mesero_3"/>
    <x v="0"/>
    <s v="Tarjeta de crédito"/>
    <n v="48.6"/>
    <s v="Reservada"/>
    <n v="391"/>
    <s v="Ecuador"/>
    <s v="Plato_5"/>
    <n v="22"/>
    <d v="2023-04-05T00:00:00"/>
    <d v="1899-12-30T02:05:00"/>
    <d v="1899-12-30T04:09:00"/>
    <d v="1899-12-30T02:04:00"/>
    <n v="0.58333333333333337"/>
    <n v="1.4833333334342265"/>
    <s v="SI"/>
    <m/>
  </r>
  <r>
    <n v="14"/>
    <s v="Cliente_471"/>
    <n v="3"/>
    <d v="2023-04-05T00:33:00"/>
    <d v="2023-04-05T04:08:00"/>
    <s v="Mesero_2"/>
    <x v="0"/>
    <s v="Tarjeta de crédito"/>
    <n v="32.729999999999997"/>
    <s v="Ocupada"/>
    <n v="392"/>
    <s v="Bolivia"/>
    <s v="Plato_15, Plato_7"/>
    <n v="120"/>
    <d v="2023-04-05T00:00:00"/>
    <d v="1899-12-30T00:33:00"/>
    <d v="1899-12-30T04:08:00"/>
    <d v="1899-12-30T03:50:00"/>
    <n v="0.9"/>
    <n v="2.9333333333139309"/>
    <s v="SI"/>
    <m/>
  </r>
  <r>
    <n v="13"/>
    <s v="Cliente_196"/>
    <n v="3"/>
    <d v="2023-04-05T02:33:00"/>
    <d v="2023-04-05T05:17:00"/>
    <s v="Mesero_4"/>
    <x v="0"/>
    <s v="Tarjeta de crédito"/>
    <n v="12.54"/>
    <s v="Ocupada"/>
    <n v="393"/>
    <s v="Colombia"/>
    <s v="Plato_12, Plato_8, Plato_13, Plato_5"/>
    <n v="208"/>
    <d v="2023-04-05T00:00:00"/>
    <d v="1899-12-30T02:33:00"/>
    <d v="1899-12-30T05:17:00"/>
    <d v="1899-12-30T02:59:00"/>
    <n v="1.8166666666666667"/>
    <n v="1.1666666666705472"/>
    <s v="SI"/>
    <m/>
  </r>
  <r>
    <n v="17"/>
    <s v="Cliente_740"/>
    <n v="1"/>
    <d v="2023-04-05T03:26:00"/>
    <d v="2023-04-05T07:02:00"/>
    <s v="Mesero_3"/>
    <x v="0"/>
    <s v="Tarjeta de crédito"/>
    <n v="18.05"/>
    <s v="Ocupada"/>
    <n v="394"/>
    <s v="Brasil"/>
    <s v="Plato_7, Plato_9"/>
    <n v="77"/>
    <d v="2023-04-05T00:00:00"/>
    <d v="1899-12-30T03:26:00"/>
    <d v="1899-12-30T07:02:00"/>
    <d v="1899-12-30T03:51:00"/>
    <n v="0.78333333333333333"/>
    <n v="3.0666666667015914"/>
    <s v="SI"/>
    <m/>
  </r>
  <r>
    <n v="2"/>
    <s v="Cliente_563"/>
    <n v="1"/>
    <d v="2023-04-05T01:37:00"/>
    <d v="2023-04-05T05:34:00"/>
    <s v="Mesero_2"/>
    <x v="0"/>
    <s v="Tarjeta de débito"/>
    <n v="40.9"/>
    <s v="Libre"/>
    <n v="395"/>
    <s v="Ecuador"/>
    <s v="Plato_12"/>
    <n v="38"/>
    <d v="2023-04-05T00:00:00"/>
    <d v="1899-12-30T01:37:00"/>
    <d v="1899-12-30T05:34:00"/>
    <d v="1899-12-30T03:57:00"/>
    <n v="0.13333333333333333"/>
    <n v="3.8166666666201006"/>
    <s v="SI"/>
    <m/>
  </r>
  <r>
    <n v="11"/>
    <s v="Cliente_991"/>
    <n v="1"/>
    <d v="2023-04-05T00:32:00"/>
    <d v="2023-04-05T03:36:00"/>
    <s v="Mesero_2"/>
    <x v="2"/>
    <s v="Efectivo"/>
    <n v="34.5"/>
    <s v="Libre"/>
    <n v="396"/>
    <s v="Perú"/>
    <s v="Plato_3, Plato_13"/>
    <n v="83"/>
    <d v="2023-04-05T00:00:00"/>
    <d v="1899-12-30T00:32:00"/>
    <d v="1899-12-30T03:36:00"/>
    <d v="1899-12-30T03:04:00"/>
    <n v="0.95"/>
    <n v="2.1166666667093521"/>
    <s v="SI"/>
    <m/>
  </r>
  <r>
    <n v="4"/>
    <s v="Cliente_289"/>
    <n v="2"/>
    <d v="2023-04-05T00:20:00"/>
    <d v="2023-04-05T01:34:00"/>
    <s v="Mesero_4"/>
    <x v="1"/>
    <s v="Tarjeta de débito"/>
    <n v="37.79"/>
    <s v="Libre"/>
    <n v="397"/>
    <s v="Chile"/>
    <s v="Plato_6, Plato_17"/>
    <n v="147"/>
    <d v="2023-04-05T00:00:00"/>
    <d v="1899-12-30T00:20:00"/>
    <d v="1899-12-30T01:34:00"/>
    <d v="1899-12-30T01:14:00"/>
    <n v="1.1499999999999999"/>
    <n v="8.3333333337213933E-2"/>
    <s v="SI"/>
    <m/>
  </r>
  <r>
    <n v="9"/>
    <s v="Cliente_330"/>
    <n v="5"/>
    <d v="2023-04-05T03:10:00"/>
    <d v="2023-04-05T07:05:00"/>
    <s v="Mesero_1"/>
    <x v="1"/>
    <s v="Tarjeta de crédito"/>
    <n v="48.96"/>
    <s v="Libre"/>
    <n v="398"/>
    <s v="Perú"/>
    <s v="Plato_16, Plato_11"/>
    <n v="122"/>
    <d v="2023-04-05T00:00:00"/>
    <d v="1899-12-30T03:10:00"/>
    <d v="1899-12-30T07:05:00"/>
    <d v="1899-12-30T03:55:00"/>
    <n v="1.1833333333333333"/>
    <n v="2.7333333333527357"/>
    <s v="SI"/>
    <m/>
  </r>
  <r>
    <n v="7"/>
    <s v="Cliente_943"/>
    <n v="6"/>
    <d v="2023-04-05T02:48:00"/>
    <d v="2023-04-05T05:40:00"/>
    <s v="Mesero_5"/>
    <x v="0"/>
    <s v="Tarjeta de crédito"/>
    <n v="27.32"/>
    <s v="Libre"/>
    <n v="399"/>
    <s v="España"/>
    <s v="Plato_11, Plato_19"/>
    <n v="207"/>
    <d v="2023-04-05T00:00:00"/>
    <d v="1899-12-30T02:48:00"/>
    <d v="1899-12-30T05:40:00"/>
    <d v="1899-12-30T02:52:00"/>
    <n v="1.5166666666666666"/>
    <n v="1.3499999999146288"/>
    <s v="SI"/>
    <m/>
  </r>
  <r>
    <n v="9"/>
    <s v="Cliente_285"/>
    <n v="4"/>
    <d v="2023-04-05T02:11:00"/>
    <d v="2023-04-05T04:14:00"/>
    <s v="Mesero_4"/>
    <x v="0"/>
    <s v="Tarjeta de crédito"/>
    <n v="42.96"/>
    <s v="Reservada"/>
    <n v="400"/>
    <s v="Brasil"/>
    <s v="Plato_20, Plato_16, Plato_17"/>
    <n v="198"/>
    <d v="2023-04-05T00:00:00"/>
    <d v="1899-12-30T02:11:00"/>
    <d v="1899-12-30T04:14:00"/>
    <d v="1899-12-30T02:03:00"/>
    <n v="1.3166666666666667"/>
    <n v="0.73333333337989948"/>
    <s v="SI"/>
    <m/>
  </r>
  <r>
    <n v="16"/>
    <s v="Cliente_12"/>
    <n v="2"/>
    <d v="2023-04-05T03:51:00"/>
    <d v="2023-04-05T06:57:00"/>
    <s v="Mesero_2"/>
    <x v="0"/>
    <s v="Tarjeta de crédito"/>
    <n v="15.87"/>
    <s v="Ocupada"/>
    <n v="401"/>
    <s v="Paraguay"/>
    <s v="Plato_13"/>
    <n v="42"/>
    <d v="2023-04-05T00:00:00"/>
    <d v="1899-12-30T03:51:00"/>
    <d v="1899-12-30T06:57:00"/>
    <d v="1899-12-30T03:21:00"/>
    <n v="0.33333333333333331"/>
    <n v="3.0166666666433835"/>
    <s v="SI"/>
    <m/>
  </r>
  <r>
    <n v="18"/>
    <s v="Cliente_905"/>
    <n v="1"/>
    <d v="2023-04-05T02:41:00"/>
    <d v="2023-04-05T05:08:00"/>
    <s v="Mesero_3"/>
    <x v="0"/>
    <s v="Tarjeta de crédito"/>
    <n v="31.02"/>
    <s v="Reservada"/>
    <n v="402"/>
    <s v="Colombia"/>
    <s v="Plato_1, Plato_12, Plato_5"/>
    <n v="151"/>
    <d v="2023-04-05T00:00:00"/>
    <d v="1899-12-30T02:41:00"/>
    <d v="1899-12-30T05:08:00"/>
    <d v="1899-12-30T02:27:00"/>
    <n v="1.1000000000000001"/>
    <n v="1.3499999999534338"/>
    <s v="SI"/>
    <m/>
  </r>
  <r>
    <n v="14"/>
    <s v="Cliente_543"/>
    <n v="5"/>
    <d v="2023-04-05T02:15:00"/>
    <d v="2023-04-05T05:15:00"/>
    <s v="Mesero_1"/>
    <x v="0"/>
    <s v="Tarjeta de crédito"/>
    <n v="14.76"/>
    <s v="Libre"/>
    <n v="403"/>
    <s v="Chile"/>
    <s v="Plato_5, Plato_4, Plato_15, Plato_7"/>
    <n v="190"/>
    <d v="2023-04-05T00:00:00"/>
    <d v="1899-12-30T02:15:00"/>
    <d v="1899-12-30T05:15:00"/>
    <d v="1899-12-30T03:00:00"/>
    <n v="1.4166666666666667"/>
    <n v="1.5833333333333333"/>
    <s v="SI"/>
    <m/>
  </r>
  <r>
    <n v="17"/>
    <s v="Cliente_897"/>
    <n v="2"/>
    <d v="2023-04-05T00:38:00"/>
    <d v="2023-04-05T04:29:00"/>
    <s v="Mesero_5"/>
    <x v="0"/>
    <s v="Tarjeta de crédito"/>
    <n v="32.56"/>
    <s v="Libre"/>
    <n v="404"/>
    <s v="España"/>
    <s v="Plato_13, Plato_3, Plato_20"/>
    <n v="182"/>
    <d v="2023-04-05T00:00:00"/>
    <d v="1899-12-30T00:38:00"/>
    <d v="1899-12-30T04:29:00"/>
    <d v="1899-12-30T03:51:00"/>
    <n v="1.7"/>
    <n v="2.1499999999767168"/>
    <s v="SI"/>
    <m/>
  </r>
  <r>
    <n v="5"/>
    <s v="Cliente_239"/>
    <n v="6"/>
    <d v="2023-04-05T02:39:00"/>
    <d v="2023-04-05T04:59:00"/>
    <s v="Mesero_2"/>
    <x v="2"/>
    <s v="Tarjeta de crédito"/>
    <n v="14.56"/>
    <s v="Reservada"/>
    <n v="405"/>
    <s v="Argentina"/>
    <s v="Plato_10, Plato_20, Plato_3"/>
    <n v="106"/>
    <d v="2023-04-05T00:00:00"/>
    <d v="1899-12-30T02:39:00"/>
    <d v="1899-12-30T04:59:00"/>
    <d v="1899-12-30T02:20:00"/>
    <n v="1.6333333333333333"/>
    <n v="0.69999999992238982"/>
    <s v="SI"/>
    <m/>
  </r>
  <r>
    <n v="14"/>
    <s v="Cliente_927"/>
    <n v="5"/>
    <d v="2023-04-05T00:29:00"/>
    <d v="2023-04-05T02:37:00"/>
    <s v="Mesero_2"/>
    <x v="2"/>
    <s v="Efectivo"/>
    <n v="34.03"/>
    <s v="Ocupada"/>
    <n v="406"/>
    <s v="España"/>
    <s v="Plato_3, Plato_8, Plato_1"/>
    <n v="155"/>
    <d v="2023-04-05T00:00:00"/>
    <d v="1899-12-30T00:29:00"/>
    <d v="1899-12-30T02:37:00"/>
    <d v="1899-12-30T02:23:00"/>
    <n v="1.95"/>
    <n v="0.43333333330228929"/>
    <s v="SI"/>
    <m/>
  </r>
  <r>
    <n v="4"/>
    <s v="Cliente_315"/>
    <n v="1"/>
    <d v="2023-04-05T02:13:00"/>
    <d v="2023-04-05T04:51:00"/>
    <s v="Mesero_4"/>
    <x v="1"/>
    <s v="Tarjeta de débito"/>
    <n v="22.98"/>
    <s v="Reservada"/>
    <n v="407"/>
    <s v="Ecuador"/>
    <s v="Plato_3, Plato_8"/>
    <n v="95"/>
    <d v="2023-04-05T00:00:00"/>
    <d v="1899-12-30T02:13:00"/>
    <d v="1899-12-30T04:51:00"/>
    <d v="1899-12-30T02:38:00"/>
    <n v="0.83333333333333337"/>
    <n v="1.7999999998525404"/>
    <s v="SI"/>
    <m/>
  </r>
  <r>
    <n v="17"/>
    <s v="Cliente_195"/>
    <n v="3"/>
    <d v="2023-04-05T00:56:00"/>
    <d v="2023-04-05T04:05:00"/>
    <s v="Mesero_2"/>
    <x v="0"/>
    <s v="Tarjeta de crédito"/>
    <n v="10.14"/>
    <s v="Ocupada"/>
    <n v="408"/>
    <s v="Chile"/>
    <s v="Plato_1, Plato_7, Plato_18"/>
    <n v="131"/>
    <d v="2023-04-05T00:00:00"/>
    <d v="1899-12-30T00:56:00"/>
    <d v="1899-12-30T04:05:00"/>
    <d v="1899-12-30T03:24:00"/>
    <n v="1.7666666666666666"/>
    <n v="1.6333333332984088"/>
    <s v="SI"/>
    <m/>
  </r>
  <r>
    <n v="15"/>
    <s v="Cliente_166"/>
    <n v="5"/>
    <d v="2023-04-05T01:55:00"/>
    <d v="2023-04-05T03:01:00"/>
    <s v="Mesero_1"/>
    <x v="0"/>
    <s v="Tarjeta de crédito"/>
    <n v="48.7"/>
    <s v="Reservada"/>
    <n v="409"/>
    <s v="Chile"/>
    <s v="Plato_13, Plato_20, Plato_16, Plato_7"/>
    <n v="203"/>
    <d v="2023-04-05T00:00:00"/>
    <d v="1899-12-30T01:55:00"/>
    <d v="1899-12-30T03:01:00"/>
    <d v="1899-12-30T01:06:00"/>
    <n v="2.7166666666666668"/>
    <n v="0"/>
    <s v="NO"/>
    <m/>
  </r>
  <r>
    <n v="1"/>
    <s v="Cliente_157"/>
    <n v="3"/>
    <d v="2023-04-05T02:47:00"/>
    <d v="2023-04-05T05:23:00"/>
    <s v="Mesero_4"/>
    <x v="2"/>
    <s v="Tarjeta de crédito"/>
    <n v="43.65"/>
    <s v="Reservada"/>
    <n v="410"/>
    <s v="Perú"/>
    <s v="Plato_3, Plato_19"/>
    <n v="56"/>
    <d v="2023-04-05T00:00:00"/>
    <d v="1899-12-30T02:47:00"/>
    <d v="1899-12-30T05:23:00"/>
    <d v="1899-12-30T02:36:00"/>
    <n v="1.5166666666666666"/>
    <n v="1.0833333334264657"/>
    <s v="SI"/>
    <m/>
  </r>
  <r>
    <n v="3"/>
    <s v="Cliente_212"/>
    <n v="3"/>
    <d v="2023-04-05T02:11:00"/>
    <d v="2023-04-05T05:04:00"/>
    <s v="Mesero_1"/>
    <x v="0"/>
    <s v="Tarjeta de débito"/>
    <n v="21.88"/>
    <s v="Ocupada"/>
    <n v="411"/>
    <s v="Colombia"/>
    <s v="Plato_20, Plato_4, Plato_6"/>
    <n v="219"/>
    <d v="2023-04-05T00:00:00"/>
    <d v="1899-12-30T02:11:00"/>
    <d v="1899-12-30T05:04:00"/>
    <d v="1899-12-30T03:08:00"/>
    <n v="1.3"/>
    <n v="1.8333333333022892"/>
    <s v="SI"/>
    <m/>
  </r>
  <r>
    <n v="11"/>
    <s v="Cliente_912"/>
    <n v="4"/>
    <d v="2023-04-05T00:22:00"/>
    <d v="2023-04-05T02:03:00"/>
    <s v="Mesero_5"/>
    <x v="2"/>
    <s v="Tarjeta de crédito"/>
    <n v="12.94"/>
    <s v="Ocupada"/>
    <n v="412"/>
    <s v="Perú"/>
    <s v="Plato_17"/>
    <n v="93"/>
    <d v="2023-04-05T00:00:00"/>
    <d v="1899-12-30T00:22:00"/>
    <d v="1899-12-30T02:03:00"/>
    <d v="1899-12-30T01:56:00"/>
    <n v="0.95"/>
    <n v="0.98333333340706308"/>
    <s v="SI"/>
    <m/>
  </r>
  <r>
    <n v="13"/>
    <s v="Cliente_736"/>
    <n v="3"/>
    <d v="2023-04-05T02:36:00"/>
    <d v="2023-04-05T04:58:00"/>
    <s v="Mesero_4"/>
    <x v="2"/>
    <s v="Tarjeta de crédito"/>
    <n v="23.01"/>
    <s v="Ocupada"/>
    <n v="413"/>
    <s v="Argentina"/>
    <s v="Plato_8"/>
    <n v="35"/>
    <d v="2023-04-05T00:00:00"/>
    <d v="1899-12-30T02:36:00"/>
    <d v="1899-12-30T04:58:00"/>
    <d v="1899-12-30T02:37:00"/>
    <n v="0.2"/>
    <n v="2.4166666666977106"/>
    <s v="SI"/>
    <m/>
  </r>
  <r>
    <n v="14"/>
    <s v="Cliente_328"/>
    <n v="6"/>
    <d v="2023-04-05T03:43:00"/>
    <d v="2023-04-05T07:12:00"/>
    <s v="Mesero_5"/>
    <x v="1"/>
    <s v="Tarjeta de crédito"/>
    <n v="13.17"/>
    <s v="Reservada"/>
    <n v="414"/>
    <s v="España"/>
    <s v="Plato_11"/>
    <n v="33"/>
    <d v="2023-04-05T00:00:00"/>
    <d v="1899-12-30T03:43:00"/>
    <d v="1899-12-30T07:12:00"/>
    <d v="1899-12-30T03:29:00"/>
    <n v="0.6333333333333333"/>
    <n v="2.8500000000038805"/>
    <s v="SI"/>
    <m/>
  </r>
  <r>
    <n v="14"/>
    <s v="Cliente_919"/>
    <n v="4"/>
    <d v="2023-04-05T00:39:00"/>
    <d v="2023-04-05T04:35:00"/>
    <s v="Mesero_4"/>
    <x v="2"/>
    <s v="Tarjeta de crédito"/>
    <n v="20.51"/>
    <s v="Ocupada"/>
    <n v="415"/>
    <s v="Brasil"/>
    <s v="Plato_6, Plato_18, Plato_19"/>
    <n v="158"/>
    <d v="2023-04-05T00:00:00"/>
    <d v="1899-12-30T00:39:00"/>
    <d v="1899-12-30T04:35:00"/>
    <d v="1899-12-30T04:11:00"/>
    <n v="1.45"/>
    <n v="2.7333333332324399"/>
    <s v="SI"/>
    <m/>
  </r>
  <r>
    <n v="20"/>
    <s v="Cliente_958"/>
    <n v="2"/>
    <d v="2023-04-05T03:03:00"/>
    <d v="2023-04-05T06:37:00"/>
    <s v="Mesero_1"/>
    <x v="2"/>
    <s v="Tarjeta de crédito"/>
    <n v="12.9"/>
    <s v="Reservada"/>
    <n v="416"/>
    <s v="Uruguay"/>
    <s v="Plato_1"/>
    <n v="25"/>
    <d v="2023-04-05T00:00:00"/>
    <d v="1899-12-30T03:03:00"/>
    <d v="1899-12-30T06:37:00"/>
    <d v="1899-12-30T03:34:00"/>
    <n v="0.15"/>
    <n v="3.4166666665929371"/>
    <s v="SI"/>
    <m/>
  </r>
  <r>
    <n v="7"/>
    <s v="Cliente_395"/>
    <n v="2"/>
    <d v="2023-04-05T03:25:00"/>
    <d v="2023-04-05T04:33:00"/>
    <s v="Mesero_2"/>
    <x v="2"/>
    <s v="Tarjeta de crédito"/>
    <n v="35.08"/>
    <s v="Libre"/>
    <n v="417"/>
    <s v="Venezuela"/>
    <s v="Plato_9, Plato_20, Plato_12, Plato_6"/>
    <n v="142"/>
    <d v="2023-04-05T00:00:00"/>
    <d v="1899-12-30T03:25:00"/>
    <d v="1899-12-30T04:33:00"/>
    <d v="1899-12-30T01:08:00"/>
    <n v="1.5"/>
    <n v="0"/>
    <s v="NO"/>
    <m/>
  </r>
  <r>
    <n v="17"/>
    <s v="Cliente_287"/>
    <n v="4"/>
    <d v="2023-04-05T00:52:00"/>
    <d v="2023-04-05T03:31:00"/>
    <s v="Mesero_3"/>
    <x v="2"/>
    <s v="Tarjeta de crédito"/>
    <n v="35.51"/>
    <s v="Reservada"/>
    <n v="418"/>
    <s v="España"/>
    <s v="Plato_1, Plato_17"/>
    <n v="118"/>
    <d v="2023-04-05T00:00:00"/>
    <d v="1899-12-30T00:52:00"/>
    <d v="1899-12-30T03:31:00"/>
    <d v="1899-12-30T02:39:00"/>
    <n v="1.6666666666666667"/>
    <n v="0.983333333240201"/>
    <s v="SI"/>
    <m/>
  </r>
  <r>
    <n v="11"/>
    <s v="Cliente_479"/>
    <n v="4"/>
    <d v="2023-04-05T03:14:00"/>
    <d v="2023-04-05T05:43:00"/>
    <s v="Mesero_5"/>
    <x v="0"/>
    <s v="Tarjeta de crédito"/>
    <n v="14.09"/>
    <s v="Ocupada"/>
    <n v="419"/>
    <s v="Argentina"/>
    <s v="Plato_18, Plato_11"/>
    <n v="67"/>
    <d v="2023-04-05T00:00:00"/>
    <d v="1899-12-30T03:14:00"/>
    <d v="1899-12-30T05:43:00"/>
    <d v="1899-12-30T02:44:00"/>
    <n v="1.0666666666666667"/>
    <n v="1.6666666665541319"/>
    <s v="SI"/>
    <m/>
  </r>
  <r>
    <n v="18"/>
    <s v="Cliente_33"/>
    <n v="6"/>
    <d v="2023-04-05T02:18:00"/>
    <d v="2023-04-05T05:29:00"/>
    <s v="Mesero_2"/>
    <x v="0"/>
    <s v="Tarjeta de crédito"/>
    <n v="31.49"/>
    <s v="Ocupada"/>
    <n v="420"/>
    <s v="Bolivia"/>
    <s v="Plato_18, Plato_3, Plato_1, Plato_15"/>
    <n v="242"/>
    <d v="2023-04-05T00:00:00"/>
    <d v="1899-12-30T02:18:00"/>
    <d v="1899-12-30T05:29:00"/>
    <d v="1899-12-30T03:26:00"/>
    <n v="1.75"/>
    <n v="1.683333333407063"/>
    <s v="SI"/>
    <m/>
  </r>
  <r>
    <n v="10"/>
    <s v="Cliente_160"/>
    <n v="1"/>
    <d v="2023-04-05T01:37:00"/>
    <d v="2023-04-05T04:07:00"/>
    <s v="Mesero_1"/>
    <x v="0"/>
    <s v="Tarjeta de crédito"/>
    <n v="17.57"/>
    <s v="Ocupada"/>
    <n v="421"/>
    <s v="Chile"/>
    <s v="Plato_17, Plato_4"/>
    <n v="85"/>
    <d v="2023-04-05T00:00:00"/>
    <d v="1899-12-30T01:37:00"/>
    <d v="1899-12-30T04:07:00"/>
    <d v="1899-12-30T02:45:00"/>
    <n v="1.1833333333333333"/>
    <n v="1.566666666608459"/>
    <s v="SI"/>
    <m/>
  </r>
  <r>
    <n v="12"/>
    <s v="Cliente_109"/>
    <n v="6"/>
    <d v="2023-04-05T00:36:00"/>
    <d v="2023-04-05T03:09:00"/>
    <s v="Mesero_2"/>
    <x v="0"/>
    <s v="Tarjeta de crédito"/>
    <n v="39.72"/>
    <s v="Reservada"/>
    <n v="422"/>
    <s v="España"/>
    <s v="Plato_10, Plato_19"/>
    <n v="88"/>
    <d v="2023-04-05T00:00:00"/>
    <d v="1899-12-30T00:36:00"/>
    <d v="1899-12-30T03:09:00"/>
    <d v="1899-12-30T02:33:00"/>
    <n v="0.56666666666666665"/>
    <n v="1.9833333332634842"/>
    <s v="SI"/>
    <m/>
  </r>
  <r>
    <n v="4"/>
    <s v="Cliente_151"/>
    <n v="2"/>
    <d v="2023-04-05T02:34:00"/>
    <d v="2023-04-05T04:57:00"/>
    <s v="Mesero_1"/>
    <x v="0"/>
    <s v="Efectivo"/>
    <n v="34.130000000000003"/>
    <s v="Libre"/>
    <n v="423"/>
    <s v="Ecuador"/>
    <s v="Plato_16, Plato_15"/>
    <n v="152"/>
    <d v="2023-04-05T00:00:00"/>
    <d v="1899-12-30T02:34:00"/>
    <d v="1899-12-30T04:57:00"/>
    <d v="1899-12-30T02:23:00"/>
    <n v="0.51666666666666672"/>
    <n v="1.866666666752038"/>
    <s v="SI"/>
    <m/>
  </r>
  <r>
    <n v="13"/>
    <s v="Cliente_342"/>
    <n v="3"/>
    <d v="2023-04-05T01:08:00"/>
    <d v="2023-04-05T03:17:00"/>
    <s v="Mesero_2"/>
    <x v="2"/>
    <s v="Efectivo"/>
    <n v="11.02"/>
    <s v="Reservada"/>
    <n v="424"/>
    <s v="Colombia"/>
    <s v="Plato_5, Plato_6"/>
    <n v="147"/>
    <d v="2023-04-05T00:00:00"/>
    <d v="1899-12-30T01:08:00"/>
    <d v="1899-12-30T03:17:00"/>
    <d v="1899-12-30T02:09:00"/>
    <n v="1.4666666666666666"/>
    <n v="0.6833333333566165"/>
    <s v="SI"/>
    <m/>
  </r>
  <r>
    <n v="18"/>
    <s v="Cliente_332"/>
    <n v="3"/>
    <d v="2023-04-05T01:24:00"/>
    <d v="2023-04-05T03:45:00"/>
    <s v="Mesero_2"/>
    <x v="0"/>
    <s v="Tarjeta de crédito"/>
    <n v="49.43"/>
    <s v="Reservada"/>
    <n v="425"/>
    <s v="Perú"/>
    <s v="Plato_12"/>
    <n v="19"/>
    <d v="2023-04-05T00:00:00"/>
    <d v="1899-12-30T01:24:00"/>
    <d v="1899-12-30T03:45:00"/>
    <d v="1899-12-30T02:21:00"/>
    <n v="0.46666666666666667"/>
    <n v="1.8833333333100502"/>
    <s v="SI"/>
    <m/>
  </r>
  <r>
    <n v="5"/>
    <s v="Cliente_689"/>
    <n v="2"/>
    <d v="2023-04-05T03:11:00"/>
    <d v="2023-04-05T05:02:00"/>
    <s v="Mesero_4"/>
    <x v="0"/>
    <s v="Tarjeta de crédito"/>
    <n v="47.8"/>
    <s v="Reservada"/>
    <n v="426"/>
    <s v="Brasil"/>
    <s v="Plato_11, Plato_16, Plato_1, Plato_19"/>
    <n v="247"/>
    <d v="2023-04-05T00:00:00"/>
    <d v="1899-12-30T03:11:00"/>
    <d v="1899-12-30T05:02:00"/>
    <d v="1899-12-30T01:51:00"/>
    <n v="1.9333333333333333"/>
    <n v="0"/>
    <s v="NO"/>
    <m/>
  </r>
  <r>
    <n v="2"/>
    <s v="Cliente_953"/>
    <n v="4"/>
    <d v="2023-04-05T02:34:00"/>
    <d v="2023-04-05T03:43:00"/>
    <s v="Mesero_2"/>
    <x v="0"/>
    <s v="Efectivo"/>
    <n v="43.74"/>
    <s v="Libre"/>
    <n v="427"/>
    <s v="Bolivia"/>
    <s v="Plato_1, Plato_8, Plato_14, Plato_12"/>
    <n v="206"/>
    <d v="2023-04-05T00:00:00"/>
    <d v="1899-12-30T02:34:00"/>
    <d v="1899-12-30T03:43:00"/>
    <d v="1899-12-30T01:09:00"/>
    <n v="2.7666666666666666"/>
    <n v="0"/>
    <s v="NO"/>
    <m/>
  </r>
  <r>
    <n v="7"/>
    <s v="Cliente_518"/>
    <n v="5"/>
    <d v="2023-04-05T03:18:00"/>
    <d v="2023-04-05T06:03:00"/>
    <s v="Mesero_4"/>
    <x v="1"/>
    <s v="Tarjeta de crédito"/>
    <n v="15.6"/>
    <s v="Reservada"/>
    <n v="428"/>
    <s v="Ecuador"/>
    <s v="Plato_20, Plato_14, Plato_1, Plato_17"/>
    <n v="175"/>
    <d v="2023-04-05T00:00:00"/>
    <d v="1899-12-30T03:18:00"/>
    <d v="1899-12-30T06:03:00"/>
    <d v="1899-12-30T02:45:00"/>
    <n v="2.9833333333333334"/>
    <n v="0"/>
    <s v="NO"/>
    <m/>
  </r>
  <r>
    <n v="8"/>
    <s v="Cliente_348"/>
    <n v="1"/>
    <d v="2023-04-05T00:10:00"/>
    <d v="2023-04-05T03:46:00"/>
    <s v="Mesero_4"/>
    <x v="0"/>
    <s v="Tarjeta de crédito"/>
    <n v="10.95"/>
    <s v="Reservada"/>
    <n v="429"/>
    <s v="Brasil"/>
    <s v="Plato_10"/>
    <n v="78"/>
    <d v="2023-04-05T00:00:00"/>
    <d v="1899-12-30T00:10:00"/>
    <d v="1899-12-30T03:46:00"/>
    <d v="1899-12-30T03:36:00"/>
    <n v="0.45"/>
    <n v="3.1500000000349244"/>
    <s v="SI"/>
    <m/>
  </r>
  <r>
    <n v="7"/>
    <s v="Cliente_259"/>
    <n v="3"/>
    <d v="2023-04-05T02:21:00"/>
    <d v="2023-04-05T03:59:00"/>
    <s v="Mesero_4"/>
    <x v="0"/>
    <s v="Tarjeta de débito"/>
    <n v="42.09"/>
    <s v="Reservada"/>
    <n v="430"/>
    <s v="Venezuela"/>
    <s v="Plato_1"/>
    <n v="25"/>
    <d v="2023-04-05T00:00:00"/>
    <d v="1899-12-30T02:21:00"/>
    <d v="1899-12-30T03:59:00"/>
    <d v="1899-12-30T01:38:00"/>
    <n v="0.81666666666666665"/>
    <n v="0.81666666675203792"/>
    <s v="SI"/>
    <m/>
  </r>
  <r>
    <n v="15"/>
    <s v="Cliente_243"/>
    <n v="5"/>
    <d v="2023-04-05T03:33:00"/>
    <d v="2023-04-05T07:25:00"/>
    <s v="Mesero_5"/>
    <x v="0"/>
    <s v="Tarjeta de crédito"/>
    <n v="39.82"/>
    <s v="Libre"/>
    <n v="431"/>
    <s v="Argentina"/>
    <s v="Plato_2"/>
    <n v="60"/>
    <d v="2023-04-05T00:00:00"/>
    <d v="1899-12-30T03:33:00"/>
    <d v="1899-12-30T07:25:00"/>
    <d v="1899-12-30T03:52:00"/>
    <n v="0.33333333333333331"/>
    <n v="3.5333333333643773"/>
    <s v="SI"/>
    <m/>
  </r>
  <r>
    <n v="10"/>
    <s v="Cliente_869"/>
    <n v="2"/>
    <d v="2023-04-05T03:31:00"/>
    <d v="2023-04-05T05:54:00"/>
    <s v="Mesero_4"/>
    <x v="2"/>
    <s v="Tarjeta de crédito"/>
    <n v="18.71"/>
    <s v="Libre"/>
    <n v="432"/>
    <s v="Colombia"/>
    <s v="Plato_3, Plato_13, Plato_16"/>
    <n v="109"/>
    <d v="2023-04-05T00:00:00"/>
    <d v="1899-12-30T03:31:00"/>
    <d v="1899-12-30T05:54:00"/>
    <d v="1899-12-30T02:23:00"/>
    <n v="1.2333333333333334"/>
    <n v="1.1500000000853712"/>
    <s v="SI"/>
    <m/>
  </r>
  <r>
    <n v="10"/>
    <s v="Cliente_306"/>
    <n v="4"/>
    <d v="2023-04-05T01:14:00"/>
    <d v="2023-04-05T03:09:00"/>
    <s v="Mesero_4"/>
    <x v="0"/>
    <s v="Tarjeta de crédito"/>
    <n v="45.77"/>
    <s v="Reservada"/>
    <n v="433"/>
    <s v="Bolivia"/>
    <s v="Plato_2, Plato_7"/>
    <n v="102"/>
    <d v="2023-04-05T00:00:00"/>
    <d v="1899-12-30T01:14:00"/>
    <d v="1899-12-30T03:09:00"/>
    <d v="1899-12-30T01:55:00"/>
    <n v="1.2333333333333334"/>
    <n v="0.68333333329452817"/>
    <s v="SI"/>
    <m/>
  </r>
  <r>
    <n v="15"/>
    <s v="Cliente_842"/>
    <n v="4"/>
    <d v="2023-04-05T00:15:00"/>
    <d v="2023-04-05T03:55:00"/>
    <s v="Mesero_4"/>
    <x v="0"/>
    <s v="Tarjeta de crédito"/>
    <n v="37.15"/>
    <s v="Reservada"/>
    <n v="434"/>
    <s v="Bolivia"/>
    <s v="Plato_10, Plato_5"/>
    <n v="96"/>
    <d v="2023-04-05T00:00:00"/>
    <d v="1899-12-30T00:15:00"/>
    <d v="1899-12-30T03:55:00"/>
    <d v="1899-12-30T03:40:00"/>
    <n v="0.96666666666666667"/>
    <n v="2.7000000000776101"/>
    <s v="SI"/>
    <m/>
  </r>
  <r>
    <n v="17"/>
    <s v="Cliente_349"/>
    <n v="6"/>
    <d v="2023-04-05T03:53:00"/>
    <d v="2023-04-05T06:01:00"/>
    <s v="Mesero_5"/>
    <x v="0"/>
    <s v="Tarjeta de crédito"/>
    <n v="30.48"/>
    <s v="Ocupada"/>
    <n v="435"/>
    <s v="España"/>
    <s v="Plato_10, Plato_13, Plato_2"/>
    <n v="154"/>
    <d v="2023-04-05T00:00:00"/>
    <d v="1899-12-30T03:53:00"/>
    <d v="1899-12-30T06:01:00"/>
    <d v="1899-12-30T02:23:00"/>
    <n v="1.85"/>
    <n v="0.53333333330228916"/>
    <s v="SI"/>
    <m/>
  </r>
  <r>
    <n v="10"/>
    <s v="Cliente_316"/>
    <n v="3"/>
    <d v="2023-04-05T00:12:00"/>
    <d v="2023-04-05T04:04:00"/>
    <s v="Mesero_5"/>
    <x v="0"/>
    <s v="Tarjeta de crédito"/>
    <n v="10.14"/>
    <s v="Ocupada"/>
    <n v="436"/>
    <s v="Brasil"/>
    <s v="Plato_16"/>
    <n v="56"/>
    <d v="2023-04-05T00:00:00"/>
    <d v="1899-12-30T00:12:00"/>
    <d v="1899-12-30T04:04:00"/>
    <d v="1899-12-30T04:07:00"/>
    <n v="0.75"/>
    <n v="3.3666666666977108"/>
    <s v="SI"/>
    <m/>
  </r>
  <r>
    <n v="16"/>
    <s v="Cliente_600"/>
    <n v="6"/>
    <d v="2023-04-05T03:02:00"/>
    <d v="2023-04-05T05:25:00"/>
    <s v="Mesero_3"/>
    <x v="0"/>
    <s v="Tarjeta de crédito"/>
    <n v="12.56"/>
    <s v="Reservada"/>
    <n v="437"/>
    <s v="Paraguay"/>
    <s v="Plato_8"/>
    <n v="70"/>
    <d v="2023-04-05T00:00:00"/>
    <d v="1899-12-30T03:02:00"/>
    <d v="1899-12-30T05:25:00"/>
    <d v="1899-12-30T02:23:00"/>
    <n v="0.85"/>
    <n v="1.5333333334187045"/>
    <s v="SI"/>
    <m/>
  </r>
  <r>
    <n v="2"/>
    <s v="Cliente_732"/>
    <n v="1"/>
    <d v="2023-04-05T03:58:00"/>
    <d v="2023-04-05T07:33:00"/>
    <s v="Mesero_1"/>
    <x v="0"/>
    <s v="Tarjeta de crédito"/>
    <n v="19.3"/>
    <s v="Libre"/>
    <n v="438"/>
    <s v="Argentina"/>
    <s v="Plato_11"/>
    <n v="33"/>
    <d v="2023-04-05T00:00:00"/>
    <d v="1899-12-30T03:58:00"/>
    <d v="1899-12-30T07:33:00"/>
    <d v="1899-12-30T03:35:00"/>
    <n v="0.85"/>
    <n v="2.7333333333139307"/>
    <s v="SI"/>
    <m/>
  </r>
  <r>
    <n v="15"/>
    <s v="Cliente_807"/>
    <n v="1"/>
    <d v="2023-04-05T00:00:00"/>
    <d v="2023-04-05T01:23:00"/>
    <s v="Mesero_3"/>
    <x v="2"/>
    <s v="Tarjeta de crédito"/>
    <n v="25.56"/>
    <s v="Libre"/>
    <n v="439"/>
    <s v="Bolivia"/>
    <s v="Plato_11, Plato_10"/>
    <n v="177"/>
    <d v="2023-04-05T00:00:00"/>
    <d v="1899-12-30T00:00:00"/>
    <d v="1899-12-30T01:23:00"/>
    <d v="1899-12-30T01:23:00"/>
    <n v="1.0666666666666667"/>
    <n v="0.3166666666356226"/>
    <s v="SI"/>
    <m/>
  </r>
  <r>
    <n v="13"/>
    <s v="Cliente_900"/>
    <n v="1"/>
    <d v="2023-04-05T01:59:00"/>
    <d v="2023-04-05T05:48:00"/>
    <s v="Mesero_2"/>
    <x v="0"/>
    <s v="Tarjeta de crédito"/>
    <n v="38.85"/>
    <s v="Ocupada"/>
    <n v="440"/>
    <s v="Argentina"/>
    <s v="Plato_14, Plato_12"/>
    <n v="84"/>
    <d v="2023-04-05T00:00:00"/>
    <d v="1899-12-30T01:59:00"/>
    <d v="1899-12-30T05:48:00"/>
    <d v="1899-12-30T04:04:00"/>
    <n v="0.75"/>
    <n v="3.3166666667093523"/>
    <s v="SI"/>
    <m/>
  </r>
  <r>
    <n v="13"/>
    <s v="Cliente_143"/>
    <n v="6"/>
    <d v="2023-04-05T01:04:00"/>
    <d v="2023-04-05T03:23:00"/>
    <s v="Mesero_2"/>
    <x v="0"/>
    <s v="Efectivo"/>
    <n v="23.31"/>
    <s v="Ocupada"/>
    <n v="441"/>
    <s v="España"/>
    <s v="Plato_8, Plato_10"/>
    <n v="183"/>
    <d v="2023-04-05T00:00:00"/>
    <d v="1899-12-30T01:04:00"/>
    <d v="1899-12-30T03:23:00"/>
    <d v="1899-12-30T02:34:00"/>
    <n v="1.5"/>
    <n v="1.0666666667093523"/>
    <s v="SI"/>
    <m/>
  </r>
  <r>
    <n v="15"/>
    <s v="Cliente_405"/>
    <n v="3"/>
    <d v="2023-04-05T02:04:00"/>
    <d v="2023-04-05T03:18:00"/>
    <s v="Mesero_4"/>
    <x v="2"/>
    <s v="Tarjeta de crédito"/>
    <n v="21.07"/>
    <s v="Ocupada"/>
    <n v="442"/>
    <s v="Uruguay"/>
    <s v="Plato_18, Plato_1, Plato_19"/>
    <n v="235"/>
    <d v="2023-04-05T00:00:00"/>
    <d v="1899-12-30T02:04:00"/>
    <d v="1899-12-30T03:18:00"/>
    <d v="1899-12-30T01:29:00"/>
    <n v="2.1833333333333331"/>
    <n v="0"/>
    <s v="NO"/>
    <m/>
  </r>
  <r>
    <n v="4"/>
    <s v="Cliente_332"/>
    <n v="2"/>
    <d v="2023-04-05T01:15:00"/>
    <d v="2023-04-05T03:14:00"/>
    <s v="Mesero_2"/>
    <x v="0"/>
    <s v="Tarjeta de débito"/>
    <n v="14.48"/>
    <s v="Libre"/>
    <n v="443"/>
    <s v="Venezuela"/>
    <s v="Plato_14, Plato_15, Plato_10, Plato_16"/>
    <n v="217"/>
    <d v="2023-04-05T00:00:00"/>
    <d v="1899-12-30T01:15:00"/>
    <d v="1899-12-30T03:14:00"/>
    <d v="1899-12-30T01:59:00"/>
    <n v="2.5833333333333335"/>
    <n v="0"/>
    <s v="NO"/>
    <m/>
  </r>
  <r>
    <n v="8"/>
    <s v="Cliente_894"/>
    <n v="5"/>
    <d v="2023-04-05T03:23:00"/>
    <d v="2023-04-05T06:08:00"/>
    <s v="Mesero_1"/>
    <x v="0"/>
    <s v="Tarjeta de crédito"/>
    <n v="25.26"/>
    <s v="Libre"/>
    <n v="444"/>
    <s v="Argentina"/>
    <s v="Plato_14, Plato_7"/>
    <n v="95"/>
    <d v="2023-04-05T00:00:00"/>
    <d v="1899-12-30T03:23:00"/>
    <d v="1899-12-30T06:08:00"/>
    <d v="1899-12-30T02:45:00"/>
    <n v="1.35"/>
    <n v="1.4000000000582076"/>
    <s v="SI"/>
    <m/>
  </r>
  <r>
    <n v="6"/>
    <s v="Cliente_473"/>
    <n v="5"/>
    <d v="2023-04-05T01:01:00"/>
    <d v="2023-04-05T03:09:00"/>
    <s v="Mesero_1"/>
    <x v="1"/>
    <s v="Tarjeta de crédito"/>
    <n v="14.28"/>
    <s v="Libre"/>
    <n v="445"/>
    <s v="Paraguay"/>
    <s v="Plato_6"/>
    <n v="81"/>
    <d v="2023-04-05T00:00:00"/>
    <d v="1899-12-30T01:01:00"/>
    <d v="1899-12-30T03:09:00"/>
    <d v="1899-12-30T02:08:00"/>
    <n v="0.43333333333333335"/>
    <n v="1.6999999999689559"/>
    <s v="SI"/>
    <m/>
  </r>
  <r>
    <n v="12"/>
    <s v="Cliente_606"/>
    <n v="2"/>
    <d v="2023-04-05T02:48:00"/>
    <d v="2023-04-05T06:13:00"/>
    <s v="Mesero_1"/>
    <x v="0"/>
    <s v="Tarjeta de crédito"/>
    <n v="35.24"/>
    <s v="Libre"/>
    <n v="446"/>
    <s v="Ecuador"/>
    <s v="Plato_13"/>
    <n v="21"/>
    <d v="2023-04-05T00:00:00"/>
    <d v="1899-12-30T02:48:00"/>
    <d v="1899-12-30T06:13:00"/>
    <d v="1899-12-30T03:25:00"/>
    <n v="0.13333333333333333"/>
    <n v="3.2833333332945283"/>
    <s v="SI"/>
    <m/>
  </r>
  <r>
    <n v="8"/>
    <s v="Cliente_404"/>
    <n v="2"/>
    <d v="2023-04-05T03:53:00"/>
    <d v="2023-04-05T07:24:00"/>
    <s v="Mesero_4"/>
    <x v="2"/>
    <s v="Tarjeta de crédito"/>
    <n v="28.68"/>
    <s v="Libre"/>
    <n v="447"/>
    <s v="España"/>
    <s v="Plato_3, Plato_12, Plato_16"/>
    <n v="181"/>
    <d v="2023-04-05T00:00:00"/>
    <d v="1899-12-30T03:53:00"/>
    <d v="1899-12-30T07:24:00"/>
    <d v="1899-12-30T03:31:00"/>
    <n v="1.4333333333333333"/>
    <n v="2.0833333332712449"/>
    <s v="SI"/>
    <m/>
  </r>
  <r>
    <n v="4"/>
    <s v="Cliente_216"/>
    <n v="5"/>
    <d v="2023-04-05T00:07:00"/>
    <d v="2023-04-05T03:35:00"/>
    <s v="Mesero_4"/>
    <x v="2"/>
    <s v="Tarjeta de crédito"/>
    <n v="35.68"/>
    <s v="Ocupada"/>
    <n v="448"/>
    <s v="Venezuela"/>
    <s v="Plato_12, Plato_11"/>
    <n v="137"/>
    <d v="2023-04-05T00:00:00"/>
    <d v="1899-12-30T00:07:00"/>
    <d v="1899-12-30T03:35:00"/>
    <d v="1899-12-30T03:43:00"/>
    <n v="1.1000000000000001"/>
    <n v="2.6166666666162199"/>
    <s v="SI"/>
    <m/>
  </r>
  <r>
    <n v="3"/>
    <s v="Cliente_717"/>
    <n v="3"/>
    <d v="2023-04-05T03:25:00"/>
    <d v="2023-04-05T05:02:00"/>
    <s v="Mesero_3"/>
    <x v="0"/>
    <s v="Efectivo"/>
    <n v="42.25"/>
    <s v="Ocupada"/>
    <n v="449"/>
    <s v="Brasil"/>
    <s v="Plato_15"/>
    <n v="64"/>
    <d v="2023-04-05T00:00:00"/>
    <d v="1899-12-30T03:25:00"/>
    <d v="1899-12-30T05:02:00"/>
    <d v="1899-12-30T01:52:00"/>
    <n v="0.55000000000000004"/>
    <n v="1.3166666666977107"/>
    <s v="SI"/>
    <m/>
  </r>
  <r>
    <n v="9"/>
    <s v="Cliente_783"/>
    <n v="6"/>
    <d v="2023-04-05T03:51:00"/>
    <d v="2023-04-05T05:01:00"/>
    <s v="Mesero_3"/>
    <x v="0"/>
    <s v="Tarjeta de crédito"/>
    <n v="48.9"/>
    <s v="Ocupada"/>
    <n v="450"/>
    <s v="Bolivia"/>
    <s v="Plato_4, Plato_19"/>
    <n v="72"/>
    <d v="2023-04-05T00:00:00"/>
    <d v="1899-12-30T03:51:00"/>
    <d v="1899-12-30T05:01:00"/>
    <d v="1899-12-30T01:25:00"/>
    <n v="0.56666666666666665"/>
    <n v="0.84999999996119491"/>
    <s v="SI"/>
    <m/>
  </r>
  <r>
    <n v="3"/>
    <s v="Cliente_240"/>
    <n v="1"/>
    <d v="2023-04-05T01:17:00"/>
    <d v="2023-04-05T02:26:00"/>
    <s v="Mesero_5"/>
    <x v="1"/>
    <s v="Tarjeta de crédito"/>
    <n v="46.37"/>
    <s v="Libre"/>
    <n v="451"/>
    <s v="Bolivia"/>
    <s v="Plato_8, Plato_14, Plato_18"/>
    <n v="92"/>
    <d v="2023-04-05T00:00:00"/>
    <d v="1899-12-30T01:17:00"/>
    <d v="1899-12-30T02:26:00"/>
    <d v="1899-12-30T01:09:00"/>
    <n v="1.7166666666666666"/>
    <n v="0"/>
    <s v="NO"/>
    <m/>
  </r>
  <r>
    <n v="9"/>
    <s v="Cliente_589"/>
    <n v="1"/>
    <d v="2023-04-05T02:53:00"/>
    <d v="2023-04-05T05:19:00"/>
    <s v="Mesero_4"/>
    <x v="0"/>
    <s v="Tarjeta de crédito"/>
    <n v="43.48"/>
    <s v="Reservada"/>
    <n v="452"/>
    <s v="Uruguay"/>
    <s v="Plato_17, Plato_5, Plato_13"/>
    <n v="158"/>
    <d v="2023-04-05T00:00:00"/>
    <d v="1899-12-30T02:53:00"/>
    <d v="1899-12-30T05:19:00"/>
    <d v="1899-12-30T02:26:00"/>
    <n v="2.0499999999999998"/>
    <n v="0.38333333340706321"/>
    <s v="SI"/>
    <m/>
  </r>
  <r>
    <n v="6"/>
    <s v="Cliente_284"/>
    <n v="1"/>
    <d v="2023-04-05T03:42:00"/>
    <d v="2023-04-05T05:07:00"/>
    <s v="Mesero_2"/>
    <x v="1"/>
    <s v="Tarjeta de crédito"/>
    <n v="36.83"/>
    <s v="Libre"/>
    <n v="453"/>
    <s v="Chile"/>
    <s v="Plato_18, Plato_15"/>
    <n v="130"/>
    <d v="2023-04-05T00:00:00"/>
    <d v="1899-12-30T03:42:00"/>
    <d v="1899-12-30T05:07:00"/>
    <d v="1899-12-30T01:25:00"/>
    <n v="1.6666666666666667"/>
    <n v="0"/>
    <s v="NO"/>
    <m/>
  </r>
  <r>
    <n v="1"/>
    <s v="Cliente_342"/>
    <n v="3"/>
    <d v="2023-04-05T03:26:00"/>
    <d v="2023-04-05T04:53:00"/>
    <s v="Mesero_1"/>
    <x v="0"/>
    <s v="Tarjeta de crédito"/>
    <n v="39.619999999999997"/>
    <s v="Libre"/>
    <n v="454"/>
    <s v="Colombia"/>
    <s v="Plato_6, Plato_12, Plato_19, Plato_1"/>
    <n v="233"/>
    <d v="2023-04-05T00:00:00"/>
    <d v="1899-12-30T03:26:00"/>
    <d v="1899-12-30T04:53:00"/>
    <d v="1899-12-30T01:27:00"/>
    <n v="2.5499999999999998"/>
    <n v="0"/>
    <s v="NO"/>
    <m/>
  </r>
  <r>
    <n v="12"/>
    <s v="Cliente_665"/>
    <n v="6"/>
    <d v="2023-04-05T03:58:00"/>
    <d v="2023-04-05T05:54:00"/>
    <s v="Mesero_5"/>
    <x v="1"/>
    <s v="Tarjeta de débito"/>
    <n v="19.7"/>
    <s v="Reservada"/>
    <n v="455"/>
    <s v="Colombia"/>
    <s v="Plato_7"/>
    <n v="48"/>
    <d v="2023-04-05T00:00:00"/>
    <d v="1899-12-30T03:58:00"/>
    <d v="1899-12-30T05:54:00"/>
    <d v="1899-12-30T01:56:00"/>
    <n v="0.18333333333333332"/>
    <n v="1.750000000015522"/>
    <s v="SI"/>
    <m/>
  </r>
  <r>
    <n v="13"/>
    <s v="Cliente_207"/>
    <n v="6"/>
    <d v="2023-04-05T02:12:00"/>
    <d v="2023-04-05T05:15:00"/>
    <s v="Mesero_4"/>
    <x v="0"/>
    <s v="Tarjeta de crédito"/>
    <n v="21.94"/>
    <s v="Libre"/>
    <n v="456"/>
    <s v="Argentina"/>
    <s v="Plato_20, Plato_18"/>
    <n v="148"/>
    <d v="2023-04-05T00:00:00"/>
    <d v="1899-12-30T02:12:00"/>
    <d v="1899-12-30T05:15:00"/>
    <d v="1899-12-30T03:03:00"/>
    <n v="1.1833333333333333"/>
    <n v="1.8666666666550251"/>
    <s v="SI"/>
    <m/>
  </r>
  <r>
    <n v="18"/>
    <s v="Cliente_531"/>
    <n v="6"/>
    <d v="2023-04-05T03:48:00"/>
    <d v="2023-04-05T07:32:00"/>
    <s v="Mesero_2"/>
    <x v="0"/>
    <s v="Efectivo"/>
    <n v="17.260000000000002"/>
    <s v="Reservada"/>
    <n v="457"/>
    <s v="Bolivia"/>
    <s v="Plato_11, Plato_12"/>
    <n v="137"/>
    <d v="2023-04-05T00:00:00"/>
    <d v="1899-12-30T03:48:00"/>
    <d v="1899-12-30T07:32:00"/>
    <d v="1899-12-30T03:44:00"/>
    <n v="0.96666666666666667"/>
    <n v="2.7666666666123394"/>
    <s v="SI"/>
    <m/>
  </r>
  <r>
    <n v="4"/>
    <s v="Cliente_420"/>
    <n v="3"/>
    <d v="2023-04-05T02:41:00"/>
    <d v="2023-04-05T04:21:00"/>
    <s v="Mesero_4"/>
    <x v="0"/>
    <s v="Tarjeta de crédito"/>
    <n v="15.21"/>
    <s v="Ocupada"/>
    <n v="458"/>
    <s v="Bolivia"/>
    <s v="Plato_16, Plato_18, Plato_11, Plato_5"/>
    <n v="268"/>
    <d v="2023-04-05T00:00:00"/>
    <d v="1899-12-30T02:41:00"/>
    <d v="1899-12-30T04:21:00"/>
    <d v="1899-12-30T01:55:00"/>
    <n v="1.4833333333333334"/>
    <n v="0.43333333335273583"/>
    <s v="SI"/>
    <m/>
  </r>
  <r>
    <n v="20"/>
    <s v="Cliente_989"/>
    <n v="1"/>
    <d v="2023-04-05T00:24:00"/>
    <d v="2023-04-05T02:12:00"/>
    <s v="Mesero_1"/>
    <x v="0"/>
    <s v="Tarjeta de crédito"/>
    <n v="32.770000000000003"/>
    <s v="Ocupada"/>
    <n v="459"/>
    <s v="Argentina"/>
    <s v="Plato_16"/>
    <n v="84"/>
    <d v="2023-04-05T00:00:00"/>
    <d v="1899-12-30T00:24:00"/>
    <d v="1899-12-30T02:12:00"/>
    <d v="1899-12-30T02:03:00"/>
    <n v="0.5"/>
    <n v="1.5499999999301508"/>
    <s v="SI"/>
    <m/>
  </r>
  <r>
    <n v="19"/>
    <s v="Cliente_964"/>
    <n v="6"/>
    <d v="2023-04-05T03:27:00"/>
    <d v="2023-04-05T06:56:00"/>
    <s v="Mesero_4"/>
    <x v="2"/>
    <s v="Tarjeta de crédito"/>
    <n v="49.6"/>
    <s v="Libre"/>
    <n v="460"/>
    <s v="Ecuador"/>
    <s v="Plato_16, Plato_10, Plato_1, Plato_7"/>
    <n v="176"/>
    <d v="2023-04-05T00:00:00"/>
    <d v="1899-12-30T03:27:00"/>
    <d v="1899-12-30T06:56:00"/>
    <d v="1899-12-30T03:29:00"/>
    <n v="2.0666666666666669"/>
    <n v="1.416666666670547"/>
    <s v="SI"/>
    <m/>
  </r>
  <r>
    <n v="4"/>
    <s v="Cliente_421"/>
    <n v="3"/>
    <d v="2023-04-05T02:43:00"/>
    <d v="2023-04-05T05:55:00"/>
    <s v="Mesero_5"/>
    <x v="2"/>
    <s v="Efectivo"/>
    <n v="21.51"/>
    <s v="Libre"/>
    <n v="461"/>
    <s v="Perú"/>
    <s v="Plato_8, Plato_9"/>
    <n v="99"/>
    <d v="2023-04-05T00:00:00"/>
    <d v="1899-12-30T02:43:00"/>
    <d v="1899-12-30T05:55:00"/>
    <d v="1899-12-30T03:12:00"/>
    <n v="1.1000000000000001"/>
    <n v="2.1000000001280568"/>
    <s v="SI"/>
    <m/>
  </r>
  <r>
    <n v="9"/>
    <s v="Cliente_27"/>
    <n v="2"/>
    <d v="2023-04-05T02:12:00"/>
    <d v="2023-04-05T04:27:00"/>
    <s v="Mesero_2"/>
    <x v="0"/>
    <s v="Tarjeta de crédito"/>
    <n v="21.17"/>
    <s v="Reservada"/>
    <n v="462"/>
    <s v="España"/>
    <s v="Plato_11"/>
    <n v="99"/>
    <d v="2023-04-05T00:00:00"/>
    <d v="1899-12-30T02:12:00"/>
    <d v="1899-12-30T04:27:00"/>
    <d v="1899-12-30T02:15:00"/>
    <n v="0.18333333333333332"/>
    <n v="2.0666666666666669"/>
    <s v="SI"/>
    <m/>
  </r>
  <r>
    <n v="7"/>
    <s v="Cliente_194"/>
    <n v="2"/>
    <d v="2023-04-05T00:53:00"/>
    <d v="2023-04-05T03:13:00"/>
    <s v="Mesero_2"/>
    <x v="0"/>
    <s v="Tarjeta de débito"/>
    <n v="17.07"/>
    <s v="Ocupada"/>
    <n v="463"/>
    <s v="Paraguay"/>
    <s v="Plato_17"/>
    <n v="93"/>
    <d v="2023-04-05T00:00:00"/>
    <d v="1899-12-30T00:53:00"/>
    <d v="1899-12-30T03:13:00"/>
    <d v="1899-12-30T02:35:00"/>
    <n v="0.23333333333333334"/>
    <n v="2.3499999999223897"/>
    <s v="SI"/>
    <m/>
  </r>
  <r>
    <n v="16"/>
    <s v="Cliente_440"/>
    <n v="1"/>
    <d v="2023-04-05T01:21:00"/>
    <d v="2023-04-05T04:39:00"/>
    <s v="Mesero_4"/>
    <x v="0"/>
    <s v="Tarjeta de crédito"/>
    <n v="48.5"/>
    <s v="Reservada"/>
    <n v="464"/>
    <s v="Chile"/>
    <s v="Plato_10, Plato_6, Plato_5"/>
    <n v="154"/>
    <d v="2023-04-05T00:00:00"/>
    <d v="1899-12-30T01:21:00"/>
    <d v="1899-12-30T04:39:00"/>
    <d v="1899-12-30T03:18:00"/>
    <n v="1.4"/>
    <n v="1.8999999999301509"/>
    <s v="SI"/>
    <m/>
  </r>
  <r>
    <n v="4"/>
    <s v="Cliente_876"/>
    <n v="2"/>
    <d v="2023-04-05T01:11:00"/>
    <d v="2023-04-05T03:38:00"/>
    <s v="Mesero_1"/>
    <x v="0"/>
    <s v="Tarjeta de crédito"/>
    <n v="44.9"/>
    <s v="Ocupada"/>
    <n v="465"/>
    <s v="Uruguay"/>
    <s v="Plato_1, Plato_14"/>
    <n v="121"/>
    <d v="2023-04-05T00:00:00"/>
    <d v="1899-12-30T01:11:00"/>
    <d v="1899-12-30T03:38:00"/>
    <d v="1899-12-30T02:42:00"/>
    <n v="1"/>
    <n v="1.6999999999534339"/>
    <s v="SI"/>
    <m/>
  </r>
  <r>
    <n v="4"/>
    <s v="Cliente_365"/>
    <n v="1"/>
    <d v="2023-04-05T01:54:00"/>
    <d v="2023-04-05T04:20:00"/>
    <s v="Mesero_1"/>
    <x v="0"/>
    <s v="Tarjeta de crédito"/>
    <n v="26.63"/>
    <s v="Libre"/>
    <n v="466"/>
    <s v="Bolivia"/>
    <s v="Plato_5, Plato_2, Plato_16"/>
    <n v="140"/>
    <d v="2023-04-05T00:00:00"/>
    <d v="1899-12-30T01:54:00"/>
    <d v="1899-12-30T04:20:00"/>
    <d v="1899-12-30T02:26:00"/>
    <n v="2.4166666666666665"/>
    <n v="1.6666666565773536E-2"/>
    <s v="SI"/>
    <m/>
  </r>
  <r>
    <n v="15"/>
    <s v="Cliente_185"/>
    <n v="3"/>
    <d v="2023-04-05T02:42:00"/>
    <d v="2023-04-05T04:14:00"/>
    <s v="Mesero_1"/>
    <x v="0"/>
    <s v="Tarjeta de débito"/>
    <n v="42.31"/>
    <s v="Reservada"/>
    <n v="467"/>
    <s v="Perú"/>
    <s v="Plato_11, Plato_5"/>
    <n v="143"/>
    <d v="2023-04-05T00:00:00"/>
    <d v="1899-12-30T02:42:00"/>
    <d v="1899-12-30T04:14:00"/>
    <d v="1899-12-30T01:32:00"/>
    <n v="1.2"/>
    <n v="0.3333333332673647"/>
    <s v="SI"/>
    <m/>
  </r>
  <r>
    <n v="14"/>
    <s v="Cliente_558"/>
    <n v="6"/>
    <d v="2023-04-05T02:59:00"/>
    <d v="2023-04-05T05:45:00"/>
    <s v="Mesero_2"/>
    <x v="1"/>
    <s v="Tarjeta de crédito"/>
    <n v="14.28"/>
    <s v="Reservada"/>
    <n v="468"/>
    <s v="Argentina"/>
    <s v="Plato_12, Plato_3, Plato_16"/>
    <n v="106"/>
    <d v="2023-04-05T00:00:00"/>
    <d v="1899-12-30T02:59:00"/>
    <d v="1899-12-30T05:45:00"/>
    <d v="1899-12-30T02:46:00"/>
    <n v="1.05"/>
    <n v="1.7166666667792014"/>
    <s v="SI"/>
    <m/>
  </r>
  <r>
    <n v="1"/>
    <s v="Cliente_535"/>
    <n v="2"/>
    <d v="2023-04-05T02:57:00"/>
    <d v="2023-04-05T05:22:00"/>
    <s v="Mesero_1"/>
    <x v="2"/>
    <s v="Tarjeta de crédito"/>
    <n v="25.26"/>
    <s v="Reservada"/>
    <n v="469"/>
    <s v="Colombia"/>
    <s v="Plato_8, Plato_15"/>
    <n v="137"/>
    <d v="2023-04-05T00:00:00"/>
    <d v="1899-12-30T02:57:00"/>
    <d v="1899-12-30T05:22:00"/>
    <d v="1899-12-30T02:25:00"/>
    <n v="1.1000000000000001"/>
    <n v="1.3166666666860691"/>
    <s v="SI"/>
    <m/>
  </r>
  <r>
    <n v="17"/>
    <s v="Cliente_18"/>
    <n v="3"/>
    <d v="2023-04-05T01:41:00"/>
    <d v="2023-04-05T04:17:00"/>
    <s v="Mesero_4"/>
    <x v="0"/>
    <s v="Tarjeta de crédito"/>
    <n v="47.46"/>
    <s v="Ocupada"/>
    <n v="470"/>
    <s v="Uruguay"/>
    <s v="Plato_7, Plato_4"/>
    <n v="78"/>
    <d v="2023-04-05T00:00:00"/>
    <d v="1899-12-30T01:41:00"/>
    <d v="1899-12-30T04:17:00"/>
    <d v="1899-12-30T02:51:00"/>
    <n v="1.2"/>
    <n v="1.6499999999185093"/>
    <s v="SI"/>
    <m/>
  </r>
  <r>
    <n v="7"/>
    <s v="Cliente_696"/>
    <n v="6"/>
    <d v="2023-04-05T03:36:00"/>
    <d v="2023-04-05T05:38:00"/>
    <s v="Mesero_4"/>
    <x v="1"/>
    <s v="Tarjeta de débito"/>
    <n v="28.49"/>
    <s v="Reservada"/>
    <n v="471"/>
    <s v="Perú"/>
    <s v="Plato_8"/>
    <n v="105"/>
    <d v="2023-04-05T00:00:00"/>
    <d v="1899-12-30T03:36:00"/>
    <d v="1899-12-30T05:38:00"/>
    <d v="1899-12-30T02:02:00"/>
    <n v="0.95"/>
    <n v="1.0833333333255724"/>
    <s v="SI"/>
    <m/>
  </r>
  <r>
    <n v="20"/>
    <s v="Cliente_704"/>
    <n v="2"/>
    <d v="2023-04-05T03:57:00"/>
    <d v="2023-04-05T06:52:00"/>
    <s v="Mesero_2"/>
    <x v="0"/>
    <s v="Efectivo"/>
    <n v="36.79"/>
    <s v="Ocupada"/>
    <n v="472"/>
    <s v="Uruguay"/>
    <s v="Plato_8, Plato_5"/>
    <n v="114"/>
    <d v="2023-04-05T00:00:00"/>
    <d v="1899-12-30T03:57:00"/>
    <d v="1899-12-30T06:52:00"/>
    <d v="1899-12-30T03:10:00"/>
    <n v="1.2166666666666666"/>
    <n v="1.9500000000776103"/>
    <s v="SI"/>
    <m/>
  </r>
  <r>
    <n v="13"/>
    <s v="Cliente_720"/>
    <n v="4"/>
    <d v="2023-04-06T03:36:00"/>
    <d v="2023-04-06T07:04:00"/>
    <s v="Mesero_2"/>
    <x v="0"/>
    <s v="Tarjeta de débito"/>
    <n v="15.63"/>
    <s v="Ocupada"/>
    <n v="473"/>
    <s v="Paraguay"/>
    <s v="Plato_5, Plato_8"/>
    <n v="79"/>
    <d v="2023-04-06T00:00:00"/>
    <d v="1899-12-30T03:36:00"/>
    <d v="1899-12-30T07:04:00"/>
    <d v="1899-12-30T03:43:00"/>
    <n v="1.0166666666666666"/>
    <n v="2.6999999999495534"/>
    <s v="SI"/>
    <m/>
  </r>
  <r>
    <n v="2"/>
    <s v="Cliente_624"/>
    <n v="6"/>
    <d v="2023-04-06T01:52:00"/>
    <d v="2023-04-06T03:32:00"/>
    <s v="Mesero_4"/>
    <x v="0"/>
    <s v="Tarjeta de crédito"/>
    <n v="21.66"/>
    <s v="Libre"/>
    <n v="474"/>
    <s v="Perú"/>
    <s v="Plato_18, Plato_9, Plato_17, Plato_16"/>
    <n v="178"/>
    <d v="2023-04-06T00:00:00"/>
    <d v="1899-12-30T01:52:00"/>
    <d v="1899-12-30T03:32:00"/>
    <d v="1899-12-30T01:40:00"/>
    <n v="2.6833333333333331"/>
    <n v="0"/>
    <s v="NO"/>
    <m/>
  </r>
  <r>
    <n v="18"/>
    <s v="Cliente_289"/>
    <n v="4"/>
    <d v="2023-04-06T03:17:00"/>
    <d v="2023-04-06T05:50:00"/>
    <s v="Mesero_5"/>
    <x v="2"/>
    <s v="Tarjeta de débito"/>
    <n v="19.55"/>
    <s v="Ocupada"/>
    <n v="475"/>
    <s v="Paraguay"/>
    <s v="Plato_7, Plato_18"/>
    <n v="174"/>
    <d v="2023-04-06T00:00:00"/>
    <d v="1899-12-30T03:17:00"/>
    <d v="1899-12-30T05:50:00"/>
    <d v="1899-12-30T02:48:00"/>
    <n v="0.58333333333333337"/>
    <n v="2.2166666665968173"/>
    <s v="SI"/>
    <m/>
  </r>
  <r>
    <n v="13"/>
    <s v="Cliente_434"/>
    <n v="2"/>
    <d v="2023-04-06T00:03:00"/>
    <d v="2023-04-06T01:47:00"/>
    <s v="Mesero_3"/>
    <x v="1"/>
    <s v="Tarjeta de débito"/>
    <n v="43.53"/>
    <s v="Ocupada"/>
    <n v="476"/>
    <s v="Paraguay"/>
    <s v="Plato_7, Plato_18, Plato_15, Plato_20"/>
    <n v="218"/>
    <d v="2023-04-06T00:00:00"/>
    <d v="1899-12-30T00:03:00"/>
    <d v="1899-12-30T01:47:00"/>
    <d v="1899-12-30T01:59:00"/>
    <n v="1.9166666666666667"/>
    <n v="6.6666666728754764E-2"/>
    <s v="SI"/>
    <m/>
  </r>
  <r>
    <n v="8"/>
    <s v="Cliente_149"/>
    <n v="6"/>
    <d v="2023-04-06T01:39:00"/>
    <d v="2023-04-06T02:58:00"/>
    <s v="Mesero_4"/>
    <x v="1"/>
    <s v="Tarjeta de crédito"/>
    <n v="33.85"/>
    <s v="Reservada"/>
    <n v="477"/>
    <s v="Colombia"/>
    <s v="Plato_18, Plato_14, Plato_7, Plato_13"/>
    <n v="204"/>
    <d v="2023-04-06T00:00:00"/>
    <d v="1899-12-30T01:39:00"/>
    <d v="1899-12-30T02:58:00"/>
    <d v="1899-12-30T01:19:00"/>
    <n v="1.9166666666666667"/>
    <n v="0"/>
    <s v="NO"/>
    <m/>
  </r>
  <r>
    <n v="7"/>
    <s v="Cliente_29"/>
    <n v="5"/>
    <d v="2023-04-06T00:01:00"/>
    <d v="2023-04-06T03:28:00"/>
    <s v="Mesero_1"/>
    <x v="0"/>
    <s v="Efectivo"/>
    <n v="32.78"/>
    <s v="Ocupada"/>
    <n v="478"/>
    <s v="Bolivia"/>
    <s v="Plato_2, Plato_9"/>
    <n v="118"/>
    <d v="2023-04-06T00:00:00"/>
    <d v="1899-12-30T00:01:00"/>
    <d v="1899-12-30T03:28:00"/>
    <d v="1899-12-30T03:42:00"/>
    <n v="1.5"/>
    <n v="2.1999999998952262"/>
    <s v="SI"/>
    <m/>
  </r>
  <r>
    <n v="1"/>
    <s v="Cliente_708"/>
    <n v="3"/>
    <d v="2023-04-06T00:42:00"/>
    <d v="2023-04-06T04:30:00"/>
    <s v="Mesero_3"/>
    <x v="0"/>
    <s v="Tarjeta de débito"/>
    <n v="39.58"/>
    <s v="Reservada"/>
    <n v="479"/>
    <s v="Argentina"/>
    <s v="Plato_4, Plato_18"/>
    <n v="52"/>
    <d v="2023-04-06T00:00:00"/>
    <d v="1899-12-30T00:42:00"/>
    <d v="1899-12-30T04:30:00"/>
    <d v="1899-12-30T03:48:00"/>
    <n v="1.3833333333333333"/>
    <n v="2.4166666666550252"/>
    <s v="SI"/>
    <m/>
  </r>
  <r>
    <n v="1"/>
    <s v="Cliente_125"/>
    <n v="5"/>
    <d v="2023-04-06T03:26:00"/>
    <d v="2023-04-06T07:19:00"/>
    <s v="Mesero_5"/>
    <x v="1"/>
    <s v="Efectivo"/>
    <n v="18.63"/>
    <s v="Reservada"/>
    <n v="480"/>
    <s v="Uruguay"/>
    <s v="Plato_8, Plato_6"/>
    <n v="159"/>
    <d v="2023-04-06T00:00:00"/>
    <d v="1899-12-30T03:26:00"/>
    <d v="1899-12-30T07:19:00"/>
    <d v="1899-12-30T03:53:00"/>
    <n v="1.0833333333333333"/>
    <n v="2.7999999999107485"/>
    <s v="SI"/>
    <m/>
  </r>
  <r>
    <n v="9"/>
    <s v="Cliente_618"/>
    <n v="4"/>
    <d v="2023-04-06T01:57:00"/>
    <d v="2023-04-06T04:43:00"/>
    <s v="Mesero_1"/>
    <x v="0"/>
    <s v="Tarjeta de crédito"/>
    <n v="42.02"/>
    <s v="Reservada"/>
    <n v="481"/>
    <s v="Perú"/>
    <s v="Plato_10"/>
    <n v="52"/>
    <d v="2023-04-06T00:00:00"/>
    <d v="1899-12-30T01:57:00"/>
    <d v="1899-12-30T04:43:00"/>
    <d v="1899-12-30T02:46:00"/>
    <n v="0.96666666666666667"/>
    <n v="1.7999999999379117"/>
    <s v="SI"/>
    <m/>
  </r>
  <r>
    <n v="9"/>
    <s v="Cliente_115"/>
    <n v="4"/>
    <d v="2023-04-06T00:41:00"/>
    <d v="2023-04-06T02:59:00"/>
    <s v="Mesero_3"/>
    <x v="1"/>
    <s v="Tarjeta de crédito"/>
    <n v="18.84"/>
    <s v="Libre"/>
    <n v="482"/>
    <s v="Colombia"/>
    <s v="Plato_13"/>
    <n v="63"/>
    <d v="2023-04-06T00:00:00"/>
    <d v="1899-12-30T00:41:00"/>
    <d v="1899-12-30T02:59:00"/>
    <d v="1899-12-30T02:18:00"/>
    <n v="0.35"/>
    <n v="1.9499999999883584"/>
    <s v="SI"/>
    <m/>
  </r>
  <r>
    <n v="2"/>
    <s v="Cliente_527"/>
    <n v="4"/>
    <d v="2023-04-06T03:50:00"/>
    <d v="2023-04-06T07:01:00"/>
    <s v="Mesero_1"/>
    <x v="0"/>
    <s v="Tarjeta de crédito"/>
    <n v="12.74"/>
    <s v="Reservada"/>
    <n v="483"/>
    <s v="Ecuador"/>
    <s v="Plato_6"/>
    <n v="81"/>
    <d v="2023-04-06T00:00:00"/>
    <d v="1899-12-30T03:50:00"/>
    <d v="1899-12-30T07:01:00"/>
    <d v="1899-12-30T03:11:00"/>
    <n v="0.8833333333333333"/>
    <n v="2.3000000000737297"/>
    <s v="SI"/>
    <m/>
  </r>
  <r>
    <n v="18"/>
    <s v="Cliente_71"/>
    <n v="2"/>
    <d v="2023-04-06T01:33:00"/>
    <d v="2023-04-06T04:31:00"/>
    <s v="Mesero_4"/>
    <x v="0"/>
    <s v="Tarjeta de crédito"/>
    <n v="22.76"/>
    <s v="Libre"/>
    <n v="484"/>
    <s v="Chile"/>
    <s v="Plato_1"/>
    <n v="75"/>
    <d v="2023-04-06T00:00:00"/>
    <d v="1899-12-30T01:33:00"/>
    <d v="1899-12-30T04:31:00"/>
    <d v="1899-12-30T02:58:00"/>
    <n v="0.56666666666666665"/>
    <n v="2.4000000000659689"/>
    <s v="SI"/>
    <m/>
  </r>
  <r>
    <n v="6"/>
    <s v="Cliente_524"/>
    <n v="5"/>
    <d v="2023-04-06T01:00:00"/>
    <d v="2023-04-06T02:52:00"/>
    <s v="Mesero_5"/>
    <x v="2"/>
    <s v="Tarjeta de crédito"/>
    <n v="39.07"/>
    <s v="Reservada"/>
    <n v="485"/>
    <s v="Bolivia"/>
    <s v="Plato_7, Plato_19"/>
    <n v="144"/>
    <d v="2023-04-06T00:00:00"/>
    <d v="1899-12-30T01:00:00"/>
    <d v="1899-12-30T02:52:00"/>
    <d v="1899-12-30T01:52:00"/>
    <n v="1.3166666666666667"/>
    <n v="0.54999999997283644"/>
    <s v="SI"/>
    <m/>
  </r>
  <r>
    <n v="15"/>
    <s v="Cliente_437"/>
    <n v="3"/>
    <d v="2023-04-06T02:47:00"/>
    <d v="2023-04-06T06:12:00"/>
    <s v="Mesero_1"/>
    <x v="1"/>
    <s v="Tarjeta de débito"/>
    <n v="12.66"/>
    <s v="Ocupada"/>
    <n v="486"/>
    <s v="Colombia"/>
    <s v="Plato_19, Plato_3, Plato_18, Plato_7"/>
    <n v="150"/>
    <d v="2023-04-06T00:00:00"/>
    <d v="1899-12-30T02:47:00"/>
    <d v="1899-12-30T06:12:00"/>
    <d v="1899-12-30T03:40:00"/>
    <n v="0.98333333333333328"/>
    <n v="2.6833333332945282"/>
    <s v="SI"/>
    <m/>
  </r>
  <r>
    <n v="17"/>
    <s v="Cliente_946"/>
    <n v="1"/>
    <d v="2023-04-06T01:34:00"/>
    <d v="2023-04-06T03:50:00"/>
    <s v="Mesero_1"/>
    <x v="0"/>
    <s v="Tarjeta de crédito"/>
    <n v="45.76"/>
    <s v="Ocupada"/>
    <n v="487"/>
    <s v="Paraguay"/>
    <s v="Plato_18, Plato_17, Plato_5"/>
    <n v="152"/>
    <d v="2023-04-06T00:00:00"/>
    <d v="1899-12-30T01:34:00"/>
    <d v="1899-12-30T03:50:00"/>
    <d v="1899-12-30T02:31:00"/>
    <n v="1.5333333333333334"/>
    <n v="0.9833333332130374"/>
    <s v="SI"/>
    <m/>
  </r>
  <r>
    <n v="10"/>
    <s v="Cliente_719"/>
    <n v="4"/>
    <d v="2023-04-06T00:00:00"/>
    <d v="2023-04-06T01:58:00"/>
    <s v="Mesero_3"/>
    <x v="0"/>
    <s v="Tarjeta de débito"/>
    <n v="37.380000000000003"/>
    <s v="Libre"/>
    <n v="488"/>
    <s v="Argentina"/>
    <s v="Plato_4, Plato_14, Plato_17"/>
    <n v="185"/>
    <d v="2023-04-06T00:00:00"/>
    <d v="1899-12-30T00:00:00"/>
    <d v="1899-12-30T01:58:00"/>
    <d v="1899-12-30T01:58:00"/>
    <n v="2.0666666666666669"/>
    <n v="0"/>
    <s v="NO"/>
    <m/>
  </r>
  <r>
    <n v="3"/>
    <s v="Cliente_354"/>
    <n v="1"/>
    <d v="2023-04-06T02:57:00"/>
    <d v="2023-04-06T05:27:00"/>
    <s v="Mesero_3"/>
    <x v="1"/>
    <s v="Tarjeta de crédito"/>
    <n v="22.27"/>
    <s v="Ocupada"/>
    <n v="489"/>
    <s v="Argentina"/>
    <s v="Plato_20, Plato_14"/>
    <n v="149"/>
    <d v="2023-04-06T00:00:00"/>
    <d v="1899-12-30T02:57:00"/>
    <d v="1899-12-30T05:27:00"/>
    <d v="1899-12-30T02:45:00"/>
    <n v="0.56666666666666665"/>
    <n v="2.1833333332751259"/>
    <s v="SI"/>
    <m/>
  </r>
  <r>
    <n v="1"/>
    <s v="Cliente_194"/>
    <n v="2"/>
    <d v="2023-04-06T03:20:00"/>
    <d v="2023-04-06T04:57:00"/>
    <s v="Mesero_5"/>
    <x v="0"/>
    <s v="Tarjeta de crédito"/>
    <n v="26.79"/>
    <s v="Libre"/>
    <n v="490"/>
    <s v="Colombia"/>
    <s v="Plato_10, Plato_15, Plato_18"/>
    <n v="212"/>
    <d v="2023-04-06T00:00:00"/>
    <d v="1899-12-30T03:20:00"/>
    <d v="1899-12-30T04:57:00"/>
    <d v="1899-12-30T01:37:00"/>
    <n v="2.1833333333333331"/>
    <n v="0"/>
    <s v="NO"/>
    <m/>
  </r>
  <r>
    <n v="7"/>
    <s v="Cliente_160"/>
    <n v="4"/>
    <d v="2023-04-06T00:07:00"/>
    <d v="2023-04-06T02:37:00"/>
    <s v="Mesero_4"/>
    <x v="1"/>
    <s v="Tarjeta de crédito"/>
    <n v="34.68"/>
    <s v="Ocupada"/>
    <n v="491"/>
    <s v="España"/>
    <s v="Plato_9, Plato_2"/>
    <n v="118"/>
    <d v="2023-04-06T00:00:00"/>
    <d v="1899-12-30T00:07:00"/>
    <d v="1899-12-30T02:37:00"/>
    <d v="1899-12-30T02:45:00"/>
    <n v="0.68333333333333335"/>
    <n v="2.0666666666084588"/>
    <s v="SI"/>
    <m/>
  </r>
  <r>
    <n v="4"/>
    <s v="Cliente_363"/>
    <n v="4"/>
    <d v="2023-04-06T01:03:00"/>
    <d v="2023-04-06T04:36:00"/>
    <s v="Mesero_1"/>
    <x v="0"/>
    <s v="Tarjeta de crédito"/>
    <n v="16.62"/>
    <s v="Reservada"/>
    <n v="492"/>
    <s v="Colombia"/>
    <s v="Plato_11, Plato_13, Plato_7"/>
    <n v="210"/>
    <d v="2023-04-06T00:00:00"/>
    <d v="1899-12-30T01:03:00"/>
    <d v="1899-12-30T04:36:00"/>
    <d v="1899-12-30T03:33:00"/>
    <n v="0.81666666666666665"/>
    <n v="2.7333333333798997"/>
    <s v="SI"/>
    <m/>
  </r>
  <r>
    <n v="2"/>
    <s v="Cliente_140"/>
    <n v="2"/>
    <d v="2023-04-06T00:31:00"/>
    <d v="2023-04-06T01:46:00"/>
    <s v="Mesero_5"/>
    <x v="0"/>
    <s v="Tarjeta de crédito"/>
    <n v="32.67"/>
    <s v="Ocupada"/>
    <n v="493"/>
    <s v="Perú"/>
    <s v="Plato_4"/>
    <n v="54"/>
    <d v="2023-04-06T00:00:00"/>
    <d v="1899-12-30T00:31:00"/>
    <d v="1899-12-30T01:46:00"/>
    <d v="1899-12-30T01:30:00"/>
    <n v="0.13333333333333333"/>
    <n v="1.3666666667248744"/>
    <s v="SI"/>
    <m/>
  </r>
  <r>
    <n v="20"/>
    <s v="Cliente_546"/>
    <n v="5"/>
    <d v="2023-04-06T01:28:00"/>
    <d v="2023-04-06T04:49:00"/>
    <s v="Mesero_1"/>
    <x v="1"/>
    <s v="Tarjeta de crédito"/>
    <n v="11.85"/>
    <s v="Reservada"/>
    <n v="494"/>
    <s v="Paraguay"/>
    <s v="Plato_15, Plato_19"/>
    <n v="172"/>
    <d v="2023-04-06T00:00:00"/>
    <d v="1899-12-30T01:28:00"/>
    <d v="1899-12-30T04:49:00"/>
    <d v="1899-12-30T03:21:00"/>
    <n v="0.51666666666666672"/>
    <n v="2.8333333332518427"/>
    <s v="SI"/>
    <m/>
  </r>
  <r>
    <n v="11"/>
    <s v="Cliente_778"/>
    <n v="6"/>
    <d v="2023-04-06T03:01:00"/>
    <d v="2023-04-06T06:50:00"/>
    <s v="Mesero_2"/>
    <x v="1"/>
    <s v="Tarjeta de crédito"/>
    <n v="33.96"/>
    <s v="Libre"/>
    <n v="495"/>
    <s v="Venezuela"/>
    <s v="Plato_20, Plato_6, Plato_16, Plato_11"/>
    <n v="263"/>
    <d v="2023-04-06T00:00:00"/>
    <d v="1899-12-30T03:01:00"/>
    <d v="1899-12-30T06:50:00"/>
    <d v="1899-12-30T03:49:00"/>
    <n v="1.7"/>
    <n v="2.1166666665347291"/>
    <s v="SI"/>
    <m/>
  </r>
  <r>
    <n v="1"/>
    <s v="Cliente_402"/>
    <n v="3"/>
    <d v="2023-04-06T02:34:00"/>
    <d v="2023-04-06T06:22:00"/>
    <s v="Mesero_1"/>
    <x v="0"/>
    <s v="Tarjeta de crédito"/>
    <n v="39.42"/>
    <s v="Reservada"/>
    <n v="496"/>
    <s v="Argentina"/>
    <s v="Plato_11, Plato_18, Plato_12, Plato_17"/>
    <n v="223"/>
    <d v="2023-04-06T00:00:00"/>
    <d v="1899-12-30T02:34:00"/>
    <d v="1899-12-30T06:22:00"/>
    <d v="1899-12-30T03:48:00"/>
    <n v="2.2166666666666668"/>
    <n v="1.5833333333216917"/>
    <s v="SI"/>
    <m/>
  </r>
  <r>
    <n v="13"/>
    <s v="Cliente_784"/>
    <n v="6"/>
    <d v="2023-04-06T03:30:00"/>
    <d v="2023-04-06T06:58:00"/>
    <s v="Mesero_3"/>
    <x v="0"/>
    <s v="Tarjeta de débito"/>
    <n v="29.93"/>
    <s v="Reservada"/>
    <n v="497"/>
    <s v="Argentina"/>
    <s v="Plato_2, Plato_20"/>
    <n v="150"/>
    <d v="2023-04-06T00:00:00"/>
    <d v="1899-12-30T03:30:00"/>
    <d v="1899-12-30T06:58:00"/>
    <d v="1899-12-30T03:28:00"/>
    <n v="0.6333333333333333"/>
    <n v="2.8333333332828867"/>
    <s v="SI"/>
    <m/>
  </r>
  <r>
    <n v="20"/>
    <s v="Cliente_259"/>
    <n v="3"/>
    <d v="2023-04-06T00:17:00"/>
    <d v="2023-04-06T03:46:00"/>
    <s v="Mesero_3"/>
    <x v="0"/>
    <s v="Tarjeta de crédito"/>
    <n v="21.99"/>
    <s v="Libre"/>
    <n v="498"/>
    <s v="España"/>
    <s v="Plato_12"/>
    <n v="19"/>
    <d v="2023-04-06T00:00:00"/>
    <d v="1899-12-30T00:17:00"/>
    <d v="1899-12-30T03:46:00"/>
    <d v="1899-12-30T03:29:00"/>
    <n v="0.53333333333333333"/>
    <n v="2.9500000000038806"/>
    <s v="SI"/>
    <m/>
  </r>
  <r>
    <n v="5"/>
    <s v="Cliente_919"/>
    <n v="5"/>
    <d v="2023-04-06T01:21:00"/>
    <d v="2023-04-06T04:28:00"/>
    <s v="Mesero_2"/>
    <x v="2"/>
    <s v="Tarjeta de débito"/>
    <n v="22.69"/>
    <s v="Reservada"/>
    <n v="499"/>
    <s v="Brasil"/>
    <s v="Plato_10, Plato_2, Plato_1"/>
    <n v="158"/>
    <d v="2023-04-06T00:00:00"/>
    <d v="1899-12-30T01:21:00"/>
    <d v="1899-12-30T04:28:00"/>
    <d v="1899-12-30T03:07:00"/>
    <n v="2.1666666666666665"/>
    <n v="0.95000000003104423"/>
    <s v="SI"/>
    <m/>
  </r>
  <r>
    <n v="4"/>
    <s v="Cliente_354"/>
    <n v="5"/>
    <d v="2023-04-06T01:17:00"/>
    <d v="2023-04-06T05:15:00"/>
    <s v="Mesero_4"/>
    <x v="1"/>
    <s v="Tarjeta de débito"/>
    <n v="37.619999999999997"/>
    <s v="Ocupada"/>
    <n v="500"/>
    <s v="Argentina"/>
    <s v="Plato_6, Plato_5"/>
    <n v="93"/>
    <d v="2023-04-06T00:00:00"/>
    <d v="1899-12-30T01:17:00"/>
    <d v="1899-12-30T05:15:00"/>
    <d v="1899-12-30T04:13:00"/>
    <n v="0.7"/>
    <n v="3.5166666666744275"/>
    <s v="SI"/>
    <m/>
  </r>
  <r>
    <n v="7"/>
    <s v="Cliente_637"/>
    <n v="1"/>
    <d v="2023-04-06T03:44:00"/>
    <d v="2023-04-06T06:31:00"/>
    <s v="Mesero_1"/>
    <x v="2"/>
    <s v="Tarjeta de crédito"/>
    <n v="28.38"/>
    <s v="Ocupada"/>
    <n v="501"/>
    <s v="Venezuela"/>
    <s v="Plato_20, Plato_13, Plato_16"/>
    <n v="138"/>
    <d v="2023-04-06T00:00:00"/>
    <d v="1899-12-30T03:44:00"/>
    <d v="1899-12-30T06:31:00"/>
    <d v="1899-12-30T03:02:00"/>
    <n v="0.65"/>
    <n v="2.3833333333255724"/>
    <s v="SI"/>
    <m/>
  </r>
  <r>
    <n v="5"/>
    <s v="Cliente_759"/>
    <n v="2"/>
    <d v="2023-04-06T00:45:00"/>
    <d v="2023-04-06T01:57:00"/>
    <s v="Mesero_5"/>
    <x v="0"/>
    <s v="Tarjeta de crédito"/>
    <n v="32.9"/>
    <s v="Reservada"/>
    <n v="502"/>
    <s v="Bolivia"/>
    <s v="Plato_5, Plato_4, Plato_11"/>
    <n v="139"/>
    <d v="2023-04-06T00:00:00"/>
    <d v="1899-12-30T00:45:00"/>
    <d v="1899-12-30T01:57:00"/>
    <d v="1899-12-30T01:12:00"/>
    <n v="1.2166666666666666"/>
    <n v="0"/>
    <s v="NO"/>
    <m/>
  </r>
  <r>
    <n v="3"/>
    <s v="Cliente_948"/>
    <n v="1"/>
    <d v="2023-04-06T02:20:00"/>
    <d v="2023-04-06T04:02:00"/>
    <s v="Mesero_3"/>
    <x v="0"/>
    <s v="Tarjeta de crédito"/>
    <n v="35.840000000000003"/>
    <s v="Reservada"/>
    <n v="503"/>
    <s v="España"/>
    <s v="Plato_20, Plato_12"/>
    <n v="137"/>
    <d v="2023-04-06T00:00:00"/>
    <d v="1899-12-30T02:20:00"/>
    <d v="1899-12-30T04:02:00"/>
    <d v="1899-12-30T01:42:00"/>
    <n v="1.4166666666666667"/>
    <n v="0.28333333346139011"/>
    <s v="SI"/>
    <m/>
  </r>
  <r>
    <n v="2"/>
    <s v="Cliente_172"/>
    <n v="5"/>
    <d v="2023-04-06T02:10:00"/>
    <d v="2023-04-06T04:48:00"/>
    <s v="Mesero_5"/>
    <x v="2"/>
    <s v="Efectivo"/>
    <n v="31.31"/>
    <s v="Reservada"/>
    <n v="504"/>
    <s v="Brasil"/>
    <s v="Plato_6"/>
    <n v="54"/>
    <d v="2023-04-06T00:00:00"/>
    <d v="1899-12-30T02:10:00"/>
    <d v="1899-12-30T04:48:00"/>
    <d v="1899-12-30T02:38:00"/>
    <n v="0.31666666666666665"/>
    <n v="2.3166666665192075"/>
    <s v="SI"/>
    <m/>
  </r>
  <r>
    <n v="5"/>
    <s v="Cliente_70"/>
    <n v="1"/>
    <d v="2023-04-06T02:38:00"/>
    <d v="2023-04-06T06:07:00"/>
    <s v="Mesero_2"/>
    <x v="2"/>
    <s v="Tarjeta de crédito"/>
    <n v="25.76"/>
    <s v="Reservada"/>
    <n v="505"/>
    <s v="Colombia"/>
    <s v="Plato_20, Plato_1"/>
    <n v="155"/>
    <d v="2023-04-06T00:00:00"/>
    <d v="1899-12-30T02:38:00"/>
    <d v="1899-12-30T06:07:00"/>
    <d v="1899-12-30T03:29:00"/>
    <n v="1.9166666666666667"/>
    <n v="1.5666666666705471"/>
    <s v="SI"/>
    <m/>
  </r>
  <r>
    <n v="18"/>
    <s v="Cliente_835"/>
    <n v="2"/>
    <d v="2023-04-06T02:01:00"/>
    <d v="2023-04-06T04:02:00"/>
    <s v="Mesero_3"/>
    <x v="2"/>
    <s v="Tarjeta de crédito"/>
    <n v="11.65"/>
    <s v="Ocupada"/>
    <n v="506"/>
    <s v="Paraguay"/>
    <s v="Plato_8"/>
    <n v="70"/>
    <d v="2023-04-06T00:00:00"/>
    <d v="1899-12-30T02:01:00"/>
    <d v="1899-12-30T04:02:00"/>
    <d v="1899-12-30T02:16:00"/>
    <n v="8.3333333333333329E-2"/>
    <n v="2.183333333445868"/>
    <s v="SI"/>
    <m/>
  </r>
  <r>
    <n v="18"/>
    <s v="Cliente_989"/>
    <n v="4"/>
    <d v="2023-04-06T03:26:00"/>
    <d v="2023-04-06T04:30:00"/>
    <s v="Mesero_2"/>
    <x v="1"/>
    <s v="Tarjeta de crédito"/>
    <n v="43.42"/>
    <s v="Libre"/>
    <n v="507"/>
    <s v="Bolivia"/>
    <s v="Plato_18, Plato_19"/>
    <n v="210"/>
    <d v="2023-04-06T00:00:00"/>
    <d v="1899-12-30T03:26:00"/>
    <d v="1899-12-30T04:30:00"/>
    <d v="1899-12-30T01:04:00"/>
    <n v="1.1499999999999999"/>
    <n v="0"/>
    <s v="NO"/>
    <m/>
  </r>
  <r>
    <n v="6"/>
    <s v="Cliente_821"/>
    <n v="1"/>
    <d v="2023-04-06T02:50:00"/>
    <d v="2023-04-06T06:35:00"/>
    <s v="Mesero_5"/>
    <x v="0"/>
    <s v="Tarjeta de crédito"/>
    <n v="42.8"/>
    <s v="Reservada"/>
    <n v="508"/>
    <s v="Brasil"/>
    <s v="Plato_15"/>
    <n v="32"/>
    <d v="2023-04-06T00:00:00"/>
    <d v="1899-12-30T02:50:00"/>
    <d v="1899-12-30T06:35:00"/>
    <d v="1899-12-30T03:45:00"/>
    <n v="0.56666666666666665"/>
    <n v="3.1833333333333336"/>
    <s v="SI"/>
    <m/>
  </r>
  <r>
    <n v="5"/>
    <s v="Cliente_977"/>
    <n v="3"/>
    <d v="2023-04-06T03:12:00"/>
    <d v="2023-04-06T06:02:00"/>
    <s v="Mesero_1"/>
    <x v="1"/>
    <s v="Tarjeta de crédito"/>
    <n v="16.260000000000002"/>
    <s v="Ocupada"/>
    <n v="509"/>
    <s v="Brasil"/>
    <s v="Plato_20"/>
    <n v="80"/>
    <d v="2023-04-06T00:00:00"/>
    <d v="1899-12-30T03:12:00"/>
    <d v="1899-12-30T06:02:00"/>
    <d v="1899-12-30T03:05:00"/>
    <n v="0.78333333333333333"/>
    <n v="2.2999999999805976"/>
    <s v="SI"/>
    <m/>
  </r>
  <r>
    <n v="6"/>
    <s v="Cliente_509"/>
    <n v="4"/>
    <d v="2023-04-06T03:32:00"/>
    <d v="2023-04-06T04:33:00"/>
    <s v="Mesero_4"/>
    <x v="0"/>
    <s v="Tarjeta de crédito"/>
    <n v="14.97"/>
    <s v="Libre"/>
    <n v="510"/>
    <s v="Paraguay"/>
    <s v="Plato_19"/>
    <n v="36"/>
    <d v="2023-04-06T00:00:00"/>
    <d v="1899-12-30T03:32:00"/>
    <d v="1899-12-30T04:33:00"/>
    <d v="1899-12-30T01:01:00"/>
    <n v="0.8"/>
    <n v="0.21666666666278611"/>
    <s v="SI"/>
    <m/>
  </r>
  <r>
    <n v="2"/>
    <s v="Cliente_951"/>
    <n v="1"/>
    <d v="2023-04-06T01:38:00"/>
    <d v="2023-04-06T03:23:00"/>
    <s v="Mesero_1"/>
    <x v="0"/>
    <s v="Tarjeta de crédito"/>
    <n v="35.950000000000003"/>
    <s v="Libre"/>
    <n v="511"/>
    <s v="Argentina"/>
    <s v="Plato_14, Plato_18"/>
    <n v="137"/>
    <d v="2023-04-06T00:00:00"/>
    <d v="1899-12-30T01:38:00"/>
    <d v="1899-12-30T03:23:00"/>
    <d v="1899-12-30T01:45:00"/>
    <n v="0.6333333333333333"/>
    <n v="1.116666666608459"/>
    <s v="SI"/>
    <m/>
  </r>
  <r>
    <n v="2"/>
    <s v="Cliente_285"/>
    <n v="1"/>
    <d v="2023-04-06T01:19:00"/>
    <d v="2023-04-06T02:26:00"/>
    <s v="Mesero_5"/>
    <x v="0"/>
    <s v="Tarjeta de crédito"/>
    <n v="37.369999999999997"/>
    <s v="Ocupada"/>
    <n v="512"/>
    <s v="España"/>
    <s v="Plato_3, Plato_19"/>
    <n v="128"/>
    <d v="2023-04-06T00:00:00"/>
    <d v="1899-12-30T01:19:00"/>
    <d v="1899-12-30T02:26:00"/>
    <d v="1899-12-30T01:22:00"/>
    <n v="0.98333333333333328"/>
    <n v="0.38333333348079279"/>
    <s v="SI"/>
    <m/>
  </r>
  <r>
    <n v="8"/>
    <s v="Cliente_873"/>
    <n v="6"/>
    <d v="2023-04-06T01:28:00"/>
    <d v="2023-04-06T04:51:00"/>
    <s v="Mesero_3"/>
    <x v="1"/>
    <s v="Tarjeta de crédito"/>
    <n v="22.74"/>
    <s v="Ocupada"/>
    <n v="513"/>
    <s v="Bolivia"/>
    <s v="Plato_4"/>
    <n v="54"/>
    <d v="2023-04-06T00:00:00"/>
    <d v="1899-12-30T01:28:00"/>
    <d v="1899-12-30T04:51:00"/>
    <d v="1899-12-30T03:38:00"/>
    <n v="0.93333333333333335"/>
    <n v="2.6999999998525404"/>
    <s v="SI"/>
    <m/>
  </r>
  <r>
    <n v="18"/>
    <s v="Cliente_819"/>
    <n v="5"/>
    <d v="2023-04-06T01:19:00"/>
    <d v="2023-04-06T04:36:00"/>
    <s v="Mesero_4"/>
    <x v="0"/>
    <s v="Tarjeta de crédito"/>
    <n v="38.840000000000003"/>
    <s v="Libre"/>
    <n v="514"/>
    <s v="Chile"/>
    <s v="Plato_10, Plato_12, Plato_3, Plato_15"/>
    <n v="174"/>
    <d v="2023-04-06T00:00:00"/>
    <d v="1899-12-30T01:19:00"/>
    <d v="1899-12-30T04:36:00"/>
    <d v="1899-12-30T03:17:00"/>
    <n v="1.8666666666666667"/>
    <n v="1.4166666667171133"/>
    <s v="SI"/>
    <m/>
  </r>
  <r>
    <n v="19"/>
    <s v="Cliente_690"/>
    <n v="2"/>
    <d v="2023-04-06T00:58:00"/>
    <d v="2023-04-06T02:03:00"/>
    <s v="Mesero_2"/>
    <x v="0"/>
    <s v="Tarjeta de crédito"/>
    <n v="43.79"/>
    <s v="Ocupada"/>
    <n v="515"/>
    <s v="Chile"/>
    <s v="Plato_4"/>
    <n v="18"/>
    <d v="2023-04-06T00:00:00"/>
    <d v="1899-12-30T00:58:00"/>
    <d v="1899-12-30T02:03:00"/>
    <d v="1899-12-30T01:20:00"/>
    <n v="0.21666666666666667"/>
    <n v="1.1166666667054717"/>
    <s v="SI"/>
    <m/>
  </r>
  <r>
    <n v="7"/>
    <s v="Cliente_334"/>
    <n v="2"/>
    <d v="2023-04-06T03:55:00"/>
    <d v="2023-04-06T04:59:00"/>
    <s v="Mesero_4"/>
    <x v="0"/>
    <s v="Tarjeta de crédito"/>
    <n v="20.85"/>
    <s v="Reservada"/>
    <n v="516"/>
    <s v="Paraguay"/>
    <s v="Plato_12, Plato_14, Plato_3"/>
    <n v="146"/>
    <d v="2023-04-06T00:00:00"/>
    <d v="1899-12-30T03:55:00"/>
    <d v="1899-12-30T04:59:00"/>
    <d v="1899-12-30T01:04:00"/>
    <n v="1.6166666666666667"/>
    <n v="0"/>
    <s v="NO"/>
    <m/>
  </r>
  <r>
    <n v="4"/>
    <s v="Cliente_508"/>
    <n v="5"/>
    <d v="2023-04-06T01:35:00"/>
    <d v="2023-04-06T05:30:00"/>
    <s v="Mesero_4"/>
    <x v="0"/>
    <s v="Efectivo"/>
    <n v="23.92"/>
    <s v="Reservada"/>
    <n v="517"/>
    <s v="Ecuador"/>
    <s v="Plato_7, Plato_12, Plato_5"/>
    <n v="103"/>
    <d v="2023-04-06T00:00:00"/>
    <d v="1899-12-30T01:35:00"/>
    <d v="1899-12-30T05:30:00"/>
    <d v="1899-12-30T03:55:00"/>
    <n v="1.0833333333333333"/>
    <n v="2.8333333333527362"/>
    <s v="SI"/>
    <m/>
  </r>
  <r>
    <n v="5"/>
    <s v="Cliente_830"/>
    <n v="6"/>
    <d v="2023-04-06T02:08:00"/>
    <d v="2023-04-06T06:02:00"/>
    <s v="Mesero_4"/>
    <x v="1"/>
    <s v="Tarjeta de crédito"/>
    <n v="18.48"/>
    <s v="Ocupada"/>
    <n v="518"/>
    <s v="Colombia"/>
    <s v="Plato_11, Plato_5"/>
    <n v="77"/>
    <d v="2023-04-06T00:00:00"/>
    <d v="1899-12-30T02:08:00"/>
    <d v="1899-12-30T06:02:00"/>
    <d v="1899-12-30T04:09:00"/>
    <n v="0.8833333333333333"/>
    <n v="3.2666666666317421"/>
    <s v="SI"/>
    <m/>
  </r>
  <r>
    <n v="6"/>
    <s v="Cliente_787"/>
    <n v="2"/>
    <d v="2023-04-06T00:48:00"/>
    <d v="2023-04-06T03:49:00"/>
    <s v="Mesero_5"/>
    <x v="0"/>
    <s v="Tarjeta de crédito"/>
    <n v="34.590000000000003"/>
    <s v="Libre"/>
    <n v="519"/>
    <s v="Paraguay"/>
    <s v="Plato_6, Plato_20, Plato_5"/>
    <n v="245"/>
    <d v="2023-04-06T00:00:00"/>
    <d v="1899-12-30T00:48:00"/>
    <d v="1899-12-30T03:49:00"/>
    <d v="1899-12-30T03:01:00"/>
    <n v="2.6"/>
    <n v="0.41666666672099373"/>
    <s v="SI"/>
    <m/>
  </r>
  <r>
    <n v="4"/>
    <s v="Cliente_616"/>
    <n v="4"/>
    <d v="2023-04-06T03:35:00"/>
    <d v="2023-04-06T06:23:00"/>
    <s v="Mesero_4"/>
    <x v="2"/>
    <s v="Tarjeta de crédito"/>
    <n v="43.99"/>
    <s v="Libre"/>
    <n v="520"/>
    <s v="Colombia"/>
    <s v="Plato_9, Plato_18, Plato_17, Plato_2"/>
    <n v="280"/>
    <d v="2023-04-06T00:00:00"/>
    <d v="1899-12-30T03:35:00"/>
    <d v="1899-12-30T06:23:00"/>
    <d v="1899-12-30T02:48:00"/>
    <n v="2.0166666666666666"/>
    <n v="0.78333333337989952"/>
    <s v="SI"/>
    <m/>
  </r>
  <r>
    <n v="18"/>
    <s v="Cliente_422"/>
    <n v="2"/>
    <d v="2023-04-06T00:43:00"/>
    <d v="2023-04-06T02:54:00"/>
    <s v="Mesero_4"/>
    <x v="0"/>
    <s v="Tarjeta de crédito"/>
    <n v="15.18"/>
    <s v="Libre"/>
    <n v="521"/>
    <s v="Bolivia"/>
    <s v="Plato_1, Plato_9, Plato_18"/>
    <n v="210"/>
    <d v="2023-04-06T00:00:00"/>
    <d v="1899-12-30T00:43:00"/>
    <d v="1899-12-30T02:54:00"/>
    <d v="1899-12-30T02:11:00"/>
    <n v="1.5166666666666666"/>
    <n v="0.66666666662398111"/>
    <s v="SI"/>
    <m/>
  </r>
  <r>
    <n v="2"/>
    <s v="Cliente_740"/>
    <n v="5"/>
    <d v="2023-04-06T01:38:00"/>
    <d v="2023-04-06T04:26:00"/>
    <s v="Mesero_4"/>
    <x v="0"/>
    <s v="Efectivo"/>
    <n v="35.35"/>
    <s v="Libre"/>
    <n v="522"/>
    <s v="Uruguay"/>
    <s v="Plato_16"/>
    <n v="84"/>
    <d v="2023-04-06T00:00:00"/>
    <d v="1899-12-30T01:38:00"/>
    <d v="1899-12-30T04:26:00"/>
    <d v="1899-12-30T02:48:00"/>
    <n v="0.78333333333333333"/>
    <n v="2.0166666665386099"/>
    <s v="SI"/>
    <m/>
  </r>
  <r>
    <n v="4"/>
    <s v="Cliente_930"/>
    <n v="3"/>
    <d v="2023-04-06T01:39:00"/>
    <d v="2023-04-06T04:42:00"/>
    <s v="Mesero_5"/>
    <x v="0"/>
    <s v="Tarjeta de crédito"/>
    <n v="45.41"/>
    <s v="Ocupada"/>
    <n v="523"/>
    <s v="Argentina"/>
    <s v="Plato_6"/>
    <n v="81"/>
    <d v="2023-04-06T00:00:00"/>
    <d v="1899-12-30T01:39:00"/>
    <d v="1899-12-30T04:42:00"/>
    <d v="1899-12-30T03:18:00"/>
    <n v="0.85"/>
    <n v="2.4499999999883584"/>
    <s v="SI"/>
    <m/>
  </r>
  <r>
    <n v="16"/>
    <s v="Cliente_218"/>
    <n v="4"/>
    <d v="2023-04-06T00:03:00"/>
    <d v="2023-04-06T02:32:00"/>
    <s v="Mesero_3"/>
    <x v="0"/>
    <s v="Tarjeta de crédito"/>
    <n v="26.91"/>
    <s v="Ocupada"/>
    <n v="524"/>
    <s v="Perú"/>
    <s v="Plato_5, Plato_6"/>
    <n v="76"/>
    <d v="2023-04-06T00:00:00"/>
    <d v="1899-12-30T00:03:00"/>
    <d v="1899-12-30T02:32:00"/>
    <d v="1899-12-30T02:44:00"/>
    <n v="1.0166666666666666"/>
    <n v="1.7166666667287549"/>
    <s v="SI"/>
    <m/>
  </r>
  <r>
    <n v="16"/>
    <s v="Cliente_318"/>
    <n v="3"/>
    <d v="2023-04-06T03:27:00"/>
    <d v="2023-04-06T07:14:00"/>
    <s v="Mesero_3"/>
    <x v="0"/>
    <s v="Tarjeta de crédito"/>
    <n v="32.869999999999997"/>
    <s v="Ocupada"/>
    <n v="525"/>
    <s v="Venezuela"/>
    <s v="Plato_14, Plato_8, Plato_17"/>
    <n v="197"/>
    <d v="2023-04-06T00:00:00"/>
    <d v="1899-12-30T03:27:00"/>
    <d v="1899-12-30T07:14:00"/>
    <d v="1899-12-30T04:02:00"/>
    <n v="1.2833333333333334"/>
    <n v="2.7499999999340314"/>
    <s v="SI"/>
    <m/>
  </r>
  <r>
    <n v="4"/>
    <s v="Cliente_257"/>
    <n v="6"/>
    <d v="2023-04-06T03:44:00"/>
    <d v="2023-04-06T05:41:00"/>
    <s v="Mesero_4"/>
    <x v="2"/>
    <s v="Tarjeta de débito"/>
    <n v="43.02"/>
    <s v="Libre"/>
    <n v="526"/>
    <s v="Bolivia"/>
    <s v="Plato_11"/>
    <n v="33"/>
    <d v="2023-04-06T00:00:00"/>
    <d v="1899-12-30T03:44:00"/>
    <d v="1899-12-30T05:41:00"/>
    <d v="1899-12-30T01:57:00"/>
    <n v="0.36666666666666664"/>
    <n v="1.5833333334031825"/>
    <s v="SI"/>
    <m/>
  </r>
  <r>
    <n v="19"/>
    <s v="Cliente_112"/>
    <n v="4"/>
    <d v="2023-04-06T03:41:00"/>
    <d v="2023-04-06T05:55:00"/>
    <s v="Mesero_1"/>
    <x v="1"/>
    <s v="Efectivo"/>
    <n v="22.95"/>
    <s v="Ocupada"/>
    <n v="527"/>
    <s v="España"/>
    <s v="Plato_6"/>
    <n v="54"/>
    <d v="2023-04-06T00:00:00"/>
    <d v="1899-12-30T03:41:00"/>
    <d v="1899-12-30T05:55:00"/>
    <d v="1899-12-30T02:29:00"/>
    <n v="0.51666666666666672"/>
    <n v="1.9666666667869626"/>
    <s v="SI"/>
    <m/>
  </r>
  <r>
    <n v="14"/>
    <s v="Cliente_95"/>
    <n v="2"/>
    <d v="2023-04-06T01:47:00"/>
    <d v="2023-04-06T03:48:00"/>
    <s v="Mesero_2"/>
    <x v="0"/>
    <s v="Tarjeta de débito"/>
    <n v="15.62"/>
    <s v="Reservada"/>
    <n v="528"/>
    <s v="Bolivia"/>
    <s v="Plato_3, Plato_20, Plato_4"/>
    <n v="78"/>
    <d v="2023-04-06T00:00:00"/>
    <d v="1899-12-30T01:47:00"/>
    <d v="1899-12-30T03:48:00"/>
    <d v="1899-12-30T02:01:00"/>
    <n v="2.0166666666666666"/>
    <n v="0"/>
    <s v="NO"/>
    <m/>
  </r>
  <r>
    <n v="1"/>
    <s v="Cliente_866"/>
    <n v="2"/>
    <d v="2023-04-06T01:58:00"/>
    <d v="2023-04-06T04:42:00"/>
    <s v="Mesero_3"/>
    <x v="0"/>
    <s v="Tarjeta de crédito"/>
    <n v="25.91"/>
    <s v="Ocupada"/>
    <n v="529"/>
    <s v="España"/>
    <s v="Plato_18, Plato_19, Plato_14, Plato_16"/>
    <n v="208"/>
    <d v="2023-04-06T00:00:00"/>
    <d v="1899-12-30T01:58:00"/>
    <d v="1899-12-30T04:42:00"/>
    <d v="1899-12-30T02:59:00"/>
    <n v="2.6166666666666667"/>
    <n v="0.36666666667054715"/>
    <s v="SI"/>
    <m/>
  </r>
  <r>
    <n v="7"/>
    <s v="Cliente_232"/>
    <n v="5"/>
    <d v="2023-04-06T02:13:00"/>
    <d v="2023-04-06T06:07:00"/>
    <s v="Mesero_5"/>
    <x v="0"/>
    <s v="Tarjeta de crédito"/>
    <n v="30.19"/>
    <s v="Ocupada"/>
    <n v="530"/>
    <s v="Paraguay"/>
    <s v="Plato_4, Plato_16, Plato_1"/>
    <n v="160"/>
    <d v="2023-04-06T00:00:00"/>
    <d v="1899-12-30T02:13:00"/>
    <d v="1899-12-30T06:07:00"/>
    <d v="1899-12-30T04:09:00"/>
    <n v="1.7666666666666666"/>
    <n v="2.3833333332984088"/>
    <s v="SI"/>
    <m/>
  </r>
  <r>
    <n v="9"/>
    <s v="Cliente_882"/>
    <n v="6"/>
    <d v="2023-04-06T03:03:00"/>
    <d v="2023-04-06T05:04:00"/>
    <s v="Mesero_2"/>
    <x v="2"/>
    <s v="Efectivo"/>
    <n v="34.39"/>
    <s v="Libre"/>
    <n v="531"/>
    <s v="Paraguay"/>
    <s v="Plato_13, Plato_20, Plato_4, Plato_9"/>
    <n v="244"/>
    <d v="2023-04-06T00:00:00"/>
    <d v="1899-12-30T03:03:00"/>
    <d v="1899-12-30T05:04:00"/>
    <d v="1899-12-30T02:01:00"/>
    <n v="3.3166666666666669"/>
    <n v="0"/>
    <s v="NO"/>
    <m/>
  </r>
  <r>
    <n v="13"/>
    <s v="Cliente_63"/>
    <n v="3"/>
    <d v="2023-04-06T01:48:00"/>
    <d v="2023-04-06T05:26:00"/>
    <s v="Mesero_3"/>
    <x v="1"/>
    <s v="Tarjeta de débito"/>
    <n v="17.95"/>
    <s v="Reservada"/>
    <n v="532"/>
    <s v="Argentina"/>
    <s v="Plato_13, Plato_10, Plato_15"/>
    <n v="137"/>
    <d v="2023-04-06T00:00:00"/>
    <d v="1899-12-30T01:48:00"/>
    <d v="1899-12-30T05:26:00"/>
    <d v="1899-12-30T03:38:00"/>
    <n v="0.98333333333333328"/>
    <n v="2.6500000001435788"/>
    <s v="SI"/>
    <m/>
  </r>
  <r>
    <n v="1"/>
    <s v="Cliente_336"/>
    <n v="3"/>
    <d v="2023-04-06T03:14:00"/>
    <d v="2023-04-06T05:20:00"/>
    <s v="Mesero_5"/>
    <x v="2"/>
    <s v="Tarjeta de débito"/>
    <n v="20.09"/>
    <s v="Libre"/>
    <n v="533"/>
    <s v="Ecuador"/>
    <s v="Plato_3, Plato_13"/>
    <n v="41"/>
    <d v="2023-04-06T00:00:00"/>
    <d v="1899-12-30T03:14:00"/>
    <d v="1899-12-30T05:20:00"/>
    <d v="1899-12-30T02:06:00"/>
    <n v="0.8"/>
    <n v="1.2999999998603016"/>
    <s v="SI"/>
    <m/>
  </r>
  <r>
    <n v="1"/>
    <s v="Cliente_113"/>
    <n v="6"/>
    <d v="2023-04-06T01:02:00"/>
    <d v="2023-04-06T04:29:00"/>
    <s v="Mesero_4"/>
    <x v="2"/>
    <s v="Tarjeta de crédito"/>
    <n v="23.59"/>
    <s v="Reservada"/>
    <n v="534"/>
    <s v="Brasil"/>
    <s v="Plato_7, Plato_9, Plato_8"/>
    <n v="147"/>
    <d v="2023-04-06T00:00:00"/>
    <d v="1899-12-30T01:02:00"/>
    <d v="1899-12-30T04:29:00"/>
    <d v="1899-12-30T03:27:00"/>
    <n v="1.2666666666666666"/>
    <n v="2.1833333332285596"/>
    <s v="SI"/>
    <m/>
  </r>
  <r>
    <n v="15"/>
    <s v="Cliente_711"/>
    <n v="3"/>
    <d v="2023-04-06T00:57:00"/>
    <d v="2023-04-06T03:32:00"/>
    <s v="Mesero_1"/>
    <x v="1"/>
    <s v="Tarjeta de crédito"/>
    <n v="39.450000000000003"/>
    <s v="Libre"/>
    <n v="535"/>
    <s v="Chile"/>
    <s v="Plato_20, Plato_9, Plato_7, Plato_13"/>
    <n v="276"/>
    <d v="2023-04-06T00:00:00"/>
    <d v="1899-12-30T00:57:00"/>
    <d v="1899-12-30T03:32:00"/>
    <d v="1899-12-30T02:35:00"/>
    <n v="1.8833333333333333"/>
    <n v="0.70000000003880514"/>
    <s v="SI"/>
    <m/>
  </r>
  <r>
    <n v="9"/>
    <s v="Cliente_785"/>
    <n v="2"/>
    <d v="2023-04-06T02:31:00"/>
    <d v="2023-04-06T04:39:00"/>
    <s v="Mesero_4"/>
    <x v="0"/>
    <s v="Tarjeta de crédito"/>
    <n v="46"/>
    <s v="Reservada"/>
    <n v="536"/>
    <s v="Chile"/>
    <s v="Plato_4, Plato_9, Plato_14, Plato_2"/>
    <n v="212"/>
    <d v="2023-04-06T00:00:00"/>
    <d v="1899-12-30T02:31:00"/>
    <d v="1899-12-30T04:39:00"/>
    <d v="1899-12-30T02:08:00"/>
    <n v="2.5333333333333332"/>
    <n v="0"/>
    <s v="NO"/>
    <m/>
  </r>
  <r>
    <n v="18"/>
    <s v="Cliente_486"/>
    <n v="6"/>
    <d v="2023-04-06T00:24:00"/>
    <d v="2023-04-06T02:09:00"/>
    <s v="Mesero_3"/>
    <x v="1"/>
    <s v="Tarjeta de débito"/>
    <n v="28.68"/>
    <s v="Ocupada"/>
    <n v="537"/>
    <s v="Perú"/>
    <s v="Plato_13"/>
    <n v="63"/>
    <d v="2023-04-06T00:00:00"/>
    <d v="1899-12-30T00:24:00"/>
    <d v="1899-12-30T02:09:00"/>
    <d v="1899-12-30T02:00:00"/>
    <n v="0.35"/>
    <n v="1.6499999999417923"/>
    <s v="SI"/>
    <m/>
  </r>
  <r>
    <n v="14"/>
    <s v="Cliente_397"/>
    <n v="4"/>
    <d v="2023-04-06T03:19:00"/>
    <d v="2023-04-06T05:33:00"/>
    <s v="Mesero_4"/>
    <x v="2"/>
    <s v="Tarjeta de débito"/>
    <n v="41.35"/>
    <s v="Libre"/>
    <n v="538"/>
    <s v="Colombia"/>
    <s v="Plato_2, Plato_14, Plato_11, Plato_16"/>
    <n v="142"/>
    <d v="2023-04-06T00:00:00"/>
    <d v="1899-12-30T03:19:00"/>
    <d v="1899-12-30T05:33:00"/>
    <d v="1899-12-30T02:14:00"/>
    <n v="3.3"/>
    <n v="0"/>
    <s v="NO"/>
    <m/>
  </r>
  <r>
    <n v="18"/>
    <s v="Cliente_554"/>
    <n v="3"/>
    <d v="2023-04-06T03:51:00"/>
    <d v="2023-04-06T07:00:00"/>
    <s v="Mesero_2"/>
    <x v="1"/>
    <s v="Efectivo"/>
    <n v="20.9"/>
    <s v="Libre"/>
    <n v="539"/>
    <s v="Colombia"/>
    <s v="Plato_2, Plato_6, Plato_9, Plato_4"/>
    <n v="240"/>
    <d v="2023-04-06T00:00:00"/>
    <d v="1899-12-30T03:51:00"/>
    <d v="1899-12-30T07:00:00"/>
    <d v="1899-12-30T03:09:00"/>
    <n v="2.15"/>
    <n v="0.99999999996507549"/>
    <s v="SI"/>
    <m/>
  </r>
  <r>
    <n v="6"/>
    <s v="Cliente_320"/>
    <n v="4"/>
    <d v="2023-04-06T03:46:00"/>
    <d v="2023-04-06T06:56:00"/>
    <s v="Mesero_1"/>
    <x v="0"/>
    <s v="Tarjeta de crédito"/>
    <n v="47.85"/>
    <s v="Reservada"/>
    <n v="540"/>
    <s v="Uruguay"/>
    <s v="Plato_4, Plato_8"/>
    <n v="124"/>
    <d v="2023-04-06T00:00:00"/>
    <d v="1899-12-30T03:46:00"/>
    <d v="1899-12-30T06:56:00"/>
    <d v="1899-12-30T03:10:00"/>
    <n v="1.3666666666666667"/>
    <n v="1.8000000000194025"/>
    <s v="SI"/>
    <m/>
  </r>
  <r>
    <n v="19"/>
    <s v="Cliente_427"/>
    <n v="2"/>
    <d v="2023-04-06T00:33:00"/>
    <d v="2023-04-06T04:32:00"/>
    <s v="Mesero_1"/>
    <x v="1"/>
    <s v="Tarjeta de débito"/>
    <n v="33.700000000000003"/>
    <s v="Reservada"/>
    <n v="541"/>
    <s v="Colombia"/>
    <s v="Plato_12, Plato_11, Plato_9, Plato_14"/>
    <n v="202"/>
    <d v="2023-04-06T00:00:00"/>
    <d v="1899-12-30T00:33:00"/>
    <d v="1899-12-30T04:32:00"/>
    <d v="1899-12-30T03:59:00"/>
    <n v="2.0666666666666669"/>
    <n v="1.9166666665541316"/>
    <s v="SI"/>
    <m/>
  </r>
  <r>
    <n v="9"/>
    <s v="Cliente_791"/>
    <n v="5"/>
    <d v="2023-04-06T02:47:00"/>
    <d v="2023-04-06T04:43:00"/>
    <s v="Mesero_3"/>
    <x v="1"/>
    <s v="Tarjeta de crédito"/>
    <n v="49.05"/>
    <s v="Reservada"/>
    <n v="542"/>
    <s v="Chile"/>
    <s v="Plato_18, Plato_10, Plato_6"/>
    <n v="148"/>
    <d v="2023-04-06T00:00:00"/>
    <d v="1899-12-30T02:47:00"/>
    <d v="1899-12-30T04:43:00"/>
    <d v="1899-12-30T01:56:00"/>
    <n v="1.9166666666666667"/>
    <n v="1.6666666682188636E-2"/>
    <s v="SI"/>
    <m/>
  </r>
  <r>
    <n v="19"/>
    <s v="Cliente_996"/>
    <n v="5"/>
    <d v="2023-04-06T00:47:00"/>
    <d v="2023-04-06T03:37:00"/>
    <s v="Mesero_4"/>
    <x v="2"/>
    <s v="Tarjeta de crédito"/>
    <n v="49.37"/>
    <s v="Reservada"/>
    <n v="543"/>
    <s v="Paraguay"/>
    <s v="Plato_16, Plato_6, Plato_15"/>
    <n v="206"/>
    <d v="2023-04-06T00:00:00"/>
    <d v="1899-12-30T00:47:00"/>
    <d v="1899-12-30T03:37:00"/>
    <d v="1899-12-30T02:50:00"/>
    <n v="1.2333333333333334"/>
    <n v="1.5999999999805974"/>
    <s v="SI"/>
    <m/>
  </r>
  <r>
    <n v="7"/>
    <s v="Cliente_392"/>
    <n v="4"/>
    <d v="2023-04-06T03:17:00"/>
    <d v="2023-04-06T04:45:00"/>
    <s v="Mesero_5"/>
    <x v="0"/>
    <s v="Tarjeta de crédito"/>
    <n v="44.91"/>
    <s v="Ocupada"/>
    <n v="544"/>
    <s v="Ecuador"/>
    <s v="Plato_8"/>
    <n v="70"/>
    <d v="2023-04-06T00:00:00"/>
    <d v="1899-12-30T03:17:00"/>
    <d v="1899-12-30T04:45:00"/>
    <d v="1899-12-30T01:43:00"/>
    <n v="0.8"/>
    <n v="0.91666666655801232"/>
    <s v="SI"/>
    <m/>
  </r>
  <r>
    <n v="20"/>
    <s v="Cliente_615"/>
    <n v="5"/>
    <d v="2023-04-06T02:39:00"/>
    <d v="2023-04-06T04:26:00"/>
    <s v="Mesero_2"/>
    <x v="0"/>
    <s v="Efectivo"/>
    <n v="12.18"/>
    <s v="Ocupada"/>
    <n v="545"/>
    <s v="Chile"/>
    <s v="Plato_11, Plato_17"/>
    <n v="130"/>
    <d v="2023-04-06T00:00:00"/>
    <d v="1899-12-30T02:39:00"/>
    <d v="1899-12-30T04:26:00"/>
    <d v="1899-12-30T02:02:00"/>
    <n v="1.65"/>
    <n v="0.38333333320915708"/>
    <s v="SI"/>
    <m/>
  </r>
  <r>
    <n v="5"/>
    <s v="Cliente_968"/>
    <n v="2"/>
    <d v="2023-04-06T03:14:00"/>
    <d v="2023-04-06T05:29:00"/>
    <s v="Mesero_4"/>
    <x v="0"/>
    <s v="Tarjeta de débito"/>
    <n v="47.81"/>
    <s v="Reservada"/>
    <n v="546"/>
    <s v="Bolivia"/>
    <s v="Plato_15, Plato_16"/>
    <n v="92"/>
    <d v="2023-04-06T00:00:00"/>
    <d v="1899-12-30T03:14:00"/>
    <d v="1899-12-30T05:29:00"/>
    <d v="1899-12-30T02:15:00"/>
    <n v="1.5166666666666666"/>
    <n v="0.73333333333333339"/>
    <s v="SI"/>
    <m/>
  </r>
  <r>
    <n v="9"/>
    <s v="Cliente_206"/>
    <n v="3"/>
    <d v="2023-04-06T02:43:00"/>
    <d v="2023-04-06T04:36:00"/>
    <s v="Mesero_5"/>
    <x v="2"/>
    <s v="Tarjeta de crédito"/>
    <n v="20.04"/>
    <s v="Ocupada"/>
    <n v="547"/>
    <s v="Colombia"/>
    <s v="Plato_17, Plato_11, Plato_8"/>
    <n v="227"/>
    <d v="2023-04-06T00:00:00"/>
    <d v="1899-12-30T02:43:00"/>
    <d v="1899-12-30T04:36:00"/>
    <d v="1899-12-30T02:08:00"/>
    <n v="1.6166666666666667"/>
    <n v="0.51666666669383021"/>
    <s v="SI"/>
    <m/>
  </r>
  <r>
    <n v="4"/>
    <s v="Cliente_669"/>
    <n v="2"/>
    <d v="2023-04-06T00:55:00"/>
    <d v="2023-04-06T04:03:00"/>
    <s v="Mesero_2"/>
    <x v="0"/>
    <s v="Tarjeta de crédito"/>
    <n v="28.88"/>
    <s v="Libre"/>
    <n v="548"/>
    <s v="Chile"/>
    <s v="Plato_18, Plato_17"/>
    <n v="96"/>
    <d v="2023-04-06T00:00:00"/>
    <d v="1899-12-30T00:55:00"/>
    <d v="1899-12-30T04:03:00"/>
    <d v="1899-12-30T03:08:00"/>
    <n v="1.7666666666666666"/>
    <n v="1.366666666577415"/>
    <s v="SI"/>
    <m/>
  </r>
  <r>
    <n v="12"/>
    <s v="Cliente_195"/>
    <n v="2"/>
    <d v="2023-04-06T01:33:00"/>
    <d v="2023-04-06T05:26:00"/>
    <s v="Mesero_1"/>
    <x v="0"/>
    <s v="Tarjeta de crédito"/>
    <n v="35.340000000000003"/>
    <s v="Libre"/>
    <n v="549"/>
    <s v="Colombia"/>
    <s v="Plato_1, Plato_8, Plato_18"/>
    <n v="162"/>
    <d v="2023-04-06T00:00:00"/>
    <d v="1899-12-30T01:33:00"/>
    <d v="1899-12-30T05:26:00"/>
    <d v="1899-12-30T03:53:00"/>
    <n v="1.6333333333333333"/>
    <n v="2.2500000000853713"/>
    <s v="SI"/>
    <m/>
  </r>
  <r>
    <n v="1"/>
    <s v="Cliente_900"/>
    <n v="6"/>
    <d v="2023-04-06T01:08:00"/>
    <d v="2023-04-06T02:39:00"/>
    <s v="Mesero_3"/>
    <x v="0"/>
    <s v="Tarjeta de crédito"/>
    <n v="28.33"/>
    <s v="Ocupada"/>
    <n v="550"/>
    <s v="Brasil"/>
    <s v="Plato_2, Plato_7, Plato_3"/>
    <n v="124"/>
    <d v="2023-04-06T00:00:00"/>
    <d v="1899-12-30T01:08:00"/>
    <d v="1899-12-30T02:39:00"/>
    <d v="1899-12-30T01:46:00"/>
    <n v="0.95"/>
    <n v="0.81666666672099386"/>
    <s v="SI"/>
    <m/>
  </r>
  <r>
    <n v="4"/>
    <s v="Cliente_705"/>
    <n v="2"/>
    <d v="2023-04-06T02:58:00"/>
    <d v="2023-04-06T04:10:00"/>
    <s v="Mesero_3"/>
    <x v="1"/>
    <s v="Tarjeta de crédito"/>
    <n v="17.54"/>
    <s v="Reservada"/>
    <n v="551"/>
    <s v="Paraguay"/>
    <s v="Plato_2, Plato_3, Plato_4, Plato_13"/>
    <n v="171"/>
    <d v="2023-04-06T00:00:00"/>
    <d v="1899-12-30T02:58:00"/>
    <d v="1899-12-30T04:10:00"/>
    <d v="1899-12-30T01:12:00"/>
    <n v="2.0499999999999998"/>
    <n v="0"/>
    <s v="NO"/>
    <m/>
  </r>
  <r>
    <n v="11"/>
    <s v="Cliente_462"/>
    <n v="6"/>
    <d v="2023-04-06T00:26:00"/>
    <d v="2023-04-06T03:54:00"/>
    <s v="Mesero_3"/>
    <x v="2"/>
    <s v="Tarjeta de débito"/>
    <n v="10.28"/>
    <s v="Libre"/>
    <n v="552"/>
    <s v="España"/>
    <s v="Plato_20, Plato_13, Plato_3"/>
    <n v="243"/>
    <d v="2023-04-06T00:00:00"/>
    <d v="1899-12-30T00:26:00"/>
    <d v="1899-12-30T03:54:00"/>
    <d v="1899-12-30T03:28:00"/>
    <n v="1.9166666666666667"/>
    <n v="1.5499999999495533"/>
    <s v="SI"/>
    <m/>
  </r>
  <r>
    <n v="14"/>
    <s v="Cliente_809"/>
    <n v="2"/>
    <d v="2023-04-06T02:45:00"/>
    <d v="2023-04-06T05:24:00"/>
    <s v="Mesero_3"/>
    <x v="0"/>
    <s v="Tarjeta de crédito"/>
    <n v="44.38"/>
    <s v="Libre"/>
    <n v="553"/>
    <s v="Brasil"/>
    <s v="Plato_2, Plato_1, Plato_5, Plato_12"/>
    <n v="203"/>
    <d v="2023-04-06T00:00:00"/>
    <d v="1899-12-30T02:45:00"/>
    <d v="1899-12-30T05:24:00"/>
    <d v="1899-12-30T02:39:00"/>
    <n v="2.9666666666666668"/>
    <n v="0"/>
    <s v="NO"/>
    <m/>
  </r>
  <r>
    <n v="10"/>
    <s v="Cliente_21"/>
    <n v="6"/>
    <d v="2023-04-06T01:30:00"/>
    <d v="2023-04-06T02:55:00"/>
    <s v="Mesero_3"/>
    <x v="0"/>
    <s v="Tarjeta de débito"/>
    <n v="19.600000000000001"/>
    <s v="Ocupada"/>
    <n v="554"/>
    <s v="España"/>
    <s v="Plato_14, Plato_20"/>
    <n v="166"/>
    <d v="2023-04-06T00:00:00"/>
    <d v="1899-12-30T01:30:00"/>
    <d v="1899-12-30T02:55:00"/>
    <d v="1899-12-30T01:40:00"/>
    <n v="1.1833333333333333"/>
    <n v="0.48333333341094353"/>
    <s v="SI"/>
    <m/>
  </r>
  <r>
    <n v="20"/>
    <s v="Cliente_110"/>
    <n v="1"/>
    <d v="2023-04-06T01:59:00"/>
    <d v="2023-04-06T05:02:00"/>
    <s v="Mesero_2"/>
    <x v="1"/>
    <s v="Efectivo"/>
    <n v="41.08"/>
    <s v="Libre"/>
    <n v="555"/>
    <s v="Brasil"/>
    <s v="Plato_2"/>
    <n v="30"/>
    <d v="2023-04-06T00:00:00"/>
    <d v="1899-12-30T01:59:00"/>
    <d v="1899-12-30T05:02:00"/>
    <d v="1899-12-30T03:03:00"/>
    <n v="0.76666666666666672"/>
    <n v="2.2833333333216919"/>
    <s v="SI"/>
    <m/>
  </r>
  <r>
    <n v="9"/>
    <s v="Cliente_814"/>
    <n v="6"/>
    <d v="2023-04-06T03:57:00"/>
    <d v="2023-04-06T07:41:00"/>
    <s v="Mesero_2"/>
    <x v="0"/>
    <s v="Tarjeta de débito"/>
    <n v="14.09"/>
    <s v="Libre"/>
    <n v="556"/>
    <s v="Paraguay"/>
    <s v="Plato_5, Plato_4"/>
    <n v="76"/>
    <d v="2023-04-06T00:00:00"/>
    <d v="1899-12-30T03:57:00"/>
    <d v="1899-12-30T07:41:00"/>
    <d v="1899-12-30T03:44:00"/>
    <n v="1.1000000000000001"/>
    <n v="2.6333333334536291"/>
    <s v="SI"/>
    <m/>
  </r>
  <r>
    <n v="7"/>
    <s v="Cliente_381"/>
    <n v="5"/>
    <d v="2023-04-06T03:52:00"/>
    <d v="2023-04-06T07:39:00"/>
    <s v="Mesero_2"/>
    <x v="0"/>
    <s v="Efectivo"/>
    <n v="35.880000000000003"/>
    <s v="Ocupada"/>
    <n v="557"/>
    <s v="Ecuador"/>
    <s v="Plato_15, Plato_13, Plato_1"/>
    <n v="177"/>
    <d v="2023-04-06T00:00:00"/>
    <d v="1899-12-30T03:52:00"/>
    <d v="1899-12-30T07:39:00"/>
    <d v="1899-12-30T04:02:00"/>
    <n v="1.7833333333333334"/>
    <n v="2.2499999999340314"/>
    <s v="SI"/>
    <m/>
  </r>
  <r>
    <n v="6"/>
    <s v="Cliente_284"/>
    <n v="4"/>
    <d v="2023-04-06T00:18:00"/>
    <d v="2023-04-06T03:06:00"/>
    <s v="Mesero_1"/>
    <x v="0"/>
    <s v="Tarjeta de crédito"/>
    <n v="45.26"/>
    <s v="Reservada"/>
    <n v="558"/>
    <s v="Paraguay"/>
    <s v="Plato_15, Plato_1, Plato_11"/>
    <n v="179"/>
    <d v="2023-04-06T00:00:00"/>
    <d v="1899-12-30T00:18:00"/>
    <d v="1899-12-30T03:06:00"/>
    <d v="1899-12-30T02:48:00"/>
    <n v="2.7833333333333332"/>
    <n v="1.6666666713232914E-2"/>
    <s v="SI"/>
    <m/>
  </r>
  <r>
    <n v="11"/>
    <s v="Cliente_728"/>
    <n v="1"/>
    <d v="2023-04-06T00:14:00"/>
    <d v="2023-04-06T03:59:00"/>
    <s v="Mesero_2"/>
    <x v="0"/>
    <s v="Tarjeta de crédito"/>
    <n v="24.36"/>
    <s v="Reservada"/>
    <n v="559"/>
    <s v="Uruguay"/>
    <s v="Plato_11"/>
    <n v="99"/>
    <d v="2023-04-06T00:00:00"/>
    <d v="1899-12-30T00:14:00"/>
    <d v="1899-12-30T03:59:00"/>
    <d v="1899-12-30T03:45:00"/>
    <n v="0.68333333333333335"/>
    <n v="3.0666666666666664"/>
    <s v="SI"/>
    <m/>
  </r>
  <r>
    <n v="6"/>
    <s v="Cliente_610"/>
    <n v="6"/>
    <d v="2023-04-06T00:15:00"/>
    <d v="2023-04-06T03:17:00"/>
    <s v="Mesero_5"/>
    <x v="2"/>
    <s v="Tarjeta de débito"/>
    <n v="31.53"/>
    <s v="Reservada"/>
    <n v="560"/>
    <s v="Argentina"/>
    <s v="Plato_4, Plato_1"/>
    <n v="111"/>
    <d v="2023-04-06T00:00:00"/>
    <d v="1899-12-30T00:15:00"/>
    <d v="1899-12-30T03:17:00"/>
    <d v="1899-12-30T03:02:00"/>
    <n v="0.8"/>
    <n v="2.2333333334419878"/>
    <s v="SI"/>
    <m/>
  </r>
  <r>
    <n v="4"/>
    <s v="Cliente_190"/>
    <n v="2"/>
    <d v="2023-04-06T01:13:00"/>
    <d v="2023-04-06T03:39:00"/>
    <s v="Mesero_1"/>
    <x v="0"/>
    <s v="Tarjeta de crédito"/>
    <n v="44.24"/>
    <s v="Reservada"/>
    <n v="561"/>
    <s v="Chile"/>
    <s v="Plato_4, Plato_14"/>
    <n v="64"/>
    <d v="2023-04-06T00:00:00"/>
    <d v="1899-12-30T01:13:00"/>
    <d v="1899-12-30T03:39:00"/>
    <d v="1899-12-30T02:26:00"/>
    <n v="1.0666666666666667"/>
    <n v="1.3666666667403964"/>
    <s v="SI"/>
    <m/>
  </r>
  <r>
    <n v="20"/>
    <s v="Cliente_454"/>
    <n v="3"/>
    <d v="2023-04-06T02:36:00"/>
    <d v="2023-04-06T06:20:00"/>
    <s v="Mesero_1"/>
    <x v="2"/>
    <s v="Tarjeta de crédito"/>
    <n v="21.49"/>
    <s v="Libre"/>
    <n v="562"/>
    <s v="Venezuela"/>
    <s v="Plato_20, Plato_9, Plato_7, Plato_17"/>
    <n v="288"/>
    <d v="2023-04-06T00:00:00"/>
    <d v="1899-12-30T02:36:00"/>
    <d v="1899-12-30T06:20:00"/>
    <d v="1899-12-30T03:44:00"/>
    <n v="1.8666666666666667"/>
    <n v="1.8666666667869625"/>
    <s v="SI"/>
    <m/>
  </r>
  <r>
    <n v="12"/>
    <s v="Cliente_865"/>
    <n v="3"/>
    <d v="2023-04-06T03:04:00"/>
    <d v="2023-04-06T04:43:00"/>
    <s v="Mesero_5"/>
    <x v="1"/>
    <s v="Efectivo"/>
    <n v="20.07"/>
    <s v="Ocupada"/>
    <n v="563"/>
    <s v="Argentina"/>
    <s v="Plato_6"/>
    <n v="54"/>
    <d v="2023-04-06T00:00:00"/>
    <d v="1899-12-30T03:04:00"/>
    <d v="1899-12-30T04:43:00"/>
    <d v="1899-12-30T01:54:00"/>
    <n v="0.6166666666666667"/>
    <n v="1.2833333332984087"/>
    <s v="SI"/>
    <m/>
  </r>
  <r>
    <n v="9"/>
    <s v="Cliente_825"/>
    <n v="3"/>
    <d v="2023-04-06T00:31:00"/>
    <d v="2023-04-06T02:23:00"/>
    <s v="Mesero_5"/>
    <x v="2"/>
    <s v="Efectivo"/>
    <n v="33.08"/>
    <s v="Reservada"/>
    <n v="564"/>
    <s v="Venezuela"/>
    <s v="Plato_19, Plato_20, Plato_3"/>
    <n v="156"/>
    <d v="2023-04-06T00:00:00"/>
    <d v="1899-12-30T00:31:00"/>
    <d v="1899-12-30T02:23:00"/>
    <d v="1899-12-30T01:52:00"/>
    <n v="0.9"/>
    <n v="0.96666666681412605"/>
    <s v="SI"/>
    <m/>
  </r>
  <r>
    <n v="3"/>
    <s v="Cliente_134"/>
    <n v="6"/>
    <d v="2023-04-06T02:39:00"/>
    <d v="2023-04-06T05:29:00"/>
    <s v="Mesero_1"/>
    <x v="0"/>
    <s v="Tarjeta de crédito"/>
    <n v="15.11"/>
    <s v="Libre"/>
    <n v="565"/>
    <s v="Venezuela"/>
    <s v="Plato_15, Plato_4, Plato_11, Plato_8"/>
    <n v="251"/>
    <d v="2023-04-06T00:00:00"/>
    <d v="1899-12-30T02:39:00"/>
    <d v="1899-12-30T05:29:00"/>
    <d v="1899-12-30T02:50:00"/>
    <n v="1.6333333333333333"/>
    <n v="1.1999999999805975"/>
    <s v="SI"/>
    <m/>
  </r>
  <r>
    <n v="4"/>
    <s v="Cliente_88"/>
    <n v="3"/>
    <d v="2023-04-06T01:45:00"/>
    <d v="2023-04-06T04:57:00"/>
    <s v="Mesero_3"/>
    <x v="0"/>
    <s v="Tarjeta de crédito"/>
    <n v="42.62"/>
    <s v="Libre"/>
    <n v="566"/>
    <s v="Uruguay"/>
    <s v="Plato_10"/>
    <n v="78"/>
    <d v="2023-04-06T00:00:00"/>
    <d v="1899-12-30T01:45:00"/>
    <d v="1899-12-30T04:57:00"/>
    <d v="1899-12-30T03:12:00"/>
    <n v="0.93333333333333335"/>
    <n v="2.2666666667947233"/>
    <s v="SI"/>
    <m/>
  </r>
  <r>
    <n v="15"/>
    <s v="Cliente_789"/>
    <n v="4"/>
    <d v="2023-04-06T01:59:00"/>
    <d v="2023-04-06T05:16:00"/>
    <s v="Mesero_4"/>
    <x v="0"/>
    <s v="Tarjeta de débito"/>
    <n v="42.83"/>
    <s v="Ocupada"/>
    <n v="567"/>
    <s v="Chile"/>
    <s v="Plato_16, Plato_11, Plato_18, Plato_13"/>
    <n v="253"/>
    <d v="2023-04-06T00:00:00"/>
    <d v="1899-12-30T01:59:00"/>
    <d v="1899-12-30T05:16:00"/>
    <d v="1899-12-30T03:32:00"/>
    <n v="1.7"/>
    <n v="1.83333333338378"/>
    <s v="SI"/>
    <m/>
  </r>
  <r>
    <n v="5"/>
    <s v="Cliente_63"/>
    <n v="1"/>
    <d v="2023-04-06T01:39:00"/>
    <d v="2023-04-06T03:28:00"/>
    <s v="Mesero_4"/>
    <x v="0"/>
    <s v="Tarjeta de débito"/>
    <n v="21.13"/>
    <s v="Ocupada"/>
    <n v="568"/>
    <s v="Colombia"/>
    <s v="Plato_18, Plato_20"/>
    <n v="182"/>
    <d v="2023-04-06T00:00:00"/>
    <d v="1899-12-30T01:39:00"/>
    <d v="1899-12-30T03:28:00"/>
    <d v="1899-12-30T02:04:00"/>
    <n v="1.4"/>
    <n v="0.66666666665114471"/>
    <s v="SI"/>
    <m/>
  </r>
  <r>
    <n v="12"/>
    <s v="Cliente_555"/>
    <n v="5"/>
    <d v="2023-04-06T01:28:00"/>
    <d v="2023-04-06T03:05:00"/>
    <s v="Mesero_1"/>
    <x v="0"/>
    <s v="Tarjeta de crédito"/>
    <n v="28.52"/>
    <s v="Reservada"/>
    <n v="569"/>
    <s v="Bolivia"/>
    <s v="Plato_18, Plato_13"/>
    <n v="131"/>
    <d v="2023-04-06T00:00:00"/>
    <d v="1899-12-30T01:28:00"/>
    <d v="1899-12-30T03:05:00"/>
    <d v="1899-12-30T01:37:00"/>
    <n v="0.96666666666666667"/>
    <n v="0.6499999998564211"/>
    <s v="SI"/>
    <m/>
  </r>
  <r>
    <n v="1"/>
    <s v="Cliente_887"/>
    <n v="6"/>
    <d v="2023-04-06T02:40:00"/>
    <d v="2023-04-06T04:27:00"/>
    <s v="Mesero_5"/>
    <x v="0"/>
    <s v="Tarjeta de crédito"/>
    <n v="38.4"/>
    <s v="Libre"/>
    <n v="570"/>
    <s v="Colombia"/>
    <s v="Plato_11, Plato_10"/>
    <n v="85"/>
    <d v="2023-04-06T00:00:00"/>
    <d v="1899-12-30T02:40:00"/>
    <d v="1899-12-30T04:27:00"/>
    <d v="1899-12-30T01:47:00"/>
    <n v="0.76666666666666672"/>
    <n v="1.0166666667171134"/>
    <s v="SI"/>
    <m/>
  </r>
  <r>
    <n v="15"/>
    <s v="Cliente_710"/>
    <n v="2"/>
    <d v="2023-04-06T01:21:00"/>
    <d v="2023-04-06T02:54:00"/>
    <s v="Mesero_5"/>
    <x v="0"/>
    <s v="Tarjeta de crédito"/>
    <n v="49.54"/>
    <s v="Libre"/>
    <n v="571"/>
    <s v="Perú"/>
    <s v="Plato_6"/>
    <n v="54"/>
    <d v="2023-04-06T00:00:00"/>
    <d v="1899-12-30T01:21:00"/>
    <d v="1899-12-30T02:54:00"/>
    <d v="1899-12-30T01:33:00"/>
    <n v="0.43333333333333335"/>
    <n v="1.1166666666550251"/>
    <s v="SI"/>
    <m/>
  </r>
  <r>
    <n v="19"/>
    <s v="Cliente_913"/>
    <n v="3"/>
    <d v="2023-04-06T02:53:00"/>
    <d v="2023-04-06T06:27:00"/>
    <s v="Mesero_4"/>
    <x v="0"/>
    <s v="Efectivo"/>
    <n v="46.21"/>
    <s v="Ocupada"/>
    <n v="572"/>
    <s v="Brasil"/>
    <s v="Plato_2, Plato_5"/>
    <n v="74"/>
    <d v="2023-04-06T00:00:00"/>
    <d v="1899-12-30T02:53:00"/>
    <d v="1899-12-30T06:27:00"/>
    <d v="1899-12-30T03:49:00"/>
    <n v="0.73333333333333328"/>
    <n v="3.0833333334342266"/>
    <s v="SI"/>
    <m/>
  </r>
  <r>
    <n v="7"/>
    <s v="Cliente_41"/>
    <n v="3"/>
    <d v="2023-04-06T03:12:00"/>
    <d v="2023-04-06T07:09:00"/>
    <s v="Mesero_3"/>
    <x v="0"/>
    <s v="Tarjeta de crédito"/>
    <n v="47.08"/>
    <s v="Ocupada"/>
    <n v="573"/>
    <s v="Chile"/>
    <s v="Plato_13, Plato_18"/>
    <n v="165"/>
    <d v="2023-04-06T00:00:00"/>
    <d v="1899-12-30T03:12:00"/>
    <d v="1899-12-30T07:09:00"/>
    <d v="1899-12-30T04:12:00"/>
    <n v="1.1499999999999999"/>
    <n v="3.0500000001280569"/>
    <s v="SI"/>
    <m/>
  </r>
  <r>
    <n v="20"/>
    <s v="Cliente_738"/>
    <n v="3"/>
    <d v="2023-04-06T00:31:00"/>
    <d v="2023-04-06T03:08:00"/>
    <s v="Mesero_5"/>
    <x v="0"/>
    <s v="Tarjeta de crédito"/>
    <n v="42.57"/>
    <s v="Libre"/>
    <n v="574"/>
    <s v="Brasil"/>
    <s v="Plato_10, Plato_19, Plato_4, Plato_13"/>
    <n v="207"/>
    <d v="2023-04-06T00:00:00"/>
    <d v="1899-12-30T00:31:00"/>
    <d v="1899-12-30T03:08:00"/>
    <d v="1899-12-30T02:37:00"/>
    <n v="2.8"/>
    <n v="0"/>
    <s v="NO"/>
    <m/>
  </r>
  <r>
    <n v="15"/>
    <s v="Cliente_268"/>
    <n v="4"/>
    <d v="2023-04-06T01:36:00"/>
    <d v="2023-04-06T04:44:00"/>
    <s v="Mesero_4"/>
    <x v="0"/>
    <s v="Tarjeta de crédito"/>
    <n v="33.520000000000003"/>
    <s v="Libre"/>
    <n v="575"/>
    <s v="Paraguay"/>
    <s v="Plato_4"/>
    <n v="18"/>
    <d v="2023-04-06T00:00:00"/>
    <d v="1899-12-30T01:36:00"/>
    <d v="1899-12-30T04:44:00"/>
    <d v="1899-12-30T03:08:00"/>
    <n v="0.73333333333333328"/>
    <n v="2.4000000000853712"/>
    <s v="SI"/>
    <m/>
  </r>
  <r>
    <n v="9"/>
    <s v="Cliente_280"/>
    <n v="1"/>
    <d v="2023-04-06T03:57:00"/>
    <d v="2023-04-06T07:06:00"/>
    <s v="Mesero_4"/>
    <x v="2"/>
    <s v="Efectivo"/>
    <n v="21.71"/>
    <s v="Reservada"/>
    <n v="576"/>
    <s v="Uruguay"/>
    <s v="Plato_11, Plato_17, Plato_19"/>
    <n v="234"/>
    <d v="2023-04-06T00:00:00"/>
    <d v="1899-12-30T03:57:00"/>
    <d v="1899-12-30T07:06:00"/>
    <d v="1899-12-30T03:09:00"/>
    <n v="1.9166666666666667"/>
    <n v="1.2333333332984087"/>
    <s v="SI"/>
    <m/>
  </r>
  <r>
    <n v="5"/>
    <s v="Cliente_117"/>
    <n v="4"/>
    <d v="2023-04-06T03:13:00"/>
    <d v="2023-04-06T06:40:00"/>
    <s v="Mesero_4"/>
    <x v="0"/>
    <s v="Tarjeta de crédito"/>
    <n v="34.119999999999997"/>
    <s v="Libre"/>
    <n v="577"/>
    <s v="Perú"/>
    <s v="Plato_4, Plato_5"/>
    <n v="40"/>
    <d v="2023-04-06T00:00:00"/>
    <d v="1899-12-30T03:13:00"/>
    <d v="1899-12-30T06:40:00"/>
    <d v="1899-12-30T03:27:00"/>
    <n v="0.41666666666666669"/>
    <n v="3.0333333334031827"/>
    <s v="SI"/>
    <m/>
  </r>
  <r>
    <n v="11"/>
    <s v="Cliente_83"/>
    <n v="6"/>
    <d v="2023-04-06T02:11:00"/>
    <d v="2023-04-06T04:24:00"/>
    <s v="Mesero_3"/>
    <x v="0"/>
    <s v="Tarjeta de crédito"/>
    <n v="32.799999999999997"/>
    <s v="Ocupada"/>
    <n v="578"/>
    <s v="España"/>
    <s v="Plato_2"/>
    <n v="90"/>
    <d v="2023-04-06T00:00:00"/>
    <d v="1899-12-30T02:11:00"/>
    <d v="1899-12-30T04:24:00"/>
    <d v="1899-12-30T02:28:00"/>
    <n v="0.73333333333333328"/>
    <n v="1.733333333399302"/>
    <s v="SI"/>
    <m/>
  </r>
  <r>
    <n v="9"/>
    <s v="Cliente_988"/>
    <n v="2"/>
    <d v="2023-04-06T00:10:00"/>
    <d v="2023-04-06T02:17:00"/>
    <s v="Mesero_3"/>
    <x v="0"/>
    <s v="Tarjeta de crédito"/>
    <n v="35.96"/>
    <s v="Libre"/>
    <n v="579"/>
    <s v="Paraguay"/>
    <s v="Plato_1"/>
    <n v="50"/>
    <d v="2023-04-06T00:00:00"/>
    <d v="1899-12-30T00:10:00"/>
    <d v="1899-12-30T02:17:00"/>
    <d v="1899-12-30T02:07:00"/>
    <n v="0.8"/>
    <n v="1.3166666665812954"/>
    <s v="SI"/>
    <m/>
  </r>
  <r>
    <n v="10"/>
    <s v="Cliente_606"/>
    <n v="5"/>
    <d v="2023-04-06T00:06:00"/>
    <d v="2023-04-06T01:18:00"/>
    <s v="Mesero_4"/>
    <x v="0"/>
    <s v="Tarjeta de débito"/>
    <n v="44.54"/>
    <s v="Libre"/>
    <n v="580"/>
    <s v="Uruguay"/>
    <s v="Plato_11"/>
    <n v="33"/>
    <d v="2023-04-06T00:00:00"/>
    <d v="1899-12-30T00:06:00"/>
    <d v="1899-12-30T01:18:00"/>
    <d v="1899-12-30T01:12:00"/>
    <n v="0.5"/>
    <n v="0.70000000006984919"/>
    <s v="SI"/>
    <m/>
  </r>
  <r>
    <n v="18"/>
    <s v="Cliente_384"/>
    <n v="5"/>
    <d v="2023-04-06T03:33:00"/>
    <d v="2023-04-06T05:08:00"/>
    <s v="Mesero_4"/>
    <x v="0"/>
    <s v="Tarjeta de crédito"/>
    <n v="13.27"/>
    <s v="Ocupada"/>
    <n v="581"/>
    <s v="Perú"/>
    <s v="Plato_11, Plato_2"/>
    <n v="123"/>
    <d v="2023-04-06T00:00:00"/>
    <d v="1899-12-30T03:33:00"/>
    <d v="1899-12-30T05:08:00"/>
    <d v="1899-12-30T01:50:00"/>
    <n v="0.91666666666666663"/>
    <n v="0.91666666658905649"/>
    <s v="SI"/>
    <m/>
  </r>
  <r>
    <n v="3"/>
    <s v="Cliente_372"/>
    <n v="1"/>
    <d v="2023-04-06T03:48:00"/>
    <d v="2023-04-06T05:09:00"/>
    <s v="Mesero_2"/>
    <x v="0"/>
    <s v="Tarjeta de crédito"/>
    <n v="20.23"/>
    <s v="Reservada"/>
    <n v="582"/>
    <s v="Uruguay"/>
    <s v="Plato_6"/>
    <n v="54"/>
    <d v="2023-04-06T00:00:00"/>
    <d v="1899-12-30T03:48:00"/>
    <d v="1899-12-30T05:09:00"/>
    <d v="1899-12-30T01:21:00"/>
    <n v="0.7"/>
    <n v="0.65000000003492464"/>
    <s v="SI"/>
    <m/>
  </r>
  <r>
    <n v="9"/>
    <s v="Cliente_429"/>
    <n v="2"/>
    <d v="2023-04-06T01:41:00"/>
    <d v="2023-04-06T03:34:00"/>
    <s v="Mesero_2"/>
    <x v="2"/>
    <s v="Tarjeta de débito"/>
    <n v="35.99"/>
    <s v="Libre"/>
    <n v="583"/>
    <s v="Brasil"/>
    <s v="Plato_12, Plato_4, Plato_7, Plato_20"/>
    <n v="243"/>
    <d v="2023-04-06T00:00:00"/>
    <d v="1899-12-30T01:41:00"/>
    <d v="1899-12-30T03:34:00"/>
    <d v="1899-12-30T01:53:00"/>
    <n v="1.75"/>
    <n v="0.13333333318587393"/>
    <s v="SI"/>
    <m/>
  </r>
  <r>
    <n v="9"/>
    <s v="Cliente_283"/>
    <n v="4"/>
    <d v="2023-04-06T03:35:00"/>
    <d v="2023-04-06T06:59:00"/>
    <s v="Mesero_3"/>
    <x v="0"/>
    <s v="Tarjeta de débito"/>
    <n v="36.979999999999997"/>
    <s v="Reservada"/>
    <n v="584"/>
    <s v="Chile"/>
    <s v="Plato_13, Plato_17, Plato_16"/>
    <n v="139"/>
    <d v="2023-04-06T00:00:00"/>
    <d v="1899-12-30T03:35:00"/>
    <d v="1899-12-30T06:59:00"/>
    <d v="1899-12-30T03:24:00"/>
    <n v="1.9"/>
    <n v="1.5000000000814908"/>
    <s v="SI"/>
    <m/>
  </r>
  <r>
    <n v="3"/>
    <s v="Cliente_876"/>
    <n v="5"/>
    <d v="2023-04-06T01:23:00"/>
    <d v="2023-04-06T02:37:00"/>
    <s v="Mesero_3"/>
    <x v="1"/>
    <s v="Tarjeta de crédito"/>
    <n v="10.07"/>
    <s v="Libre"/>
    <n v="585"/>
    <s v="Ecuador"/>
    <s v="Plato_15, Plato_8, Plato_4, Plato_1"/>
    <n v="128"/>
    <d v="2023-04-06T00:00:00"/>
    <d v="1899-12-30T01:23:00"/>
    <d v="1899-12-30T02:37:00"/>
    <d v="1899-12-30T01:14:00"/>
    <n v="1.5833333333333333"/>
    <n v="0"/>
    <s v="NO"/>
    <m/>
  </r>
  <r>
    <n v="17"/>
    <s v="Cliente_857"/>
    <n v="5"/>
    <d v="2023-04-06T00:44:00"/>
    <d v="2023-04-06T03:55:00"/>
    <s v="Mesero_3"/>
    <x v="2"/>
    <s v="Efectivo"/>
    <n v="32.79"/>
    <s v="Ocupada"/>
    <n v="586"/>
    <s v="Venezuela"/>
    <s v="Plato_11, Plato_7"/>
    <n v="171"/>
    <d v="2023-04-06T00:00:00"/>
    <d v="1899-12-30T00:44:00"/>
    <d v="1899-12-30T03:55:00"/>
    <d v="1899-12-30T03:26:00"/>
    <n v="1.5333333333333334"/>
    <n v="1.9000000000737296"/>
    <s v="SI"/>
    <m/>
  </r>
  <r>
    <n v="7"/>
    <s v="Cliente_208"/>
    <n v="4"/>
    <d v="2023-04-06T03:38:00"/>
    <d v="2023-04-06T04:42:00"/>
    <s v="Mesero_3"/>
    <x v="1"/>
    <s v="Tarjeta de crédito"/>
    <n v="35.03"/>
    <s v="Ocupada"/>
    <n v="587"/>
    <s v="Uruguay"/>
    <s v="Plato_7"/>
    <n v="48"/>
    <d v="2023-04-06T00:00:00"/>
    <d v="1899-12-30T03:38:00"/>
    <d v="1899-12-30T04:42:00"/>
    <d v="1899-12-30T01:19:00"/>
    <n v="0.71666666666666667"/>
    <n v="0.59999999998447795"/>
    <s v="SI"/>
    <m/>
  </r>
  <r>
    <n v="15"/>
    <s v="Cliente_21"/>
    <n v="2"/>
    <d v="2023-04-06T02:20:00"/>
    <d v="2023-04-06T05:58:00"/>
    <s v="Mesero_3"/>
    <x v="2"/>
    <s v="Efectivo"/>
    <n v="33.93"/>
    <s v="Libre"/>
    <n v="588"/>
    <s v="Paraguay"/>
    <s v="Plato_10, Plato_1"/>
    <n v="101"/>
    <d v="2023-04-06T00:00:00"/>
    <d v="1899-12-30T02:20:00"/>
    <d v="1899-12-30T05:58:00"/>
    <d v="1899-12-30T03:38:00"/>
    <n v="0.6166666666666667"/>
    <n v="3.0166666668102455"/>
    <s v="SI"/>
    <m/>
  </r>
  <r>
    <n v="10"/>
    <s v="Cliente_443"/>
    <n v="4"/>
    <d v="2023-04-06T03:14:00"/>
    <d v="2023-04-06T05:57:00"/>
    <s v="Mesero_4"/>
    <x v="0"/>
    <s v="Tarjeta de débito"/>
    <n v="28.96"/>
    <s v="Libre"/>
    <n v="589"/>
    <s v="Uruguay"/>
    <s v="Plato_14, Plato_18, Plato_13, Plato_15"/>
    <n v="284"/>
    <d v="2023-04-06T00:00:00"/>
    <d v="1899-12-30T03:14:00"/>
    <d v="1899-12-30T05:57:00"/>
    <d v="1899-12-30T02:43:00"/>
    <n v="2"/>
    <n v="0.71666666661622003"/>
    <s v="SI"/>
    <m/>
  </r>
  <r>
    <n v="3"/>
    <s v="Cliente_240"/>
    <n v="6"/>
    <d v="2023-04-06T02:45:00"/>
    <d v="2023-04-06T04:27:00"/>
    <s v="Mesero_2"/>
    <x v="1"/>
    <s v="Tarjeta de crédito"/>
    <n v="40.94"/>
    <s v="Ocupada"/>
    <n v="590"/>
    <s v="Venezuela"/>
    <s v="Plato_18, Plato_3"/>
    <n v="122"/>
    <d v="2023-04-06T00:00:00"/>
    <d v="1899-12-30T02:45:00"/>
    <d v="1899-12-30T04:27:00"/>
    <d v="1899-12-30T01:57:00"/>
    <n v="1.0666666666666667"/>
    <n v="0.88333333328676722"/>
    <s v="SI"/>
    <m/>
  </r>
  <r>
    <n v="11"/>
    <s v="Cliente_138"/>
    <n v="6"/>
    <d v="2023-04-06T03:44:00"/>
    <d v="2023-04-06T06:19:00"/>
    <s v="Mesero_3"/>
    <x v="1"/>
    <s v="Tarjeta de crédito"/>
    <n v="44.33"/>
    <s v="Libre"/>
    <n v="591"/>
    <s v="Bolivia"/>
    <s v="Plato_20"/>
    <n v="120"/>
    <d v="2023-04-06T00:00:00"/>
    <d v="1899-12-30T03:44:00"/>
    <d v="1899-12-30T06:19:00"/>
    <d v="1899-12-30T02:35:00"/>
    <n v="0.85"/>
    <n v="1.7333333333721384"/>
    <s v="SI"/>
    <m/>
  </r>
  <r>
    <n v="5"/>
    <s v="Cliente_177"/>
    <n v="1"/>
    <d v="2023-04-06T00:48:00"/>
    <d v="2023-04-06T02:40:00"/>
    <s v="Mesero_2"/>
    <x v="0"/>
    <s v="Tarjeta de crédito"/>
    <n v="35.67"/>
    <s v="Reservada"/>
    <n v="592"/>
    <s v="Ecuador"/>
    <s v="Plato_5, Plato_1"/>
    <n v="94"/>
    <d v="2023-04-06T00:00:00"/>
    <d v="1899-12-30T00:48:00"/>
    <d v="1899-12-30T02:40:00"/>
    <d v="1899-12-30T01:52:00"/>
    <n v="1.6833333333333333"/>
    <n v="0.18333333330616974"/>
    <s v="SI"/>
    <m/>
  </r>
  <r>
    <n v="17"/>
    <s v="Cliente_832"/>
    <n v="5"/>
    <d v="2023-04-06T00:25:00"/>
    <d v="2023-04-06T02:17:00"/>
    <s v="Mesero_4"/>
    <x v="0"/>
    <s v="Tarjeta de débito"/>
    <n v="48.8"/>
    <s v="Reservada"/>
    <n v="593"/>
    <s v="España"/>
    <s v="Plato_20, Plato_17, Plato_11, Plato_19"/>
    <n v="209"/>
    <d v="2023-04-06T00:00:00"/>
    <d v="1899-12-30T00:25:00"/>
    <d v="1899-12-30T02:17:00"/>
    <d v="1899-12-30T01:52:00"/>
    <n v="0.8"/>
    <n v="1.066666666639503"/>
    <s v="SI"/>
    <m/>
  </r>
  <r>
    <n v="17"/>
    <s v="Cliente_480"/>
    <n v="1"/>
    <d v="2023-04-06T03:20:00"/>
    <d v="2023-04-06T04:49:00"/>
    <s v="Mesero_3"/>
    <x v="0"/>
    <s v="Tarjeta de débito"/>
    <n v="46.01"/>
    <s v="Libre"/>
    <n v="594"/>
    <s v="Bolivia"/>
    <s v="Plato_11, Plato_5, Plato_3"/>
    <n v="139"/>
    <d v="2023-04-06T00:00:00"/>
    <d v="1899-12-30T03:20:00"/>
    <d v="1899-12-30T04:49:00"/>
    <d v="1899-12-30T01:29:00"/>
    <n v="1.6333333333333333"/>
    <n v="0"/>
    <s v="NO"/>
    <m/>
  </r>
  <r>
    <n v="9"/>
    <s v="Cliente_290"/>
    <n v="5"/>
    <d v="2023-04-06T03:03:00"/>
    <d v="2023-04-06T05:27:00"/>
    <s v="Mesero_2"/>
    <x v="0"/>
    <s v="Tarjeta de crédito"/>
    <n v="40.33"/>
    <s v="Ocupada"/>
    <n v="595"/>
    <s v="Paraguay"/>
    <s v="Plato_13, Plato_2"/>
    <n v="72"/>
    <d v="2023-04-06T00:00:00"/>
    <d v="1899-12-30T03:03:00"/>
    <d v="1899-12-30T05:27:00"/>
    <d v="1899-12-30T02:39:00"/>
    <n v="0.81666666666666665"/>
    <n v="1.8333333332984088"/>
    <s v="SI"/>
    <m/>
  </r>
  <r>
    <n v="18"/>
    <s v="Cliente_351"/>
    <n v="2"/>
    <d v="2023-04-06T01:21:00"/>
    <d v="2023-04-06T03:39:00"/>
    <s v="Mesero_2"/>
    <x v="0"/>
    <s v="Tarjeta de débito"/>
    <n v="23.7"/>
    <s v="Ocupada"/>
    <n v="596"/>
    <s v="Ecuador"/>
    <s v="Plato_14, Plato_7, Plato_15, Plato_1"/>
    <n v="240"/>
    <d v="2023-04-06T00:00:00"/>
    <d v="1899-12-30T01:21:00"/>
    <d v="1899-12-30T03:39:00"/>
    <d v="1899-12-30T02:33:00"/>
    <n v="2.6333333333333333"/>
    <n v="0"/>
    <s v="NO"/>
    <m/>
  </r>
  <r>
    <n v="16"/>
    <s v="Cliente_354"/>
    <n v="1"/>
    <d v="2023-04-06T00:51:00"/>
    <d v="2023-04-06T03:51:00"/>
    <s v="Mesero_1"/>
    <x v="0"/>
    <s v="Tarjeta de crédito"/>
    <n v="45.46"/>
    <s v="Ocupada"/>
    <n v="597"/>
    <s v="Bolivia"/>
    <s v="Plato_16, Plato_4, Plato_20, Plato_7"/>
    <n v="150"/>
    <d v="2023-04-06T00:00:00"/>
    <d v="1899-12-30T00:51:00"/>
    <d v="1899-12-30T03:51:00"/>
    <d v="1899-12-30T03:15:00"/>
    <n v="2.35"/>
    <n v="0.89999999999999991"/>
    <s v="SI"/>
    <m/>
  </r>
  <r>
    <n v="9"/>
    <s v="Cliente_344"/>
    <n v="6"/>
    <d v="2023-04-06T03:16:00"/>
    <d v="2023-04-06T06:59:00"/>
    <s v="Mesero_5"/>
    <x v="0"/>
    <s v="Tarjeta de crédito"/>
    <n v="11.31"/>
    <s v="Reservada"/>
    <n v="598"/>
    <s v="España"/>
    <s v="Plato_10, Plato_15, Plato_17"/>
    <n v="209"/>
    <d v="2023-04-06T00:00:00"/>
    <d v="1899-12-30T03:16:00"/>
    <d v="1899-12-30T06:59:00"/>
    <d v="1899-12-30T03:43:00"/>
    <n v="1.35"/>
    <n v="2.3666666667326353"/>
    <s v="SI"/>
    <m/>
  </r>
  <r>
    <n v="11"/>
    <s v="Cliente_564"/>
    <n v="3"/>
    <d v="2023-04-06T00:34:00"/>
    <d v="2023-04-06T04:21:00"/>
    <s v="Mesero_2"/>
    <x v="0"/>
    <s v="Tarjeta de crédito"/>
    <n v="30.97"/>
    <s v="Libre"/>
    <n v="599"/>
    <s v="Paraguay"/>
    <s v="Plato_18, Plato_17, Plato_8"/>
    <n v="169"/>
    <d v="2023-04-06T00:00:00"/>
    <d v="1899-12-30T00:34:00"/>
    <d v="1899-12-30T04:21:00"/>
    <d v="1899-12-30T03:47:00"/>
    <n v="1.8"/>
    <n v="1.9833333334419876"/>
    <s v="SI"/>
    <m/>
  </r>
  <r>
    <n v="14"/>
    <s v="Cliente_782"/>
    <n v="4"/>
    <d v="2023-04-06T03:58:00"/>
    <d v="2023-04-06T05:01:00"/>
    <s v="Mesero_3"/>
    <x v="0"/>
    <s v="Tarjeta de débito"/>
    <n v="41.35"/>
    <s v="Ocupada"/>
    <n v="600"/>
    <s v="Chile"/>
    <s v="Plato_16, Plato_2"/>
    <n v="144"/>
    <d v="2023-04-06T00:00:00"/>
    <d v="1899-12-30T03:58:00"/>
    <d v="1899-12-30T05:01:00"/>
    <d v="1899-12-30T01:18:00"/>
    <n v="1.0833333333333333"/>
    <n v="0.21666666659681755"/>
    <s v="SI"/>
    <m/>
  </r>
  <r>
    <n v="13"/>
    <s v="Cliente_88"/>
    <n v="1"/>
    <d v="2023-04-06T02:43:00"/>
    <d v="2023-04-06T06:15:00"/>
    <s v="Mesero_4"/>
    <x v="2"/>
    <s v="Tarjeta de crédito"/>
    <n v="16.809999999999999"/>
    <s v="Libre"/>
    <n v="601"/>
    <s v="Perú"/>
    <s v="Plato_20, Plato_16, Plato_14, Plato_8"/>
    <n v="292"/>
    <d v="2023-04-06T00:00:00"/>
    <d v="1899-12-30T02:43:00"/>
    <d v="1899-12-30T06:15:00"/>
    <d v="1899-12-30T03:32:00"/>
    <n v="1.9166666666666667"/>
    <n v="1.6166666666589056"/>
    <s v="SI"/>
    <m/>
  </r>
  <r>
    <n v="12"/>
    <s v="Cliente_165"/>
    <n v="3"/>
    <d v="2023-04-06T03:52:00"/>
    <d v="2023-04-06T07:00:00"/>
    <s v="Mesero_2"/>
    <x v="0"/>
    <s v="Efectivo"/>
    <n v="16.5"/>
    <s v="Reservada"/>
    <n v="602"/>
    <s v="España"/>
    <s v="Plato_8, Plato_5, Plato_2, Plato_20"/>
    <n v="266"/>
    <d v="2023-04-06T00:00:00"/>
    <d v="1899-12-30T03:52:00"/>
    <d v="1899-12-30T07:00:00"/>
    <d v="1899-12-30T03:08:00"/>
    <n v="2.7"/>
    <n v="0.43333333324408141"/>
    <s v="SI"/>
    <m/>
  </r>
  <r>
    <n v="19"/>
    <s v="Cliente_798"/>
    <n v="6"/>
    <d v="2023-04-06T00:51:00"/>
    <d v="2023-04-06T04:21:00"/>
    <s v="Mesero_1"/>
    <x v="0"/>
    <s v="Tarjeta de crédito"/>
    <n v="24.2"/>
    <s v="Libre"/>
    <n v="603"/>
    <s v="Uruguay"/>
    <s v="Plato_17"/>
    <n v="62"/>
    <d v="2023-04-06T00:00:00"/>
    <d v="1899-12-30T00:51:00"/>
    <d v="1899-12-30T04:21:00"/>
    <d v="1899-12-30T03:30:00"/>
    <n v="0.28333333333333333"/>
    <n v="3.2166666667248744"/>
    <s v="SI"/>
    <m/>
  </r>
  <r>
    <n v="14"/>
    <s v="Cliente_959"/>
    <n v="5"/>
    <d v="2023-04-06T01:18:00"/>
    <d v="2023-04-06T05:16:00"/>
    <s v="Mesero_2"/>
    <x v="0"/>
    <s v="Tarjeta de crédito"/>
    <n v="42.6"/>
    <s v="Ocupada"/>
    <n v="604"/>
    <s v="Ecuador"/>
    <s v="Plato_8"/>
    <n v="105"/>
    <d v="2023-04-06T00:00:00"/>
    <d v="1899-12-30T01:18:00"/>
    <d v="1899-12-30T05:16:00"/>
    <d v="1899-12-30T04:13:00"/>
    <n v="0.7"/>
    <n v="3.5166666666744275"/>
    <s v="SI"/>
    <m/>
  </r>
  <r>
    <n v="19"/>
    <s v="Cliente_608"/>
    <n v="2"/>
    <d v="2023-04-06T02:49:00"/>
    <d v="2023-04-06T06:24:00"/>
    <s v="Mesero_3"/>
    <x v="0"/>
    <s v="Efectivo"/>
    <n v="24.38"/>
    <s v="Ocupada"/>
    <n v="605"/>
    <s v="Uruguay"/>
    <s v="Plato_3, Plato_20, Plato_8, Plato_2"/>
    <n v="220"/>
    <d v="2023-04-06T00:00:00"/>
    <d v="1899-12-30T02:49:00"/>
    <d v="1899-12-30T06:24:00"/>
    <d v="1899-12-30T03:50:00"/>
    <n v="2.9333333333333331"/>
    <n v="0.90000000015522064"/>
    <s v="SI"/>
    <m/>
  </r>
  <r>
    <n v="1"/>
    <s v="Cliente_434"/>
    <n v="2"/>
    <d v="2023-04-06T03:14:00"/>
    <d v="2023-04-06T06:06:00"/>
    <s v="Mesero_5"/>
    <x v="0"/>
    <s v="Tarjeta de crédito"/>
    <n v="31.58"/>
    <s v="Ocupada"/>
    <n v="606"/>
    <s v="Venezuela"/>
    <s v="Plato_1, Plato_6, Plato_10"/>
    <n v="183"/>
    <d v="2023-04-06T00:00:00"/>
    <d v="1899-12-30T03:14:00"/>
    <d v="1899-12-30T06:06:00"/>
    <d v="1899-12-30T03:07:00"/>
    <n v="2.4166666666666665"/>
    <n v="0.69999999991462891"/>
    <s v="SI"/>
    <m/>
  </r>
  <r>
    <n v="10"/>
    <s v="Cliente_377"/>
    <n v="1"/>
    <d v="2023-04-06T01:24:00"/>
    <d v="2023-04-06T03:29:00"/>
    <s v="Mesero_5"/>
    <x v="0"/>
    <s v="Tarjeta de crédito"/>
    <n v="28.9"/>
    <s v="Ocupada"/>
    <n v="607"/>
    <s v="Paraguay"/>
    <s v="Plato_20, Plato_16"/>
    <n v="68"/>
    <d v="2023-04-06T00:00:00"/>
    <d v="1899-12-30T01:24:00"/>
    <d v="1899-12-30T03:29:00"/>
    <d v="1899-12-30T02:20:00"/>
    <n v="1.1499999999999999"/>
    <n v="1.1833333333139309"/>
    <s v="SI"/>
    <m/>
  </r>
  <r>
    <n v="7"/>
    <s v="Cliente_657"/>
    <n v="6"/>
    <d v="2023-04-06T03:58:00"/>
    <d v="2023-04-06T07:20:00"/>
    <s v="Mesero_3"/>
    <x v="0"/>
    <s v="Tarjeta de crédito"/>
    <n v="36.549999999999997"/>
    <s v="Reservada"/>
    <n v="608"/>
    <s v="España"/>
    <s v="Plato_9"/>
    <n v="29"/>
    <d v="2023-04-06T00:00:00"/>
    <d v="1899-12-30T03:58:00"/>
    <d v="1899-12-30T07:20:00"/>
    <d v="1899-12-30T03:22:00"/>
    <n v="0.75"/>
    <n v="2.6166666666395031"/>
    <s v="SI"/>
    <m/>
  </r>
  <r>
    <n v="1"/>
    <s v="Cliente_331"/>
    <n v="4"/>
    <d v="2023-04-06T03:23:00"/>
    <d v="2023-04-06T07:02:00"/>
    <s v="Mesero_1"/>
    <x v="0"/>
    <s v="Tarjeta de crédito"/>
    <n v="23.29"/>
    <s v="Reservada"/>
    <n v="609"/>
    <s v="Ecuador"/>
    <s v="Plato_15"/>
    <n v="32"/>
    <d v="2023-04-06T00:00:00"/>
    <d v="1899-12-30T03:23:00"/>
    <d v="1899-12-30T07:02:00"/>
    <d v="1899-12-30T03:39:00"/>
    <n v="0.45"/>
    <n v="3.2000000000232829"/>
    <s v="SI"/>
    <m/>
  </r>
  <r>
    <n v="19"/>
    <s v="Cliente_728"/>
    <n v="4"/>
    <d v="2023-04-06T02:12:00"/>
    <d v="2023-04-06T04:11:00"/>
    <s v="Mesero_5"/>
    <x v="2"/>
    <s v="Tarjeta de crédito"/>
    <n v="37.9"/>
    <s v="Ocupada"/>
    <n v="610"/>
    <s v="Paraguay"/>
    <s v="Plato_10, Plato_4"/>
    <n v="44"/>
    <d v="2023-04-06T00:00:00"/>
    <d v="1899-12-30T02:12:00"/>
    <d v="1899-12-30T04:11:00"/>
    <d v="1899-12-30T02:14:00"/>
    <n v="0.78333333333333333"/>
    <n v="1.4500000000038806"/>
    <s v="SI"/>
    <m/>
  </r>
  <r>
    <n v="13"/>
    <s v="Cliente_224"/>
    <n v="1"/>
    <d v="2023-04-06T03:55:00"/>
    <d v="2023-04-06T07:43:00"/>
    <s v="Mesero_1"/>
    <x v="0"/>
    <s v="Tarjeta de crédito"/>
    <n v="44.28"/>
    <s v="Ocupada"/>
    <n v="611"/>
    <s v="Brasil"/>
    <s v="Plato_13, Plato_19"/>
    <n v="78"/>
    <d v="2023-04-06T00:00:00"/>
    <d v="1899-12-30T03:55:00"/>
    <d v="1899-12-30T07:43:00"/>
    <d v="1899-12-30T04:03:00"/>
    <n v="1.3833333333333333"/>
    <n v="2.6666666666550252"/>
    <s v="SI"/>
    <m/>
  </r>
  <r>
    <n v="11"/>
    <s v="Cliente_680"/>
    <n v="4"/>
    <d v="2023-04-06T01:12:00"/>
    <d v="2023-04-06T05:00:00"/>
    <s v="Mesero_5"/>
    <x v="0"/>
    <s v="Tarjeta de crédito"/>
    <n v="23.54"/>
    <s v="Reservada"/>
    <n v="612"/>
    <s v="Paraguay"/>
    <s v="Plato_6, Plato_19, Plato_16, Plato_3"/>
    <n v="231"/>
    <d v="2023-04-06T00:00:00"/>
    <d v="1899-12-30T01:12:00"/>
    <d v="1899-12-30T05:00:00"/>
    <d v="1899-12-30T03:48:00"/>
    <n v="2.15"/>
    <n v="1.6499999999883586"/>
    <s v="SI"/>
    <m/>
  </r>
  <r>
    <n v="1"/>
    <s v="Cliente_230"/>
    <n v="5"/>
    <d v="2023-04-06T01:57:00"/>
    <d v="2023-04-06T03:35:00"/>
    <s v="Mesero_2"/>
    <x v="1"/>
    <s v="Efectivo"/>
    <n v="23.56"/>
    <s v="Reservada"/>
    <n v="613"/>
    <s v="España"/>
    <s v="Plato_12, Plato_14, Plato_4, Plato_8"/>
    <n v="285"/>
    <d v="2023-04-06T00:00:00"/>
    <d v="1899-12-30T01:57:00"/>
    <d v="1899-12-30T03:35:00"/>
    <d v="1899-12-30T01:38:00"/>
    <n v="2.5333333333333332"/>
    <n v="0"/>
    <s v="NO"/>
    <m/>
  </r>
  <r>
    <n v="19"/>
    <s v="Cliente_823"/>
    <n v="6"/>
    <d v="2023-04-06T02:32:00"/>
    <d v="2023-04-06T04:37:00"/>
    <s v="Mesero_1"/>
    <x v="1"/>
    <s v="Tarjeta de débito"/>
    <n v="26.48"/>
    <s v="Reservada"/>
    <n v="614"/>
    <s v="Venezuela"/>
    <s v="Plato_7"/>
    <n v="72"/>
    <d v="2023-04-06T00:00:00"/>
    <d v="1899-12-30T02:32:00"/>
    <d v="1899-12-30T04:37:00"/>
    <d v="1899-12-30T02:05:00"/>
    <n v="0.83333333333333337"/>
    <n v="1.2499999999805973"/>
    <s v="SI"/>
    <m/>
  </r>
  <r>
    <n v="7"/>
    <s v="Cliente_513"/>
    <n v="1"/>
    <d v="2023-04-06T00:46:00"/>
    <d v="2023-04-06T01:53:00"/>
    <s v="Mesero_5"/>
    <x v="2"/>
    <s v="Tarjeta de crédito"/>
    <n v="18.420000000000002"/>
    <s v="Ocupada"/>
    <n v="615"/>
    <s v="Ecuador"/>
    <s v="Plato_17, Plato_14, Plato_1, Plato_15"/>
    <n v="333"/>
    <d v="2023-04-06T00:00:00"/>
    <d v="1899-12-30T00:46:00"/>
    <d v="1899-12-30T01:53:00"/>
    <d v="1899-12-30T01:22:00"/>
    <n v="2.6"/>
    <n v="0"/>
    <s v="NO"/>
    <m/>
  </r>
  <r>
    <n v="4"/>
    <s v="Cliente_608"/>
    <n v="4"/>
    <d v="2023-04-06T00:14:00"/>
    <d v="2023-04-06T03:36:00"/>
    <s v="Mesero_5"/>
    <x v="2"/>
    <s v="Tarjeta de crédito"/>
    <n v="23.89"/>
    <s v="Ocupada"/>
    <n v="616"/>
    <s v="Venezuela"/>
    <s v="Plato_7, Plato_2"/>
    <n v="132"/>
    <d v="2023-04-06T00:00:00"/>
    <d v="1899-12-30T00:14:00"/>
    <d v="1899-12-30T03:36:00"/>
    <d v="1899-12-30T03:37:00"/>
    <n v="0.78333333333333333"/>
    <n v="2.8333333333061699"/>
    <s v="SI"/>
    <m/>
  </r>
  <r>
    <n v="13"/>
    <s v="Cliente_27"/>
    <n v="5"/>
    <d v="2023-04-06T01:20:00"/>
    <d v="2023-04-06T05:17:00"/>
    <s v="Mesero_2"/>
    <x v="0"/>
    <s v="Tarjeta de crédito"/>
    <n v="38.18"/>
    <s v="Libre"/>
    <n v="617"/>
    <s v="Uruguay"/>
    <s v="Plato_10, Plato_2"/>
    <n v="142"/>
    <d v="2023-04-06T00:00:00"/>
    <d v="1899-12-30T01:20:00"/>
    <d v="1899-12-30T05:17:00"/>
    <d v="1899-12-30T03:57:00"/>
    <n v="0.85"/>
    <n v="3.0999999999534338"/>
    <s v="SI"/>
    <m/>
  </r>
  <r>
    <n v="3"/>
    <s v="Cliente_973"/>
    <n v="5"/>
    <d v="2023-04-06T00:56:00"/>
    <d v="2023-04-06T03:12:00"/>
    <s v="Mesero_4"/>
    <x v="1"/>
    <s v="Tarjeta de crédito"/>
    <n v="25.93"/>
    <s v="Libre"/>
    <n v="618"/>
    <s v="Chile"/>
    <s v="Plato_15, Plato_17, Plato_4, Plato_19"/>
    <n v="319"/>
    <d v="2023-04-06T00:00:00"/>
    <d v="1899-12-30T00:56:00"/>
    <d v="1899-12-30T03:12:00"/>
    <d v="1899-12-30T02:16:00"/>
    <n v="1.9666666666666666"/>
    <n v="0.29999999987970427"/>
    <s v="SI"/>
    <m/>
  </r>
  <r>
    <n v="6"/>
    <s v="Cliente_619"/>
    <n v="4"/>
    <d v="2023-04-06T00:16:00"/>
    <d v="2023-04-06T02:41:00"/>
    <s v="Mesero_5"/>
    <x v="2"/>
    <s v="Tarjeta de crédito"/>
    <n v="16.440000000000001"/>
    <s v="Reservada"/>
    <n v="619"/>
    <s v="Ecuador"/>
    <s v="Plato_6, Plato_10"/>
    <n v="132"/>
    <d v="2023-04-06T00:00:00"/>
    <d v="1899-12-30T00:16:00"/>
    <d v="1899-12-30T02:41:00"/>
    <d v="1899-12-30T02:25:00"/>
    <n v="1.6"/>
    <n v="0.81666666668606913"/>
    <s v="SI"/>
    <m/>
  </r>
  <r>
    <n v="16"/>
    <s v="Cliente_592"/>
    <n v="3"/>
    <d v="2023-04-06T02:49:00"/>
    <d v="2023-04-06T06:07:00"/>
    <s v="Mesero_4"/>
    <x v="0"/>
    <s v="Tarjeta de crédito"/>
    <n v="26.64"/>
    <s v="Reservada"/>
    <n v="620"/>
    <s v="Paraguay"/>
    <s v="Plato_12"/>
    <n v="57"/>
    <d v="2023-04-06T00:00:00"/>
    <d v="1899-12-30T02:49:00"/>
    <d v="1899-12-30T06:07:00"/>
    <d v="1899-12-30T03:18:00"/>
    <n v="0.66666666666666663"/>
    <n v="2.6333333334381073"/>
    <s v="SI"/>
    <m/>
  </r>
  <r>
    <n v="5"/>
    <s v="Cliente_575"/>
    <n v="2"/>
    <d v="2023-04-06T01:08:00"/>
    <d v="2023-04-06T02:27:00"/>
    <s v="Mesero_2"/>
    <x v="0"/>
    <s v="Tarjeta de crédito"/>
    <n v="42.27"/>
    <s v="Ocupada"/>
    <n v="621"/>
    <s v="Ecuador"/>
    <s v="Plato_8"/>
    <n v="105"/>
    <d v="2023-04-06T00:00:00"/>
    <d v="1899-12-30T01:08:00"/>
    <d v="1899-12-30T02:27:00"/>
    <d v="1899-12-30T01:34:00"/>
    <n v="0.13333333333333333"/>
    <n v="1.4333333332596037"/>
    <s v="SI"/>
    <m/>
  </r>
  <r>
    <n v="7"/>
    <s v="Cliente_117"/>
    <n v="5"/>
    <d v="2023-04-06T02:07:00"/>
    <d v="2023-04-06T05:31:00"/>
    <s v="Mesero_3"/>
    <x v="2"/>
    <s v="Tarjeta de crédito"/>
    <n v="11.47"/>
    <s v="Reservada"/>
    <n v="622"/>
    <s v="Argentina"/>
    <s v="Plato_17, Plato_16"/>
    <n v="121"/>
    <d v="2023-04-06T00:00:00"/>
    <d v="1899-12-30T02:07:00"/>
    <d v="1899-12-30T05:31:00"/>
    <d v="1899-12-30T03:24:00"/>
    <n v="1.3"/>
    <n v="2.1000000000814909"/>
    <s v="SI"/>
    <m/>
  </r>
  <r>
    <n v="13"/>
    <s v="Cliente_395"/>
    <n v="1"/>
    <d v="2023-04-06T00:45:00"/>
    <d v="2023-04-06T03:10:00"/>
    <s v="Mesero_3"/>
    <x v="0"/>
    <s v="Efectivo"/>
    <n v="22.05"/>
    <s v="Libre"/>
    <n v="623"/>
    <s v="Uruguay"/>
    <s v="Plato_5, Plato_8, Plato_1, Plato_15"/>
    <n v="235"/>
    <d v="2023-04-06T00:00:00"/>
    <d v="1899-12-30T00:45:00"/>
    <d v="1899-12-30T03:10:00"/>
    <d v="1899-12-30T02:25:00"/>
    <n v="2.4166666666666665"/>
    <n v="1.9402701667559086E-11"/>
    <s v="SI"/>
    <m/>
  </r>
  <r>
    <n v="1"/>
    <s v="Cliente_833"/>
    <n v="4"/>
    <d v="2023-04-06T01:56:00"/>
    <d v="2023-04-06T03:26:00"/>
    <s v="Mesero_1"/>
    <x v="2"/>
    <s v="Tarjeta de crédito"/>
    <n v="38"/>
    <s v="Reservada"/>
    <n v="624"/>
    <s v="Argentina"/>
    <s v="Plato_19, Plato_7, Plato_13"/>
    <n v="102"/>
    <d v="2023-04-06T00:00:00"/>
    <d v="1899-12-30T01:56:00"/>
    <d v="1899-12-30T03:26:00"/>
    <d v="1899-12-30T01:30:00"/>
    <n v="1.3166666666666667"/>
    <n v="0.18333333333333335"/>
    <s v="SI"/>
    <m/>
  </r>
  <r>
    <n v="5"/>
    <s v="Cliente_511"/>
    <n v="4"/>
    <d v="2023-04-06T00:09:00"/>
    <d v="2023-04-06T03:22:00"/>
    <s v="Mesero_4"/>
    <x v="2"/>
    <s v="Tarjeta de crédito"/>
    <n v="41.73"/>
    <s v="Ocupada"/>
    <n v="625"/>
    <s v="Chile"/>
    <s v="Plato_4, Plato_20, Plato_13"/>
    <n v="139"/>
    <d v="2023-04-06T00:00:00"/>
    <d v="1899-12-30T00:09:00"/>
    <d v="1899-12-30T03:22:00"/>
    <d v="1899-12-30T03:28:00"/>
    <n v="1.6166666666666667"/>
    <n v="1.850000000007761"/>
    <s v="SI"/>
    <m/>
  </r>
  <r>
    <n v="14"/>
    <s v="Cliente_772"/>
    <n v="4"/>
    <d v="2023-04-06T02:45:00"/>
    <d v="2023-04-06T04:10:00"/>
    <s v="Mesero_4"/>
    <x v="1"/>
    <s v="Tarjeta de crédito"/>
    <n v="19.239999999999998"/>
    <s v="Libre"/>
    <n v="626"/>
    <s v="Argentina"/>
    <s v="Plato_2, Plato_7, Plato_9"/>
    <n v="137"/>
    <d v="2023-04-06T00:00:00"/>
    <d v="1899-12-30T02:45:00"/>
    <d v="1899-12-30T04:10:00"/>
    <d v="1899-12-30T01:25:00"/>
    <n v="0.96666666666666667"/>
    <n v="0.44999999990298722"/>
    <s v="SI"/>
    <m/>
  </r>
  <r>
    <n v="4"/>
    <s v="Cliente_336"/>
    <n v="3"/>
    <d v="2023-04-06T02:23:00"/>
    <d v="2023-04-06T04:13:00"/>
    <s v="Mesero_3"/>
    <x v="0"/>
    <s v="Tarjeta de crédito"/>
    <n v="44.24"/>
    <s v="Ocupada"/>
    <n v="627"/>
    <s v="Ecuador"/>
    <s v="Plato_13"/>
    <n v="21"/>
    <d v="2023-04-06T00:00:00"/>
    <d v="1899-12-30T02:23:00"/>
    <d v="1899-12-30T04:13:00"/>
    <d v="1899-12-30T02:05:00"/>
    <n v="0.6166666666666667"/>
    <n v="1.4666666665308488"/>
    <s v="SI"/>
    <m/>
  </r>
  <r>
    <n v="2"/>
    <s v="Cliente_124"/>
    <n v="1"/>
    <d v="2023-04-06T00:09:00"/>
    <d v="2023-04-06T01:37:00"/>
    <s v="Mesero_3"/>
    <x v="1"/>
    <s v="Tarjeta de crédito"/>
    <n v="15.03"/>
    <s v="Reservada"/>
    <n v="628"/>
    <s v="Chile"/>
    <s v="Plato_7, Plato_20"/>
    <n v="168"/>
    <d v="2023-04-06T00:00:00"/>
    <d v="1899-12-30T00:09:00"/>
    <d v="1899-12-30T01:37:00"/>
    <d v="1899-12-30T01:28:00"/>
    <n v="0.71666666666666667"/>
    <n v="0.75000000006596867"/>
    <s v="SI"/>
    <m/>
  </r>
  <r>
    <n v="17"/>
    <s v="Cliente_828"/>
    <n v="2"/>
    <d v="2023-04-06T02:07:00"/>
    <d v="2023-04-06T05:55:00"/>
    <s v="Mesero_4"/>
    <x v="2"/>
    <s v="Tarjeta de débito"/>
    <n v="26.07"/>
    <s v="Ocupada"/>
    <n v="629"/>
    <s v="Argentina"/>
    <s v="Plato_18, Plato_3, Plato_4"/>
    <n v="130"/>
    <d v="2023-04-06T00:00:00"/>
    <d v="1899-12-30T02:07:00"/>
    <d v="1899-12-30T05:55:00"/>
    <d v="1899-12-30T04:03:00"/>
    <n v="1.4"/>
    <n v="2.6500000001629815"/>
    <s v="SI"/>
    <m/>
  </r>
  <r>
    <n v="2"/>
    <s v="Cliente_385"/>
    <n v="2"/>
    <d v="2023-04-06T00:02:00"/>
    <d v="2023-04-06T02:49:00"/>
    <s v="Mesero_5"/>
    <x v="0"/>
    <s v="Tarjeta de débito"/>
    <n v="36.619999999999997"/>
    <s v="Libre"/>
    <n v="630"/>
    <s v="Bolivia"/>
    <s v="Plato_17, Plato_20"/>
    <n v="182"/>
    <d v="2023-04-06T00:00:00"/>
    <d v="1899-12-30T00:02:00"/>
    <d v="1899-12-30T02:49:00"/>
    <d v="1899-12-30T02:47:00"/>
    <n v="1.25"/>
    <n v="1.5333333333255723"/>
    <s v="SI"/>
    <m/>
  </r>
  <r>
    <n v="6"/>
    <s v="Cliente_841"/>
    <n v="1"/>
    <d v="2023-04-06T00:21:00"/>
    <d v="2023-04-06T02:51:00"/>
    <s v="Mesero_5"/>
    <x v="2"/>
    <s v="Tarjeta de crédito"/>
    <n v="39.71"/>
    <s v="Reservada"/>
    <n v="631"/>
    <s v="Colombia"/>
    <s v="Plato_5"/>
    <n v="66"/>
    <d v="2023-04-06T00:00:00"/>
    <d v="1899-12-30T00:21:00"/>
    <d v="1899-12-30T02:51:00"/>
    <d v="1899-12-30T02:30:00"/>
    <n v="0.76666666666666672"/>
    <n v="1.7333333334497487"/>
    <s v="SI"/>
    <m/>
  </r>
  <r>
    <n v="16"/>
    <s v="Cliente_605"/>
    <n v="2"/>
    <d v="2023-04-06T00:15:00"/>
    <d v="2023-04-06T02:55:00"/>
    <s v="Mesero_3"/>
    <x v="1"/>
    <s v="Tarjeta de crédito"/>
    <n v="22.41"/>
    <s v="Libre"/>
    <n v="632"/>
    <s v="Ecuador"/>
    <s v="Plato_15, Plato_11"/>
    <n v="129"/>
    <d v="2023-04-06T00:00:00"/>
    <d v="1899-12-30T00:15:00"/>
    <d v="1899-12-30T02:55:00"/>
    <d v="1899-12-30T02:40:00"/>
    <n v="1.4666666666666666"/>
    <n v="1.200000000135818"/>
    <s v="SI"/>
    <m/>
  </r>
  <r>
    <n v="16"/>
    <s v="Cliente_197"/>
    <n v="5"/>
    <d v="2023-04-06T03:43:00"/>
    <d v="2023-04-06T05:28:00"/>
    <s v="Mesero_3"/>
    <x v="0"/>
    <s v="Tarjeta de crédito"/>
    <n v="11.19"/>
    <s v="Reservada"/>
    <n v="633"/>
    <s v="Bolivia"/>
    <s v="Plato_2, Plato_7, Plato_5, Plato_4"/>
    <n v="236"/>
    <d v="2023-04-06T00:00:00"/>
    <d v="1899-12-30T03:43:00"/>
    <d v="1899-12-30T05:28:00"/>
    <d v="1899-12-30T01:45:00"/>
    <n v="2.4833333333333334"/>
    <n v="0"/>
    <s v="NO"/>
    <m/>
  </r>
  <r>
    <n v="2"/>
    <s v="Cliente_285"/>
    <n v="1"/>
    <d v="2023-04-06T00:03:00"/>
    <d v="2023-04-06T03:36:00"/>
    <s v="Mesero_1"/>
    <x v="1"/>
    <s v="Tarjeta de crédito"/>
    <n v="29.25"/>
    <s v="Reservada"/>
    <n v="634"/>
    <s v="Venezuela"/>
    <s v="Plato_5, Plato_20, Plato_1, Plato_8"/>
    <n v="344"/>
    <d v="2023-04-06T00:00:00"/>
    <d v="1899-12-30T00:03:00"/>
    <d v="1899-12-30T03:36:00"/>
    <d v="1899-12-30T03:33:00"/>
    <n v="2.6166666666666667"/>
    <n v="0.93333333337989943"/>
    <s v="SI"/>
    <m/>
  </r>
  <r>
    <n v="5"/>
    <s v="Cliente_19"/>
    <n v="2"/>
    <d v="2023-04-06T00:17:00"/>
    <d v="2023-04-06T03:04:00"/>
    <s v="Mesero_2"/>
    <x v="0"/>
    <s v="Tarjeta de crédito"/>
    <n v="22.15"/>
    <s v="Libre"/>
    <n v="635"/>
    <s v="Perú"/>
    <s v="Plato_9"/>
    <n v="58"/>
    <d v="2023-04-06T00:00:00"/>
    <d v="1899-12-30T00:17:00"/>
    <d v="1899-12-30T03:04:00"/>
    <d v="1899-12-30T02:47:00"/>
    <n v="0.41666666666666669"/>
    <n v="2.3666666666589058"/>
    <s v="SI"/>
    <m/>
  </r>
  <r>
    <n v="14"/>
    <s v="Cliente_586"/>
    <n v="3"/>
    <d v="2023-04-06T03:35:00"/>
    <d v="2023-04-06T05:48:00"/>
    <s v="Mesero_5"/>
    <x v="2"/>
    <s v="Tarjeta de débito"/>
    <n v="32.86"/>
    <s v="Libre"/>
    <n v="636"/>
    <s v="Ecuador"/>
    <s v="Plato_7, Plato_12, Plato_13"/>
    <n v="126"/>
    <d v="2023-04-06T00:00:00"/>
    <d v="1899-12-30T03:35:00"/>
    <d v="1899-12-30T05:48:00"/>
    <d v="1899-12-30T02:13:00"/>
    <n v="2.5166666666666666"/>
    <n v="0"/>
    <s v="NO"/>
    <m/>
  </r>
  <r>
    <n v="6"/>
    <s v="Cliente_687"/>
    <n v="3"/>
    <d v="2023-04-06T01:55:00"/>
    <d v="2023-04-06T04:32:00"/>
    <s v="Mesero_4"/>
    <x v="0"/>
    <s v="Tarjeta de crédito"/>
    <n v="36.58"/>
    <s v="Reservada"/>
    <n v="637"/>
    <s v="Ecuador"/>
    <s v="Plato_11, Plato_18, Plato_1"/>
    <n v="117"/>
    <d v="2023-04-06T00:00:00"/>
    <d v="1899-12-30T01:55:00"/>
    <d v="1899-12-30T04:32:00"/>
    <d v="1899-12-30T02:37:00"/>
    <n v="1.0166666666666666"/>
    <n v="1.5999999999728365"/>
    <s v="SI"/>
    <m/>
  </r>
  <r>
    <n v="16"/>
    <s v="Cliente_406"/>
    <n v="6"/>
    <d v="2023-04-06T00:54:00"/>
    <d v="2023-04-06T02:16:00"/>
    <s v="Mesero_3"/>
    <x v="2"/>
    <s v="Tarjeta de crédito"/>
    <n v="30.71"/>
    <s v="Ocupada"/>
    <n v="638"/>
    <s v="Argentina"/>
    <s v="Plato_2"/>
    <n v="90"/>
    <d v="2023-04-06T00:00:00"/>
    <d v="1899-12-30T00:54:00"/>
    <d v="1899-12-30T02:16:00"/>
    <d v="1899-12-30T01:37:00"/>
    <n v="0.73333333333333328"/>
    <n v="0.88333333342258513"/>
    <s v="SI"/>
    <m/>
  </r>
  <r>
    <n v="8"/>
    <s v="Cliente_415"/>
    <n v="4"/>
    <d v="2023-04-06T02:17:00"/>
    <d v="2023-04-06T05:19:00"/>
    <s v="Mesero_2"/>
    <x v="2"/>
    <s v="Tarjeta de crédito"/>
    <n v="18.97"/>
    <s v="Reservada"/>
    <n v="639"/>
    <s v="España"/>
    <s v="Plato_10, Plato_17, Plato_12"/>
    <n v="152"/>
    <d v="2023-04-06T00:00:00"/>
    <d v="1899-12-30T02:17:00"/>
    <d v="1899-12-30T05:19:00"/>
    <d v="1899-12-30T03:02:00"/>
    <n v="2.2666666666666666"/>
    <n v="0.76666666677532103"/>
    <s v="SI"/>
    <m/>
  </r>
  <r>
    <n v="14"/>
    <s v="Cliente_456"/>
    <n v="3"/>
    <d v="2023-04-06T00:41:00"/>
    <d v="2023-04-06T01:50:00"/>
    <s v="Mesero_3"/>
    <x v="0"/>
    <s v="Tarjeta de débito"/>
    <n v="49.29"/>
    <s v="Libre"/>
    <n v="640"/>
    <s v="Venezuela"/>
    <s v="Plato_10, Plato_13, Plato_11"/>
    <n v="219"/>
    <d v="2023-04-06T00:00:00"/>
    <d v="1899-12-30T00:41:00"/>
    <d v="1899-12-30T01:50:00"/>
    <d v="1899-12-30T01:09:00"/>
    <n v="1.25"/>
    <n v="0"/>
    <s v="NO"/>
    <m/>
  </r>
  <r>
    <n v="2"/>
    <s v="Cliente_820"/>
    <n v="4"/>
    <d v="2023-04-06T01:08:00"/>
    <d v="2023-04-06T03:52:00"/>
    <s v="Mesero_1"/>
    <x v="0"/>
    <s v="Tarjeta de débito"/>
    <n v="39.68"/>
    <s v="Reservada"/>
    <n v="641"/>
    <s v="Ecuador"/>
    <s v="Plato_9, Plato_1, Plato_14"/>
    <n v="208"/>
    <d v="2023-04-06T00:00:00"/>
    <d v="1899-12-30T01:08:00"/>
    <d v="1899-12-30T03:52:00"/>
    <d v="1899-12-30T02:44:00"/>
    <n v="1.2333333333333334"/>
    <n v="1.5000000000038805"/>
    <s v="SI"/>
    <m/>
  </r>
  <r>
    <n v="15"/>
    <s v="Cliente_698"/>
    <n v="1"/>
    <d v="2023-04-06T02:36:00"/>
    <d v="2023-04-06T05:24:00"/>
    <s v="Mesero_2"/>
    <x v="0"/>
    <s v="Tarjeta de crédito"/>
    <n v="11.11"/>
    <s v="Ocupada"/>
    <n v="642"/>
    <s v="Argentina"/>
    <s v="Plato_13, Plato_10, Plato_9"/>
    <n v="176"/>
    <d v="2023-04-06T00:00:00"/>
    <d v="1899-12-30T02:36:00"/>
    <d v="1899-12-30T05:24:00"/>
    <d v="1899-12-30T03:03:00"/>
    <n v="1.35"/>
    <n v="1.700000000046566"/>
    <s v="SI"/>
    <m/>
  </r>
  <r>
    <n v="17"/>
    <s v="Cliente_59"/>
    <n v="2"/>
    <d v="2023-04-06T00:17:00"/>
    <d v="2023-04-06T01:56:00"/>
    <s v="Mesero_2"/>
    <x v="1"/>
    <s v="Tarjeta de débito"/>
    <n v="28.81"/>
    <s v="Ocupada"/>
    <n v="643"/>
    <s v="Uruguay"/>
    <s v="Plato_11"/>
    <n v="33"/>
    <d v="2023-04-06T00:00:00"/>
    <d v="1899-12-30T00:17:00"/>
    <d v="1899-12-30T01:56:00"/>
    <d v="1899-12-30T01:54:00"/>
    <n v="0.3"/>
    <n v="1.5999999999650754"/>
    <s v="SI"/>
    <m/>
  </r>
  <r>
    <n v="9"/>
    <s v="Cliente_799"/>
    <n v="6"/>
    <d v="2023-04-06T03:44:00"/>
    <d v="2023-04-06T07:10:00"/>
    <s v="Mesero_1"/>
    <x v="0"/>
    <s v="Tarjeta de débito"/>
    <n v="13.86"/>
    <s v="Reservada"/>
    <n v="644"/>
    <s v="Ecuador"/>
    <s v="Plato_17"/>
    <n v="93"/>
    <d v="2023-04-06T00:00:00"/>
    <d v="1899-12-30T03:44:00"/>
    <d v="1899-12-30T07:10:00"/>
    <d v="1899-12-30T03:26:00"/>
    <n v="0.85"/>
    <n v="2.5833333333488553"/>
    <s v="SI"/>
    <m/>
  </r>
  <r>
    <n v="6"/>
    <s v="Cliente_196"/>
    <n v="6"/>
    <d v="2023-04-06T02:50:00"/>
    <d v="2023-04-06T06:25:00"/>
    <s v="Mesero_3"/>
    <x v="2"/>
    <s v="Efectivo"/>
    <n v="40.03"/>
    <s v="Libre"/>
    <n v="645"/>
    <s v="Bolivia"/>
    <s v="Plato_11, Plato_6"/>
    <n v="180"/>
    <d v="2023-04-06T00:00:00"/>
    <d v="1899-12-30T02:50:00"/>
    <d v="1899-12-30T06:25:00"/>
    <d v="1899-12-30T03:35:00"/>
    <n v="1.6166666666666667"/>
    <n v="1.9666666666472641"/>
    <s v="SI"/>
    <m/>
  </r>
  <r>
    <n v="12"/>
    <s v="Cliente_623"/>
    <n v="2"/>
    <d v="2023-04-06T03:59:00"/>
    <d v="2023-04-06T06:38:00"/>
    <s v="Mesero_2"/>
    <x v="0"/>
    <s v="Tarjeta de débito"/>
    <n v="12.59"/>
    <s v="Libre"/>
    <n v="646"/>
    <s v="Bolivia"/>
    <s v="Plato_8"/>
    <n v="70"/>
    <d v="2023-04-06T00:00:00"/>
    <d v="1899-12-30T03:59:00"/>
    <d v="1899-12-30T06:38:00"/>
    <d v="1899-12-30T02:39:00"/>
    <n v="0.6"/>
    <n v="2.0499999999068677"/>
    <s v="SI"/>
    <m/>
  </r>
  <r>
    <n v="12"/>
    <s v="Cliente_52"/>
    <n v="2"/>
    <d v="2023-04-06T02:55:00"/>
    <d v="2023-04-06T06:25:00"/>
    <s v="Mesero_2"/>
    <x v="0"/>
    <s v="Tarjeta de crédito"/>
    <n v="42.79"/>
    <s v="Reservada"/>
    <n v="647"/>
    <s v="Bolivia"/>
    <s v="Plato_4, Plato_17"/>
    <n v="98"/>
    <d v="2023-04-06T00:00:00"/>
    <d v="1899-12-30T02:55:00"/>
    <d v="1899-12-30T06:25:00"/>
    <d v="1899-12-30T03:30:00"/>
    <n v="0.65"/>
    <n v="2.8499999998835848"/>
    <s v="SI"/>
    <m/>
  </r>
  <r>
    <n v="9"/>
    <s v="Cliente_946"/>
    <n v="1"/>
    <d v="2023-04-06T02:59:00"/>
    <d v="2023-04-06T04:55:00"/>
    <s v="Mesero_2"/>
    <x v="2"/>
    <s v="Tarjeta de crédito"/>
    <n v="17.43"/>
    <s v="Libre"/>
    <n v="648"/>
    <s v="Brasil"/>
    <s v="Plato_16"/>
    <n v="56"/>
    <d v="2023-04-06T00:00:00"/>
    <d v="1899-12-30T02:59:00"/>
    <d v="1899-12-30T04:55:00"/>
    <d v="1899-12-30T01:56:00"/>
    <n v="0.78333333333333333"/>
    <n v="1.1500000000155222"/>
    <s v="SI"/>
    <m/>
  </r>
  <r>
    <n v="9"/>
    <s v="Cliente_278"/>
    <n v="1"/>
    <d v="2023-04-06T00:55:00"/>
    <d v="2023-04-06T03:45:00"/>
    <s v="Mesero_5"/>
    <x v="0"/>
    <s v="Efectivo"/>
    <n v="15.98"/>
    <s v="Ocupada"/>
    <n v="649"/>
    <s v="Paraguay"/>
    <s v="Plato_9, Plato_16, Plato_1, Plato_3"/>
    <n v="256"/>
    <d v="2023-04-06T00:00:00"/>
    <d v="1899-12-30T00:55:00"/>
    <d v="1899-12-30T03:45:00"/>
    <d v="1899-12-30T03:05:00"/>
    <n v="1.8166666666666667"/>
    <n v="1.2666666666472641"/>
    <s v="SI"/>
    <m/>
  </r>
  <r>
    <n v="11"/>
    <s v="Cliente_232"/>
    <n v="3"/>
    <d v="2023-04-07T03:33:00"/>
    <d v="2023-04-07T05:02:00"/>
    <s v="Mesero_3"/>
    <x v="0"/>
    <s v="Tarjeta de débito"/>
    <n v="38.21"/>
    <s v="Libre"/>
    <n v="650"/>
    <s v="Argentina"/>
    <s v="Plato_13, Plato_9, Plato_15, Plato_8"/>
    <n v="237"/>
    <d v="2023-04-07T00:00:00"/>
    <d v="1899-12-30T03:33:00"/>
    <d v="1899-12-30T05:02:00"/>
    <d v="1899-12-30T01:29:00"/>
    <n v="1.2666666666666666"/>
    <n v="0.21666666661233958"/>
    <s v="SI"/>
    <m/>
  </r>
  <r>
    <n v="16"/>
    <s v="Cliente_595"/>
    <n v="4"/>
    <d v="2023-04-07T02:04:00"/>
    <d v="2023-04-07T05:44:00"/>
    <s v="Mesero_4"/>
    <x v="2"/>
    <s v="Tarjeta de crédito"/>
    <n v="20.27"/>
    <s v="Libre"/>
    <n v="651"/>
    <s v="Argentina"/>
    <s v="Plato_20, Plato_13, Plato_11"/>
    <n v="209"/>
    <d v="2023-04-07T00:00:00"/>
    <d v="1899-12-30T02:04:00"/>
    <d v="1899-12-30T05:44:00"/>
    <d v="1899-12-30T03:40:00"/>
    <n v="1.4666666666666666"/>
    <n v="2.2000000000776101"/>
    <s v="SI"/>
    <m/>
  </r>
  <r>
    <n v="14"/>
    <s v="Cliente_968"/>
    <n v="5"/>
    <d v="2023-04-07T00:06:00"/>
    <d v="2023-04-07T02:26:00"/>
    <s v="Mesero_2"/>
    <x v="0"/>
    <s v="Tarjeta de débito"/>
    <n v="23.26"/>
    <s v="Ocupada"/>
    <n v="652"/>
    <s v="Uruguay"/>
    <s v="Plato_17, Plato_19"/>
    <n v="170"/>
    <d v="2023-04-07T00:00:00"/>
    <d v="1899-12-30T00:06:00"/>
    <d v="1899-12-30T02:26:00"/>
    <d v="1899-12-30T02:35:00"/>
    <n v="0.83333333333333337"/>
    <n v="1.7500000000970126"/>
    <s v="SI"/>
    <m/>
  </r>
  <r>
    <n v="13"/>
    <s v="Cliente_2"/>
    <n v="5"/>
    <d v="2023-04-07T02:31:00"/>
    <d v="2023-04-07T04:20:00"/>
    <s v="Mesero_1"/>
    <x v="0"/>
    <s v="Tarjeta de crédito"/>
    <n v="34.33"/>
    <s v="Libre"/>
    <n v="653"/>
    <s v="Venezuela"/>
    <s v="Plato_16, Plato_2, Plato_8"/>
    <n v="244"/>
    <d v="2023-04-07T00:00:00"/>
    <d v="1899-12-30T02:31:00"/>
    <d v="1899-12-30T04:20:00"/>
    <d v="1899-12-30T01:49:00"/>
    <n v="2.5"/>
    <n v="0"/>
    <s v="NO"/>
    <m/>
  </r>
  <r>
    <n v="12"/>
    <s v="Cliente_880"/>
    <n v="5"/>
    <d v="2023-04-07T00:02:00"/>
    <d v="2023-04-07T01:44:00"/>
    <s v="Mesero_5"/>
    <x v="2"/>
    <s v="Tarjeta de crédito"/>
    <n v="23.98"/>
    <s v="Ocupada"/>
    <n v="654"/>
    <s v="Uruguay"/>
    <s v="Plato_5, Plato_3"/>
    <n v="42"/>
    <d v="2023-04-07T00:00:00"/>
    <d v="1899-12-30T00:02:00"/>
    <d v="1899-12-30T01:44:00"/>
    <d v="1899-12-30T01:57:00"/>
    <n v="0.73333333333333328"/>
    <n v="1.2166666667947235"/>
    <s v="SI"/>
    <m/>
  </r>
  <r>
    <n v="5"/>
    <s v="Cliente_626"/>
    <n v="4"/>
    <d v="2023-04-07T01:15:00"/>
    <d v="2023-04-07T04:49:00"/>
    <s v="Mesero_5"/>
    <x v="0"/>
    <s v="Efectivo"/>
    <n v="21.7"/>
    <s v="Reservada"/>
    <n v="655"/>
    <s v="Brasil"/>
    <s v="Plato_17"/>
    <n v="93"/>
    <d v="2023-04-07T00:00:00"/>
    <d v="1899-12-30T01:15:00"/>
    <d v="1899-12-30T04:49:00"/>
    <d v="1899-12-30T03:34:00"/>
    <n v="0.6"/>
    <n v="2.9666666665929369"/>
    <s v="SI"/>
    <m/>
  </r>
  <r>
    <n v="19"/>
    <s v="Cliente_411"/>
    <n v="6"/>
    <d v="2023-04-07T03:36:00"/>
    <d v="2023-04-07T06:40:00"/>
    <s v="Mesero_1"/>
    <x v="2"/>
    <s v="Tarjeta de crédito"/>
    <n v="31.23"/>
    <s v="Reservada"/>
    <n v="656"/>
    <s v="Argentina"/>
    <s v="Plato_14, Plato_3, Plato_12, Plato_19"/>
    <n v="157"/>
    <d v="2023-04-07T00:00:00"/>
    <d v="1899-12-30T03:36:00"/>
    <d v="1899-12-30T06:40:00"/>
    <d v="1899-12-30T03:04:00"/>
    <n v="1.8333333333333333"/>
    <n v="1.233333333376019"/>
    <s v="SI"/>
    <m/>
  </r>
  <r>
    <n v="1"/>
    <s v="Cliente_123"/>
    <n v="2"/>
    <d v="2023-04-07T00:51:00"/>
    <d v="2023-04-07T04:07:00"/>
    <s v="Mesero_1"/>
    <x v="0"/>
    <s v="Efectivo"/>
    <n v="44.2"/>
    <s v="Reservada"/>
    <n v="657"/>
    <s v="Chile"/>
    <s v="Plato_20, Plato_14, Plato_8"/>
    <n v="196"/>
    <d v="2023-04-07T00:00:00"/>
    <d v="1899-12-30T00:51:00"/>
    <d v="1899-12-30T04:07:00"/>
    <d v="1899-12-30T03:16:00"/>
    <n v="2.2333333333333334"/>
    <n v="1.0333333333294528"/>
    <s v="SI"/>
    <m/>
  </r>
  <r>
    <n v="19"/>
    <s v="Cliente_910"/>
    <n v="5"/>
    <d v="2023-04-07T01:43:00"/>
    <d v="2023-04-07T05:02:00"/>
    <s v="Mesero_5"/>
    <x v="1"/>
    <s v="Efectivo"/>
    <n v="31.27"/>
    <s v="Reservada"/>
    <n v="658"/>
    <s v="Brasil"/>
    <s v="Plato_15, Plato_6"/>
    <n v="86"/>
    <d v="2023-04-07T00:00:00"/>
    <d v="1899-12-30T01:43:00"/>
    <d v="1899-12-30T05:02:00"/>
    <d v="1899-12-30T03:19:00"/>
    <n v="0.8"/>
    <n v="2.5166666666511448"/>
    <s v="SI"/>
    <m/>
  </r>
  <r>
    <n v="9"/>
    <s v="Cliente_539"/>
    <n v="4"/>
    <d v="2023-04-07T02:50:00"/>
    <d v="2023-04-07T04:03:00"/>
    <s v="Mesero_4"/>
    <x v="0"/>
    <s v="Tarjeta de crédito"/>
    <n v="35.24"/>
    <s v="Ocupada"/>
    <n v="659"/>
    <s v="Perú"/>
    <s v="Plato_9"/>
    <n v="87"/>
    <d v="2023-04-07T00:00:00"/>
    <d v="1899-12-30T02:50:00"/>
    <d v="1899-12-30T04:03:00"/>
    <d v="1899-12-30T01:28:00"/>
    <n v="0.51666666666666672"/>
    <n v="0.94999999994955331"/>
    <s v="SI"/>
    <m/>
  </r>
  <r>
    <n v="19"/>
    <s v="Cliente_483"/>
    <n v="4"/>
    <d v="2023-04-07T01:56:00"/>
    <d v="2023-04-07T05:51:00"/>
    <s v="Mesero_2"/>
    <x v="1"/>
    <s v="Tarjeta de crédito"/>
    <n v="15.91"/>
    <s v="Reservada"/>
    <n v="660"/>
    <s v="Brasil"/>
    <s v="Plato_12, Plato_2, Plato_20"/>
    <n v="208"/>
    <d v="2023-04-07T00:00:00"/>
    <d v="1899-12-30T01:56:00"/>
    <d v="1899-12-30T05:51:00"/>
    <d v="1899-12-30T03:55:00"/>
    <n v="0.75"/>
    <n v="3.1666666666860692"/>
    <s v="SI"/>
    <m/>
  </r>
  <r>
    <n v="16"/>
    <s v="Cliente_949"/>
    <n v="4"/>
    <d v="2023-04-07T03:22:00"/>
    <d v="2023-04-07T06:52:00"/>
    <s v="Mesero_4"/>
    <x v="2"/>
    <s v="Tarjeta de crédito"/>
    <n v="32.54"/>
    <s v="Ocupada"/>
    <n v="661"/>
    <s v="Argentina"/>
    <s v="Plato_14, Plato_17, Plato_1, Plato_16"/>
    <n v="206"/>
    <d v="2023-04-07T00:00:00"/>
    <d v="1899-12-30T03:22:00"/>
    <d v="1899-12-30T06:52:00"/>
    <d v="1899-12-30T03:45:00"/>
    <n v="2.25"/>
    <n v="1.5000000000582077"/>
    <s v="SI"/>
    <m/>
  </r>
  <r>
    <n v="15"/>
    <s v="Cliente_642"/>
    <n v="4"/>
    <d v="2023-04-07T02:01:00"/>
    <d v="2023-04-07T05:02:00"/>
    <s v="Mesero_1"/>
    <x v="0"/>
    <s v="Tarjeta de crédito"/>
    <n v="11.64"/>
    <s v="Libre"/>
    <n v="662"/>
    <s v="Bolivia"/>
    <s v="Plato_7, Plato_1, Plato_19"/>
    <n v="133"/>
    <d v="2023-04-07T00:00:00"/>
    <d v="1899-12-30T02:01:00"/>
    <d v="1899-12-30T05:02:00"/>
    <d v="1899-12-30T03:01:00"/>
    <n v="1.4166666666666667"/>
    <n v="1.6000000000543271"/>
    <s v="SI"/>
    <m/>
  </r>
  <r>
    <n v="3"/>
    <s v="Cliente_962"/>
    <n v="1"/>
    <d v="2023-04-07T01:09:00"/>
    <d v="2023-04-07T03:47:00"/>
    <s v="Mesero_1"/>
    <x v="0"/>
    <s v="Efectivo"/>
    <n v="41.8"/>
    <s v="Ocupada"/>
    <n v="663"/>
    <s v="España"/>
    <s v="Plato_4, Plato_9, Plato_3"/>
    <n v="114"/>
    <d v="2023-04-07T00:00:00"/>
    <d v="1899-12-30T01:09:00"/>
    <d v="1899-12-30T03:47:00"/>
    <d v="1899-12-30T02:53:00"/>
    <n v="1.45"/>
    <n v="1.433333333185874"/>
    <s v="SI"/>
    <m/>
  </r>
  <r>
    <n v="20"/>
    <s v="Cliente_883"/>
    <n v="6"/>
    <d v="2023-04-07T01:35:00"/>
    <d v="2023-04-07T03:53:00"/>
    <s v="Mesero_4"/>
    <x v="1"/>
    <s v="Tarjeta de débito"/>
    <n v="31.27"/>
    <s v="Reservada"/>
    <n v="664"/>
    <s v="Colombia"/>
    <s v="Plato_4, Plato_12, Plato_5"/>
    <n v="122"/>
    <d v="2023-04-07T00:00:00"/>
    <d v="1899-12-30T01:35:00"/>
    <d v="1899-12-30T03:53:00"/>
    <d v="1899-12-30T02:18:00"/>
    <n v="1.65"/>
    <n v="0.65000000016298154"/>
    <s v="SI"/>
    <m/>
  </r>
  <r>
    <n v="6"/>
    <s v="Cliente_425"/>
    <n v="1"/>
    <d v="2023-04-07T02:05:00"/>
    <d v="2023-04-07T05:56:00"/>
    <s v="Mesero_5"/>
    <x v="0"/>
    <s v="Tarjeta de crédito"/>
    <n v="25.32"/>
    <s v="Ocupada"/>
    <n v="665"/>
    <s v="Bolivia"/>
    <s v="Plato_1, Plato_6"/>
    <n v="129"/>
    <d v="2023-04-07T00:00:00"/>
    <d v="1899-12-30T02:05:00"/>
    <d v="1899-12-30T05:56:00"/>
    <d v="1899-12-30T04:06:00"/>
    <n v="0.66666666666666663"/>
    <n v="3.4333333333100504"/>
    <s v="SI"/>
    <m/>
  </r>
  <r>
    <n v="8"/>
    <s v="Cliente_593"/>
    <n v="4"/>
    <d v="2023-04-07T01:04:00"/>
    <d v="2023-04-07T04:57:00"/>
    <s v="Mesero_2"/>
    <x v="0"/>
    <s v="Tarjeta de crédito"/>
    <n v="11.86"/>
    <s v="Libre"/>
    <n v="666"/>
    <s v="Paraguay"/>
    <s v="Plato_3"/>
    <n v="40"/>
    <d v="2023-04-07T00:00:00"/>
    <d v="1899-12-30T01:04:00"/>
    <d v="1899-12-30T04:57:00"/>
    <d v="1899-12-30T03:53:00"/>
    <n v="0.45"/>
    <n v="3.4333333334187044"/>
    <s v="SI"/>
    <m/>
  </r>
  <r>
    <n v="6"/>
    <s v="Cliente_368"/>
    <n v="5"/>
    <d v="2023-04-07T03:39:00"/>
    <d v="2023-04-07T07:07:00"/>
    <s v="Mesero_3"/>
    <x v="0"/>
    <s v="Tarjeta de crédito"/>
    <n v="20.49"/>
    <s v="Reservada"/>
    <n v="667"/>
    <s v="Perú"/>
    <s v="Plato_19"/>
    <n v="36"/>
    <d v="2023-04-07T00:00:00"/>
    <d v="1899-12-30T03:39:00"/>
    <d v="1899-12-30T07:07:00"/>
    <d v="1899-12-30T03:28:00"/>
    <n v="0.2"/>
    <n v="3.2666666666162198"/>
    <s v="SI"/>
    <m/>
  </r>
  <r>
    <n v="12"/>
    <s v="Cliente_418"/>
    <n v="4"/>
    <d v="2023-04-07T01:43:00"/>
    <d v="2023-04-07T04:41:00"/>
    <s v="Mesero_1"/>
    <x v="1"/>
    <s v="Tarjeta de crédito"/>
    <n v="18.61"/>
    <s v="Reservada"/>
    <n v="668"/>
    <s v="Bolivia"/>
    <s v="Plato_10, Plato_7, Plato_1"/>
    <n v="201"/>
    <d v="2023-04-07T00:00:00"/>
    <d v="1899-12-30T01:43:00"/>
    <d v="1899-12-30T04:41:00"/>
    <d v="1899-12-30T02:58:00"/>
    <n v="1.9166666666666667"/>
    <n v="1.0500000000659686"/>
    <s v="SI"/>
    <m/>
  </r>
  <r>
    <n v="10"/>
    <s v="Cliente_693"/>
    <n v="4"/>
    <d v="2023-04-07T01:01:00"/>
    <d v="2023-04-07T04:34:00"/>
    <s v="Mesero_3"/>
    <x v="0"/>
    <s v="Tarjeta de crédito"/>
    <n v="10.68"/>
    <s v="Libre"/>
    <n v="669"/>
    <s v="Venezuela"/>
    <s v="Plato_17, Plato_6, Plato_15"/>
    <n v="181"/>
    <d v="2023-04-07T00:00:00"/>
    <d v="1899-12-30T01:01:00"/>
    <d v="1899-12-30T04:34:00"/>
    <d v="1899-12-30T03:33:00"/>
    <n v="1.1499999999999999"/>
    <n v="2.4000000000465662"/>
    <s v="SI"/>
    <m/>
  </r>
  <r>
    <n v="16"/>
    <s v="Cliente_226"/>
    <n v="6"/>
    <d v="2023-04-07T01:52:00"/>
    <d v="2023-04-07T03:12:00"/>
    <s v="Mesero_2"/>
    <x v="0"/>
    <s v="Efectivo"/>
    <n v="37.93"/>
    <s v="Ocupada"/>
    <n v="670"/>
    <s v="Bolivia"/>
    <s v="Plato_14, Plato_8, Plato_19"/>
    <n v="94"/>
    <d v="2023-04-07T00:00:00"/>
    <d v="1899-12-30T01:52:00"/>
    <d v="1899-12-30T03:12:00"/>
    <d v="1899-12-30T01:35:00"/>
    <n v="1.25"/>
    <n v="0.33333333331393078"/>
    <s v="SI"/>
    <m/>
  </r>
  <r>
    <n v="17"/>
    <s v="Cliente_759"/>
    <n v="3"/>
    <d v="2023-04-07T02:18:00"/>
    <d v="2023-04-07T03:30:00"/>
    <s v="Mesero_3"/>
    <x v="0"/>
    <s v="Efectivo"/>
    <n v="32.200000000000003"/>
    <s v="Reservada"/>
    <n v="671"/>
    <s v="Bolivia"/>
    <s v="Plato_8, Plato_1, Plato_15"/>
    <n v="184"/>
    <d v="2023-04-07T00:00:00"/>
    <d v="1899-12-30T02:18:00"/>
    <d v="1899-12-30T03:30:00"/>
    <d v="1899-12-30T01:12:00"/>
    <n v="1.5833333333333333"/>
    <n v="0"/>
    <s v="NO"/>
    <m/>
  </r>
  <r>
    <n v="12"/>
    <s v="Cliente_517"/>
    <n v="6"/>
    <d v="2023-04-07T01:24:00"/>
    <d v="2023-04-07T03:51:00"/>
    <s v="Mesero_4"/>
    <x v="2"/>
    <s v="Tarjeta de crédito"/>
    <n v="29.19"/>
    <s v="Reservada"/>
    <n v="672"/>
    <s v="Chile"/>
    <s v="Plato_15, Plato_13, Plato_12"/>
    <n v="157"/>
    <d v="2023-04-07T00:00:00"/>
    <d v="1899-12-30T01:24:00"/>
    <d v="1899-12-30T03:51:00"/>
    <d v="1899-12-30T02:27:00"/>
    <n v="1.3"/>
    <n v="1.1499999999534338"/>
    <s v="SI"/>
    <m/>
  </r>
  <r>
    <n v="20"/>
    <s v="Cliente_485"/>
    <n v="6"/>
    <d v="2023-04-07T00:37:00"/>
    <d v="2023-04-07T02:52:00"/>
    <s v="Mesero_5"/>
    <x v="0"/>
    <s v="Tarjeta de crédito"/>
    <n v="36.5"/>
    <s v="Reservada"/>
    <n v="673"/>
    <s v="Venezuela"/>
    <s v="Plato_20, Plato_8, Plato_2, Plato_1"/>
    <n v="265"/>
    <d v="2023-04-07T00:00:00"/>
    <d v="1899-12-30T00:37:00"/>
    <d v="1899-12-30T02:52:00"/>
    <d v="1899-12-30T02:15:00"/>
    <n v="1.55"/>
    <n v="0.7"/>
    <s v="SI"/>
    <m/>
  </r>
  <r>
    <n v="1"/>
    <s v="Cliente_834"/>
    <n v="3"/>
    <d v="2023-04-07T00:03:00"/>
    <d v="2023-04-07T01:30:00"/>
    <s v="Mesero_5"/>
    <x v="2"/>
    <s v="Tarjeta de crédito"/>
    <n v="41.29"/>
    <s v="Libre"/>
    <n v="674"/>
    <s v="Paraguay"/>
    <s v="Plato_12, Plato_4, Plato_17, Plato_13"/>
    <n v="207"/>
    <d v="2023-04-07T00:00:00"/>
    <d v="1899-12-30T00:03:00"/>
    <d v="1899-12-30T01:30:00"/>
    <d v="1899-12-30T01:27:00"/>
    <n v="1.0833333333333333"/>
    <n v="0.36666666667830827"/>
    <s v="SI"/>
    <m/>
  </r>
  <r>
    <n v="5"/>
    <s v="Cliente_104"/>
    <n v="2"/>
    <d v="2023-04-07T00:54:00"/>
    <d v="2023-04-07T04:33:00"/>
    <s v="Mesero_2"/>
    <x v="2"/>
    <s v="Efectivo"/>
    <n v="30.74"/>
    <s v="Reservada"/>
    <n v="675"/>
    <s v="Ecuador"/>
    <s v="Plato_1, Plato_3, Plato_19"/>
    <n v="193"/>
    <d v="2023-04-07T00:00:00"/>
    <d v="1899-12-30T00:54:00"/>
    <d v="1899-12-30T04:33:00"/>
    <d v="1899-12-30T03:39:00"/>
    <n v="2.0166666666666666"/>
    <n v="1.6333333333566165"/>
    <s v="SI"/>
    <m/>
  </r>
  <r>
    <n v="7"/>
    <s v="Cliente_494"/>
    <n v="6"/>
    <d v="2023-04-07T00:28:00"/>
    <d v="2023-04-07T03:45:00"/>
    <s v="Mesero_3"/>
    <x v="0"/>
    <s v="Tarjeta de crédito"/>
    <n v="41.6"/>
    <s v="Ocupada"/>
    <n v="676"/>
    <s v="Ecuador"/>
    <s v="Plato_17, Plato_14, Plato_16, Plato_13"/>
    <n v="124"/>
    <d v="2023-04-07T00:00:00"/>
    <d v="1899-12-30T00:28:00"/>
    <d v="1899-12-30T03:45:00"/>
    <d v="1899-12-30T03:32:00"/>
    <n v="2.0166666666666666"/>
    <n v="1.5166666667171134"/>
    <s v="SI"/>
    <m/>
  </r>
  <r>
    <n v="14"/>
    <s v="Cliente_331"/>
    <n v="6"/>
    <d v="2023-04-07T00:34:00"/>
    <d v="2023-04-07T02:37:00"/>
    <s v="Mesero_2"/>
    <x v="0"/>
    <s v="Tarjeta de crédito"/>
    <n v="12.57"/>
    <s v="Ocupada"/>
    <n v="677"/>
    <s v="Bolivia"/>
    <s v="Plato_3, Plato_8, Plato_18"/>
    <n v="144"/>
    <d v="2023-04-07T00:00:00"/>
    <d v="1899-12-30T00:34:00"/>
    <d v="1899-12-30T02:37:00"/>
    <d v="1899-12-30T02:18:00"/>
    <n v="2.4666666666666668"/>
    <n v="0"/>
    <s v="NO"/>
    <m/>
  </r>
  <r>
    <n v="19"/>
    <s v="Cliente_483"/>
    <n v="1"/>
    <d v="2023-04-07T03:01:00"/>
    <d v="2023-04-07T05:22:00"/>
    <s v="Mesero_3"/>
    <x v="0"/>
    <s v="Tarjeta de crédito"/>
    <n v="26.76"/>
    <s v="Ocupada"/>
    <n v="678"/>
    <s v="Chile"/>
    <s v="Plato_9, Plato_12, Plato_8, Plato_7"/>
    <n v="204"/>
    <d v="2023-04-07T00:00:00"/>
    <d v="1899-12-30T03:01:00"/>
    <d v="1899-12-30T05:22:00"/>
    <d v="1899-12-30T02:36:00"/>
    <n v="2.0166666666666666"/>
    <n v="0.58333333331005033"/>
    <s v="SI"/>
    <m/>
  </r>
  <r>
    <n v="9"/>
    <s v="Cliente_26"/>
    <n v="4"/>
    <d v="2023-04-07T00:02:00"/>
    <d v="2023-04-07T03:03:00"/>
    <s v="Mesero_2"/>
    <x v="0"/>
    <s v="Tarjeta de crédito"/>
    <n v="36.43"/>
    <s v="Ocupada"/>
    <n v="679"/>
    <s v="Chile"/>
    <s v="Plato_13, Plato_10, Plato_16, Plato_1"/>
    <n v="199"/>
    <d v="2023-04-07T00:00:00"/>
    <d v="1899-12-30T00:02:00"/>
    <d v="1899-12-30T03:03:00"/>
    <d v="1899-12-30T03:16:00"/>
    <n v="1.7666666666666666"/>
    <n v="1.5000000000543272"/>
    <s v="SI"/>
    <m/>
  </r>
  <r>
    <n v="5"/>
    <s v="Cliente_35"/>
    <n v="4"/>
    <d v="2023-04-07T01:23:00"/>
    <d v="2023-04-07T05:20:00"/>
    <s v="Mesero_3"/>
    <x v="0"/>
    <s v="Efectivo"/>
    <n v="12.06"/>
    <s v="Reservada"/>
    <n v="680"/>
    <s v="Paraguay"/>
    <s v="Plato_4, Plato_3, Plato_11"/>
    <n v="162"/>
    <d v="2023-04-07T00:00:00"/>
    <d v="1899-12-30T01:23:00"/>
    <d v="1899-12-30T05:20:00"/>
    <d v="1899-12-30T03:57:00"/>
    <n v="1.85"/>
    <n v="2.0999999999534338"/>
    <s v="SI"/>
    <m/>
  </r>
  <r>
    <n v="2"/>
    <s v="Cliente_840"/>
    <n v="4"/>
    <d v="2023-04-07T02:56:00"/>
    <d v="2023-04-07T06:50:00"/>
    <s v="Mesero_4"/>
    <x v="0"/>
    <s v="Tarjeta de débito"/>
    <n v="37.07"/>
    <s v="Libre"/>
    <n v="681"/>
    <s v="Paraguay"/>
    <s v="Plato_11, Plato_13"/>
    <n v="75"/>
    <d v="2023-04-07T00:00:00"/>
    <d v="1899-12-30T02:56:00"/>
    <d v="1899-12-30T06:50:00"/>
    <d v="1899-12-30T03:54:00"/>
    <n v="1.0833333333333333"/>
    <n v="2.8166666666317424"/>
    <s v="SI"/>
    <m/>
  </r>
  <r>
    <n v="1"/>
    <s v="Cliente_36"/>
    <n v="5"/>
    <d v="2023-04-07T01:26:00"/>
    <d v="2023-04-07T04:05:00"/>
    <s v="Mesero_5"/>
    <x v="1"/>
    <s v="Tarjeta de crédito"/>
    <n v="21.04"/>
    <s v="Ocupada"/>
    <n v="682"/>
    <s v="Venezuela"/>
    <s v="Plato_14"/>
    <n v="23"/>
    <d v="2023-04-07T00:00:00"/>
    <d v="1899-12-30T01:26:00"/>
    <d v="1899-12-30T04:05:00"/>
    <d v="1899-12-30T02:54:00"/>
    <n v="0.71666666666666667"/>
    <n v="2.1833333334148239"/>
    <s v="SI"/>
    <m/>
  </r>
  <r>
    <n v="2"/>
    <s v="Cliente_837"/>
    <n v="6"/>
    <d v="2023-04-07T03:56:00"/>
    <d v="2023-04-07T06:22:00"/>
    <s v="Mesero_5"/>
    <x v="0"/>
    <s v="Tarjeta de crédito"/>
    <n v="40.42"/>
    <s v="Ocupada"/>
    <n v="683"/>
    <s v="Colombia"/>
    <s v="Plato_5, Plato_3, Plato_20, Plato_17"/>
    <n v="164"/>
    <d v="2023-04-07T00:00:00"/>
    <d v="1899-12-30T03:56:00"/>
    <d v="1899-12-30T06:22:00"/>
    <d v="1899-12-30T02:41:00"/>
    <n v="1.3666666666666667"/>
    <n v="1.3166666665657734"/>
    <s v="SI"/>
    <m/>
  </r>
  <r>
    <n v="10"/>
    <s v="Cliente_514"/>
    <n v="6"/>
    <d v="2023-04-07T03:29:00"/>
    <d v="2023-04-07T04:40:00"/>
    <s v="Mesero_4"/>
    <x v="2"/>
    <s v="Tarjeta de crédito"/>
    <n v="48.15"/>
    <s v="Ocupada"/>
    <n v="684"/>
    <s v="Chile"/>
    <s v="Plato_19, Plato_17, Plato_10, Plato_9"/>
    <n v="180"/>
    <d v="2023-04-07T00:00:00"/>
    <d v="1899-12-30T03:29:00"/>
    <d v="1899-12-30T04:40:00"/>
    <d v="1899-12-30T01:26:00"/>
    <n v="1.8333333333333333"/>
    <n v="0"/>
    <s v="NO"/>
    <m/>
  </r>
  <r>
    <n v="5"/>
    <s v="Cliente_485"/>
    <n v="5"/>
    <d v="2023-04-07T00:28:00"/>
    <d v="2023-04-07T01:43:00"/>
    <s v="Mesero_2"/>
    <x v="0"/>
    <s v="Tarjeta de débito"/>
    <n v="19.89"/>
    <s v="Libre"/>
    <n v="685"/>
    <s v="España"/>
    <s v="Plato_6"/>
    <n v="54"/>
    <d v="2023-04-07T00:00:00"/>
    <d v="1899-12-30T00:28:00"/>
    <d v="1899-12-30T01:43:00"/>
    <d v="1899-12-30T01:15:00"/>
    <n v="0.28333333333333333"/>
    <n v="0.96666666672487433"/>
    <s v="SI"/>
    <m/>
  </r>
  <r>
    <n v="10"/>
    <s v="Cliente_832"/>
    <n v="6"/>
    <d v="2023-04-07T01:12:00"/>
    <d v="2023-04-07T03:39:00"/>
    <s v="Mesero_1"/>
    <x v="0"/>
    <s v="Efectivo"/>
    <n v="15.83"/>
    <s v="Reservada"/>
    <n v="686"/>
    <s v="Paraguay"/>
    <s v="Plato_17, Plato_3"/>
    <n v="102"/>
    <d v="2023-04-07T00:00:00"/>
    <d v="1899-12-30T01:12:00"/>
    <d v="1899-12-30T03:39:00"/>
    <d v="1899-12-30T02:27:00"/>
    <n v="0.96666666666666667"/>
    <n v="1.4833333332867671"/>
    <s v="SI"/>
    <m/>
  </r>
  <r>
    <n v="2"/>
    <s v="Cliente_778"/>
    <n v="6"/>
    <d v="2023-04-07T01:54:00"/>
    <d v="2023-04-07T05:39:00"/>
    <s v="Mesero_4"/>
    <x v="0"/>
    <s v="Efectivo"/>
    <n v="10.53"/>
    <s v="Libre"/>
    <n v="687"/>
    <s v="España"/>
    <s v="Plato_19"/>
    <n v="72"/>
    <d v="2023-04-07T00:00:00"/>
    <d v="1899-12-30T01:54:00"/>
    <d v="1899-12-30T05:39:00"/>
    <d v="1899-12-30T03:45:00"/>
    <n v="0.48333333333333334"/>
    <n v="3.2666666666666666"/>
    <s v="SI"/>
    <m/>
  </r>
  <r>
    <n v="3"/>
    <s v="Cliente_725"/>
    <n v="1"/>
    <d v="2023-04-07T03:26:00"/>
    <d v="2023-04-07T05:03:00"/>
    <s v="Mesero_1"/>
    <x v="0"/>
    <s v="Tarjeta de crédito"/>
    <n v="48.7"/>
    <s v="Ocupada"/>
    <n v="688"/>
    <s v="Argentina"/>
    <s v="Plato_9"/>
    <n v="29"/>
    <d v="2023-04-07T00:00:00"/>
    <d v="1899-12-30T03:26:00"/>
    <d v="1899-12-30T05:03:00"/>
    <d v="1899-12-30T01:52:00"/>
    <n v="0.23333333333333334"/>
    <n v="1.6333333333643774"/>
    <s v="SI"/>
    <m/>
  </r>
  <r>
    <n v="14"/>
    <s v="Cliente_114"/>
    <n v="1"/>
    <d v="2023-04-07T00:36:00"/>
    <d v="2023-04-07T02:22:00"/>
    <s v="Mesero_1"/>
    <x v="0"/>
    <s v="Tarjeta de crédito"/>
    <n v="10.25"/>
    <s v="Ocupada"/>
    <n v="689"/>
    <s v="Paraguay"/>
    <s v="Plato_14, Plato_1, Plato_13"/>
    <n v="165"/>
    <d v="2023-04-07T00:00:00"/>
    <d v="1899-12-30T00:36:00"/>
    <d v="1899-12-30T02:22:00"/>
    <d v="1899-12-30T02:01:00"/>
    <n v="0.48333333333333334"/>
    <n v="1.5333333333294528"/>
    <s v="SI"/>
    <m/>
  </r>
  <r>
    <n v="15"/>
    <s v="Cliente_95"/>
    <n v="4"/>
    <d v="2023-04-07T02:43:00"/>
    <d v="2023-04-07T05:43:00"/>
    <s v="Mesero_5"/>
    <x v="2"/>
    <s v="Tarjeta de débito"/>
    <n v="37.22"/>
    <s v="Reservada"/>
    <n v="690"/>
    <s v="España"/>
    <s v="Plato_20, Plato_17, Plato_16, Plato_11"/>
    <n v="191"/>
    <d v="2023-04-07T00:00:00"/>
    <d v="1899-12-30T02:43:00"/>
    <d v="1899-12-30T05:43:00"/>
    <d v="1899-12-30T03:00:00"/>
    <n v="2.3833333333333333"/>
    <n v="0.6166666666666667"/>
    <s v="SI"/>
    <m/>
  </r>
  <r>
    <n v="19"/>
    <s v="Cliente_103"/>
    <n v="4"/>
    <d v="2023-04-07T01:43:00"/>
    <d v="2023-04-07T05:17:00"/>
    <s v="Mesero_3"/>
    <x v="2"/>
    <s v="Tarjeta de débito"/>
    <n v="13.9"/>
    <s v="Ocupada"/>
    <n v="691"/>
    <s v="Colombia"/>
    <s v="Plato_5"/>
    <n v="66"/>
    <d v="2023-04-07T00:00:00"/>
    <d v="1899-12-30T01:43:00"/>
    <d v="1899-12-30T05:17:00"/>
    <d v="1899-12-30T03:49:00"/>
    <n v="0.56666666666666665"/>
    <n v="3.2499999999262705"/>
    <s v="SI"/>
    <m/>
  </r>
  <r>
    <n v="9"/>
    <s v="Cliente_30"/>
    <n v="2"/>
    <d v="2023-04-07T00:53:00"/>
    <d v="2023-04-07T04:26:00"/>
    <s v="Mesero_1"/>
    <x v="2"/>
    <s v="Tarjeta de crédito"/>
    <n v="25.92"/>
    <s v="Reservada"/>
    <n v="692"/>
    <s v="Argentina"/>
    <s v="Plato_8, Plato_2, Plato_4, Plato_3"/>
    <n v="173"/>
    <d v="2023-04-07T00:00:00"/>
    <d v="1899-12-30T00:53:00"/>
    <d v="1899-12-30T04:26:00"/>
    <d v="1899-12-30T03:33:00"/>
    <n v="1.6666666666666667"/>
    <n v="1.8833333332052764"/>
    <s v="SI"/>
    <m/>
  </r>
  <r>
    <n v="15"/>
    <s v="Cliente_330"/>
    <n v="4"/>
    <d v="2023-04-07T03:44:00"/>
    <d v="2023-04-07T07:31:00"/>
    <s v="Mesero_3"/>
    <x v="0"/>
    <s v="Tarjeta de crédito"/>
    <n v="28.31"/>
    <s v="Libre"/>
    <n v="693"/>
    <s v="Ecuador"/>
    <s v="Plato_19, Plato_13"/>
    <n v="78"/>
    <d v="2023-04-07T00:00:00"/>
    <d v="1899-12-30T03:44:00"/>
    <d v="1899-12-30T07:31:00"/>
    <d v="1899-12-30T03:47:00"/>
    <n v="0.73333333333333328"/>
    <n v="3.0500000001086542"/>
    <s v="SI"/>
    <m/>
  </r>
  <r>
    <n v="5"/>
    <s v="Cliente_88"/>
    <n v="4"/>
    <d v="2023-04-07T01:51:00"/>
    <d v="2023-04-07T05:13:00"/>
    <s v="Mesero_2"/>
    <x v="0"/>
    <s v="Tarjeta de crédito"/>
    <n v="23.66"/>
    <s v="Libre"/>
    <n v="694"/>
    <s v="Venezuela"/>
    <s v="Plato_3, Plato_4, Plato_20, Plato_13"/>
    <n v="157"/>
    <d v="2023-04-07T00:00:00"/>
    <d v="1899-12-30T01:51:00"/>
    <d v="1899-12-30T05:13:00"/>
    <d v="1899-12-30T03:22:00"/>
    <n v="2.1333333333333333"/>
    <n v="1.2333333334807928"/>
    <s v="SI"/>
    <m/>
  </r>
  <r>
    <n v="9"/>
    <s v="Cliente_211"/>
    <n v="1"/>
    <d v="2023-04-07T02:02:00"/>
    <d v="2023-04-07T05:32:00"/>
    <s v="Mesero_3"/>
    <x v="0"/>
    <s v="Tarjeta de crédito"/>
    <n v="18.23"/>
    <s v="Ocupada"/>
    <n v="695"/>
    <s v="Venezuela"/>
    <s v="Plato_16, Plato_2"/>
    <n v="116"/>
    <d v="2023-04-07T00:00:00"/>
    <d v="1899-12-30T02:02:00"/>
    <d v="1899-12-30T05:32:00"/>
    <d v="1899-12-30T03:45:00"/>
    <n v="0.6166666666666667"/>
    <n v="3.133333333391541"/>
    <s v="SI"/>
    <m/>
  </r>
  <r>
    <n v="2"/>
    <s v="Cliente_282"/>
    <n v="6"/>
    <d v="2023-04-07T02:16:00"/>
    <d v="2023-04-07T06:11:00"/>
    <s v="Mesero_1"/>
    <x v="2"/>
    <s v="Tarjeta de crédito"/>
    <n v="18.760000000000002"/>
    <s v="Ocupada"/>
    <n v="696"/>
    <s v="Perú"/>
    <s v="Plato_14"/>
    <n v="46"/>
    <d v="2023-04-07T00:00:00"/>
    <d v="1899-12-30T02:16:00"/>
    <d v="1899-12-30T06:11:00"/>
    <d v="1899-12-30T04:10:00"/>
    <n v="0.38333333333333336"/>
    <n v="3.7833333333527359"/>
    <s v="SI"/>
    <m/>
  </r>
  <r>
    <n v="4"/>
    <s v="Cliente_90"/>
    <n v="1"/>
    <d v="2023-04-07T03:48:00"/>
    <d v="2023-04-07T06:42:00"/>
    <s v="Mesero_2"/>
    <x v="0"/>
    <s v="Tarjeta de crédito"/>
    <n v="34.35"/>
    <s v="Reservada"/>
    <n v="697"/>
    <s v="Uruguay"/>
    <s v="Plato_14, Plato_11, Plato_2, Plato_6"/>
    <n v="199"/>
    <d v="2023-04-07T00:00:00"/>
    <d v="1899-12-30T03:48:00"/>
    <d v="1899-12-30T06:42:00"/>
    <d v="1899-12-30T02:54:00"/>
    <n v="1.7833333333333334"/>
    <n v="1.1166666666899496"/>
    <s v="SI"/>
    <m/>
  </r>
  <r>
    <n v="19"/>
    <s v="Cliente_115"/>
    <n v="4"/>
    <d v="2023-04-07T02:30:00"/>
    <d v="2023-04-07T06:25:00"/>
    <s v="Mesero_1"/>
    <x v="2"/>
    <s v="Tarjeta de crédito"/>
    <n v="39.89"/>
    <s v="Libre"/>
    <n v="698"/>
    <s v="Bolivia"/>
    <s v="Plato_6, Plato_10, Plato_14, Plato_13"/>
    <n v="185"/>
    <d v="2023-04-07T00:00:00"/>
    <d v="1899-12-30T02:30:00"/>
    <d v="1899-12-30T06:25:00"/>
    <d v="1899-12-30T03:55:00"/>
    <n v="1.6833333333333333"/>
    <n v="2.2333333333527357"/>
    <s v="SI"/>
    <m/>
  </r>
  <r>
    <n v="8"/>
    <s v="Cliente_143"/>
    <n v="6"/>
    <d v="2023-04-07T01:35:00"/>
    <d v="2023-04-07T02:56:00"/>
    <s v="Mesero_2"/>
    <x v="0"/>
    <s v="Tarjeta de crédito"/>
    <n v="38.44"/>
    <s v="Reservada"/>
    <n v="699"/>
    <s v="España"/>
    <s v="Plato_9"/>
    <n v="58"/>
    <d v="2023-04-07T00:00:00"/>
    <d v="1899-12-30T01:35:00"/>
    <d v="1899-12-30T02:56:00"/>
    <d v="1899-12-30T01:21:00"/>
    <n v="0.18333333333333332"/>
    <n v="1.1666666667015912"/>
    <s v="SI"/>
    <m/>
  </r>
  <r>
    <n v="8"/>
    <s v="Cliente_496"/>
    <n v="2"/>
    <d v="2023-04-07T00:23:00"/>
    <d v="2023-04-07T02:50:00"/>
    <s v="Mesero_2"/>
    <x v="0"/>
    <s v="Tarjeta de crédito"/>
    <n v="21.66"/>
    <s v="Reservada"/>
    <n v="700"/>
    <s v="Argentina"/>
    <s v="Plato_18, Plato_10, Plato_6"/>
    <n v="234"/>
    <d v="2023-04-07T00:00:00"/>
    <d v="1899-12-30T00:23:00"/>
    <d v="1899-12-30T02:50:00"/>
    <d v="1899-12-30T02:27:00"/>
    <n v="1.4333333333333333"/>
    <n v="1.0166666666201005"/>
    <s v="SI"/>
    <m/>
  </r>
  <r>
    <n v="19"/>
    <s v="Cliente_58"/>
    <n v="5"/>
    <d v="2023-04-07T03:20:00"/>
    <d v="2023-04-07T05:45:00"/>
    <s v="Mesero_4"/>
    <x v="0"/>
    <s v="Tarjeta de crédito"/>
    <n v="39.83"/>
    <s v="Libre"/>
    <n v="701"/>
    <s v="Bolivia"/>
    <s v="Plato_11, Plato_4"/>
    <n v="102"/>
    <d v="2023-04-07T00:00:00"/>
    <d v="1899-12-30T03:20:00"/>
    <d v="1899-12-30T05:45:00"/>
    <d v="1899-12-30T02:25:00"/>
    <n v="1.6166666666666667"/>
    <n v="0.80000000001940252"/>
    <s v="SI"/>
    <m/>
  </r>
  <r>
    <n v="13"/>
    <s v="Cliente_468"/>
    <n v="2"/>
    <d v="2023-04-07T02:30:00"/>
    <d v="2023-04-07T05:15:00"/>
    <s v="Mesero_3"/>
    <x v="2"/>
    <s v="Tarjeta de crédito"/>
    <n v="47.07"/>
    <s v="Libre"/>
    <n v="702"/>
    <s v="Brasil"/>
    <s v="Plato_4, Plato_13, Plato_6, Plato_16"/>
    <n v="195"/>
    <d v="2023-04-07T00:00:00"/>
    <d v="1899-12-30T02:30:00"/>
    <d v="1899-12-30T05:15:00"/>
    <d v="1899-12-30T02:45:00"/>
    <n v="2.5833333333333335"/>
    <n v="0.16666666672487418"/>
    <s v="SI"/>
    <m/>
  </r>
  <r>
    <n v="9"/>
    <s v="Cliente_714"/>
    <n v="5"/>
    <d v="2023-04-07T00:17:00"/>
    <d v="2023-04-07T02:19:00"/>
    <s v="Mesero_1"/>
    <x v="0"/>
    <s v="Tarjeta de crédito"/>
    <n v="22.24"/>
    <s v="Ocupada"/>
    <n v="703"/>
    <s v="Venezuela"/>
    <s v="Plato_13"/>
    <n v="63"/>
    <d v="2023-04-07T00:00:00"/>
    <d v="1899-12-30T00:17:00"/>
    <d v="1899-12-30T02:19:00"/>
    <d v="1899-12-30T02:17:00"/>
    <n v="0.48333333333333334"/>
    <n v="1.7999999999922389"/>
    <s v="SI"/>
    <m/>
  </r>
  <r>
    <n v="13"/>
    <s v="Cliente_950"/>
    <n v="6"/>
    <d v="2023-04-07T01:40:00"/>
    <d v="2023-04-07T04:29:00"/>
    <s v="Mesero_2"/>
    <x v="2"/>
    <s v="Tarjeta de crédito"/>
    <n v="33.29"/>
    <s v="Reservada"/>
    <n v="704"/>
    <s v="Bolivia"/>
    <s v="Plato_4"/>
    <n v="18"/>
    <d v="2023-04-07T00:00:00"/>
    <d v="1899-12-30T01:40:00"/>
    <d v="1899-12-30T04:29:00"/>
    <d v="1899-12-30T02:49:00"/>
    <n v="0.6333333333333333"/>
    <n v="2.1833333332596037"/>
    <s v="SI"/>
    <m/>
  </r>
  <r>
    <n v="12"/>
    <s v="Cliente_372"/>
    <n v="3"/>
    <d v="2023-04-07T01:48:00"/>
    <d v="2023-04-07T02:53:00"/>
    <s v="Mesero_2"/>
    <x v="0"/>
    <s v="Tarjeta de crédito"/>
    <n v="43.07"/>
    <s v="Libre"/>
    <n v="705"/>
    <s v="Venezuela"/>
    <s v="Plato_3, Plato_10"/>
    <n v="112"/>
    <d v="2023-04-07T00:00:00"/>
    <d v="1899-12-30T01:48:00"/>
    <d v="1899-12-30T02:53:00"/>
    <d v="1899-12-30T01:05:00"/>
    <n v="0.55000000000000004"/>
    <n v="0.5333333333721384"/>
    <s v="SI"/>
    <m/>
  </r>
  <r>
    <n v="20"/>
    <s v="Cliente_663"/>
    <n v="6"/>
    <d v="2023-04-07T01:14:00"/>
    <d v="2023-04-07T04:54:00"/>
    <s v="Mesero_1"/>
    <x v="0"/>
    <s v="Tarjeta de crédito"/>
    <n v="44.45"/>
    <s v="Ocupada"/>
    <n v="706"/>
    <s v="Argentina"/>
    <s v="Plato_4"/>
    <n v="54"/>
    <d v="2023-04-07T00:00:00"/>
    <d v="1899-12-30T01:14:00"/>
    <d v="1899-12-30T04:54:00"/>
    <d v="1899-12-30T03:55:00"/>
    <n v="0.55000000000000004"/>
    <n v="3.3666666667442771"/>
    <s v="SI"/>
    <m/>
  </r>
  <r>
    <n v="15"/>
    <s v="Cliente_801"/>
    <n v="1"/>
    <d v="2023-04-07T03:05:00"/>
    <d v="2023-04-07T05:23:00"/>
    <s v="Mesero_2"/>
    <x v="1"/>
    <s v="Tarjeta de crédito"/>
    <n v="40.39"/>
    <s v="Reservada"/>
    <n v="707"/>
    <s v="Uruguay"/>
    <s v="Plato_15, Plato_13, Plato_2, Plato_19"/>
    <n v="185"/>
    <d v="2023-04-07T00:00:00"/>
    <d v="1899-12-30T03:05:00"/>
    <d v="1899-12-30T05:23:00"/>
    <d v="1899-12-30T02:18:00"/>
    <n v="2.2833333333333332"/>
    <n v="1.6666666829648236E-2"/>
    <s v="SI"/>
    <m/>
  </r>
  <r>
    <n v="5"/>
    <s v="Cliente_804"/>
    <n v="2"/>
    <d v="2023-04-07T03:36:00"/>
    <d v="2023-04-07T07:24:00"/>
    <s v="Mesero_3"/>
    <x v="2"/>
    <s v="Tarjeta de crédito"/>
    <n v="41.8"/>
    <s v="Ocupada"/>
    <n v="708"/>
    <s v="España"/>
    <s v="Plato_6"/>
    <n v="54"/>
    <d v="2023-04-07T00:00:00"/>
    <d v="1899-12-30T03:36:00"/>
    <d v="1899-12-30T07:24:00"/>
    <d v="1899-12-30T04:03:00"/>
    <n v="0.4"/>
    <n v="3.6499999999883586"/>
    <s v="SI"/>
    <m/>
  </r>
  <r>
    <n v="8"/>
    <s v="Cliente_208"/>
    <n v="4"/>
    <d v="2023-04-07T01:55:00"/>
    <d v="2023-04-07T03:40:00"/>
    <s v="Mesero_2"/>
    <x v="0"/>
    <s v="Efectivo"/>
    <n v="26.15"/>
    <s v="Ocupada"/>
    <n v="709"/>
    <s v="Ecuador"/>
    <s v="Plato_13, Plato_8, Plato_11, Plato_1"/>
    <n v="193"/>
    <d v="2023-04-07T00:00:00"/>
    <d v="1899-12-30T01:55:00"/>
    <d v="1899-12-30T03:40:00"/>
    <d v="1899-12-30T02:00:00"/>
    <n v="1.6333333333333333"/>
    <n v="0.36666666678308202"/>
    <s v="SI"/>
    <m/>
  </r>
  <r>
    <n v="18"/>
    <s v="Cliente_716"/>
    <n v="1"/>
    <d v="2023-04-07T02:28:00"/>
    <d v="2023-04-07T03:38:00"/>
    <s v="Mesero_5"/>
    <x v="0"/>
    <s v="Tarjeta de crédito"/>
    <n v="28.43"/>
    <s v="Ocupada"/>
    <n v="710"/>
    <s v="España"/>
    <s v="Plato_3, Plato_12, Plato_4, Plato_14"/>
    <n v="138"/>
    <d v="2023-04-07T00:00:00"/>
    <d v="1899-12-30T02:28:00"/>
    <d v="1899-12-30T03:38:00"/>
    <d v="1899-12-30T01:25:00"/>
    <n v="2.3333333333333335"/>
    <n v="0"/>
    <s v="NO"/>
    <m/>
  </r>
  <r>
    <n v="20"/>
    <s v="Cliente_27"/>
    <n v="6"/>
    <d v="2023-04-07T01:51:00"/>
    <d v="2023-04-07T05:18:00"/>
    <s v="Mesero_1"/>
    <x v="0"/>
    <s v="Tarjeta de débito"/>
    <n v="49.74"/>
    <s v="Ocupada"/>
    <n v="711"/>
    <s v="Uruguay"/>
    <s v="Plato_18, Plato_15"/>
    <n v="166"/>
    <d v="2023-04-07T00:00:00"/>
    <d v="1899-12-30T01:51:00"/>
    <d v="1899-12-30T05:18:00"/>
    <d v="1899-12-30T03:42:00"/>
    <n v="0.98333333333333328"/>
    <n v="2.7166666667365158"/>
    <s v="SI"/>
    <m/>
  </r>
  <r>
    <n v="10"/>
    <s v="Cliente_786"/>
    <n v="5"/>
    <d v="2023-04-07T00:06:00"/>
    <d v="2023-04-07T02:27:00"/>
    <s v="Mesero_2"/>
    <x v="1"/>
    <s v="Efectivo"/>
    <n v="42.21"/>
    <s v="Reservada"/>
    <n v="712"/>
    <s v="Perú"/>
    <s v="Plato_7"/>
    <n v="48"/>
    <d v="2023-04-07T00:00:00"/>
    <d v="1899-12-30T00:06:00"/>
    <d v="1899-12-30T02:27:00"/>
    <d v="1899-12-30T02:21:00"/>
    <n v="0.81666666666666665"/>
    <n v="1.5333333333100503"/>
    <s v="SI"/>
    <m/>
  </r>
  <r>
    <n v="6"/>
    <s v="Cliente_594"/>
    <n v="4"/>
    <d v="2023-04-07T00:15:00"/>
    <d v="2023-04-07T02:52:00"/>
    <s v="Mesero_1"/>
    <x v="2"/>
    <s v="Tarjeta de crédito"/>
    <n v="35.11"/>
    <s v="Libre"/>
    <n v="713"/>
    <s v="Uruguay"/>
    <s v="Plato_11, Plato_9, Plato_15, Plato_10"/>
    <n v="360"/>
    <d v="2023-04-07T00:00:00"/>
    <d v="1899-12-30T00:15:00"/>
    <d v="1899-12-30T02:52:00"/>
    <d v="1899-12-30T02:37:00"/>
    <n v="2.0833333333333335"/>
    <n v="0.53333333330616961"/>
    <s v="SI"/>
    <m/>
  </r>
  <r>
    <n v="19"/>
    <s v="Cliente_281"/>
    <n v="2"/>
    <d v="2023-04-07T02:21:00"/>
    <d v="2023-04-07T04:05:00"/>
    <s v="Mesero_5"/>
    <x v="0"/>
    <s v="Tarjeta de crédito"/>
    <n v="10.69"/>
    <s v="Libre"/>
    <n v="714"/>
    <s v="Colombia"/>
    <s v="Plato_18, Plato_2, Plato_11"/>
    <n v="225"/>
    <d v="2023-04-07T00:00:00"/>
    <d v="1899-12-30T02:21:00"/>
    <d v="1899-12-30T04:05:00"/>
    <d v="1899-12-30T01:44:00"/>
    <n v="1.05"/>
    <n v="0.68333333339542146"/>
    <s v="SI"/>
    <m/>
  </r>
  <r>
    <n v="12"/>
    <s v="Cliente_396"/>
    <n v="6"/>
    <d v="2023-04-07T01:45:00"/>
    <d v="2023-04-07T04:15:00"/>
    <s v="Mesero_3"/>
    <x v="0"/>
    <s v="Tarjeta de débito"/>
    <n v="39.909999999999997"/>
    <s v="Ocupada"/>
    <n v="715"/>
    <s v="Perú"/>
    <s v="Plato_2, Plato_6, Plato_1, Plato_4"/>
    <n v="246"/>
    <d v="2023-04-07T00:00:00"/>
    <d v="1899-12-30T01:45:00"/>
    <d v="1899-12-30T04:15:00"/>
    <d v="1899-12-30T02:45:00"/>
    <n v="2.2666666666666666"/>
    <n v="0.48333333344974871"/>
    <s v="SI"/>
    <m/>
  </r>
  <r>
    <n v="12"/>
    <s v="Cliente_707"/>
    <n v="4"/>
    <d v="2023-04-07T01:47:00"/>
    <d v="2023-04-07T04:44:00"/>
    <s v="Mesero_2"/>
    <x v="2"/>
    <s v="Tarjeta de crédito"/>
    <n v="44.73"/>
    <s v="Ocupada"/>
    <n v="716"/>
    <s v="Brasil"/>
    <s v="Plato_13, Plato_1, Plato_17"/>
    <n v="231"/>
    <d v="2023-04-07T00:00:00"/>
    <d v="1899-12-30T01:47:00"/>
    <d v="1899-12-30T04:44:00"/>
    <d v="1899-12-30T03:12:00"/>
    <n v="1.5"/>
    <n v="1.7000000000116415"/>
    <s v="SI"/>
    <m/>
  </r>
  <r>
    <n v="8"/>
    <s v="Cliente_392"/>
    <n v="5"/>
    <d v="2023-04-07T03:56:00"/>
    <d v="2023-04-07T06:03:00"/>
    <s v="Mesero_1"/>
    <x v="0"/>
    <s v="Tarjeta de crédito"/>
    <n v="23.67"/>
    <s v="Libre"/>
    <n v="717"/>
    <s v="Bolivia"/>
    <s v="Plato_5, Plato_2, Plato_6"/>
    <n v="155"/>
    <d v="2023-04-07T00:00:00"/>
    <d v="1899-12-30T03:56:00"/>
    <d v="1899-12-30T06:03:00"/>
    <d v="1899-12-30T02:07:00"/>
    <n v="1.2"/>
    <n v="0.91666666658129548"/>
    <s v="SI"/>
    <m/>
  </r>
  <r>
    <n v="7"/>
    <s v="Cliente_489"/>
    <n v="6"/>
    <d v="2023-04-07T03:18:00"/>
    <d v="2023-04-07T07:06:00"/>
    <s v="Mesero_2"/>
    <x v="1"/>
    <s v="Tarjeta de crédito"/>
    <n v="37.21"/>
    <s v="Libre"/>
    <n v="718"/>
    <s v="Venezuela"/>
    <s v="Plato_3"/>
    <n v="20"/>
    <d v="2023-04-07T00:00:00"/>
    <d v="1899-12-30T03:18:00"/>
    <d v="1899-12-30T07:06:00"/>
    <d v="1899-12-30T03:48:00"/>
    <n v="0.96666666666666667"/>
    <n v="2.8333333333216917"/>
    <s v="SI"/>
    <m/>
  </r>
  <r>
    <n v="16"/>
    <s v="Cliente_954"/>
    <n v="3"/>
    <d v="2023-04-07T01:18:00"/>
    <d v="2023-04-07T02:49:00"/>
    <s v="Mesero_1"/>
    <x v="0"/>
    <s v="Tarjeta de débito"/>
    <n v="17.23"/>
    <s v="Libre"/>
    <n v="719"/>
    <s v="Colombia"/>
    <s v="Plato_20, Plato_12, Plato_9"/>
    <n v="107"/>
    <d v="2023-04-07T00:00:00"/>
    <d v="1899-12-30T01:18:00"/>
    <d v="1899-12-30T02:49:00"/>
    <d v="1899-12-30T01:31:00"/>
    <n v="1.1666666666666667"/>
    <n v="0.34999999987970409"/>
    <s v="SI"/>
    <m/>
  </r>
  <r>
    <n v="4"/>
    <s v="Cliente_263"/>
    <n v="5"/>
    <d v="2023-04-07T02:13:00"/>
    <d v="2023-04-07T05:46:00"/>
    <s v="Mesero_3"/>
    <x v="0"/>
    <s v="Tarjeta de crédito"/>
    <n v="40.28"/>
    <s v="Reservada"/>
    <n v="720"/>
    <s v="Paraguay"/>
    <s v="Plato_11, Plato_9, Plato_7"/>
    <n v="168"/>
    <d v="2023-04-07T00:00:00"/>
    <d v="1899-12-30T02:13:00"/>
    <d v="1899-12-30T05:46:00"/>
    <d v="1899-12-30T03:33:00"/>
    <n v="2.2166666666666668"/>
    <n v="1.3333333332052764"/>
    <s v="SI"/>
    <m/>
  </r>
  <r>
    <n v="6"/>
    <s v="Cliente_733"/>
    <n v="2"/>
    <d v="2023-04-07T03:53:00"/>
    <d v="2023-04-07T07:01:00"/>
    <s v="Mesero_2"/>
    <x v="1"/>
    <s v="Tarjeta de crédito"/>
    <n v="47.13"/>
    <s v="Libre"/>
    <n v="721"/>
    <s v="Paraguay"/>
    <s v="Plato_9, Plato_19, Plato_7, Plato_6"/>
    <n v="218"/>
    <d v="2023-04-07T00:00:00"/>
    <d v="1899-12-30T03:53:00"/>
    <d v="1899-12-30T07:01:00"/>
    <d v="1899-12-30T03:08:00"/>
    <n v="2.2166666666666668"/>
    <n v="0.9166666665774148"/>
    <s v="SI"/>
    <m/>
  </r>
  <r>
    <n v="13"/>
    <s v="Cliente_438"/>
    <n v="5"/>
    <d v="2023-04-07T02:51:00"/>
    <d v="2023-04-07T04:08:00"/>
    <s v="Mesero_2"/>
    <x v="0"/>
    <s v="Tarjeta de crédito"/>
    <n v="20.62"/>
    <s v="Libre"/>
    <n v="722"/>
    <s v="Ecuador"/>
    <s v="Plato_13, Plato_5"/>
    <n v="85"/>
    <d v="2023-04-07T00:00:00"/>
    <d v="1899-12-30T02:51:00"/>
    <d v="1899-12-30T04:08:00"/>
    <d v="1899-12-30T01:17:00"/>
    <n v="0.98333333333333328"/>
    <n v="0.29999999999223903"/>
    <s v="SI"/>
    <m/>
  </r>
  <r>
    <n v="12"/>
    <s v="Cliente_116"/>
    <n v="2"/>
    <d v="2023-04-07T01:35:00"/>
    <d v="2023-04-07T04:49:00"/>
    <s v="Mesero_4"/>
    <x v="1"/>
    <s v="Efectivo"/>
    <n v="27.79"/>
    <s v="Libre"/>
    <n v="723"/>
    <s v="Chile"/>
    <s v="Plato_16, Plato_8"/>
    <n v="126"/>
    <d v="2023-04-07T00:00:00"/>
    <d v="1899-12-30T01:35:00"/>
    <d v="1899-12-30T04:49:00"/>
    <d v="1899-12-30T03:14:00"/>
    <n v="0.51666666666666672"/>
    <n v="2.7166666667287549"/>
    <s v="SI"/>
    <m/>
  </r>
  <r>
    <n v="8"/>
    <s v="Cliente_929"/>
    <n v="6"/>
    <d v="2023-04-07T02:56:00"/>
    <d v="2023-04-07T04:15:00"/>
    <s v="Mesero_5"/>
    <x v="2"/>
    <s v="Efectivo"/>
    <n v="14.12"/>
    <s v="Libre"/>
    <n v="724"/>
    <s v="Venezuela"/>
    <s v="Plato_5"/>
    <n v="66"/>
    <d v="2023-04-07T00:00:00"/>
    <d v="1899-12-30T02:56:00"/>
    <d v="1899-12-30T04:15:00"/>
    <d v="1899-12-30T01:19:00"/>
    <n v="0.93333333333333335"/>
    <n v="0.3833333334342266"/>
    <s v="SI"/>
    <m/>
  </r>
  <r>
    <n v="10"/>
    <s v="Cliente_353"/>
    <n v="4"/>
    <d v="2023-04-07T01:48:00"/>
    <d v="2023-04-07T03:20:00"/>
    <s v="Mesero_4"/>
    <x v="0"/>
    <s v="Efectivo"/>
    <n v="18.66"/>
    <s v="Ocupada"/>
    <n v="725"/>
    <s v="Chile"/>
    <s v="Plato_18, Plato_5"/>
    <n v="168"/>
    <d v="2023-04-07T00:00:00"/>
    <d v="1899-12-30T01:48:00"/>
    <d v="1899-12-30T03:20:00"/>
    <d v="1899-12-30T01:47:00"/>
    <n v="1.4166666666666667"/>
    <n v="0.36666666677532089"/>
    <s v="SI"/>
    <m/>
  </r>
  <r>
    <n v="11"/>
    <s v="Cliente_715"/>
    <n v="2"/>
    <d v="2023-04-07T02:28:00"/>
    <d v="2023-04-07T05:43:00"/>
    <s v="Mesero_5"/>
    <x v="1"/>
    <s v="Tarjeta de crédito"/>
    <n v="41.38"/>
    <s v="Reservada"/>
    <n v="726"/>
    <s v="España"/>
    <s v="Plato_5, Plato_19, Plato_14"/>
    <n v="126"/>
    <d v="2023-04-07T00:00:00"/>
    <d v="1899-12-30T02:28:00"/>
    <d v="1899-12-30T05:43:00"/>
    <d v="1899-12-30T03:15:00"/>
    <n v="1.2333333333333334"/>
    <n v="2.0166666666084589"/>
    <s v="SI"/>
    <m/>
  </r>
  <r>
    <n v="17"/>
    <s v="Cliente_117"/>
    <n v="6"/>
    <d v="2023-04-07T00:31:00"/>
    <d v="2023-04-07T03:02:00"/>
    <s v="Mesero_2"/>
    <x v="2"/>
    <s v="Tarjeta de débito"/>
    <n v="13.24"/>
    <s v="Reservada"/>
    <n v="727"/>
    <s v="Colombia"/>
    <s v="Plato_3"/>
    <n v="40"/>
    <d v="2023-04-07T00:00:00"/>
    <d v="1899-12-30T00:31:00"/>
    <d v="1899-12-30T03:02:00"/>
    <d v="1899-12-30T02:31:00"/>
    <n v="0.35"/>
    <n v="2.1666666666627861"/>
    <s v="SI"/>
    <m/>
  </r>
  <r>
    <n v="9"/>
    <s v="Cliente_654"/>
    <n v="6"/>
    <d v="2023-04-07T02:06:00"/>
    <d v="2023-04-07T04:29:00"/>
    <s v="Mesero_1"/>
    <x v="1"/>
    <s v="Tarjeta de débito"/>
    <n v="34.28"/>
    <s v="Ocupada"/>
    <n v="728"/>
    <s v="Argentina"/>
    <s v="Plato_4, Plato_6, Plato_15"/>
    <n v="195"/>
    <d v="2023-04-07T00:00:00"/>
    <d v="1899-12-30T02:06:00"/>
    <d v="1899-12-30T04:29:00"/>
    <d v="1899-12-30T02:38:00"/>
    <n v="1.2"/>
    <n v="1.4333333332440816"/>
    <s v="SI"/>
    <m/>
  </r>
  <r>
    <n v="20"/>
    <s v="Cliente_264"/>
    <n v="2"/>
    <d v="2023-04-07T02:49:00"/>
    <d v="2023-04-07T06:05:00"/>
    <s v="Mesero_5"/>
    <x v="1"/>
    <s v="Tarjeta de crédito"/>
    <n v="18.97"/>
    <s v="Ocupada"/>
    <n v="729"/>
    <s v="Uruguay"/>
    <s v="Plato_18, Plato_3"/>
    <n v="128"/>
    <d v="2023-04-07T00:00:00"/>
    <d v="1899-12-30T02:49:00"/>
    <d v="1899-12-30T06:05:00"/>
    <d v="1899-12-30T03:31:00"/>
    <n v="1.0833333333333333"/>
    <n v="2.4333333333294531"/>
    <s v="SI"/>
    <m/>
  </r>
  <r>
    <n v="8"/>
    <s v="Cliente_443"/>
    <n v="3"/>
    <d v="2023-04-07T00:29:00"/>
    <d v="2023-04-07T02:33:00"/>
    <s v="Mesero_3"/>
    <x v="0"/>
    <s v="Tarjeta de crédito"/>
    <n v="15.02"/>
    <s v="Ocupada"/>
    <n v="730"/>
    <s v="España"/>
    <s v="Plato_2, Plato_7"/>
    <n v="114"/>
    <d v="2023-04-07T00:00:00"/>
    <d v="1899-12-30T00:29:00"/>
    <d v="1899-12-30T02:33:00"/>
    <d v="1899-12-30T02:19:00"/>
    <n v="1.3166666666666667"/>
    <n v="0.99999999992627031"/>
    <s v="SI"/>
    <m/>
  </r>
  <r>
    <n v="17"/>
    <s v="Cliente_239"/>
    <n v="3"/>
    <d v="2023-04-07T03:16:00"/>
    <d v="2023-04-07T06:25:00"/>
    <s v="Mesero_2"/>
    <x v="0"/>
    <s v="Tarjeta de crédito"/>
    <n v="14.35"/>
    <s v="Reservada"/>
    <n v="731"/>
    <s v="Chile"/>
    <s v="Plato_15"/>
    <n v="64"/>
    <d v="2023-04-07T00:00:00"/>
    <d v="1899-12-30T03:16:00"/>
    <d v="1899-12-30T06:25:00"/>
    <d v="1899-12-30T03:09:00"/>
    <n v="0.78333333333333333"/>
    <n v="2.3666666666317422"/>
    <s v="SI"/>
    <m/>
  </r>
  <r>
    <n v="12"/>
    <s v="Cliente_770"/>
    <n v="3"/>
    <d v="2023-04-07T03:17:00"/>
    <d v="2023-04-07T07:13:00"/>
    <s v="Mesero_4"/>
    <x v="0"/>
    <s v="Tarjeta de crédito"/>
    <n v="43.35"/>
    <s v="Reservada"/>
    <n v="732"/>
    <s v="Brasil"/>
    <s v="Plato_20, Plato_10, Plato_19"/>
    <n v="306"/>
    <d v="2023-04-07T00:00:00"/>
    <d v="1899-12-30T03:17:00"/>
    <d v="1899-12-30T07:13:00"/>
    <d v="1899-12-30T03:56:00"/>
    <n v="2.0166666666666666"/>
    <n v="1.9166666665657734"/>
    <s v="SI"/>
    <m/>
  </r>
  <r>
    <n v="14"/>
    <s v="Cliente_359"/>
    <n v="6"/>
    <d v="2023-04-07T03:40:00"/>
    <d v="2023-04-07T05:28:00"/>
    <s v="Mesero_4"/>
    <x v="2"/>
    <s v="Tarjeta de crédito"/>
    <n v="35.090000000000003"/>
    <s v="Libre"/>
    <n v="733"/>
    <s v="Argentina"/>
    <s v="Plato_19, Plato_7, Plato_6"/>
    <n v="186"/>
    <d v="2023-04-07T00:00:00"/>
    <d v="1899-12-30T03:40:00"/>
    <d v="1899-12-30T05:28:00"/>
    <d v="1899-12-30T01:48:00"/>
    <n v="1.2333333333333334"/>
    <n v="0.56666666659681741"/>
    <s v="SI"/>
    <m/>
  </r>
  <r>
    <n v="14"/>
    <s v="Cliente_888"/>
    <n v="2"/>
    <d v="2023-04-07T02:27:00"/>
    <d v="2023-04-07T04:57:00"/>
    <s v="Mesero_2"/>
    <x v="0"/>
    <s v="Efectivo"/>
    <n v="46.82"/>
    <s v="Libre"/>
    <n v="734"/>
    <s v="Venezuela"/>
    <s v="Plato_15, Plato_7, Plato_12"/>
    <n v="139"/>
    <d v="2023-04-07T00:00:00"/>
    <d v="1899-12-30T02:27:00"/>
    <d v="1899-12-30T04:57:00"/>
    <d v="1899-12-30T02:30:00"/>
    <n v="0.8666666666666667"/>
    <n v="1.6333333334497486"/>
    <s v="SI"/>
    <m/>
  </r>
  <r>
    <n v="20"/>
    <s v="Cliente_154"/>
    <n v="4"/>
    <d v="2023-04-07T01:52:00"/>
    <d v="2023-04-07T03:47:00"/>
    <s v="Mesero_3"/>
    <x v="1"/>
    <s v="Tarjeta de crédito"/>
    <n v="38.43"/>
    <s v="Libre"/>
    <n v="735"/>
    <s v="España"/>
    <s v="Plato_14, Plato_15"/>
    <n v="142"/>
    <d v="2023-04-07T00:00:00"/>
    <d v="1899-12-30T01:52:00"/>
    <d v="1899-12-30T03:47:00"/>
    <d v="1899-12-30T01:55:00"/>
    <n v="1.45"/>
    <n v="0.4666666666278616"/>
    <s v="SI"/>
    <m/>
  </r>
  <r>
    <n v="17"/>
    <s v="Cliente_301"/>
    <n v="2"/>
    <d v="2023-04-07T01:08:00"/>
    <d v="2023-04-07T03:24:00"/>
    <s v="Mesero_4"/>
    <x v="1"/>
    <s v="Tarjeta de crédito"/>
    <n v="25.91"/>
    <s v="Ocupada"/>
    <n v="736"/>
    <s v="España"/>
    <s v="Plato_5, Plato_16, Plato_17"/>
    <n v="215"/>
    <d v="2023-04-07T00:00:00"/>
    <d v="1899-12-30T01:08:00"/>
    <d v="1899-12-30T03:24:00"/>
    <d v="1899-12-30T02:31:00"/>
    <n v="1.5333333333333334"/>
    <n v="0.98333333338766038"/>
    <s v="SI"/>
    <m/>
  </r>
  <r>
    <n v="6"/>
    <s v="Cliente_635"/>
    <n v="1"/>
    <d v="2023-04-07T00:39:00"/>
    <d v="2023-04-07T03:06:00"/>
    <s v="Mesero_2"/>
    <x v="1"/>
    <s v="Tarjeta de débito"/>
    <n v="24.09"/>
    <s v="Reservada"/>
    <n v="737"/>
    <s v="Paraguay"/>
    <s v="Plato_9, Plato_2"/>
    <n v="118"/>
    <d v="2023-04-07T00:00:00"/>
    <d v="1899-12-30T00:39:00"/>
    <d v="1899-12-30T03:06:00"/>
    <d v="1899-12-30T02:27:00"/>
    <n v="0.36666666666666664"/>
    <n v="2.0833333332867672"/>
    <s v="SI"/>
    <m/>
  </r>
  <r>
    <n v="15"/>
    <s v="Cliente_70"/>
    <n v="1"/>
    <d v="2023-04-07T00:51:00"/>
    <d v="2023-04-07T02:04:00"/>
    <s v="Mesero_3"/>
    <x v="0"/>
    <s v="Tarjeta de crédito"/>
    <n v="17.37"/>
    <s v="Ocupada"/>
    <n v="738"/>
    <s v="España"/>
    <s v="Plato_10, Plato_16, Plato_4"/>
    <n v="134"/>
    <d v="2023-04-07T00:00:00"/>
    <d v="1899-12-30T00:51:00"/>
    <d v="1899-12-30T02:04:00"/>
    <d v="1899-12-30T01:28:00"/>
    <n v="1.5666666666666667"/>
    <n v="0"/>
    <s v="NO"/>
    <m/>
  </r>
  <r>
    <n v="10"/>
    <s v="Cliente_484"/>
    <n v="5"/>
    <d v="2023-04-07T03:53:00"/>
    <d v="2023-04-07T06:10:00"/>
    <s v="Mesero_2"/>
    <x v="0"/>
    <s v="Tarjeta de débito"/>
    <n v="33.69"/>
    <s v="Reservada"/>
    <n v="739"/>
    <s v="Colombia"/>
    <s v="Plato_14"/>
    <n v="46"/>
    <d v="2023-04-07T00:00:00"/>
    <d v="1899-12-30T03:53:00"/>
    <d v="1899-12-30T06:10:00"/>
    <d v="1899-12-30T02:17:00"/>
    <n v="0.9"/>
    <n v="1.3833333332673647"/>
    <s v="SI"/>
    <m/>
  </r>
  <r>
    <n v="16"/>
    <s v="Cliente_297"/>
    <n v="6"/>
    <d v="2023-04-07T03:49:00"/>
    <d v="2023-04-07T06:24:00"/>
    <s v="Mesero_1"/>
    <x v="0"/>
    <s v="Tarjeta de débito"/>
    <n v="16.05"/>
    <s v="Reservada"/>
    <n v="740"/>
    <s v="Ecuador"/>
    <s v="Plato_16, Plato_15, Plato_19, Plato_14"/>
    <n v="293"/>
    <d v="2023-04-07T00:00:00"/>
    <d v="1899-12-30T03:49:00"/>
    <d v="1899-12-30T06:24:00"/>
    <d v="1899-12-30T02:35:00"/>
    <n v="1.8833333333333333"/>
    <n v="0.70000000003880514"/>
    <s v="SI"/>
    <m/>
  </r>
  <r>
    <n v="14"/>
    <s v="Cliente_196"/>
    <n v="4"/>
    <d v="2023-04-07T00:29:00"/>
    <d v="2023-04-07T04:23:00"/>
    <s v="Mesero_2"/>
    <x v="0"/>
    <s v="Tarjeta de débito"/>
    <n v="40.31"/>
    <s v="Ocupada"/>
    <n v="741"/>
    <s v="Uruguay"/>
    <s v="Plato_7, Plato_9, Plato_11, Plato_16"/>
    <n v="285"/>
    <d v="2023-04-07T00:00:00"/>
    <d v="1899-12-30T00:29:00"/>
    <d v="1899-12-30T04:23:00"/>
    <d v="1899-12-30T04:09:00"/>
    <n v="2.75"/>
    <n v="1.3999999999650754"/>
    <s v="SI"/>
    <m/>
  </r>
  <r>
    <n v="20"/>
    <s v="Cliente_320"/>
    <n v="4"/>
    <d v="2023-04-07T00:36:00"/>
    <d v="2023-04-07T02:22:00"/>
    <s v="Mesero_2"/>
    <x v="1"/>
    <s v="Tarjeta de crédito"/>
    <n v="10.51"/>
    <s v="Reservada"/>
    <n v="742"/>
    <s v="Colombia"/>
    <s v="Plato_17, Plato_2, Plato_10, Plato_12"/>
    <n v="166"/>
    <d v="2023-04-07T00:00:00"/>
    <d v="1899-12-30T00:36:00"/>
    <d v="1899-12-30T02:22:00"/>
    <d v="1899-12-30T01:46:00"/>
    <n v="2.4166666666666665"/>
    <n v="0"/>
    <s v="NO"/>
    <m/>
  </r>
  <r>
    <n v="19"/>
    <s v="Cliente_597"/>
    <n v="2"/>
    <d v="2023-04-07T03:47:00"/>
    <d v="2023-04-07T07:44:00"/>
    <s v="Mesero_3"/>
    <x v="0"/>
    <s v="Tarjeta de débito"/>
    <n v="25.7"/>
    <s v="Ocupada"/>
    <n v="743"/>
    <s v="Brasil"/>
    <s v="Plato_10, Plato_4, Plato_14"/>
    <n v="134"/>
    <d v="2023-04-07T00:00:00"/>
    <d v="1899-12-30T03:47:00"/>
    <d v="1899-12-30T07:44:00"/>
    <d v="1899-12-30T04:12:00"/>
    <n v="2.3833333333333333"/>
    <n v="1.8166666667947236"/>
    <s v="SI"/>
    <m/>
  </r>
  <r>
    <n v="11"/>
    <s v="Cliente_974"/>
    <n v="1"/>
    <d v="2023-04-07T01:59:00"/>
    <d v="2023-04-07T05:49:00"/>
    <s v="Mesero_1"/>
    <x v="0"/>
    <s v="Tarjeta de crédito"/>
    <n v="26.5"/>
    <s v="Libre"/>
    <n v="744"/>
    <s v="España"/>
    <s v="Plato_4, Plato_9"/>
    <n v="76"/>
    <d v="2023-04-07T00:00:00"/>
    <d v="1899-12-30T01:59:00"/>
    <d v="1899-12-30T05:49:00"/>
    <d v="1899-12-30T03:50:00"/>
    <n v="1.1166666666666667"/>
    <n v="2.7166666665890564"/>
    <s v="SI"/>
    <m/>
  </r>
  <r>
    <n v="3"/>
    <s v="Cliente_90"/>
    <n v="1"/>
    <d v="2023-04-07T02:34:00"/>
    <d v="2023-04-07T04:52:00"/>
    <s v="Mesero_5"/>
    <x v="0"/>
    <s v="Efectivo"/>
    <n v="18.75"/>
    <s v="Libre"/>
    <n v="745"/>
    <s v="Bolivia"/>
    <s v="Plato_8, Plato_7, Plato_1, Plato_6"/>
    <n v="284"/>
    <d v="2023-04-07T00:00:00"/>
    <d v="1899-12-30T02:34:00"/>
    <d v="1899-12-30T04:52:00"/>
    <d v="1899-12-30T02:18:00"/>
    <n v="1.2166666666666666"/>
    <n v="1.0833333333216919"/>
    <s v="SI"/>
    <m/>
  </r>
  <r>
    <n v="13"/>
    <s v="Cliente_950"/>
    <n v="2"/>
    <d v="2023-04-07T03:10:00"/>
    <d v="2023-04-07T06:27:00"/>
    <s v="Mesero_1"/>
    <x v="0"/>
    <s v="Tarjeta de crédito"/>
    <n v="44.9"/>
    <s v="Ocupada"/>
    <n v="746"/>
    <s v="Chile"/>
    <s v="Plato_8, Plato_15"/>
    <n v="201"/>
    <d v="2023-04-07T00:00:00"/>
    <d v="1899-12-30T03:10:00"/>
    <d v="1899-12-30T06:27:00"/>
    <d v="1899-12-30T03:32:00"/>
    <n v="1.2833333333333334"/>
    <n v="2.2500000000504468"/>
    <s v="SI"/>
    <m/>
  </r>
  <r>
    <n v="16"/>
    <s v="Cliente_446"/>
    <n v="3"/>
    <d v="2023-04-07T02:53:00"/>
    <d v="2023-04-07T04:49:00"/>
    <s v="Mesero_1"/>
    <x v="1"/>
    <s v="Tarjeta de débito"/>
    <n v="37.229999999999997"/>
    <s v="Reservada"/>
    <n v="747"/>
    <s v="Uruguay"/>
    <s v="Plato_1"/>
    <n v="25"/>
    <d v="2023-04-07T00:00:00"/>
    <d v="1899-12-30T02:53:00"/>
    <d v="1899-12-30T04:49:00"/>
    <d v="1899-12-30T01:56:00"/>
    <n v="0.46666666666666667"/>
    <n v="1.4666666666821886"/>
    <s v="SI"/>
    <m/>
  </r>
  <r>
    <n v="2"/>
    <s v="Cliente_298"/>
    <n v="4"/>
    <d v="2023-04-07T02:32:00"/>
    <d v="2023-04-07T05:58:00"/>
    <s v="Mesero_2"/>
    <x v="0"/>
    <s v="Tarjeta de crédito"/>
    <n v="12.55"/>
    <s v="Reservada"/>
    <n v="748"/>
    <s v="Venezuela"/>
    <s v="Plato_15, Plato_10"/>
    <n v="110"/>
    <d v="2023-04-07T00:00:00"/>
    <d v="1899-12-30T02:32:00"/>
    <d v="1899-12-30T05:58:00"/>
    <d v="1899-12-30T03:26:00"/>
    <n v="0.6166666666666667"/>
    <n v="2.8166666666821887"/>
    <s v="SI"/>
    <m/>
  </r>
  <r>
    <n v="1"/>
    <s v="Cliente_446"/>
    <n v="2"/>
    <d v="2023-04-07T01:21:00"/>
    <d v="2023-04-07T02:52:00"/>
    <s v="Mesero_4"/>
    <x v="0"/>
    <s v="Tarjeta de débito"/>
    <n v="24.12"/>
    <s v="Ocupada"/>
    <n v="749"/>
    <s v="Perú"/>
    <s v="Plato_8"/>
    <n v="70"/>
    <d v="2023-04-07T00:00:00"/>
    <d v="1899-12-30T01:21:00"/>
    <d v="1899-12-30T02:52:00"/>
    <d v="1899-12-30T01:46:00"/>
    <n v="0.13333333333333333"/>
    <n v="1.6333333332130375"/>
    <s v="SI"/>
    <m/>
  </r>
  <r>
    <n v="6"/>
    <s v="Cliente_304"/>
    <n v="4"/>
    <d v="2023-04-07T01:46:00"/>
    <d v="2023-04-07T03:00:00"/>
    <s v="Mesero_1"/>
    <x v="0"/>
    <s v="Tarjeta de crédito"/>
    <n v="21.82"/>
    <s v="Libre"/>
    <n v="750"/>
    <s v="Bolivia"/>
    <s v="Plato_17, Plato_10"/>
    <n v="119"/>
    <d v="2023-04-07T00:00:00"/>
    <d v="1899-12-30T01:46:00"/>
    <d v="1899-12-30T03:00:00"/>
    <d v="1899-12-30T01:14:00"/>
    <n v="1.4333333333333333"/>
    <n v="0"/>
    <s v="NO"/>
    <m/>
  </r>
  <r>
    <n v="17"/>
    <s v="Cliente_157"/>
    <n v="6"/>
    <d v="2023-04-07T01:32:00"/>
    <d v="2023-04-07T03:10:00"/>
    <s v="Mesero_2"/>
    <x v="1"/>
    <s v="Tarjeta de crédito"/>
    <n v="49.35"/>
    <s v="Libre"/>
    <n v="751"/>
    <s v="Brasil"/>
    <s v="Plato_9, Plato_1, Plato_5"/>
    <n v="170"/>
    <d v="2023-04-07T00:00:00"/>
    <d v="1899-12-30T01:32:00"/>
    <d v="1899-12-30T03:10:00"/>
    <d v="1899-12-30T01:38:00"/>
    <n v="1.45"/>
    <n v="0.18333333341870461"/>
    <s v="SI"/>
    <m/>
  </r>
  <r>
    <n v="3"/>
    <s v="Cliente_736"/>
    <n v="5"/>
    <d v="2023-04-07T02:05:00"/>
    <d v="2023-04-07T04:23:00"/>
    <s v="Mesero_3"/>
    <x v="0"/>
    <s v="Tarjeta de crédito"/>
    <n v="46.27"/>
    <s v="Libre"/>
    <n v="752"/>
    <s v="Perú"/>
    <s v="Plato_2"/>
    <n v="60"/>
    <d v="2023-04-07T00:00:00"/>
    <d v="1899-12-30T02:05:00"/>
    <d v="1899-12-30T04:23:00"/>
    <d v="1899-12-30T02:18:00"/>
    <n v="0.5"/>
    <n v="1.7999999999883585"/>
    <s v="SI"/>
    <m/>
  </r>
  <r>
    <n v="11"/>
    <s v="Cliente_827"/>
    <n v="4"/>
    <d v="2023-04-07T02:27:00"/>
    <d v="2023-04-07T04:38:00"/>
    <s v="Mesero_4"/>
    <x v="0"/>
    <s v="Tarjeta de débito"/>
    <n v="26.24"/>
    <s v="Libre"/>
    <n v="753"/>
    <s v="Chile"/>
    <s v="Plato_15, Plato_14, Plato_7, Plato_19"/>
    <n v="163"/>
    <d v="2023-04-07T00:00:00"/>
    <d v="1899-12-30T02:27:00"/>
    <d v="1899-12-30T04:38:00"/>
    <d v="1899-12-30T02:11:00"/>
    <n v="2.1333333333333333"/>
    <n v="5.0000000131937394E-2"/>
    <s v="SI"/>
    <m/>
  </r>
  <r>
    <n v="8"/>
    <s v="Cliente_871"/>
    <n v="3"/>
    <d v="2023-04-07T03:21:00"/>
    <d v="2023-04-07T04:36:00"/>
    <s v="Mesero_3"/>
    <x v="0"/>
    <s v="Tarjeta de crédito"/>
    <n v="42.74"/>
    <s v="Reservada"/>
    <n v="754"/>
    <s v="España"/>
    <s v="Plato_7, Plato_6, Plato_16"/>
    <n v="237"/>
    <d v="2023-04-07T00:00:00"/>
    <d v="1899-12-30T03:21:00"/>
    <d v="1899-12-30T04:36:00"/>
    <d v="1899-12-30T01:15:00"/>
    <n v="1.4833333333333334"/>
    <n v="0"/>
    <s v="NO"/>
    <m/>
  </r>
  <r>
    <n v="12"/>
    <s v="Cliente_743"/>
    <n v="3"/>
    <d v="2023-04-07T02:01:00"/>
    <d v="2023-04-07T04:27:00"/>
    <s v="Mesero_2"/>
    <x v="0"/>
    <s v="Tarjeta de crédito"/>
    <n v="26.65"/>
    <s v="Ocupada"/>
    <n v="755"/>
    <s v="Brasil"/>
    <s v="Plato_13, Plato_1, Plato_12, Plato_9"/>
    <n v="211"/>
    <d v="2023-04-07T00:00:00"/>
    <d v="1899-12-30T02:01:00"/>
    <d v="1899-12-30T04:27:00"/>
    <d v="1899-12-30T02:41:00"/>
    <n v="1.8166666666666667"/>
    <n v="0.86666666674039639"/>
    <s v="SI"/>
    <m/>
  </r>
  <r>
    <n v="11"/>
    <s v="Cliente_428"/>
    <n v="1"/>
    <d v="2023-04-07T03:53:00"/>
    <d v="2023-04-07T07:51:00"/>
    <s v="Mesero_1"/>
    <x v="2"/>
    <s v="Tarjeta de crédito"/>
    <n v="31.75"/>
    <s v="Libre"/>
    <n v="756"/>
    <s v="Perú"/>
    <s v="Plato_17, Plato_12"/>
    <n v="50"/>
    <d v="2023-04-07T00:00:00"/>
    <d v="1899-12-30T03:53:00"/>
    <d v="1899-12-30T07:51:00"/>
    <d v="1899-12-30T03:58:00"/>
    <n v="0.56666666666666665"/>
    <n v="3.3999999998331383"/>
    <s v="SI"/>
    <m/>
  </r>
  <r>
    <n v="3"/>
    <s v="Cliente_750"/>
    <n v="6"/>
    <d v="2023-04-07T01:47:00"/>
    <d v="2023-04-07T04:42:00"/>
    <s v="Mesero_2"/>
    <x v="0"/>
    <s v="Tarjeta de débito"/>
    <n v="10.029999999999999"/>
    <s v="Reservada"/>
    <n v="757"/>
    <s v="Brasil"/>
    <s v="Plato_2"/>
    <n v="60"/>
    <d v="2023-04-07T00:00:00"/>
    <d v="1899-12-30T01:47:00"/>
    <d v="1899-12-30T04:42:00"/>
    <d v="1899-12-30T02:55:00"/>
    <n v="0.66666666666666663"/>
    <n v="2.2499999999029874"/>
    <s v="SI"/>
    <m/>
  </r>
  <r>
    <n v="18"/>
    <s v="Cliente_808"/>
    <n v="4"/>
    <d v="2023-04-07T00:17:00"/>
    <d v="2023-04-07T02:10:00"/>
    <s v="Mesero_3"/>
    <x v="1"/>
    <s v="Efectivo"/>
    <n v="27.04"/>
    <s v="Reservada"/>
    <n v="758"/>
    <s v="Perú"/>
    <s v="Plato_2, Plato_5"/>
    <n v="52"/>
    <d v="2023-04-07T00:00:00"/>
    <d v="1899-12-30T00:17:00"/>
    <d v="1899-12-30T02:10:00"/>
    <d v="1899-12-30T01:53:00"/>
    <n v="0.68333333333333335"/>
    <n v="1.2000000000271636"/>
    <s v="SI"/>
    <m/>
  </r>
  <r>
    <n v="20"/>
    <s v="Cliente_376"/>
    <n v="5"/>
    <d v="2023-04-07T00:40:00"/>
    <d v="2023-04-07T03:45:00"/>
    <s v="Mesero_1"/>
    <x v="0"/>
    <s v="Tarjeta de crédito"/>
    <n v="13.7"/>
    <s v="Reservada"/>
    <n v="759"/>
    <s v="Argentina"/>
    <s v="Plato_11, Plato_6, Plato_1, Plato_9"/>
    <n v="342"/>
    <d v="2023-04-07T00:00:00"/>
    <d v="1899-12-30T00:40:00"/>
    <d v="1899-12-30T03:45:00"/>
    <d v="1899-12-30T03:05:00"/>
    <n v="3.2666666666666666"/>
    <n v="0"/>
    <s v="NO"/>
    <m/>
  </r>
  <r>
    <n v="5"/>
    <s v="Cliente_721"/>
    <n v="6"/>
    <d v="2023-04-07T00:25:00"/>
    <d v="2023-04-07T01:40:00"/>
    <s v="Mesero_4"/>
    <x v="0"/>
    <s v="Tarjeta de crédito"/>
    <n v="39.42"/>
    <s v="Libre"/>
    <n v="760"/>
    <s v="Argentina"/>
    <s v="Plato_8"/>
    <n v="105"/>
    <d v="2023-04-07T00:00:00"/>
    <d v="1899-12-30T00:25:00"/>
    <d v="1899-12-30T01:40:00"/>
    <d v="1899-12-30T01:15:00"/>
    <n v="0.33333333333333331"/>
    <n v="0.9166666667248744"/>
    <s v="SI"/>
    <m/>
  </r>
  <r>
    <n v="4"/>
    <s v="Cliente_782"/>
    <n v="4"/>
    <d v="2023-04-07T02:39:00"/>
    <d v="2023-04-07T03:42:00"/>
    <s v="Mesero_3"/>
    <x v="1"/>
    <s v="Tarjeta de crédito"/>
    <n v="16.850000000000001"/>
    <s v="Libre"/>
    <n v="761"/>
    <s v="España"/>
    <s v="Plato_7, Plato_16, Plato_14"/>
    <n v="174"/>
    <d v="2023-04-07T00:00:00"/>
    <d v="1899-12-30T02:39:00"/>
    <d v="1899-12-30T03:42:00"/>
    <d v="1899-12-30T01:03:00"/>
    <n v="1.7"/>
    <n v="0"/>
    <s v="NO"/>
    <m/>
  </r>
  <r>
    <n v="4"/>
    <s v="Cliente_729"/>
    <n v="3"/>
    <d v="2023-04-07T01:18:00"/>
    <d v="2023-04-07T03:25:00"/>
    <s v="Mesero_5"/>
    <x v="1"/>
    <s v="Tarjeta de crédito"/>
    <n v="49.45"/>
    <s v="Reservada"/>
    <n v="762"/>
    <s v="Uruguay"/>
    <s v="Plato_13, Plato_10"/>
    <n v="99"/>
    <d v="2023-04-07T00:00:00"/>
    <d v="1899-12-30T01:18:00"/>
    <d v="1899-12-30T03:25:00"/>
    <d v="1899-12-30T02:07:00"/>
    <n v="0.48333333333333334"/>
    <n v="1.633333333247962"/>
    <s v="SI"/>
    <m/>
  </r>
  <r>
    <n v="18"/>
    <s v="Cliente_351"/>
    <n v="3"/>
    <d v="2023-04-07T03:49:00"/>
    <d v="2023-04-07T05:12:00"/>
    <s v="Mesero_4"/>
    <x v="0"/>
    <s v="Tarjeta de crédito"/>
    <n v="22.88"/>
    <s v="Reservada"/>
    <n v="763"/>
    <s v="Argentina"/>
    <s v="Plato_11, Plato_12"/>
    <n v="104"/>
    <d v="2023-04-07T00:00:00"/>
    <d v="1899-12-30T03:49:00"/>
    <d v="1899-12-30T05:12:00"/>
    <d v="1899-12-30T01:23:00"/>
    <n v="0.53333333333333333"/>
    <n v="0.84999999996895592"/>
    <s v="SI"/>
    <m/>
  </r>
  <r>
    <n v="20"/>
    <s v="Cliente_227"/>
    <n v="1"/>
    <d v="2023-04-07T03:30:00"/>
    <d v="2023-04-07T05:46:00"/>
    <s v="Mesero_4"/>
    <x v="2"/>
    <s v="Tarjeta de crédito"/>
    <n v="20.41"/>
    <s v="Ocupada"/>
    <n v="764"/>
    <s v="Colombia"/>
    <s v="Plato_6, Plato_18, Plato_7"/>
    <n v="85"/>
    <d v="2023-04-07T00:00:00"/>
    <d v="1899-12-30T03:30:00"/>
    <d v="1899-12-30T05:46:00"/>
    <d v="1899-12-30T02:31:00"/>
    <n v="1.8666666666666667"/>
    <n v="0.64999999987970414"/>
    <s v="SI"/>
    <m/>
  </r>
  <r>
    <n v="20"/>
    <s v="Cliente_825"/>
    <n v="4"/>
    <d v="2023-04-07T00:24:00"/>
    <d v="2023-04-07T01:37:00"/>
    <s v="Mesero_3"/>
    <x v="2"/>
    <s v="Tarjeta de crédito"/>
    <n v="30.77"/>
    <s v="Libre"/>
    <n v="765"/>
    <s v="Chile"/>
    <s v="Plato_10, Plato_16, Plato_13, Plato_19"/>
    <n v="233"/>
    <d v="2023-04-07T00:00:00"/>
    <d v="1899-12-30T00:24:00"/>
    <d v="1899-12-30T01:37:00"/>
    <d v="1899-12-30T01:13:00"/>
    <n v="2.7333333333333334"/>
    <n v="0"/>
    <s v="NO"/>
    <m/>
  </r>
  <r>
    <n v="17"/>
    <s v="Cliente_175"/>
    <n v="6"/>
    <d v="2023-04-07T01:34:00"/>
    <d v="2023-04-07T04:50:00"/>
    <s v="Mesero_2"/>
    <x v="2"/>
    <s v="Tarjeta de crédito"/>
    <n v="12.57"/>
    <s v="Reservada"/>
    <n v="766"/>
    <s v="Argentina"/>
    <s v="Plato_2, Plato_12, Plato_3, Plato_14"/>
    <n v="185"/>
    <d v="2023-04-07T00:00:00"/>
    <d v="1899-12-30T01:34:00"/>
    <d v="1899-12-30T04:50:00"/>
    <d v="1899-12-30T03:16:00"/>
    <n v="2.2333333333333334"/>
    <n v="1.0333333333294528"/>
    <s v="SI"/>
    <m/>
  </r>
  <r>
    <n v="10"/>
    <s v="Cliente_757"/>
    <n v="3"/>
    <d v="2023-04-07T01:08:00"/>
    <d v="2023-04-07T03:57:00"/>
    <s v="Mesero_2"/>
    <x v="1"/>
    <s v="Tarjeta de crédito"/>
    <n v="15.98"/>
    <s v="Reservada"/>
    <n v="767"/>
    <s v="Ecuador"/>
    <s v="Plato_9, Plato_7, Plato_13"/>
    <n v="169"/>
    <d v="2023-04-07T00:00:00"/>
    <d v="1899-12-30T01:08:00"/>
    <d v="1899-12-30T03:57:00"/>
    <d v="1899-12-30T02:49:00"/>
    <n v="1.4166666666666667"/>
    <n v="1.3999999999262702"/>
    <s v="SI"/>
    <m/>
  </r>
  <r>
    <m/>
    <m/>
    <m/>
    <m/>
    <m/>
    <m/>
    <x v="3"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2">
  <r>
    <x v="0"/>
    <n v="10"/>
    <s v="Plato_7"/>
    <s v="Descripción del Plato_7"/>
    <n v="14"/>
    <n v="24"/>
    <n v="2"/>
    <n v="25"/>
    <s v="Ninguna"/>
    <n v="10"/>
    <n v="24"/>
    <n v="0.41666666666666669"/>
    <n v="48"/>
  </r>
  <r>
    <x v="0"/>
    <n v="10"/>
    <s v="Plato_2"/>
    <s v="Descripción del Plato_2"/>
    <n v="18"/>
    <n v="30"/>
    <n v="3"/>
    <n v="32"/>
    <s v="Sin cebolla"/>
    <n v="12"/>
    <n v="30"/>
    <n v="0.4"/>
    <n v="90"/>
  </r>
  <r>
    <x v="1"/>
    <n v="6"/>
    <s v="Plato_17"/>
    <s v="Descripción del Plato_17"/>
    <n v="19"/>
    <n v="31"/>
    <n v="1"/>
    <n v="51"/>
    <s v="Ninguna"/>
    <n v="12"/>
    <n v="31"/>
    <n v="0.38709677419354838"/>
    <n v="31"/>
  </r>
  <r>
    <x v="1"/>
    <n v="6"/>
    <s v="Plato_6"/>
    <s v="Descripción del Plato_6"/>
    <n v="16"/>
    <n v="27"/>
    <n v="1"/>
    <n v="34"/>
    <s v="Sin cebolla"/>
    <n v="11"/>
    <n v="27"/>
    <n v="0.40740740740740738"/>
    <n v="27"/>
  </r>
  <r>
    <x v="2"/>
    <n v="20"/>
    <s v="Plato_20"/>
    <s v="Descripción del Plato_20"/>
    <n v="25"/>
    <n v="40"/>
    <n v="1"/>
    <n v="9"/>
    <s v="Sin cebolla"/>
    <n v="15"/>
    <n v="40"/>
    <n v="0.375"/>
    <n v="40"/>
  </r>
  <r>
    <x v="2"/>
    <n v="20"/>
    <s v="Plato_17"/>
    <s v="Descripción del Plato_17"/>
    <n v="19"/>
    <n v="31"/>
    <n v="1"/>
    <n v="27"/>
    <s v="Ninguna"/>
    <n v="12"/>
    <n v="31"/>
    <n v="0.38709677419354838"/>
    <n v="31"/>
  </r>
  <r>
    <x v="2"/>
    <n v="20"/>
    <s v="Plato_19"/>
    <s v="Descripción del Plato_19"/>
    <n v="22"/>
    <n v="36"/>
    <n v="1"/>
    <n v="36"/>
    <s v="Ninguna"/>
    <n v="14"/>
    <n v="36"/>
    <n v="0.3888888888888889"/>
    <n v="36"/>
  </r>
  <r>
    <x v="2"/>
    <n v="20"/>
    <s v="Plato_9"/>
    <s v="Descripción del Plato_9"/>
    <n v="17"/>
    <n v="29"/>
    <n v="2"/>
    <n v="54"/>
    <s v="Sin cebolla"/>
    <n v="12"/>
    <n v="29"/>
    <n v="0.41379310344827586"/>
    <n v="58"/>
  </r>
  <r>
    <x v="3"/>
    <n v="3"/>
    <s v="Plato_11"/>
    <s v="Descripción del Plato_11"/>
    <n v="20"/>
    <n v="33"/>
    <n v="3"/>
    <n v="23"/>
    <s v="Sin cebolla"/>
    <n v="13"/>
    <n v="33"/>
    <n v="0.39393939393939392"/>
    <n v="99"/>
  </r>
  <r>
    <x v="3"/>
    <n v="3"/>
    <s v="Plato_16"/>
    <s v="Descripción del Plato_16"/>
    <n v="16"/>
    <n v="28"/>
    <n v="3"/>
    <n v="17"/>
    <s v="Ninguna"/>
    <n v="12"/>
    <n v="28"/>
    <n v="0.42857142857142855"/>
    <n v="84"/>
  </r>
  <r>
    <x v="4"/>
    <n v="8"/>
    <s v="Plato_12"/>
    <s v="Descripción del Plato_12"/>
    <n v="11"/>
    <n v="19"/>
    <n v="1"/>
    <n v="8"/>
    <s v="Ninguna"/>
    <n v="8"/>
    <n v="19"/>
    <n v="0.42105263157894735"/>
    <n v="19"/>
  </r>
  <r>
    <x v="4"/>
    <n v="8"/>
    <s v="Plato_7"/>
    <s v="Descripción del Plato_7"/>
    <n v="14"/>
    <n v="24"/>
    <n v="2"/>
    <n v="9"/>
    <s v="Sin cebolla"/>
    <n v="10"/>
    <n v="24"/>
    <n v="0.41666666666666669"/>
    <n v="48"/>
  </r>
  <r>
    <x v="5"/>
    <n v="7"/>
    <s v="Plato_8"/>
    <s v="Descripción del Plato_8"/>
    <n v="21"/>
    <n v="35"/>
    <n v="2"/>
    <n v="11"/>
    <s v="Sin cebolla"/>
    <n v="14"/>
    <n v="35"/>
    <n v="0.4"/>
    <n v="70"/>
  </r>
  <r>
    <x v="6"/>
    <n v="17"/>
    <s v="Plato_15"/>
    <s v="Descripción del Plato_15"/>
    <n v="19"/>
    <n v="32"/>
    <n v="2"/>
    <n v="15"/>
    <s v="Sin cebolla"/>
    <n v="13"/>
    <n v="32"/>
    <n v="0.40625"/>
    <n v="64"/>
  </r>
  <r>
    <x v="6"/>
    <n v="17"/>
    <s v="Plato_19"/>
    <s v="Descripción del Plato_19"/>
    <n v="22"/>
    <n v="36"/>
    <n v="3"/>
    <n v="26"/>
    <s v="Ninguna"/>
    <n v="14"/>
    <n v="36"/>
    <n v="0.3888888888888889"/>
    <n v="108"/>
  </r>
  <r>
    <x v="7"/>
    <n v="11"/>
    <s v="Plato_5"/>
    <s v="Descripción del Plato_5"/>
    <n v="13"/>
    <n v="22"/>
    <n v="3"/>
    <n v="11"/>
    <s v="Ninguna"/>
    <n v="9"/>
    <n v="22"/>
    <n v="0.40909090909090912"/>
    <n v="66"/>
  </r>
  <r>
    <x v="7"/>
    <n v="11"/>
    <s v="Plato_16"/>
    <s v="Descripción del Plato_16"/>
    <n v="16"/>
    <n v="28"/>
    <n v="2"/>
    <n v="8"/>
    <s v="Ninguna"/>
    <n v="12"/>
    <n v="28"/>
    <n v="0.42857142857142855"/>
    <n v="56"/>
  </r>
  <r>
    <x v="7"/>
    <n v="11"/>
    <s v="Plato_20"/>
    <s v="Descripción del Plato_20"/>
    <n v="25"/>
    <n v="40"/>
    <n v="3"/>
    <n v="36"/>
    <s v="Ninguna"/>
    <n v="15"/>
    <n v="40"/>
    <n v="0.375"/>
    <n v="120"/>
  </r>
  <r>
    <x v="8"/>
    <n v="15"/>
    <s v="Plato_2"/>
    <s v="Descripción del Plato_2"/>
    <n v="18"/>
    <n v="30"/>
    <n v="1"/>
    <n v="51"/>
    <s v="Ninguna"/>
    <n v="12"/>
    <n v="30"/>
    <n v="0.4"/>
    <n v="30"/>
  </r>
  <r>
    <x v="8"/>
    <n v="15"/>
    <s v="Plato_7"/>
    <s v="Descripción del Plato_7"/>
    <n v="14"/>
    <n v="24"/>
    <n v="1"/>
    <n v="49"/>
    <s v="Sin cebolla"/>
    <n v="10"/>
    <n v="24"/>
    <n v="0.41666666666666669"/>
    <n v="24"/>
  </r>
  <r>
    <x v="8"/>
    <n v="15"/>
    <s v="Plato_12"/>
    <s v="Descripción del Plato_12"/>
    <n v="11"/>
    <n v="19"/>
    <n v="1"/>
    <n v="15"/>
    <s v="Ninguna"/>
    <n v="8"/>
    <n v="19"/>
    <n v="0.42105263157894735"/>
    <n v="19"/>
  </r>
  <r>
    <x v="8"/>
    <n v="15"/>
    <s v="Plato_15"/>
    <s v="Descripción del Plato_15"/>
    <n v="19"/>
    <n v="32"/>
    <n v="3"/>
    <n v="31"/>
    <s v="Ninguna"/>
    <n v="13"/>
    <n v="32"/>
    <n v="0.40625"/>
    <n v="96"/>
  </r>
  <r>
    <x v="9"/>
    <n v="17"/>
    <s v="Plato_18"/>
    <s v="Descripción del Plato_18"/>
    <n v="20"/>
    <n v="34"/>
    <n v="2"/>
    <n v="10"/>
    <s v="Sin cebolla"/>
    <n v="14"/>
    <n v="34"/>
    <n v="0.41176470588235292"/>
    <n v="68"/>
  </r>
  <r>
    <x v="9"/>
    <n v="17"/>
    <s v="Plato_20"/>
    <s v="Descripción del Plato_20"/>
    <n v="25"/>
    <n v="40"/>
    <n v="2"/>
    <n v="19"/>
    <s v="Ninguna"/>
    <n v="15"/>
    <n v="40"/>
    <n v="0.375"/>
    <n v="80"/>
  </r>
  <r>
    <x v="10"/>
    <n v="14"/>
    <s v="Plato_16"/>
    <s v="Descripción del Plato_16"/>
    <n v="16"/>
    <n v="28"/>
    <n v="1"/>
    <n v="32"/>
    <s v="Sin cebolla"/>
    <n v="12"/>
    <n v="28"/>
    <n v="0.42857142857142855"/>
    <n v="28"/>
  </r>
  <r>
    <x v="10"/>
    <n v="14"/>
    <s v="Plato_2"/>
    <s v="Descripción del Plato_2"/>
    <n v="18"/>
    <n v="30"/>
    <n v="2"/>
    <n v="24"/>
    <s v="Sin cebolla"/>
    <n v="12"/>
    <n v="30"/>
    <n v="0.4"/>
    <n v="60"/>
  </r>
  <r>
    <x v="11"/>
    <n v="14"/>
    <s v="Plato_16"/>
    <s v="Descripción del Plato_16"/>
    <n v="16"/>
    <n v="28"/>
    <n v="1"/>
    <n v="5"/>
    <s v="Sin cebolla"/>
    <n v="12"/>
    <n v="28"/>
    <n v="0.42857142857142855"/>
    <n v="28"/>
  </r>
  <r>
    <x v="11"/>
    <n v="14"/>
    <s v="Plato_19"/>
    <s v="Descripción del Plato_19"/>
    <n v="22"/>
    <n v="36"/>
    <n v="3"/>
    <n v="44"/>
    <s v="Ninguna"/>
    <n v="14"/>
    <n v="36"/>
    <n v="0.3888888888888889"/>
    <n v="108"/>
  </r>
  <r>
    <x v="11"/>
    <n v="14"/>
    <s v="Plato_8"/>
    <s v="Descripción del Plato_8"/>
    <n v="21"/>
    <n v="35"/>
    <n v="2"/>
    <n v="6"/>
    <s v="Ninguna"/>
    <n v="14"/>
    <n v="35"/>
    <n v="0.4"/>
    <n v="70"/>
  </r>
  <r>
    <x v="11"/>
    <n v="14"/>
    <s v="Plato_20"/>
    <s v="Descripción del Plato_20"/>
    <n v="25"/>
    <n v="40"/>
    <n v="3"/>
    <n v="40"/>
    <s v="Ninguna"/>
    <n v="15"/>
    <n v="40"/>
    <n v="0.375"/>
    <n v="120"/>
  </r>
  <r>
    <x v="12"/>
    <n v="2"/>
    <s v="Plato_9"/>
    <s v="Descripción del Plato_9"/>
    <n v="17"/>
    <n v="29"/>
    <n v="3"/>
    <n v="59"/>
    <s v="Sin cebolla"/>
    <n v="12"/>
    <n v="29"/>
    <n v="0.41379310344827586"/>
    <n v="87"/>
  </r>
  <r>
    <x v="13"/>
    <n v="16"/>
    <s v="Plato_3"/>
    <s v="Descripción del Plato_3"/>
    <n v="12"/>
    <n v="20"/>
    <n v="1"/>
    <n v="36"/>
    <s v="Ninguna"/>
    <n v="8"/>
    <n v="20"/>
    <n v="0.4"/>
    <n v="20"/>
  </r>
  <r>
    <x v="13"/>
    <n v="16"/>
    <s v="Plato_11"/>
    <s v="Descripción del Plato_11"/>
    <n v="20"/>
    <n v="33"/>
    <n v="1"/>
    <n v="26"/>
    <s v="Ninguna"/>
    <n v="13"/>
    <n v="33"/>
    <n v="0.39393939393939392"/>
    <n v="33"/>
  </r>
  <r>
    <x v="13"/>
    <n v="16"/>
    <s v="Plato_14"/>
    <s v="Descripción del Plato_14"/>
    <n v="14"/>
    <n v="23"/>
    <n v="2"/>
    <n v="44"/>
    <s v="Sin cebolla"/>
    <n v="9"/>
    <n v="23"/>
    <n v="0.39130434782608697"/>
    <n v="46"/>
  </r>
  <r>
    <x v="13"/>
    <n v="16"/>
    <s v="Plato_2"/>
    <s v="Descripción del Plato_2"/>
    <n v="18"/>
    <n v="30"/>
    <n v="1"/>
    <n v="48"/>
    <s v="Ninguna"/>
    <n v="12"/>
    <n v="30"/>
    <n v="0.4"/>
    <n v="30"/>
  </r>
  <r>
    <x v="14"/>
    <n v="6"/>
    <s v="Plato_16"/>
    <s v="Descripción del Plato_16"/>
    <n v="16"/>
    <n v="28"/>
    <n v="2"/>
    <n v="25"/>
    <s v="Ninguna"/>
    <n v="12"/>
    <n v="28"/>
    <n v="0.42857142857142855"/>
    <n v="56"/>
  </r>
  <r>
    <x v="14"/>
    <n v="6"/>
    <s v="Plato_13"/>
    <s v="Descripción del Plato_13"/>
    <n v="13"/>
    <n v="21"/>
    <n v="3"/>
    <n v="27"/>
    <s v="Ninguna"/>
    <n v="8"/>
    <n v="21"/>
    <n v="0.38095238095238093"/>
    <n v="63"/>
  </r>
  <r>
    <x v="14"/>
    <n v="6"/>
    <s v="Plato_8"/>
    <s v="Descripción del Plato_8"/>
    <n v="21"/>
    <n v="35"/>
    <n v="3"/>
    <n v="51"/>
    <s v="Ninguna"/>
    <n v="14"/>
    <n v="35"/>
    <n v="0.4"/>
    <n v="105"/>
  </r>
  <r>
    <x v="15"/>
    <n v="20"/>
    <s v="Plato_16"/>
    <s v="Descripción del Plato_16"/>
    <n v="16"/>
    <n v="28"/>
    <n v="1"/>
    <n v="38"/>
    <s v="Ninguna"/>
    <n v="12"/>
    <n v="28"/>
    <n v="0.42857142857142855"/>
    <n v="28"/>
  </r>
  <r>
    <x v="16"/>
    <n v="14"/>
    <s v="Plato_8"/>
    <s v="Descripción del Plato_8"/>
    <n v="21"/>
    <n v="35"/>
    <n v="1"/>
    <n v="43"/>
    <s v="Sin cebolla"/>
    <n v="14"/>
    <n v="35"/>
    <n v="0.4"/>
    <n v="35"/>
  </r>
  <r>
    <x v="16"/>
    <n v="14"/>
    <s v="Plato_4"/>
    <s v="Descripción del Plato_4"/>
    <n v="10"/>
    <n v="18"/>
    <n v="2"/>
    <n v="58"/>
    <s v="Ninguna"/>
    <n v="8"/>
    <n v="18"/>
    <n v="0.44444444444444442"/>
    <n v="36"/>
  </r>
  <r>
    <x v="16"/>
    <n v="14"/>
    <s v="Plato_5"/>
    <s v="Descripción del Plato_5"/>
    <n v="13"/>
    <n v="22"/>
    <n v="3"/>
    <n v="57"/>
    <s v="Sin cebolla"/>
    <n v="9"/>
    <n v="22"/>
    <n v="0.40909090909090912"/>
    <n v="66"/>
  </r>
  <r>
    <x v="17"/>
    <n v="9"/>
    <s v="Plato_9"/>
    <s v="Descripción del Plato_9"/>
    <n v="17"/>
    <n v="29"/>
    <n v="1"/>
    <n v="23"/>
    <s v="Ninguna"/>
    <n v="12"/>
    <n v="29"/>
    <n v="0.41379310344827586"/>
    <n v="29"/>
  </r>
  <r>
    <x v="17"/>
    <n v="9"/>
    <s v="Plato_20"/>
    <s v="Descripción del Plato_20"/>
    <n v="25"/>
    <n v="40"/>
    <n v="2"/>
    <n v="54"/>
    <s v="Ninguna"/>
    <n v="15"/>
    <n v="40"/>
    <n v="0.375"/>
    <n v="80"/>
  </r>
  <r>
    <x v="17"/>
    <n v="9"/>
    <s v="Plato_10"/>
    <s v="Descripción del Plato_10"/>
    <n v="15"/>
    <n v="26"/>
    <n v="3"/>
    <n v="23"/>
    <s v="Ninguna"/>
    <n v="11"/>
    <n v="26"/>
    <n v="0.42307692307692307"/>
    <n v="78"/>
  </r>
  <r>
    <x v="17"/>
    <n v="9"/>
    <s v="Plato_15"/>
    <s v="Descripción del Plato_15"/>
    <n v="19"/>
    <n v="32"/>
    <n v="2"/>
    <n v="34"/>
    <s v="Ninguna"/>
    <n v="13"/>
    <n v="32"/>
    <n v="0.40625"/>
    <n v="64"/>
  </r>
  <r>
    <x v="18"/>
    <n v="18"/>
    <s v="Plato_20"/>
    <s v="Descripción del Plato_20"/>
    <n v="25"/>
    <n v="40"/>
    <n v="2"/>
    <n v="44"/>
    <s v="Sin cebolla"/>
    <n v="15"/>
    <n v="40"/>
    <n v="0.375"/>
    <n v="80"/>
  </r>
  <r>
    <x v="19"/>
    <n v="8"/>
    <s v="Plato_8"/>
    <s v="Descripción del Plato_8"/>
    <n v="21"/>
    <n v="35"/>
    <n v="3"/>
    <n v="50"/>
    <s v="Sin cebolla"/>
    <n v="14"/>
    <n v="35"/>
    <n v="0.4"/>
    <n v="105"/>
  </r>
  <r>
    <x v="19"/>
    <n v="8"/>
    <s v="Plato_1"/>
    <s v="Descripción del Plato_1"/>
    <n v="15"/>
    <n v="25"/>
    <n v="2"/>
    <n v="6"/>
    <s v="Sin cebolla"/>
    <n v="10"/>
    <n v="25"/>
    <n v="0.4"/>
    <n v="50"/>
  </r>
  <r>
    <x v="19"/>
    <n v="8"/>
    <s v="Plato_14"/>
    <s v="Descripción del Plato_14"/>
    <n v="14"/>
    <n v="23"/>
    <n v="1"/>
    <n v="14"/>
    <s v="Sin cebolla"/>
    <n v="9"/>
    <n v="23"/>
    <n v="0.39130434782608697"/>
    <n v="23"/>
  </r>
  <r>
    <x v="20"/>
    <n v="12"/>
    <s v="Plato_20"/>
    <s v="Descripción del Plato_20"/>
    <n v="25"/>
    <n v="40"/>
    <n v="3"/>
    <n v="20"/>
    <s v="Ninguna"/>
    <n v="15"/>
    <n v="40"/>
    <n v="0.375"/>
    <n v="120"/>
  </r>
  <r>
    <x v="20"/>
    <n v="12"/>
    <s v="Plato_3"/>
    <s v="Descripción del Plato_3"/>
    <n v="12"/>
    <n v="20"/>
    <n v="2"/>
    <n v="43"/>
    <s v="Ninguna"/>
    <n v="8"/>
    <n v="20"/>
    <n v="0.4"/>
    <n v="40"/>
  </r>
  <r>
    <x v="20"/>
    <n v="12"/>
    <s v="Plato_15"/>
    <s v="Descripción del Plato_15"/>
    <n v="19"/>
    <n v="32"/>
    <n v="2"/>
    <n v="44"/>
    <s v="Sin cebolla"/>
    <n v="13"/>
    <n v="32"/>
    <n v="0.40625"/>
    <n v="64"/>
  </r>
  <r>
    <x v="20"/>
    <n v="12"/>
    <s v="Plato_1"/>
    <s v="Descripción del Plato_1"/>
    <n v="15"/>
    <n v="25"/>
    <n v="2"/>
    <n v="45"/>
    <s v="Sin cebolla"/>
    <n v="10"/>
    <n v="25"/>
    <n v="0.4"/>
    <n v="50"/>
  </r>
  <r>
    <x v="21"/>
    <n v="15"/>
    <s v="Plato_4"/>
    <s v="Descripción del Plato_4"/>
    <n v="10"/>
    <n v="18"/>
    <n v="1"/>
    <n v="32"/>
    <s v="Ninguna"/>
    <n v="8"/>
    <n v="18"/>
    <n v="0.44444444444444442"/>
    <n v="18"/>
  </r>
  <r>
    <x v="21"/>
    <n v="15"/>
    <s v="Plato_18"/>
    <s v="Descripción del Plato_18"/>
    <n v="20"/>
    <n v="34"/>
    <n v="3"/>
    <n v="19"/>
    <s v="Ninguna"/>
    <n v="14"/>
    <n v="34"/>
    <n v="0.41176470588235292"/>
    <n v="102"/>
  </r>
  <r>
    <x v="21"/>
    <n v="15"/>
    <s v="Plato_9"/>
    <s v="Descripción del Plato_9"/>
    <n v="17"/>
    <n v="29"/>
    <n v="2"/>
    <n v="13"/>
    <s v="Sin cebolla"/>
    <n v="12"/>
    <n v="29"/>
    <n v="0.41379310344827586"/>
    <n v="58"/>
  </r>
  <r>
    <x v="21"/>
    <n v="15"/>
    <s v="Plato_8"/>
    <s v="Descripción del Plato_8"/>
    <n v="21"/>
    <n v="35"/>
    <n v="1"/>
    <n v="59"/>
    <s v="Sin cebolla"/>
    <n v="14"/>
    <n v="35"/>
    <n v="0.4"/>
    <n v="35"/>
  </r>
  <r>
    <x v="22"/>
    <n v="1"/>
    <s v="Plato_12"/>
    <s v="Descripción del Plato_12"/>
    <n v="11"/>
    <n v="19"/>
    <n v="3"/>
    <n v="46"/>
    <s v="Sin cebolla"/>
    <n v="8"/>
    <n v="19"/>
    <n v="0.42105263157894735"/>
    <n v="57"/>
  </r>
  <r>
    <x v="22"/>
    <n v="1"/>
    <s v="Plato_6"/>
    <s v="Descripción del Plato_6"/>
    <n v="16"/>
    <n v="27"/>
    <n v="3"/>
    <n v="17"/>
    <s v="Sin cebolla"/>
    <n v="11"/>
    <n v="27"/>
    <n v="0.40740740740740738"/>
    <n v="81"/>
  </r>
  <r>
    <x v="23"/>
    <n v="5"/>
    <s v="Plato_10"/>
    <s v="Descripción del Plato_10"/>
    <n v="15"/>
    <n v="26"/>
    <n v="3"/>
    <n v="45"/>
    <s v="Ninguna"/>
    <n v="11"/>
    <n v="26"/>
    <n v="0.42307692307692307"/>
    <n v="78"/>
  </r>
  <r>
    <x v="23"/>
    <n v="5"/>
    <s v="Plato_9"/>
    <s v="Descripción del Plato_9"/>
    <n v="17"/>
    <n v="29"/>
    <n v="1"/>
    <n v="46"/>
    <s v="Ninguna"/>
    <n v="12"/>
    <n v="29"/>
    <n v="0.41379310344827586"/>
    <n v="29"/>
  </r>
  <r>
    <x v="23"/>
    <n v="5"/>
    <s v="Plato_14"/>
    <s v="Descripción del Plato_14"/>
    <n v="14"/>
    <n v="23"/>
    <n v="2"/>
    <n v="42"/>
    <s v="Sin cebolla"/>
    <n v="9"/>
    <n v="23"/>
    <n v="0.39130434782608697"/>
    <n v="46"/>
  </r>
  <r>
    <x v="23"/>
    <n v="5"/>
    <s v="Plato_20"/>
    <s v="Descripción del Plato_20"/>
    <n v="25"/>
    <n v="40"/>
    <n v="2"/>
    <n v="47"/>
    <s v="Sin cebolla"/>
    <n v="15"/>
    <n v="40"/>
    <n v="0.375"/>
    <n v="80"/>
  </r>
  <r>
    <x v="24"/>
    <n v="12"/>
    <s v="Plato_18"/>
    <s v="Descripción del Plato_18"/>
    <n v="20"/>
    <n v="34"/>
    <n v="1"/>
    <n v="35"/>
    <s v="Sin cebolla"/>
    <n v="14"/>
    <n v="34"/>
    <n v="0.41176470588235292"/>
    <n v="34"/>
  </r>
  <r>
    <x v="25"/>
    <n v="18"/>
    <s v="Plato_4"/>
    <s v="Descripción del Plato_4"/>
    <n v="10"/>
    <n v="18"/>
    <n v="2"/>
    <n v="13"/>
    <s v="Sin cebolla"/>
    <n v="8"/>
    <n v="18"/>
    <n v="0.44444444444444442"/>
    <n v="36"/>
  </r>
  <r>
    <x v="25"/>
    <n v="18"/>
    <s v="Plato_13"/>
    <s v="Descripción del Plato_13"/>
    <n v="13"/>
    <n v="21"/>
    <n v="2"/>
    <n v="54"/>
    <s v="Ninguna"/>
    <n v="8"/>
    <n v="21"/>
    <n v="0.38095238095238093"/>
    <n v="42"/>
  </r>
  <r>
    <x v="25"/>
    <n v="18"/>
    <s v="Plato_7"/>
    <s v="Descripción del Plato_7"/>
    <n v="14"/>
    <n v="24"/>
    <n v="2"/>
    <n v="42"/>
    <s v="Sin cebolla"/>
    <n v="10"/>
    <n v="24"/>
    <n v="0.41666666666666669"/>
    <n v="48"/>
  </r>
  <r>
    <x v="26"/>
    <n v="4"/>
    <s v="Plato_8"/>
    <s v="Descripción del Plato_8"/>
    <n v="21"/>
    <n v="35"/>
    <n v="1"/>
    <n v="17"/>
    <s v="Ninguna"/>
    <n v="14"/>
    <n v="35"/>
    <n v="0.4"/>
    <n v="35"/>
  </r>
  <r>
    <x v="26"/>
    <n v="4"/>
    <s v="Plato_10"/>
    <s v="Descripción del Plato_10"/>
    <n v="15"/>
    <n v="26"/>
    <n v="1"/>
    <n v="38"/>
    <s v="Sin cebolla"/>
    <n v="11"/>
    <n v="26"/>
    <n v="0.42307692307692307"/>
    <n v="26"/>
  </r>
  <r>
    <x v="27"/>
    <n v="2"/>
    <s v="Plato_4"/>
    <s v="Descripción del Plato_4"/>
    <n v="10"/>
    <n v="18"/>
    <n v="2"/>
    <n v="17"/>
    <s v="Sin cebolla"/>
    <n v="8"/>
    <n v="18"/>
    <n v="0.44444444444444442"/>
    <n v="36"/>
  </r>
  <r>
    <x v="27"/>
    <n v="2"/>
    <s v="Plato_9"/>
    <s v="Descripción del Plato_9"/>
    <n v="17"/>
    <n v="29"/>
    <n v="2"/>
    <n v="39"/>
    <s v="Sin cebolla"/>
    <n v="12"/>
    <n v="29"/>
    <n v="0.41379310344827586"/>
    <n v="58"/>
  </r>
  <r>
    <x v="28"/>
    <n v="20"/>
    <s v="Plato_1"/>
    <s v="Descripción del Plato_1"/>
    <n v="15"/>
    <n v="25"/>
    <n v="3"/>
    <n v="22"/>
    <s v="Sin cebolla"/>
    <n v="10"/>
    <n v="25"/>
    <n v="0.4"/>
    <n v="75"/>
  </r>
  <r>
    <x v="28"/>
    <n v="20"/>
    <s v="Plato_4"/>
    <s v="Descripción del Plato_4"/>
    <n v="10"/>
    <n v="18"/>
    <n v="2"/>
    <n v="18"/>
    <s v="Ninguna"/>
    <n v="8"/>
    <n v="18"/>
    <n v="0.44444444444444442"/>
    <n v="36"/>
  </r>
  <r>
    <x v="28"/>
    <n v="20"/>
    <s v="Plato_17"/>
    <s v="Descripción del Plato_17"/>
    <n v="19"/>
    <n v="31"/>
    <n v="2"/>
    <n v="31"/>
    <s v="Sin cebolla"/>
    <n v="12"/>
    <n v="31"/>
    <n v="0.38709677419354838"/>
    <n v="62"/>
  </r>
  <r>
    <x v="29"/>
    <n v="14"/>
    <s v="Plato_10"/>
    <s v="Descripción del Plato_10"/>
    <n v="15"/>
    <n v="26"/>
    <n v="2"/>
    <n v="14"/>
    <s v="Ninguna"/>
    <n v="11"/>
    <n v="26"/>
    <n v="0.42307692307692307"/>
    <n v="52"/>
  </r>
  <r>
    <x v="29"/>
    <n v="14"/>
    <s v="Plato_3"/>
    <s v="Descripción del Plato_3"/>
    <n v="12"/>
    <n v="20"/>
    <n v="3"/>
    <n v="55"/>
    <s v="Ninguna"/>
    <n v="8"/>
    <n v="20"/>
    <n v="0.4"/>
    <n v="60"/>
  </r>
  <r>
    <x v="30"/>
    <n v="13"/>
    <s v="Plato_9"/>
    <s v="Descripción del Plato_9"/>
    <n v="17"/>
    <n v="29"/>
    <n v="1"/>
    <n v="59"/>
    <s v="Sin cebolla"/>
    <n v="12"/>
    <n v="29"/>
    <n v="0.41379310344827586"/>
    <n v="29"/>
  </r>
  <r>
    <x v="30"/>
    <n v="13"/>
    <s v="Plato_12"/>
    <s v="Descripción del Plato_12"/>
    <n v="11"/>
    <n v="19"/>
    <n v="2"/>
    <n v="46"/>
    <s v="Sin cebolla"/>
    <n v="8"/>
    <n v="19"/>
    <n v="0.42105263157894735"/>
    <n v="38"/>
  </r>
  <r>
    <x v="31"/>
    <n v="5"/>
    <s v="Plato_15"/>
    <s v="Descripción del Plato_15"/>
    <n v="19"/>
    <n v="32"/>
    <n v="2"/>
    <n v="50"/>
    <s v="Sin cebolla"/>
    <n v="13"/>
    <n v="32"/>
    <n v="0.40625"/>
    <n v="64"/>
  </r>
  <r>
    <x v="31"/>
    <n v="5"/>
    <s v="Plato_11"/>
    <s v="Descripción del Plato_11"/>
    <n v="20"/>
    <n v="33"/>
    <n v="1"/>
    <n v="20"/>
    <s v="Sin cebolla"/>
    <n v="13"/>
    <n v="33"/>
    <n v="0.39393939393939392"/>
    <n v="33"/>
  </r>
  <r>
    <x v="31"/>
    <n v="5"/>
    <s v="Plato_10"/>
    <s v="Descripción del Plato_10"/>
    <n v="15"/>
    <n v="26"/>
    <n v="3"/>
    <n v="35"/>
    <s v="Ninguna"/>
    <n v="11"/>
    <n v="26"/>
    <n v="0.42307692307692307"/>
    <n v="78"/>
  </r>
  <r>
    <x v="31"/>
    <n v="5"/>
    <s v="Plato_4"/>
    <s v="Descripción del Plato_4"/>
    <n v="10"/>
    <n v="18"/>
    <n v="2"/>
    <n v="23"/>
    <s v="Ninguna"/>
    <n v="8"/>
    <n v="18"/>
    <n v="0.44444444444444442"/>
    <n v="36"/>
  </r>
  <r>
    <x v="32"/>
    <n v="4"/>
    <s v="Plato_8"/>
    <s v="Descripción del Plato_8"/>
    <n v="21"/>
    <n v="35"/>
    <n v="3"/>
    <n v="6"/>
    <s v="Sin cebolla"/>
    <n v="14"/>
    <n v="35"/>
    <n v="0.4"/>
    <n v="105"/>
  </r>
  <r>
    <x v="32"/>
    <n v="4"/>
    <s v="Plato_6"/>
    <s v="Descripción del Plato_6"/>
    <n v="16"/>
    <n v="27"/>
    <n v="1"/>
    <n v="59"/>
    <s v="Ninguna"/>
    <n v="11"/>
    <n v="27"/>
    <n v="0.40740740740740738"/>
    <n v="27"/>
  </r>
  <r>
    <x v="32"/>
    <n v="4"/>
    <s v="Plato_15"/>
    <s v="Descripción del Plato_15"/>
    <n v="19"/>
    <n v="32"/>
    <n v="3"/>
    <n v="55"/>
    <s v="Sin cebolla"/>
    <n v="13"/>
    <n v="32"/>
    <n v="0.40625"/>
    <n v="96"/>
  </r>
  <r>
    <x v="32"/>
    <n v="4"/>
    <s v="Plato_10"/>
    <s v="Descripción del Plato_10"/>
    <n v="15"/>
    <n v="26"/>
    <n v="3"/>
    <n v="10"/>
    <s v="Ninguna"/>
    <n v="11"/>
    <n v="26"/>
    <n v="0.42307692307692307"/>
    <n v="78"/>
  </r>
  <r>
    <x v="33"/>
    <n v="15"/>
    <s v="Plato_18"/>
    <s v="Descripción del Plato_18"/>
    <n v="20"/>
    <n v="34"/>
    <n v="1"/>
    <n v="46"/>
    <s v="Ninguna"/>
    <n v="14"/>
    <n v="34"/>
    <n v="0.41176470588235292"/>
    <n v="34"/>
  </r>
  <r>
    <x v="33"/>
    <n v="15"/>
    <s v="Plato_10"/>
    <s v="Descripción del Plato_10"/>
    <n v="15"/>
    <n v="26"/>
    <n v="3"/>
    <n v="19"/>
    <s v="Sin cebolla"/>
    <n v="11"/>
    <n v="26"/>
    <n v="0.42307692307692307"/>
    <n v="78"/>
  </r>
  <r>
    <x v="34"/>
    <n v="13"/>
    <s v="Plato_2"/>
    <s v="Descripción del Plato_2"/>
    <n v="18"/>
    <n v="30"/>
    <n v="3"/>
    <n v="5"/>
    <s v="Sin cebolla"/>
    <n v="12"/>
    <n v="30"/>
    <n v="0.4"/>
    <n v="90"/>
  </r>
  <r>
    <x v="34"/>
    <n v="13"/>
    <s v="Plato_9"/>
    <s v="Descripción del Plato_9"/>
    <n v="17"/>
    <n v="29"/>
    <n v="1"/>
    <n v="8"/>
    <s v="Ninguna"/>
    <n v="12"/>
    <n v="29"/>
    <n v="0.41379310344827586"/>
    <n v="29"/>
  </r>
  <r>
    <x v="34"/>
    <n v="13"/>
    <s v="Plato_11"/>
    <s v="Descripción del Plato_11"/>
    <n v="20"/>
    <n v="33"/>
    <n v="1"/>
    <n v="21"/>
    <s v="Ninguna"/>
    <n v="13"/>
    <n v="33"/>
    <n v="0.39393939393939392"/>
    <n v="33"/>
  </r>
  <r>
    <x v="34"/>
    <n v="13"/>
    <s v="Plato_17"/>
    <s v="Descripción del Plato_17"/>
    <n v="19"/>
    <n v="31"/>
    <n v="2"/>
    <n v="31"/>
    <s v="Sin cebolla"/>
    <n v="12"/>
    <n v="31"/>
    <n v="0.38709677419354838"/>
    <n v="62"/>
  </r>
  <r>
    <x v="35"/>
    <n v="5"/>
    <s v="Plato_2"/>
    <s v="Descripción del Plato_2"/>
    <n v="18"/>
    <n v="30"/>
    <n v="1"/>
    <n v="38"/>
    <s v="Ninguna"/>
    <n v="12"/>
    <n v="30"/>
    <n v="0.4"/>
    <n v="30"/>
  </r>
  <r>
    <x v="36"/>
    <n v="20"/>
    <s v="Plato_13"/>
    <s v="Descripción del Plato_13"/>
    <n v="13"/>
    <n v="21"/>
    <n v="1"/>
    <n v="47"/>
    <s v="Ninguna"/>
    <n v="8"/>
    <n v="21"/>
    <n v="0.38095238095238093"/>
    <n v="21"/>
  </r>
  <r>
    <x v="37"/>
    <n v="10"/>
    <s v="Plato_17"/>
    <s v="Descripción del Plato_17"/>
    <n v="19"/>
    <n v="31"/>
    <n v="3"/>
    <n v="21"/>
    <s v="Sin cebolla"/>
    <n v="12"/>
    <n v="31"/>
    <n v="0.38709677419354838"/>
    <n v="93"/>
  </r>
  <r>
    <x v="37"/>
    <n v="10"/>
    <s v="Plato_8"/>
    <s v="Descripción del Plato_8"/>
    <n v="21"/>
    <n v="35"/>
    <n v="2"/>
    <n v="34"/>
    <s v="Ninguna"/>
    <n v="14"/>
    <n v="35"/>
    <n v="0.4"/>
    <n v="70"/>
  </r>
  <r>
    <x v="37"/>
    <n v="10"/>
    <s v="Plato_19"/>
    <s v="Descripción del Plato_19"/>
    <n v="22"/>
    <n v="36"/>
    <n v="2"/>
    <n v="43"/>
    <s v="Ninguna"/>
    <n v="14"/>
    <n v="36"/>
    <n v="0.3888888888888889"/>
    <n v="72"/>
  </r>
  <r>
    <x v="38"/>
    <n v="15"/>
    <s v="Plato_19"/>
    <s v="Descripción del Plato_19"/>
    <n v="22"/>
    <n v="36"/>
    <n v="3"/>
    <n v="57"/>
    <s v="Ninguna"/>
    <n v="14"/>
    <n v="36"/>
    <n v="0.3888888888888889"/>
    <n v="108"/>
  </r>
  <r>
    <x v="39"/>
    <n v="1"/>
    <s v="Plato_9"/>
    <s v="Descripción del Plato_9"/>
    <n v="17"/>
    <n v="29"/>
    <n v="3"/>
    <n v="15"/>
    <s v="Sin cebolla"/>
    <n v="12"/>
    <n v="29"/>
    <n v="0.41379310344827586"/>
    <n v="87"/>
  </r>
  <r>
    <x v="39"/>
    <n v="1"/>
    <s v="Plato_11"/>
    <s v="Descripción del Plato_11"/>
    <n v="20"/>
    <n v="33"/>
    <n v="1"/>
    <n v="50"/>
    <s v="Sin cebolla"/>
    <n v="13"/>
    <n v="33"/>
    <n v="0.39393939393939392"/>
    <n v="33"/>
  </r>
  <r>
    <x v="39"/>
    <n v="1"/>
    <s v="Plato_16"/>
    <s v="Descripción del Plato_16"/>
    <n v="16"/>
    <n v="28"/>
    <n v="1"/>
    <n v="13"/>
    <s v="Sin cebolla"/>
    <n v="12"/>
    <n v="28"/>
    <n v="0.42857142857142855"/>
    <n v="28"/>
  </r>
  <r>
    <x v="40"/>
    <n v="7"/>
    <s v="Plato_15"/>
    <s v="Descripción del Plato_15"/>
    <n v="19"/>
    <n v="32"/>
    <n v="3"/>
    <n v="23"/>
    <s v="Sin cebolla"/>
    <n v="13"/>
    <n v="32"/>
    <n v="0.40625"/>
    <n v="96"/>
  </r>
  <r>
    <x v="40"/>
    <n v="7"/>
    <s v="Plato_10"/>
    <s v="Descripción del Plato_10"/>
    <n v="15"/>
    <n v="26"/>
    <n v="3"/>
    <n v="47"/>
    <s v="Sin cebolla"/>
    <n v="11"/>
    <n v="26"/>
    <n v="0.42307692307692307"/>
    <n v="78"/>
  </r>
  <r>
    <x v="40"/>
    <n v="7"/>
    <s v="Plato_2"/>
    <s v="Descripción del Plato_2"/>
    <n v="18"/>
    <n v="30"/>
    <n v="1"/>
    <n v="19"/>
    <s v="Sin cebolla"/>
    <n v="12"/>
    <n v="30"/>
    <n v="0.4"/>
    <n v="30"/>
  </r>
  <r>
    <x v="41"/>
    <n v="14"/>
    <s v="Plato_5"/>
    <s v="Descripción del Plato_5"/>
    <n v="13"/>
    <n v="22"/>
    <n v="1"/>
    <n v="57"/>
    <s v="Sin cebolla"/>
    <n v="9"/>
    <n v="22"/>
    <n v="0.40909090909090912"/>
    <n v="22"/>
  </r>
  <r>
    <x v="41"/>
    <n v="14"/>
    <s v="Plato_20"/>
    <s v="Descripción del Plato_20"/>
    <n v="25"/>
    <n v="40"/>
    <n v="2"/>
    <n v="12"/>
    <s v="Sin cebolla"/>
    <n v="15"/>
    <n v="40"/>
    <n v="0.375"/>
    <n v="80"/>
  </r>
  <r>
    <x v="42"/>
    <n v="8"/>
    <s v="Plato_15"/>
    <s v="Descripción del Plato_15"/>
    <n v="19"/>
    <n v="32"/>
    <n v="1"/>
    <n v="6"/>
    <s v="Sin cebolla"/>
    <n v="13"/>
    <n v="32"/>
    <n v="0.40625"/>
    <n v="32"/>
  </r>
  <r>
    <x v="42"/>
    <n v="8"/>
    <s v="Plato_18"/>
    <s v="Descripción del Plato_18"/>
    <n v="20"/>
    <n v="34"/>
    <n v="2"/>
    <n v="59"/>
    <s v="Sin cebolla"/>
    <n v="14"/>
    <n v="34"/>
    <n v="0.41176470588235292"/>
    <n v="68"/>
  </r>
  <r>
    <x v="42"/>
    <n v="8"/>
    <s v="Plato_7"/>
    <s v="Descripción del Plato_7"/>
    <n v="14"/>
    <n v="24"/>
    <n v="3"/>
    <n v="57"/>
    <s v="Ninguna"/>
    <n v="10"/>
    <n v="24"/>
    <n v="0.41666666666666669"/>
    <n v="72"/>
  </r>
  <r>
    <x v="42"/>
    <n v="8"/>
    <s v="Plato_17"/>
    <s v="Descripción del Plato_17"/>
    <n v="19"/>
    <n v="31"/>
    <n v="1"/>
    <n v="24"/>
    <s v="Ninguna"/>
    <n v="12"/>
    <n v="31"/>
    <n v="0.38709677419354838"/>
    <n v="31"/>
  </r>
  <r>
    <x v="43"/>
    <n v="18"/>
    <s v="Plato_10"/>
    <s v="Descripción del Plato_10"/>
    <n v="15"/>
    <n v="26"/>
    <n v="1"/>
    <n v="34"/>
    <s v="Sin cebolla"/>
    <n v="11"/>
    <n v="26"/>
    <n v="0.42307692307692307"/>
    <n v="26"/>
  </r>
  <r>
    <x v="43"/>
    <n v="18"/>
    <s v="Plato_1"/>
    <s v="Descripción del Plato_1"/>
    <n v="15"/>
    <n v="25"/>
    <n v="3"/>
    <n v="8"/>
    <s v="Ninguna"/>
    <n v="10"/>
    <n v="25"/>
    <n v="0.4"/>
    <n v="75"/>
  </r>
  <r>
    <x v="43"/>
    <n v="18"/>
    <s v="Plato_13"/>
    <s v="Descripción del Plato_13"/>
    <n v="13"/>
    <n v="21"/>
    <n v="1"/>
    <n v="43"/>
    <s v="Ninguna"/>
    <n v="8"/>
    <n v="21"/>
    <n v="0.38095238095238093"/>
    <n v="21"/>
  </r>
  <r>
    <x v="44"/>
    <n v="17"/>
    <s v="Plato_4"/>
    <s v="Descripción del Plato_4"/>
    <n v="10"/>
    <n v="18"/>
    <n v="3"/>
    <n v="47"/>
    <s v="Ninguna"/>
    <n v="8"/>
    <n v="18"/>
    <n v="0.44444444444444442"/>
    <n v="54"/>
  </r>
  <r>
    <x v="45"/>
    <n v="10"/>
    <s v="Plato_2"/>
    <s v="Descripción del Plato_2"/>
    <n v="18"/>
    <n v="30"/>
    <n v="2"/>
    <n v="23"/>
    <s v="Sin cebolla"/>
    <n v="12"/>
    <n v="30"/>
    <n v="0.4"/>
    <n v="60"/>
  </r>
  <r>
    <x v="45"/>
    <n v="10"/>
    <s v="Plato_18"/>
    <s v="Descripción del Plato_18"/>
    <n v="20"/>
    <n v="34"/>
    <n v="1"/>
    <n v="48"/>
    <s v="Sin cebolla"/>
    <n v="14"/>
    <n v="34"/>
    <n v="0.41176470588235292"/>
    <n v="34"/>
  </r>
  <r>
    <x v="45"/>
    <n v="10"/>
    <s v="Plato_14"/>
    <s v="Descripción del Plato_14"/>
    <n v="14"/>
    <n v="23"/>
    <n v="2"/>
    <n v="15"/>
    <s v="Ninguna"/>
    <n v="9"/>
    <n v="23"/>
    <n v="0.39130434782608697"/>
    <n v="46"/>
  </r>
  <r>
    <x v="46"/>
    <n v="18"/>
    <s v="Plato_11"/>
    <s v="Descripción del Plato_11"/>
    <n v="20"/>
    <n v="33"/>
    <n v="2"/>
    <n v="56"/>
    <s v="Ninguna"/>
    <n v="13"/>
    <n v="33"/>
    <n v="0.39393939393939392"/>
    <n v="66"/>
  </r>
  <r>
    <x v="46"/>
    <n v="18"/>
    <s v="Plato_14"/>
    <s v="Descripción del Plato_14"/>
    <n v="14"/>
    <n v="23"/>
    <n v="1"/>
    <n v="17"/>
    <s v="Sin cebolla"/>
    <n v="9"/>
    <n v="23"/>
    <n v="0.39130434782608697"/>
    <n v="23"/>
  </r>
  <r>
    <x v="46"/>
    <n v="18"/>
    <s v="Plato_3"/>
    <s v="Descripción del Plato_3"/>
    <n v="12"/>
    <n v="20"/>
    <n v="1"/>
    <n v="14"/>
    <s v="Sin cebolla"/>
    <n v="8"/>
    <n v="20"/>
    <n v="0.4"/>
    <n v="20"/>
  </r>
  <r>
    <x v="47"/>
    <n v="17"/>
    <s v="Plato_6"/>
    <s v="Descripción del Plato_6"/>
    <n v="16"/>
    <n v="27"/>
    <n v="3"/>
    <n v="37"/>
    <s v="Sin cebolla"/>
    <n v="11"/>
    <n v="27"/>
    <n v="0.40740740740740738"/>
    <n v="81"/>
  </r>
  <r>
    <x v="47"/>
    <n v="17"/>
    <s v="Plato_5"/>
    <s v="Descripción del Plato_5"/>
    <n v="13"/>
    <n v="22"/>
    <n v="2"/>
    <n v="55"/>
    <s v="Ninguna"/>
    <n v="9"/>
    <n v="22"/>
    <n v="0.40909090909090912"/>
    <n v="44"/>
  </r>
  <r>
    <x v="47"/>
    <n v="17"/>
    <s v="Plato_11"/>
    <s v="Descripción del Plato_11"/>
    <n v="20"/>
    <n v="33"/>
    <n v="1"/>
    <n v="32"/>
    <s v="Sin cebolla"/>
    <n v="13"/>
    <n v="33"/>
    <n v="0.39393939393939392"/>
    <n v="33"/>
  </r>
  <r>
    <x v="48"/>
    <n v="8"/>
    <s v="Plato_7"/>
    <s v="Descripción del Plato_7"/>
    <n v="14"/>
    <n v="24"/>
    <n v="3"/>
    <n v="9"/>
    <s v="Ninguna"/>
    <n v="10"/>
    <n v="24"/>
    <n v="0.41666666666666669"/>
    <n v="72"/>
  </r>
  <r>
    <x v="48"/>
    <n v="8"/>
    <s v="Plato_15"/>
    <s v="Descripción del Plato_15"/>
    <n v="19"/>
    <n v="32"/>
    <n v="3"/>
    <n v="27"/>
    <s v="Ninguna"/>
    <n v="13"/>
    <n v="32"/>
    <n v="0.40625"/>
    <n v="96"/>
  </r>
  <r>
    <x v="48"/>
    <n v="8"/>
    <s v="Plato_4"/>
    <s v="Descripción del Plato_4"/>
    <n v="10"/>
    <n v="18"/>
    <n v="1"/>
    <n v="45"/>
    <s v="Sin cebolla"/>
    <n v="8"/>
    <n v="18"/>
    <n v="0.44444444444444442"/>
    <n v="18"/>
  </r>
  <r>
    <x v="49"/>
    <n v="19"/>
    <s v="Plato_15"/>
    <s v="Descripción del Plato_15"/>
    <n v="19"/>
    <n v="32"/>
    <n v="1"/>
    <n v="6"/>
    <s v="Ninguna"/>
    <n v="13"/>
    <n v="32"/>
    <n v="0.40625"/>
    <n v="32"/>
  </r>
  <r>
    <x v="49"/>
    <n v="19"/>
    <s v="Plato_5"/>
    <s v="Descripción del Plato_5"/>
    <n v="13"/>
    <n v="22"/>
    <n v="2"/>
    <n v="15"/>
    <s v="Ninguna"/>
    <n v="9"/>
    <n v="22"/>
    <n v="0.40909090909090912"/>
    <n v="44"/>
  </r>
  <r>
    <x v="50"/>
    <n v="12"/>
    <s v="Plato_14"/>
    <s v="Descripción del Plato_14"/>
    <n v="14"/>
    <n v="23"/>
    <n v="2"/>
    <n v="33"/>
    <s v="Sin cebolla"/>
    <n v="9"/>
    <n v="23"/>
    <n v="0.39130434782608697"/>
    <n v="46"/>
  </r>
  <r>
    <x v="50"/>
    <n v="12"/>
    <s v="Plato_11"/>
    <s v="Descripción del Plato_11"/>
    <n v="20"/>
    <n v="33"/>
    <n v="3"/>
    <n v="56"/>
    <s v="Ninguna"/>
    <n v="13"/>
    <n v="33"/>
    <n v="0.39393939393939392"/>
    <n v="99"/>
  </r>
  <r>
    <x v="50"/>
    <n v="12"/>
    <s v="Plato_5"/>
    <s v="Descripción del Plato_5"/>
    <n v="13"/>
    <n v="22"/>
    <n v="2"/>
    <n v="53"/>
    <s v="Ninguna"/>
    <n v="9"/>
    <n v="22"/>
    <n v="0.40909090909090912"/>
    <n v="44"/>
  </r>
  <r>
    <x v="50"/>
    <n v="12"/>
    <s v="Plato_4"/>
    <s v="Descripción del Plato_4"/>
    <n v="10"/>
    <n v="18"/>
    <n v="2"/>
    <n v="22"/>
    <s v="Ninguna"/>
    <n v="8"/>
    <n v="18"/>
    <n v="0.44444444444444442"/>
    <n v="36"/>
  </r>
  <r>
    <x v="51"/>
    <n v="7"/>
    <s v="Plato_11"/>
    <s v="Descripción del Plato_11"/>
    <n v="20"/>
    <n v="33"/>
    <n v="3"/>
    <n v="13"/>
    <s v="Ninguna"/>
    <n v="13"/>
    <n v="33"/>
    <n v="0.39393939393939392"/>
    <n v="99"/>
  </r>
  <r>
    <x v="51"/>
    <n v="7"/>
    <s v="Plato_17"/>
    <s v="Descripción del Plato_17"/>
    <n v="19"/>
    <n v="31"/>
    <n v="2"/>
    <n v="17"/>
    <s v="Sin cebolla"/>
    <n v="12"/>
    <n v="31"/>
    <n v="0.38709677419354838"/>
    <n v="62"/>
  </r>
  <r>
    <x v="51"/>
    <n v="7"/>
    <s v="Plato_18"/>
    <s v="Descripción del Plato_18"/>
    <n v="20"/>
    <n v="34"/>
    <n v="3"/>
    <n v="32"/>
    <s v="Ninguna"/>
    <n v="14"/>
    <n v="34"/>
    <n v="0.41176470588235292"/>
    <n v="102"/>
  </r>
  <r>
    <x v="52"/>
    <n v="16"/>
    <s v="Plato_14"/>
    <s v="Descripción del Plato_14"/>
    <n v="14"/>
    <n v="23"/>
    <n v="3"/>
    <n v="47"/>
    <s v="Sin cebolla"/>
    <n v="9"/>
    <n v="23"/>
    <n v="0.39130434782608697"/>
    <n v="69"/>
  </r>
  <r>
    <x v="52"/>
    <n v="16"/>
    <s v="Plato_2"/>
    <s v="Descripción del Plato_2"/>
    <n v="18"/>
    <n v="30"/>
    <n v="3"/>
    <n v="39"/>
    <s v="Sin cebolla"/>
    <n v="12"/>
    <n v="30"/>
    <n v="0.4"/>
    <n v="90"/>
  </r>
  <r>
    <x v="52"/>
    <n v="16"/>
    <s v="Plato_19"/>
    <s v="Descripción del Plato_19"/>
    <n v="22"/>
    <n v="36"/>
    <n v="3"/>
    <n v="26"/>
    <s v="Ninguna"/>
    <n v="14"/>
    <n v="36"/>
    <n v="0.3888888888888889"/>
    <n v="108"/>
  </r>
  <r>
    <x v="53"/>
    <n v="6"/>
    <s v="Plato_8"/>
    <s v="Descripción del Plato_8"/>
    <n v="21"/>
    <n v="35"/>
    <n v="3"/>
    <n v="47"/>
    <s v="Ninguna"/>
    <n v="14"/>
    <n v="35"/>
    <n v="0.4"/>
    <n v="105"/>
  </r>
  <r>
    <x v="53"/>
    <n v="6"/>
    <s v="Plato_17"/>
    <s v="Descripción del Plato_17"/>
    <n v="19"/>
    <n v="31"/>
    <n v="1"/>
    <n v="55"/>
    <s v="Sin cebolla"/>
    <n v="12"/>
    <n v="31"/>
    <n v="0.38709677419354838"/>
    <n v="31"/>
  </r>
  <r>
    <x v="53"/>
    <n v="6"/>
    <s v="Plato_4"/>
    <s v="Descripción del Plato_4"/>
    <n v="10"/>
    <n v="18"/>
    <n v="1"/>
    <n v="55"/>
    <s v="Sin cebolla"/>
    <n v="8"/>
    <n v="18"/>
    <n v="0.44444444444444442"/>
    <n v="18"/>
  </r>
  <r>
    <x v="53"/>
    <n v="6"/>
    <s v="Plato_11"/>
    <s v="Descripción del Plato_11"/>
    <n v="20"/>
    <n v="33"/>
    <n v="1"/>
    <n v="46"/>
    <s v="Sin cebolla"/>
    <n v="13"/>
    <n v="33"/>
    <n v="0.39393939393939392"/>
    <n v="33"/>
  </r>
  <r>
    <x v="54"/>
    <n v="20"/>
    <s v="Plato_11"/>
    <s v="Descripción del Plato_11"/>
    <n v="20"/>
    <n v="33"/>
    <n v="3"/>
    <n v="27"/>
    <s v="Sin cebolla"/>
    <n v="13"/>
    <n v="33"/>
    <n v="0.39393939393939392"/>
    <n v="99"/>
  </r>
  <r>
    <x v="54"/>
    <n v="20"/>
    <s v="Plato_7"/>
    <s v="Descripción del Plato_7"/>
    <n v="14"/>
    <n v="24"/>
    <n v="1"/>
    <n v="5"/>
    <s v="Ninguna"/>
    <n v="10"/>
    <n v="24"/>
    <n v="0.41666666666666669"/>
    <n v="24"/>
  </r>
  <r>
    <x v="54"/>
    <n v="20"/>
    <s v="Plato_19"/>
    <s v="Descripción del Plato_19"/>
    <n v="22"/>
    <n v="36"/>
    <n v="1"/>
    <n v="51"/>
    <s v="Sin cebolla"/>
    <n v="14"/>
    <n v="36"/>
    <n v="0.3888888888888889"/>
    <n v="36"/>
  </r>
  <r>
    <x v="54"/>
    <n v="20"/>
    <s v="Plato_15"/>
    <s v="Descripción del Plato_15"/>
    <n v="19"/>
    <n v="32"/>
    <n v="3"/>
    <n v="13"/>
    <s v="Ninguna"/>
    <n v="13"/>
    <n v="32"/>
    <n v="0.40625"/>
    <n v="96"/>
  </r>
  <r>
    <x v="55"/>
    <n v="1"/>
    <s v="Plato_9"/>
    <s v="Descripción del Plato_9"/>
    <n v="17"/>
    <n v="29"/>
    <n v="1"/>
    <n v="38"/>
    <s v="Ninguna"/>
    <n v="12"/>
    <n v="29"/>
    <n v="0.41379310344827586"/>
    <n v="29"/>
  </r>
  <r>
    <x v="55"/>
    <n v="1"/>
    <s v="Plato_12"/>
    <s v="Descripción del Plato_12"/>
    <n v="11"/>
    <n v="19"/>
    <n v="1"/>
    <n v="40"/>
    <s v="Sin cebolla"/>
    <n v="8"/>
    <n v="19"/>
    <n v="0.42105263157894735"/>
    <n v="19"/>
  </r>
  <r>
    <x v="56"/>
    <n v="18"/>
    <s v="Plato_8"/>
    <s v="Descripción del Plato_8"/>
    <n v="21"/>
    <n v="35"/>
    <n v="1"/>
    <n v="21"/>
    <s v="Sin cebolla"/>
    <n v="14"/>
    <n v="35"/>
    <n v="0.4"/>
    <n v="35"/>
  </r>
  <r>
    <x v="56"/>
    <n v="18"/>
    <s v="Plato_20"/>
    <s v="Descripción del Plato_20"/>
    <n v="25"/>
    <n v="40"/>
    <n v="1"/>
    <n v="30"/>
    <s v="Sin cebolla"/>
    <n v="15"/>
    <n v="40"/>
    <n v="0.375"/>
    <n v="40"/>
  </r>
  <r>
    <x v="56"/>
    <n v="18"/>
    <s v="Plato_5"/>
    <s v="Descripción del Plato_5"/>
    <n v="13"/>
    <n v="22"/>
    <n v="1"/>
    <n v="10"/>
    <s v="Ninguna"/>
    <n v="9"/>
    <n v="22"/>
    <n v="0.40909090909090912"/>
    <n v="22"/>
  </r>
  <r>
    <x v="56"/>
    <n v="18"/>
    <s v="Plato_19"/>
    <s v="Descripción del Plato_19"/>
    <n v="22"/>
    <n v="36"/>
    <n v="2"/>
    <n v="7"/>
    <s v="Sin cebolla"/>
    <n v="14"/>
    <n v="36"/>
    <n v="0.3888888888888889"/>
    <n v="72"/>
  </r>
  <r>
    <x v="57"/>
    <n v="8"/>
    <s v="Plato_5"/>
    <s v="Descripción del Plato_5"/>
    <n v="13"/>
    <n v="22"/>
    <n v="1"/>
    <n v="17"/>
    <s v="Sin cebolla"/>
    <n v="9"/>
    <n v="22"/>
    <n v="0.40909090909090912"/>
    <n v="22"/>
  </r>
  <r>
    <x v="57"/>
    <n v="8"/>
    <s v="Plato_3"/>
    <s v="Descripción del Plato_3"/>
    <n v="12"/>
    <n v="20"/>
    <n v="3"/>
    <n v="56"/>
    <s v="Sin cebolla"/>
    <n v="8"/>
    <n v="20"/>
    <n v="0.4"/>
    <n v="60"/>
  </r>
  <r>
    <x v="58"/>
    <n v="8"/>
    <s v="Plato_12"/>
    <s v="Descripción del Plato_12"/>
    <n v="11"/>
    <n v="19"/>
    <n v="2"/>
    <n v="13"/>
    <s v="Ninguna"/>
    <n v="8"/>
    <n v="19"/>
    <n v="0.42105263157894735"/>
    <n v="38"/>
  </r>
  <r>
    <x v="58"/>
    <n v="8"/>
    <s v="Plato_14"/>
    <s v="Descripción del Plato_14"/>
    <n v="14"/>
    <n v="23"/>
    <n v="2"/>
    <n v="9"/>
    <s v="Ninguna"/>
    <n v="9"/>
    <n v="23"/>
    <n v="0.39130434782608697"/>
    <n v="46"/>
  </r>
  <r>
    <x v="58"/>
    <n v="8"/>
    <s v="Plato_4"/>
    <s v="Descripción del Plato_4"/>
    <n v="10"/>
    <n v="18"/>
    <n v="2"/>
    <n v="13"/>
    <s v="Sin cebolla"/>
    <n v="8"/>
    <n v="18"/>
    <n v="0.44444444444444442"/>
    <n v="36"/>
  </r>
  <r>
    <x v="58"/>
    <n v="8"/>
    <s v="Plato_20"/>
    <s v="Descripción del Plato_20"/>
    <n v="25"/>
    <n v="40"/>
    <n v="1"/>
    <n v="13"/>
    <s v="Sin cebolla"/>
    <n v="15"/>
    <n v="40"/>
    <n v="0.375"/>
    <n v="40"/>
  </r>
  <r>
    <x v="59"/>
    <n v="6"/>
    <s v="Plato_4"/>
    <s v="Descripción del Plato_4"/>
    <n v="10"/>
    <n v="18"/>
    <n v="2"/>
    <n v="23"/>
    <s v="Ninguna"/>
    <n v="8"/>
    <n v="18"/>
    <n v="0.44444444444444442"/>
    <n v="36"/>
  </r>
  <r>
    <x v="59"/>
    <n v="6"/>
    <s v="Plato_11"/>
    <s v="Descripción del Plato_11"/>
    <n v="20"/>
    <n v="33"/>
    <n v="2"/>
    <n v="20"/>
    <s v="Sin cebolla"/>
    <n v="13"/>
    <n v="33"/>
    <n v="0.39393939393939392"/>
    <n v="66"/>
  </r>
  <r>
    <x v="60"/>
    <n v="10"/>
    <s v="Plato_20"/>
    <s v="Descripción del Plato_20"/>
    <n v="25"/>
    <n v="40"/>
    <n v="2"/>
    <n v="56"/>
    <s v="Ninguna"/>
    <n v="15"/>
    <n v="40"/>
    <n v="0.375"/>
    <n v="80"/>
  </r>
  <r>
    <x v="60"/>
    <n v="10"/>
    <s v="Plato_4"/>
    <s v="Descripción del Plato_4"/>
    <n v="10"/>
    <n v="18"/>
    <n v="1"/>
    <n v="39"/>
    <s v="Sin cebolla"/>
    <n v="8"/>
    <n v="18"/>
    <n v="0.44444444444444442"/>
    <n v="18"/>
  </r>
  <r>
    <x v="60"/>
    <n v="10"/>
    <s v="Plato_2"/>
    <s v="Descripción del Plato_2"/>
    <n v="18"/>
    <n v="30"/>
    <n v="2"/>
    <n v="13"/>
    <s v="Ninguna"/>
    <n v="12"/>
    <n v="30"/>
    <n v="0.4"/>
    <n v="60"/>
  </r>
  <r>
    <x v="60"/>
    <n v="10"/>
    <s v="Plato_16"/>
    <s v="Descripción del Plato_16"/>
    <n v="16"/>
    <n v="28"/>
    <n v="3"/>
    <n v="51"/>
    <s v="Sin cebolla"/>
    <n v="12"/>
    <n v="28"/>
    <n v="0.42857142857142855"/>
    <n v="84"/>
  </r>
  <r>
    <x v="61"/>
    <n v="2"/>
    <s v="Plato_2"/>
    <s v="Descripción del Plato_2"/>
    <n v="18"/>
    <n v="30"/>
    <n v="2"/>
    <n v="59"/>
    <s v="Sin cebolla"/>
    <n v="12"/>
    <n v="30"/>
    <n v="0.4"/>
    <n v="60"/>
  </r>
  <r>
    <x v="61"/>
    <n v="2"/>
    <s v="Plato_12"/>
    <s v="Descripción del Plato_12"/>
    <n v="11"/>
    <n v="19"/>
    <n v="3"/>
    <n v="46"/>
    <s v="Sin cebolla"/>
    <n v="8"/>
    <n v="19"/>
    <n v="0.42105263157894735"/>
    <n v="57"/>
  </r>
  <r>
    <x v="61"/>
    <n v="2"/>
    <s v="Plato_17"/>
    <s v="Descripción del Plato_17"/>
    <n v="19"/>
    <n v="31"/>
    <n v="1"/>
    <n v="50"/>
    <s v="Sin cebolla"/>
    <n v="12"/>
    <n v="31"/>
    <n v="0.38709677419354838"/>
    <n v="31"/>
  </r>
  <r>
    <x v="62"/>
    <n v="17"/>
    <s v="Plato_3"/>
    <s v="Descripción del Plato_3"/>
    <n v="12"/>
    <n v="20"/>
    <n v="1"/>
    <n v="10"/>
    <s v="Sin cebolla"/>
    <n v="8"/>
    <n v="20"/>
    <n v="0.4"/>
    <n v="20"/>
  </r>
  <r>
    <x v="62"/>
    <n v="17"/>
    <s v="Plato_8"/>
    <s v="Descripción del Plato_8"/>
    <n v="21"/>
    <n v="35"/>
    <n v="1"/>
    <n v="20"/>
    <s v="Ninguna"/>
    <n v="14"/>
    <n v="35"/>
    <n v="0.4"/>
    <n v="35"/>
  </r>
  <r>
    <x v="63"/>
    <n v="3"/>
    <s v="Plato_3"/>
    <s v="Descripción del Plato_3"/>
    <n v="12"/>
    <n v="20"/>
    <n v="3"/>
    <n v="25"/>
    <s v="Ninguna"/>
    <n v="8"/>
    <n v="20"/>
    <n v="0.4"/>
    <n v="60"/>
  </r>
  <r>
    <x v="63"/>
    <n v="3"/>
    <s v="Plato_20"/>
    <s v="Descripción del Plato_20"/>
    <n v="25"/>
    <n v="40"/>
    <n v="3"/>
    <n v="47"/>
    <s v="Sin cebolla"/>
    <n v="15"/>
    <n v="40"/>
    <n v="0.375"/>
    <n v="120"/>
  </r>
  <r>
    <x v="63"/>
    <n v="3"/>
    <s v="Plato_19"/>
    <s v="Descripción del Plato_19"/>
    <n v="22"/>
    <n v="36"/>
    <n v="3"/>
    <n v="10"/>
    <s v="Ninguna"/>
    <n v="14"/>
    <n v="36"/>
    <n v="0.3888888888888889"/>
    <n v="108"/>
  </r>
  <r>
    <x v="64"/>
    <n v="5"/>
    <s v="Plato_16"/>
    <s v="Descripción del Plato_16"/>
    <n v="16"/>
    <n v="28"/>
    <n v="1"/>
    <n v="32"/>
    <s v="Sin cebolla"/>
    <n v="12"/>
    <n v="28"/>
    <n v="0.42857142857142855"/>
    <n v="28"/>
  </r>
  <r>
    <x v="64"/>
    <n v="5"/>
    <s v="Plato_17"/>
    <s v="Descripción del Plato_17"/>
    <n v="19"/>
    <n v="31"/>
    <n v="1"/>
    <n v="55"/>
    <s v="Sin cebolla"/>
    <n v="12"/>
    <n v="31"/>
    <n v="0.38709677419354838"/>
    <n v="31"/>
  </r>
  <r>
    <x v="64"/>
    <n v="5"/>
    <s v="Plato_12"/>
    <s v="Descripción del Plato_12"/>
    <n v="11"/>
    <n v="19"/>
    <n v="3"/>
    <n v="51"/>
    <s v="Ninguna"/>
    <n v="8"/>
    <n v="19"/>
    <n v="0.42105263157894735"/>
    <n v="57"/>
  </r>
  <r>
    <x v="64"/>
    <n v="5"/>
    <s v="Plato_20"/>
    <s v="Descripción del Plato_20"/>
    <n v="25"/>
    <n v="40"/>
    <n v="2"/>
    <n v="17"/>
    <s v="Ninguna"/>
    <n v="15"/>
    <n v="40"/>
    <n v="0.375"/>
    <n v="80"/>
  </r>
  <r>
    <x v="65"/>
    <n v="18"/>
    <s v="Plato_19"/>
    <s v="Descripción del Plato_19"/>
    <n v="22"/>
    <n v="36"/>
    <n v="1"/>
    <n v="29"/>
    <s v="Ninguna"/>
    <n v="14"/>
    <n v="36"/>
    <n v="0.3888888888888889"/>
    <n v="36"/>
  </r>
  <r>
    <x v="65"/>
    <n v="18"/>
    <s v="Plato_20"/>
    <s v="Descripción del Plato_20"/>
    <n v="25"/>
    <n v="40"/>
    <n v="3"/>
    <n v="30"/>
    <s v="Ninguna"/>
    <n v="15"/>
    <n v="40"/>
    <n v="0.375"/>
    <n v="120"/>
  </r>
  <r>
    <x v="65"/>
    <n v="18"/>
    <s v="Plato_4"/>
    <s v="Descripción del Plato_4"/>
    <n v="10"/>
    <n v="18"/>
    <n v="3"/>
    <n v="55"/>
    <s v="Sin cebolla"/>
    <n v="8"/>
    <n v="18"/>
    <n v="0.44444444444444442"/>
    <n v="54"/>
  </r>
  <r>
    <x v="66"/>
    <n v="2"/>
    <s v="Plato_20"/>
    <s v="Descripción del Plato_20"/>
    <n v="25"/>
    <n v="40"/>
    <n v="1"/>
    <n v="22"/>
    <s v="Ninguna"/>
    <n v="15"/>
    <n v="40"/>
    <n v="0.375"/>
    <n v="40"/>
  </r>
  <r>
    <x v="66"/>
    <n v="2"/>
    <s v="Plato_19"/>
    <s v="Descripción del Plato_19"/>
    <n v="22"/>
    <n v="36"/>
    <n v="3"/>
    <n v="59"/>
    <s v="Sin cebolla"/>
    <n v="14"/>
    <n v="36"/>
    <n v="0.3888888888888889"/>
    <n v="108"/>
  </r>
  <r>
    <x v="66"/>
    <n v="2"/>
    <s v="Plato_10"/>
    <s v="Descripción del Plato_10"/>
    <n v="15"/>
    <n v="26"/>
    <n v="3"/>
    <n v="15"/>
    <s v="Sin cebolla"/>
    <n v="11"/>
    <n v="26"/>
    <n v="0.42307692307692307"/>
    <n v="78"/>
  </r>
  <r>
    <x v="66"/>
    <n v="2"/>
    <s v="Plato_2"/>
    <s v="Descripción del Plato_2"/>
    <n v="18"/>
    <n v="30"/>
    <n v="1"/>
    <n v="35"/>
    <s v="Sin cebolla"/>
    <n v="12"/>
    <n v="30"/>
    <n v="0.4"/>
    <n v="30"/>
  </r>
  <r>
    <x v="67"/>
    <n v="8"/>
    <s v="Plato_14"/>
    <s v="Descripción del Plato_14"/>
    <n v="14"/>
    <n v="23"/>
    <n v="3"/>
    <n v="43"/>
    <s v="Ninguna"/>
    <n v="9"/>
    <n v="23"/>
    <n v="0.39130434782608697"/>
    <n v="69"/>
  </r>
  <r>
    <x v="67"/>
    <n v="8"/>
    <s v="Plato_16"/>
    <s v="Descripción del Plato_16"/>
    <n v="16"/>
    <n v="28"/>
    <n v="1"/>
    <n v="19"/>
    <s v="Sin cebolla"/>
    <n v="12"/>
    <n v="28"/>
    <n v="0.42857142857142855"/>
    <n v="28"/>
  </r>
  <r>
    <x v="67"/>
    <n v="8"/>
    <s v="Plato_15"/>
    <s v="Descripción del Plato_15"/>
    <n v="19"/>
    <n v="32"/>
    <n v="3"/>
    <n v="57"/>
    <s v="Sin cebolla"/>
    <n v="13"/>
    <n v="32"/>
    <n v="0.40625"/>
    <n v="96"/>
  </r>
  <r>
    <x v="67"/>
    <n v="8"/>
    <s v="Plato_1"/>
    <s v="Descripción del Plato_1"/>
    <n v="15"/>
    <n v="25"/>
    <n v="1"/>
    <n v="26"/>
    <s v="Sin cebolla"/>
    <n v="10"/>
    <n v="25"/>
    <n v="0.4"/>
    <n v="25"/>
  </r>
  <r>
    <x v="68"/>
    <n v="5"/>
    <s v="Plato_13"/>
    <s v="Descripción del Plato_13"/>
    <n v="13"/>
    <n v="21"/>
    <n v="3"/>
    <n v="20"/>
    <s v="Ninguna"/>
    <n v="8"/>
    <n v="21"/>
    <n v="0.38095238095238093"/>
    <n v="63"/>
  </r>
  <r>
    <x v="68"/>
    <n v="5"/>
    <s v="Plato_7"/>
    <s v="Descripción del Plato_7"/>
    <n v="14"/>
    <n v="24"/>
    <n v="3"/>
    <n v="48"/>
    <s v="Sin cebolla"/>
    <n v="10"/>
    <n v="24"/>
    <n v="0.41666666666666669"/>
    <n v="72"/>
  </r>
  <r>
    <x v="68"/>
    <n v="5"/>
    <s v="Plato_11"/>
    <s v="Descripción del Plato_11"/>
    <n v="20"/>
    <n v="33"/>
    <n v="3"/>
    <n v="24"/>
    <s v="Sin cebolla"/>
    <n v="13"/>
    <n v="33"/>
    <n v="0.39393939393939392"/>
    <n v="99"/>
  </r>
  <r>
    <x v="69"/>
    <n v="17"/>
    <s v="Plato_1"/>
    <s v="Descripción del Plato_1"/>
    <n v="15"/>
    <n v="25"/>
    <n v="2"/>
    <n v="19"/>
    <s v="Sin cebolla"/>
    <n v="10"/>
    <n v="25"/>
    <n v="0.4"/>
    <n v="50"/>
  </r>
  <r>
    <x v="69"/>
    <n v="17"/>
    <s v="Plato_18"/>
    <s v="Descripción del Plato_18"/>
    <n v="20"/>
    <n v="34"/>
    <n v="2"/>
    <n v="21"/>
    <s v="Sin cebolla"/>
    <n v="14"/>
    <n v="34"/>
    <n v="0.41176470588235292"/>
    <n v="68"/>
  </r>
  <r>
    <x v="70"/>
    <n v="18"/>
    <s v="Plato_2"/>
    <s v="Descripción del Plato_2"/>
    <n v="18"/>
    <n v="30"/>
    <n v="3"/>
    <n v="20"/>
    <s v="Sin cebolla"/>
    <n v="12"/>
    <n v="30"/>
    <n v="0.4"/>
    <n v="90"/>
  </r>
  <r>
    <x v="70"/>
    <n v="18"/>
    <s v="Plato_14"/>
    <s v="Descripción del Plato_14"/>
    <n v="14"/>
    <n v="23"/>
    <n v="2"/>
    <n v="29"/>
    <s v="Sin cebolla"/>
    <n v="9"/>
    <n v="23"/>
    <n v="0.39130434782608697"/>
    <n v="46"/>
  </r>
  <r>
    <x v="71"/>
    <n v="17"/>
    <s v="Plato_13"/>
    <s v="Descripción del Plato_13"/>
    <n v="13"/>
    <n v="21"/>
    <n v="1"/>
    <n v="17"/>
    <s v="Sin cebolla"/>
    <n v="8"/>
    <n v="21"/>
    <n v="0.38095238095238093"/>
    <n v="21"/>
  </r>
  <r>
    <x v="71"/>
    <n v="17"/>
    <s v="Plato_4"/>
    <s v="Descripción del Plato_4"/>
    <n v="10"/>
    <n v="18"/>
    <n v="3"/>
    <n v="37"/>
    <s v="Sin cebolla"/>
    <n v="8"/>
    <n v="18"/>
    <n v="0.44444444444444442"/>
    <n v="54"/>
  </r>
  <r>
    <x v="72"/>
    <n v="1"/>
    <s v="Plato_6"/>
    <s v="Descripción del Plato_6"/>
    <n v="16"/>
    <n v="27"/>
    <n v="3"/>
    <n v="20"/>
    <s v="Ninguna"/>
    <n v="11"/>
    <n v="27"/>
    <n v="0.40740740740740738"/>
    <n v="81"/>
  </r>
  <r>
    <x v="73"/>
    <n v="19"/>
    <s v="Plato_10"/>
    <s v="Descripción del Plato_10"/>
    <n v="15"/>
    <n v="26"/>
    <n v="2"/>
    <n v="39"/>
    <s v="Sin cebolla"/>
    <n v="11"/>
    <n v="26"/>
    <n v="0.42307692307692307"/>
    <n v="52"/>
  </r>
  <r>
    <x v="73"/>
    <n v="19"/>
    <s v="Plato_18"/>
    <s v="Descripción del Plato_18"/>
    <n v="20"/>
    <n v="34"/>
    <n v="3"/>
    <n v="37"/>
    <s v="Ninguna"/>
    <n v="14"/>
    <n v="34"/>
    <n v="0.41176470588235292"/>
    <n v="102"/>
  </r>
  <r>
    <x v="73"/>
    <n v="19"/>
    <s v="Plato_15"/>
    <s v="Descripción del Plato_15"/>
    <n v="19"/>
    <n v="32"/>
    <n v="2"/>
    <n v="24"/>
    <s v="Sin cebolla"/>
    <n v="13"/>
    <n v="32"/>
    <n v="0.40625"/>
    <n v="64"/>
  </r>
  <r>
    <x v="74"/>
    <n v="19"/>
    <s v="Plato_20"/>
    <s v="Descripción del Plato_20"/>
    <n v="25"/>
    <n v="40"/>
    <n v="1"/>
    <n v="35"/>
    <s v="Ninguna"/>
    <n v="15"/>
    <n v="40"/>
    <n v="0.375"/>
    <n v="40"/>
  </r>
  <r>
    <x v="74"/>
    <n v="19"/>
    <s v="Plato_14"/>
    <s v="Descripción del Plato_14"/>
    <n v="14"/>
    <n v="23"/>
    <n v="3"/>
    <n v="16"/>
    <s v="Sin cebolla"/>
    <n v="9"/>
    <n v="23"/>
    <n v="0.39130434782608697"/>
    <n v="69"/>
  </r>
  <r>
    <x v="75"/>
    <n v="17"/>
    <s v="Plato_2"/>
    <s v="Descripción del Plato_2"/>
    <n v="18"/>
    <n v="30"/>
    <n v="3"/>
    <n v="13"/>
    <s v="Sin cebolla"/>
    <n v="12"/>
    <n v="30"/>
    <n v="0.4"/>
    <n v="90"/>
  </r>
  <r>
    <x v="75"/>
    <n v="17"/>
    <s v="Plato_4"/>
    <s v="Descripción del Plato_4"/>
    <n v="10"/>
    <n v="18"/>
    <n v="1"/>
    <n v="34"/>
    <s v="Sin cebolla"/>
    <n v="8"/>
    <n v="18"/>
    <n v="0.44444444444444442"/>
    <n v="18"/>
  </r>
  <r>
    <x v="75"/>
    <n v="17"/>
    <s v="Plato_7"/>
    <s v="Descripción del Plato_7"/>
    <n v="14"/>
    <n v="24"/>
    <n v="1"/>
    <n v="20"/>
    <s v="Ninguna"/>
    <n v="10"/>
    <n v="24"/>
    <n v="0.41666666666666669"/>
    <n v="24"/>
  </r>
  <r>
    <x v="75"/>
    <n v="17"/>
    <s v="Plato_10"/>
    <s v="Descripción del Plato_10"/>
    <n v="15"/>
    <n v="26"/>
    <n v="1"/>
    <n v="30"/>
    <s v="Ninguna"/>
    <n v="11"/>
    <n v="26"/>
    <n v="0.42307692307692307"/>
    <n v="26"/>
  </r>
  <r>
    <x v="76"/>
    <n v="3"/>
    <s v="Plato_4"/>
    <s v="Descripción del Plato_4"/>
    <n v="10"/>
    <n v="18"/>
    <n v="1"/>
    <n v="34"/>
    <s v="Sin cebolla"/>
    <n v="8"/>
    <n v="18"/>
    <n v="0.44444444444444442"/>
    <n v="18"/>
  </r>
  <r>
    <x v="76"/>
    <n v="3"/>
    <s v="Plato_7"/>
    <s v="Descripción del Plato_7"/>
    <n v="14"/>
    <n v="24"/>
    <n v="2"/>
    <n v="55"/>
    <s v="Ninguna"/>
    <n v="10"/>
    <n v="24"/>
    <n v="0.41666666666666669"/>
    <n v="48"/>
  </r>
  <r>
    <x v="76"/>
    <n v="3"/>
    <s v="Plato_11"/>
    <s v="Descripción del Plato_11"/>
    <n v="20"/>
    <n v="33"/>
    <n v="1"/>
    <n v="8"/>
    <s v="Sin cebolla"/>
    <n v="13"/>
    <n v="33"/>
    <n v="0.39393939393939392"/>
    <n v="33"/>
  </r>
  <r>
    <x v="77"/>
    <n v="7"/>
    <s v="Plato_12"/>
    <s v="Descripción del Plato_12"/>
    <n v="11"/>
    <n v="19"/>
    <n v="3"/>
    <n v="54"/>
    <s v="Sin cebolla"/>
    <n v="8"/>
    <n v="19"/>
    <n v="0.42105263157894735"/>
    <n v="57"/>
  </r>
  <r>
    <x v="78"/>
    <n v="16"/>
    <s v="Plato_9"/>
    <s v="Descripción del Plato_9"/>
    <n v="17"/>
    <n v="29"/>
    <n v="3"/>
    <n v="14"/>
    <s v="Ninguna"/>
    <n v="12"/>
    <n v="29"/>
    <n v="0.41379310344827586"/>
    <n v="87"/>
  </r>
  <r>
    <x v="78"/>
    <n v="16"/>
    <s v="Plato_11"/>
    <s v="Descripción del Plato_11"/>
    <n v="20"/>
    <n v="33"/>
    <n v="3"/>
    <n v="14"/>
    <s v="Sin cebolla"/>
    <n v="13"/>
    <n v="33"/>
    <n v="0.39393939393939392"/>
    <n v="99"/>
  </r>
  <r>
    <x v="78"/>
    <n v="16"/>
    <s v="Plato_3"/>
    <s v="Descripción del Plato_3"/>
    <n v="12"/>
    <n v="20"/>
    <n v="3"/>
    <n v="25"/>
    <s v="Ninguna"/>
    <n v="8"/>
    <n v="20"/>
    <n v="0.4"/>
    <n v="60"/>
  </r>
  <r>
    <x v="78"/>
    <n v="16"/>
    <s v="Plato_13"/>
    <s v="Descripción del Plato_13"/>
    <n v="13"/>
    <n v="21"/>
    <n v="3"/>
    <n v="43"/>
    <s v="Ninguna"/>
    <n v="8"/>
    <n v="21"/>
    <n v="0.38095238095238093"/>
    <n v="63"/>
  </r>
  <r>
    <x v="79"/>
    <n v="18"/>
    <s v="Plato_5"/>
    <s v="Descripción del Plato_5"/>
    <n v="13"/>
    <n v="22"/>
    <n v="2"/>
    <n v="5"/>
    <s v="Ninguna"/>
    <n v="9"/>
    <n v="22"/>
    <n v="0.40909090909090912"/>
    <n v="44"/>
  </r>
  <r>
    <x v="79"/>
    <n v="18"/>
    <s v="Plato_9"/>
    <s v="Descripción del Plato_9"/>
    <n v="17"/>
    <n v="29"/>
    <n v="1"/>
    <n v="34"/>
    <s v="Sin cebolla"/>
    <n v="12"/>
    <n v="29"/>
    <n v="0.41379310344827586"/>
    <n v="29"/>
  </r>
  <r>
    <x v="79"/>
    <n v="18"/>
    <s v="Plato_7"/>
    <s v="Descripción del Plato_7"/>
    <n v="14"/>
    <n v="24"/>
    <n v="2"/>
    <n v="28"/>
    <s v="Ninguna"/>
    <n v="10"/>
    <n v="24"/>
    <n v="0.41666666666666669"/>
    <n v="48"/>
  </r>
  <r>
    <x v="80"/>
    <n v="17"/>
    <s v="Plato_17"/>
    <s v="Descripción del Plato_17"/>
    <n v="19"/>
    <n v="31"/>
    <n v="2"/>
    <n v="59"/>
    <s v="Sin cebolla"/>
    <n v="12"/>
    <n v="31"/>
    <n v="0.38709677419354838"/>
    <n v="62"/>
  </r>
  <r>
    <x v="81"/>
    <n v="16"/>
    <s v="Plato_1"/>
    <s v="Descripción del Plato_1"/>
    <n v="15"/>
    <n v="25"/>
    <n v="2"/>
    <n v="11"/>
    <s v="Sin cebolla"/>
    <n v="10"/>
    <n v="25"/>
    <n v="0.4"/>
    <n v="50"/>
  </r>
  <r>
    <x v="81"/>
    <n v="16"/>
    <s v="Plato_2"/>
    <s v="Descripción del Plato_2"/>
    <n v="18"/>
    <n v="30"/>
    <n v="1"/>
    <n v="8"/>
    <s v="Sin cebolla"/>
    <n v="12"/>
    <n v="30"/>
    <n v="0.4"/>
    <n v="30"/>
  </r>
  <r>
    <x v="82"/>
    <n v="15"/>
    <s v="Plato_6"/>
    <s v="Descripción del Plato_6"/>
    <n v="16"/>
    <n v="27"/>
    <n v="2"/>
    <n v="14"/>
    <s v="Ninguna"/>
    <n v="11"/>
    <n v="27"/>
    <n v="0.40740740740740738"/>
    <n v="54"/>
  </r>
  <r>
    <x v="82"/>
    <n v="15"/>
    <s v="Plato_3"/>
    <s v="Descripción del Plato_3"/>
    <n v="12"/>
    <n v="20"/>
    <n v="1"/>
    <n v="30"/>
    <s v="Sin cebolla"/>
    <n v="8"/>
    <n v="20"/>
    <n v="0.4"/>
    <n v="20"/>
  </r>
  <r>
    <x v="82"/>
    <n v="15"/>
    <s v="Plato_15"/>
    <s v="Descripción del Plato_15"/>
    <n v="19"/>
    <n v="32"/>
    <n v="3"/>
    <n v="50"/>
    <s v="Ninguna"/>
    <n v="13"/>
    <n v="32"/>
    <n v="0.40625"/>
    <n v="96"/>
  </r>
  <r>
    <x v="83"/>
    <n v="19"/>
    <s v="Plato_2"/>
    <s v="Descripción del Plato_2"/>
    <n v="18"/>
    <n v="30"/>
    <n v="2"/>
    <n v="10"/>
    <s v="Sin cebolla"/>
    <n v="12"/>
    <n v="30"/>
    <n v="0.4"/>
    <n v="60"/>
  </r>
  <r>
    <x v="84"/>
    <n v="8"/>
    <s v="Plato_16"/>
    <s v="Descripción del Plato_16"/>
    <n v="16"/>
    <n v="28"/>
    <n v="3"/>
    <n v="26"/>
    <s v="Sin cebolla"/>
    <n v="12"/>
    <n v="28"/>
    <n v="0.42857142857142855"/>
    <n v="84"/>
  </r>
  <r>
    <x v="84"/>
    <n v="8"/>
    <s v="Plato_19"/>
    <s v="Descripción del Plato_19"/>
    <n v="22"/>
    <n v="36"/>
    <n v="2"/>
    <n v="33"/>
    <s v="Sin cebolla"/>
    <n v="14"/>
    <n v="36"/>
    <n v="0.3888888888888889"/>
    <n v="72"/>
  </r>
  <r>
    <x v="84"/>
    <n v="8"/>
    <s v="Plato_3"/>
    <s v="Descripción del Plato_3"/>
    <n v="12"/>
    <n v="20"/>
    <n v="1"/>
    <n v="54"/>
    <s v="Sin cebolla"/>
    <n v="8"/>
    <n v="20"/>
    <n v="0.4"/>
    <n v="20"/>
  </r>
  <r>
    <x v="84"/>
    <n v="8"/>
    <s v="Plato_15"/>
    <s v="Descripción del Plato_15"/>
    <n v="19"/>
    <n v="32"/>
    <n v="1"/>
    <n v="29"/>
    <s v="Sin cebolla"/>
    <n v="13"/>
    <n v="32"/>
    <n v="0.40625"/>
    <n v="32"/>
  </r>
  <r>
    <x v="85"/>
    <n v="20"/>
    <s v="Plato_1"/>
    <s v="Descripción del Plato_1"/>
    <n v="15"/>
    <n v="25"/>
    <n v="2"/>
    <n v="8"/>
    <s v="Sin cebolla"/>
    <n v="10"/>
    <n v="25"/>
    <n v="0.4"/>
    <n v="50"/>
  </r>
  <r>
    <x v="86"/>
    <n v="3"/>
    <s v="Plato_4"/>
    <s v="Descripción del Plato_4"/>
    <n v="10"/>
    <n v="18"/>
    <n v="2"/>
    <n v="55"/>
    <s v="Ninguna"/>
    <n v="8"/>
    <n v="18"/>
    <n v="0.44444444444444442"/>
    <n v="36"/>
  </r>
  <r>
    <x v="86"/>
    <n v="3"/>
    <s v="Plato_15"/>
    <s v="Descripción del Plato_15"/>
    <n v="19"/>
    <n v="32"/>
    <n v="1"/>
    <n v="5"/>
    <s v="Sin cebolla"/>
    <n v="13"/>
    <n v="32"/>
    <n v="0.40625"/>
    <n v="32"/>
  </r>
  <r>
    <x v="86"/>
    <n v="3"/>
    <s v="Plato_17"/>
    <s v="Descripción del Plato_17"/>
    <n v="19"/>
    <n v="31"/>
    <n v="1"/>
    <n v="11"/>
    <s v="Ninguna"/>
    <n v="12"/>
    <n v="31"/>
    <n v="0.38709677419354838"/>
    <n v="31"/>
  </r>
  <r>
    <x v="87"/>
    <n v="18"/>
    <s v="Plato_20"/>
    <s v="Descripción del Plato_20"/>
    <n v="25"/>
    <n v="40"/>
    <n v="1"/>
    <n v="12"/>
    <s v="Ninguna"/>
    <n v="15"/>
    <n v="40"/>
    <n v="0.375"/>
    <n v="40"/>
  </r>
  <r>
    <x v="87"/>
    <n v="18"/>
    <s v="Plato_12"/>
    <s v="Descripción del Plato_12"/>
    <n v="11"/>
    <n v="19"/>
    <n v="3"/>
    <n v="46"/>
    <s v="Sin cebolla"/>
    <n v="8"/>
    <n v="19"/>
    <n v="0.42105263157894735"/>
    <n v="57"/>
  </r>
  <r>
    <x v="87"/>
    <n v="18"/>
    <s v="Plato_10"/>
    <s v="Descripción del Plato_10"/>
    <n v="15"/>
    <n v="26"/>
    <n v="1"/>
    <n v="59"/>
    <s v="Ninguna"/>
    <n v="11"/>
    <n v="26"/>
    <n v="0.42307692307692307"/>
    <n v="26"/>
  </r>
  <r>
    <x v="88"/>
    <n v="11"/>
    <s v="Plato_14"/>
    <s v="Descripción del Plato_14"/>
    <n v="14"/>
    <n v="23"/>
    <n v="3"/>
    <n v="44"/>
    <s v="Sin cebolla"/>
    <n v="9"/>
    <n v="23"/>
    <n v="0.39130434782608697"/>
    <n v="69"/>
  </r>
  <r>
    <x v="88"/>
    <n v="11"/>
    <s v="Plato_18"/>
    <s v="Descripción del Plato_18"/>
    <n v="20"/>
    <n v="34"/>
    <n v="2"/>
    <n v="58"/>
    <s v="Ninguna"/>
    <n v="14"/>
    <n v="34"/>
    <n v="0.41176470588235292"/>
    <n v="68"/>
  </r>
  <r>
    <x v="88"/>
    <n v="11"/>
    <s v="Plato_5"/>
    <s v="Descripción del Plato_5"/>
    <n v="13"/>
    <n v="22"/>
    <n v="1"/>
    <n v="40"/>
    <s v="Sin cebolla"/>
    <n v="9"/>
    <n v="22"/>
    <n v="0.40909090909090912"/>
    <n v="22"/>
  </r>
  <r>
    <x v="89"/>
    <n v="6"/>
    <s v="Plato_18"/>
    <s v="Descripción del Plato_18"/>
    <n v="20"/>
    <n v="34"/>
    <n v="1"/>
    <n v="48"/>
    <s v="Sin cebolla"/>
    <n v="14"/>
    <n v="34"/>
    <n v="0.41176470588235292"/>
    <n v="34"/>
  </r>
  <r>
    <x v="90"/>
    <n v="1"/>
    <s v="Plato_8"/>
    <s v="Descripción del Plato_8"/>
    <n v="21"/>
    <n v="35"/>
    <n v="3"/>
    <n v="21"/>
    <s v="Sin cebolla"/>
    <n v="14"/>
    <n v="35"/>
    <n v="0.4"/>
    <n v="105"/>
  </r>
  <r>
    <x v="90"/>
    <n v="1"/>
    <s v="Plato_13"/>
    <s v="Descripción del Plato_13"/>
    <n v="13"/>
    <n v="21"/>
    <n v="3"/>
    <n v="52"/>
    <s v="Ninguna"/>
    <n v="8"/>
    <n v="21"/>
    <n v="0.38095238095238093"/>
    <n v="63"/>
  </r>
  <r>
    <x v="90"/>
    <n v="1"/>
    <s v="Plato_5"/>
    <s v="Descripción del Plato_5"/>
    <n v="13"/>
    <n v="22"/>
    <n v="2"/>
    <n v="11"/>
    <s v="Ninguna"/>
    <n v="9"/>
    <n v="22"/>
    <n v="0.40909090909090912"/>
    <n v="44"/>
  </r>
  <r>
    <x v="90"/>
    <n v="1"/>
    <s v="Plato_6"/>
    <s v="Descripción del Plato_6"/>
    <n v="16"/>
    <n v="27"/>
    <n v="3"/>
    <n v="48"/>
    <s v="Ninguna"/>
    <n v="11"/>
    <n v="27"/>
    <n v="0.40740740740740738"/>
    <n v="81"/>
  </r>
  <r>
    <x v="91"/>
    <n v="6"/>
    <s v="Plato_9"/>
    <s v="Descripción del Plato_9"/>
    <n v="17"/>
    <n v="29"/>
    <n v="2"/>
    <n v="36"/>
    <s v="Ninguna"/>
    <n v="12"/>
    <n v="29"/>
    <n v="0.41379310344827586"/>
    <n v="58"/>
  </r>
  <r>
    <x v="91"/>
    <n v="6"/>
    <s v="Plato_7"/>
    <s v="Descripción del Plato_7"/>
    <n v="14"/>
    <n v="24"/>
    <n v="1"/>
    <n v="6"/>
    <s v="Sin cebolla"/>
    <n v="10"/>
    <n v="24"/>
    <n v="0.41666666666666669"/>
    <n v="24"/>
  </r>
  <r>
    <x v="92"/>
    <n v="2"/>
    <s v="Plato_9"/>
    <s v="Descripción del Plato_9"/>
    <n v="17"/>
    <n v="29"/>
    <n v="1"/>
    <n v="18"/>
    <s v="Sin cebolla"/>
    <n v="12"/>
    <n v="29"/>
    <n v="0.41379310344827586"/>
    <n v="29"/>
  </r>
  <r>
    <x v="93"/>
    <n v="12"/>
    <s v="Plato_2"/>
    <s v="Descripción del Plato_2"/>
    <n v="18"/>
    <n v="30"/>
    <n v="3"/>
    <n v="19"/>
    <s v="Sin cebolla"/>
    <n v="12"/>
    <n v="30"/>
    <n v="0.4"/>
    <n v="90"/>
  </r>
  <r>
    <x v="93"/>
    <n v="12"/>
    <s v="Plato_15"/>
    <s v="Descripción del Plato_15"/>
    <n v="19"/>
    <n v="32"/>
    <n v="2"/>
    <n v="56"/>
    <s v="Sin cebolla"/>
    <n v="13"/>
    <n v="32"/>
    <n v="0.40625"/>
    <n v="64"/>
  </r>
  <r>
    <x v="93"/>
    <n v="12"/>
    <s v="Plato_11"/>
    <s v="Descripción del Plato_11"/>
    <n v="20"/>
    <n v="33"/>
    <n v="3"/>
    <n v="54"/>
    <s v="Sin cebolla"/>
    <n v="13"/>
    <n v="33"/>
    <n v="0.39393939393939392"/>
    <n v="99"/>
  </r>
  <r>
    <x v="94"/>
    <n v="12"/>
    <s v="Plato_12"/>
    <s v="Descripción del Plato_12"/>
    <n v="11"/>
    <n v="19"/>
    <n v="3"/>
    <n v="19"/>
    <s v="Sin cebolla"/>
    <n v="8"/>
    <n v="19"/>
    <n v="0.42105263157894735"/>
    <n v="57"/>
  </r>
  <r>
    <x v="94"/>
    <n v="12"/>
    <s v="Plato_15"/>
    <s v="Descripción del Plato_15"/>
    <n v="19"/>
    <n v="32"/>
    <n v="3"/>
    <n v="22"/>
    <s v="Sin cebolla"/>
    <n v="13"/>
    <n v="32"/>
    <n v="0.40625"/>
    <n v="96"/>
  </r>
  <r>
    <x v="95"/>
    <n v="16"/>
    <s v="Plato_11"/>
    <s v="Descripción del Plato_11"/>
    <n v="20"/>
    <n v="33"/>
    <n v="2"/>
    <n v="47"/>
    <s v="Ninguna"/>
    <n v="13"/>
    <n v="33"/>
    <n v="0.39393939393939392"/>
    <n v="66"/>
  </r>
  <r>
    <x v="95"/>
    <n v="16"/>
    <s v="Plato_12"/>
    <s v="Descripción del Plato_12"/>
    <n v="11"/>
    <n v="19"/>
    <n v="2"/>
    <n v="10"/>
    <s v="Ninguna"/>
    <n v="8"/>
    <n v="19"/>
    <n v="0.42105263157894735"/>
    <n v="38"/>
  </r>
  <r>
    <x v="95"/>
    <n v="16"/>
    <s v="Plato_7"/>
    <s v="Descripción del Plato_7"/>
    <n v="14"/>
    <n v="24"/>
    <n v="3"/>
    <n v="19"/>
    <s v="Sin cebolla"/>
    <n v="10"/>
    <n v="24"/>
    <n v="0.41666666666666669"/>
    <n v="72"/>
  </r>
  <r>
    <x v="96"/>
    <n v="14"/>
    <s v="Plato_10"/>
    <s v="Descripción del Plato_10"/>
    <n v="15"/>
    <n v="26"/>
    <n v="1"/>
    <n v="17"/>
    <s v="Sin cebolla"/>
    <n v="11"/>
    <n v="26"/>
    <n v="0.42307692307692307"/>
    <n v="26"/>
  </r>
  <r>
    <x v="96"/>
    <n v="14"/>
    <s v="Plato_3"/>
    <s v="Descripción del Plato_3"/>
    <n v="12"/>
    <n v="20"/>
    <n v="3"/>
    <n v="5"/>
    <s v="Ninguna"/>
    <n v="8"/>
    <n v="20"/>
    <n v="0.4"/>
    <n v="60"/>
  </r>
  <r>
    <x v="96"/>
    <n v="14"/>
    <s v="Plato_18"/>
    <s v="Descripción del Plato_18"/>
    <n v="20"/>
    <n v="34"/>
    <n v="3"/>
    <n v="57"/>
    <s v="Ninguna"/>
    <n v="14"/>
    <n v="34"/>
    <n v="0.41176470588235292"/>
    <n v="102"/>
  </r>
  <r>
    <x v="97"/>
    <n v="7"/>
    <s v="Plato_3"/>
    <s v="Descripción del Plato_3"/>
    <n v="12"/>
    <n v="20"/>
    <n v="3"/>
    <n v="56"/>
    <s v="Sin cebolla"/>
    <n v="8"/>
    <n v="20"/>
    <n v="0.4"/>
    <n v="60"/>
  </r>
  <r>
    <x v="97"/>
    <n v="7"/>
    <s v="Plato_9"/>
    <s v="Descripción del Plato_9"/>
    <n v="17"/>
    <n v="29"/>
    <n v="3"/>
    <n v="33"/>
    <s v="Sin cebolla"/>
    <n v="12"/>
    <n v="29"/>
    <n v="0.41379310344827586"/>
    <n v="87"/>
  </r>
  <r>
    <x v="97"/>
    <n v="7"/>
    <s v="Plato_12"/>
    <s v="Descripción del Plato_12"/>
    <n v="11"/>
    <n v="19"/>
    <n v="1"/>
    <n v="51"/>
    <s v="Sin cebolla"/>
    <n v="8"/>
    <n v="19"/>
    <n v="0.42105263157894735"/>
    <n v="19"/>
  </r>
  <r>
    <x v="98"/>
    <n v="2"/>
    <s v="Plato_2"/>
    <s v="Descripción del Plato_2"/>
    <n v="18"/>
    <n v="30"/>
    <n v="2"/>
    <n v="27"/>
    <s v="Sin cebolla"/>
    <n v="12"/>
    <n v="30"/>
    <n v="0.4"/>
    <n v="60"/>
  </r>
  <r>
    <x v="98"/>
    <n v="2"/>
    <s v="Plato_17"/>
    <s v="Descripción del Plato_17"/>
    <n v="19"/>
    <n v="31"/>
    <n v="1"/>
    <n v="5"/>
    <s v="Sin cebolla"/>
    <n v="12"/>
    <n v="31"/>
    <n v="0.38709677419354838"/>
    <n v="31"/>
  </r>
  <r>
    <x v="98"/>
    <n v="2"/>
    <s v="Plato_12"/>
    <s v="Descripción del Plato_12"/>
    <n v="11"/>
    <n v="19"/>
    <n v="1"/>
    <n v="9"/>
    <s v="Ninguna"/>
    <n v="8"/>
    <n v="19"/>
    <n v="0.42105263157894735"/>
    <n v="19"/>
  </r>
  <r>
    <x v="98"/>
    <n v="2"/>
    <s v="Plato_9"/>
    <s v="Descripción del Plato_9"/>
    <n v="17"/>
    <n v="29"/>
    <n v="1"/>
    <n v="45"/>
    <s v="Ninguna"/>
    <n v="12"/>
    <n v="29"/>
    <n v="0.41379310344827586"/>
    <n v="29"/>
  </r>
  <r>
    <x v="99"/>
    <n v="18"/>
    <s v="Plato_7"/>
    <s v="Descripción del Plato_7"/>
    <n v="14"/>
    <n v="24"/>
    <n v="3"/>
    <n v="48"/>
    <s v="Sin cebolla"/>
    <n v="10"/>
    <n v="24"/>
    <n v="0.41666666666666669"/>
    <n v="72"/>
  </r>
  <r>
    <x v="99"/>
    <n v="18"/>
    <s v="Plato_5"/>
    <s v="Descripción del Plato_5"/>
    <n v="13"/>
    <n v="22"/>
    <n v="2"/>
    <n v="33"/>
    <s v="Ninguna"/>
    <n v="9"/>
    <n v="22"/>
    <n v="0.40909090909090912"/>
    <n v="44"/>
  </r>
  <r>
    <x v="99"/>
    <n v="18"/>
    <s v="Plato_1"/>
    <s v="Descripción del Plato_1"/>
    <n v="15"/>
    <n v="25"/>
    <n v="2"/>
    <n v="22"/>
    <s v="Sin cebolla"/>
    <n v="10"/>
    <n v="25"/>
    <n v="0.4"/>
    <n v="50"/>
  </r>
  <r>
    <x v="100"/>
    <n v="1"/>
    <s v="Plato_17"/>
    <s v="Descripción del Plato_17"/>
    <n v="19"/>
    <n v="31"/>
    <n v="1"/>
    <n v="24"/>
    <s v="Sin cebolla"/>
    <n v="12"/>
    <n v="31"/>
    <n v="0.38709677419354838"/>
    <n v="31"/>
  </r>
  <r>
    <x v="100"/>
    <n v="1"/>
    <s v="Plato_1"/>
    <s v="Descripción del Plato_1"/>
    <n v="15"/>
    <n v="25"/>
    <n v="2"/>
    <n v="41"/>
    <s v="Sin cebolla"/>
    <n v="10"/>
    <n v="25"/>
    <n v="0.4"/>
    <n v="50"/>
  </r>
  <r>
    <x v="100"/>
    <n v="1"/>
    <s v="Plato_5"/>
    <s v="Descripción del Plato_5"/>
    <n v="13"/>
    <n v="22"/>
    <n v="1"/>
    <n v="35"/>
    <s v="Sin cebolla"/>
    <n v="9"/>
    <n v="22"/>
    <n v="0.40909090909090912"/>
    <n v="22"/>
  </r>
  <r>
    <x v="100"/>
    <n v="1"/>
    <s v="Plato_8"/>
    <s v="Descripción del Plato_8"/>
    <n v="21"/>
    <n v="35"/>
    <n v="1"/>
    <n v="34"/>
    <s v="Sin cebolla"/>
    <n v="14"/>
    <n v="35"/>
    <n v="0.4"/>
    <n v="35"/>
  </r>
  <r>
    <x v="101"/>
    <n v="19"/>
    <s v="Plato_16"/>
    <s v="Descripción del Plato_16"/>
    <n v="16"/>
    <n v="28"/>
    <n v="3"/>
    <n v="17"/>
    <s v="Sin cebolla"/>
    <n v="12"/>
    <n v="28"/>
    <n v="0.42857142857142855"/>
    <n v="84"/>
  </r>
  <r>
    <x v="101"/>
    <n v="19"/>
    <s v="Plato_9"/>
    <s v="Descripción del Plato_9"/>
    <n v="17"/>
    <n v="29"/>
    <n v="3"/>
    <n v="29"/>
    <s v="Ninguna"/>
    <n v="12"/>
    <n v="29"/>
    <n v="0.41379310344827586"/>
    <n v="87"/>
  </r>
  <r>
    <x v="102"/>
    <n v="13"/>
    <s v="Plato_13"/>
    <s v="Descripción del Plato_13"/>
    <n v="13"/>
    <n v="21"/>
    <n v="1"/>
    <n v="57"/>
    <s v="Sin cebolla"/>
    <n v="8"/>
    <n v="21"/>
    <n v="0.38095238095238093"/>
    <n v="21"/>
  </r>
  <r>
    <x v="102"/>
    <n v="13"/>
    <s v="Plato_18"/>
    <s v="Descripción del Plato_18"/>
    <n v="20"/>
    <n v="34"/>
    <n v="1"/>
    <n v="9"/>
    <s v="Ninguna"/>
    <n v="14"/>
    <n v="34"/>
    <n v="0.41176470588235292"/>
    <n v="34"/>
  </r>
  <r>
    <x v="102"/>
    <n v="13"/>
    <s v="Plato_4"/>
    <s v="Descripción del Plato_4"/>
    <n v="10"/>
    <n v="18"/>
    <n v="1"/>
    <n v="33"/>
    <s v="Sin cebolla"/>
    <n v="8"/>
    <n v="18"/>
    <n v="0.44444444444444442"/>
    <n v="18"/>
  </r>
  <r>
    <x v="103"/>
    <n v="14"/>
    <s v="Plato_14"/>
    <s v="Descripción del Plato_14"/>
    <n v="14"/>
    <n v="23"/>
    <n v="2"/>
    <n v="43"/>
    <s v="Sin cebolla"/>
    <n v="9"/>
    <n v="23"/>
    <n v="0.39130434782608697"/>
    <n v="46"/>
  </r>
  <r>
    <x v="103"/>
    <n v="14"/>
    <s v="Plato_17"/>
    <s v="Descripción del Plato_17"/>
    <n v="19"/>
    <n v="31"/>
    <n v="1"/>
    <n v="12"/>
    <s v="Ninguna"/>
    <n v="12"/>
    <n v="31"/>
    <n v="0.38709677419354838"/>
    <n v="31"/>
  </r>
  <r>
    <x v="104"/>
    <n v="14"/>
    <s v="Plato_3"/>
    <s v="Descripción del Plato_3"/>
    <n v="12"/>
    <n v="20"/>
    <n v="3"/>
    <n v="9"/>
    <s v="Ninguna"/>
    <n v="8"/>
    <n v="20"/>
    <n v="0.4"/>
    <n v="60"/>
  </r>
  <r>
    <x v="104"/>
    <n v="14"/>
    <s v="Plato_6"/>
    <s v="Descripción del Plato_6"/>
    <n v="16"/>
    <n v="27"/>
    <n v="3"/>
    <n v="34"/>
    <s v="Ninguna"/>
    <n v="11"/>
    <n v="27"/>
    <n v="0.40740740740740738"/>
    <n v="81"/>
  </r>
  <r>
    <x v="105"/>
    <n v="15"/>
    <s v="Plato_18"/>
    <s v="Descripción del Plato_18"/>
    <n v="20"/>
    <n v="34"/>
    <n v="2"/>
    <n v="29"/>
    <s v="Ninguna"/>
    <n v="14"/>
    <n v="34"/>
    <n v="0.41176470588235292"/>
    <n v="68"/>
  </r>
  <r>
    <x v="106"/>
    <n v="11"/>
    <s v="Plato_15"/>
    <s v="Descripción del Plato_15"/>
    <n v="19"/>
    <n v="32"/>
    <n v="2"/>
    <n v="48"/>
    <s v="Ninguna"/>
    <n v="13"/>
    <n v="32"/>
    <n v="0.40625"/>
    <n v="64"/>
  </r>
  <r>
    <x v="106"/>
    <n v="11"/>
    <s v="Plato_9"/>
    <s v="Descripción del Plato_9"/>
    <n v="17"/>
    <n v="29"/>
    <n v="3"/>
    <n v="51"/>
    <s v="Sin cebolla"/>
    <n v="12"/>
    <n v="29"/>
    <n v="0.41379310344827586"/>
    <n v="87"/>
  </r>
  <r>
    <x v="106"/>
    <n v="11"/>
    <s v="Plato_18"/>
    <s v="Descripción del Plato_18"/>
    <n v="20"/>
    <n v="34"/>
    <n v="3"/>
    <n v="42"/>
    <s v="Sin cebolla"/>
    <n v="14"/>
    <n v="34"/>
    <n v="0.41176470588235292"/>
    <n v="102"/>
  </r>
  <r>
    <x v="107"/>
    <n v="3"/>
    <s v="Plato_9"/>
    <s v="Descripción del Plato_9"/>
    <n v="17"/>
    <n v="29"/>
    <n v="2"/>
    <n v="23"/>
    <s v="Ninguna"/>
    <n v="12"/>
    <n v="29"/>
    <n v="0.41379310344827586"/>
    <n v="58"/>
  </r>
  <r>
    <x v="107"/>
    <n v="3"/>
    <s v="Plato_4"/>
    <s v="Descripción del Plato_4"/>
    <n v="10"/>
    <n v="18"/>
    <n v="1"/>
    <n v="10"/>
    <s v="Sin cebolla"/>
    <n v="8"/>
    <n v="18"/>
    <n v="0.44444444444444442"/>
    <n v="18"/>
  </r>
  <r>
    <x v="107"/>
    <n v="3"/>
    <s v="Plato_3"/>
    <s v="Descripción del Plato_3"/>
    <n v="12"/>
    <n v="20"/>
    <n v="1"/>
    <n v="26"/>
    <s v="Sin cebolla"/>
    <n v="8"/>
    <n v="20"/>
    <n v="0.4"/>
    <n v="20"/>
  </r>
  <r>
    <x v="107"/>
    <n v="3"/>
    <s v="Plato_16"/>
    <s v="Descripción del Plato_16"/>
    <n v="16"/>
    <n v="28"/>
    <n v="1"/>
    <n v="56"/>
    <s v="Ninguna"/>
    <n v="12"/>
    <n v="28"/>
    <n v="0.42857142857142855"/>
    <n v="28"/>
  </r>
  <r>
    <x v="108"/>
    <n v="10"/>
    <s v="Plato_18"/>
    <s v="Descripción del Plato_18"/>
    <n v="20"/>
    <n v="34"/>
    <n v="3"/>
    <n v="54"/>
    <s v="Sin cebolla"/>
    <n v="14"/>
    <n v="34"/>
    <n v="0.41176470588235292"/>
    <n v="102"/>
  </r>
  <r>
    <x v="108"/>
    <n v="10"/>
    <s v="Plato_14"/>
    <s v="Descripción del Plato_14"/>
    <n v="14"/>
    <n v="23"/>
    <n v="1"/>
    <n v="26"/>
    <s v="Sin cebolla"/>
    <n v="9"/>
    <n v="23"/>
    <n v="0.39130434782608697"/>
    <n v="23"/>
  </r>
  <r>
    <x v="108"/>
    <n v="10"/>
    <s v="Plato_5"/>
    <s v="Descripción del Plato_5"/>
    <n v="13"/>
    <n v="22"/>
    <n v="2"/>
    <n v="38"/>
    <s v="Ninguna"/>
    <n v="9"/>
    <n v="22"/>
    <n v="0.40909090909090912"/>
    <n v="44"/>
  </r>
  <r>
    <x v="109"/>
    <n v="5"/>
    <s v="Plato_9"/>
    <s v="Descripción del Plato_9"/>
    <n v="17"/>
    <n v="29"/>
    <n v="2"/>
    <n v="38"/>
    <s v="Ninguna"/>
    <n v="12"/>
    <n v="29"/>
    <n v="0.41379310344827586"/>
    <n v="58"/>
  </r>
  <r>
    <x v="109"/>
    <n v="5"/>
    <s v="Plato_10"/>
    <s v="Descripción del Plato_10"/>
    <n v="15"/>
    <n v="26"/>
    <n v="3"/>
    <n v="27"/>
    <s v="Ninguna"/>
    <n v="11"/>
    <n v="26"/>
    <n v="0.42307692307692307"/>
    <n v="78"/>
  </r>
  <r>
    <x v="109"/>
    <n v="5"/>
    <s v="Plato_6"/>
    <s v="Descripción del Plato_6"/>
    <n v="16"/>
    <n v="27"/>
    <n v="1"/>
    <n v="56"/>
    <s v="Sin cebolla"/>
    <n v="11"/>
    <n v="27"/>
    <n v="0.40740740740740738"/>
    <n v="27"/>
  </r>
  <r>
    <x v="110"/>
    <n v="3"/>
    <s v="Plato_15"/>
    <s v="Descripción del Plato_15"/>
    <n v="19"/>
    <n v="32"/>
    <n v="1"/>
    <n v="47"/>
    <s v="Sin cebolla"/>
    <n v="13"/>
    <n v="32"/>
    <n v="0.40625"/>
    <n v="32"/>
  </r>
  <r>
    <x v="110"/>
    <n v="3"/>
    <s v="Plato_5"/>
    <s v="Descripción del Plato_5"/>
    <n v="13"/>
    <n v="22"/>
    <n v="3"/>
    <n v="5"/>
    <s v="Ninguna"/>
    <n v="9"/>
    <n v="22"/>
    <n v="0.40909090909090912"/>
    <n v="66"/>
  </r>
  <r>
    <x v="110"/>
    <n v="3"/>
    <s v="Plato_7"/>
    <s v="Descripción del Plato_7"/>
    <n v="14"/>
    <n v="24"/>
    <n v="2"/>
    <n v="48"/>
    <s v="Ninguna"/>
    <n v="10"/>
    <n v="24"/>
    <n v="0.41666666666666669"/>
    <n v="48"/>
  </r>
  <r>
    <x v="110"/>
    <n v="3"/>
    <s v="Plato_9"/>
    <s v="Descripción del Plato_9"/>
    <n v="17"/>
    <n v="29"/>
    <n v="2"/>
    <n v="37"/>
    <s v="Sin cebolla"/>
    <n v="12"/>
    <n v="29"/>
    <n v="0.41379310344827586"/>
    <n v="58"/>
  </r>
  <r>
    <x v="111"/>
    <n v="6"/>
    <s v="Plato_3"/>
    <s v="Descripción del Plato_3"/>
    <n v="12"/>
    <n v="20"/>
    <n v="1"/>
    <n v="16"/>
    <s v="Sin cebolla"/>
    <n v="8"/>
    <n v="20"/>
    <n v="0.4"/>
    <n v="20"/>
  </r>
  <r>
    <x v="112"/>
    <n v="4"/>
    <s v="Plato_18"/>
    <s v="Descripción del Plato_18"/>
    <n v="20"/>
    <n v="34"/>
    <n v="2"/>
    <n v="51"/>
    <s v="Ninguna"/>
    <n v="14"/>
    <n v="34"/>
    <n v="0.41176470588235292"/>
    <n v="68"/>
  </r>
  <r>
    <x v="113"/>
    <n v="7"/>
    <s v="Plato_2"/>
    <s v="Descripción del Plato_2"/>
    <n v="18"/>
    <n v="30"/>
    <n v="3"/>
    <n v="36"/>
    <s v="Ninguna"/>
    <n v="12"/>
    <n v="30"/>
    <n v="0.4"/>
    <n v="90"/>
  </r>
  <r>
    <x v="113"/>
    <n v="7"/>
    <s v="Plato_9"/>
    <s v="Descripción del Plato_9"/>
    <n v="17"/>
    <n v="29"/>
    <n v="3"/>
    <n v="22"/>
    <s v="Ninguna"/>
    <n v="12"/>
    <n v="29"/>
    <n v="0.41379310344827586"/>
    <n v="87"/>
  </r>
  <r>
    <x v="113"/>
    <n v="7"/>
    <s v="Plato_4"/>
    <s v="Descripción del Plato_4"/>
    <n v="10"/>
    <n v="18"/>
    <n v="3"/>
    <n v="31"/>
    <s v="Sin cebolla"/>
    <n v="8"/>
    <n v="18"/>
    <n v="0.44444444444444442"/>
    <n v="54"/>
  </r>
  <r>
    <x v="113"/>
    <n v="7"/>
    <s v="Plato_5"/>
    <s v="Descripción del Plato_5"/>
    <n v="13"/>
    <n v="22"/>
    <n v="1"/>
    <n v="42"/>
    <s v="Sin cebolla"/>
    <n v="9"/>
    <n v="22"/>
    <n v="0.40909090909090912"/>
    <n v="22"/>
  </r>
  <r>
    <x v="114"/>
    <n v="12"/>
    <s v="Plato_6"/>
    <s v="Descripción del Plato_6"/>
    <n v="16"/>
    <n v="27"/>
    <n v="3"/>
    <n v="23"/>
    <s v="Sin cebolla"/>
    <n v="11"/>
    <n v="27"/>
    <n v="0.40740740740740738"/>
    <n v="81"/>
  </r>
  <r>
    <x v="114"/>
    <n v="12"/>
    <s v="Plato_2"/>
    <s v="Descripción del Plato_2"/>
    <n v="18"/>
    <n v="30"/>
    <n v="2"/>
    <n v="32"/>
    <s v="Sin cebolla"/>
    <n v="12"/>
    <n v="30"/>
    <n v="0.4"/>
    <n v="60"/>
  </r>
  <r>
    <x v="114"/>
    <n v="12"/>
    <s v="Plato_15"/>
    <s v="Descripción del Plato_15"/>
    <n v="19"/>
    <n v="32"/>
    <n v="3"/>
    <n v="43"/>
    <s v="Sin cebolla"/>
    <n v="13"/>
    <n v="32"/>
    <n v="0.40625"/>
    <n v="96"/>
  </r>
  <r>
    <x v="115"/>
    <n v="8"/>
    <s v="Plato_15"/>
    <s v="Descripción del Plato_15"/>
    <n v="19"/>
    <n v="32"/>
    <n v="3"/>
    <n v="54"/>
    <s v="Sin cebolla"/>
    <n v="13"/>
    <n v="32"/>
    <n v="0.40625"/>
    <n v="96"/>
  </r>
  <r>
    <x v="115"/>
    <n v="8"/>
    <s v="Plato_8"/>
    <s v="Descripción del Plato_8"/>
    <n v="21"/>
    <n v="35"/>
    <n v="1"/>
    <n v="21"/>
    <s v="Ninguna"/>
    <n v="14"/>
    <n v="35"/>
    <n v="0.4"/>
    <n v="35"/>
  </r>
  <r>
    <x v="115"/>
    <n v="8"/>
    <s v="Plato_19"/>
    <s v="Descripción del Plato_19"/>
    <n v="22"/>
    <n v="36"/>
    <n v="1"/>
    <n v="26"/>
    <s v="Sin cebolla"/>
    <n v="14"/>
    <n v="36"/>
    <n v="0.3888888888888889"/>
    <n v="36"/>
  </r>
  <r>
    <x v="115"/>
    <n v="8"/>
    <s v="Plato_18"/>
    <s v="Descripción del Plato_18"/>
    <n v="20"/>
    <n v="34"/>
    <n v="3"/>
    <n v="28"/>
    <s v="Sin cebolla"/>
    <n v="14"/>
    <n v="34"/>
    <n v="0.41176470588235292"/>
    <n v="102"/>
  </r>
  <r>
    <x v="116"/>
    <n v="8"/>
    <s v="Plato_8"/>
    <s v="Descripción del Plato_8"/>
    <n v="21"/>
    <n v="35"/>
    <n v="2"/>
    <n v="8"/>
    <s v="Sin cebolla"/>
    <n v="14"/>
    <n v="35"/>
    <n v="0.4"/>
    <n v="70"/>
  </r>
  <r>
    <x v="117"/>
    <n v="13"/>
    <s v="Plato_4"/>
    <s v="Descripción del Plato_4"/>
    <n v="10"/>
    <n v="18"/>
    <n v="3"/>
    <n v="39"/>
    <s v="Ninguna"/>
    <n v="8"/>
    <n v="18"/>
    <n v="0.44444444444444442"/>
    <n v="54"/>
  </r>
  <r>
    <x v="117"/>
    <n v="13"/>
    <s v="Plato_14"/>
    <s v="Descripción del Plato_14"/>
    <n v="14"/>
    <n v="23"/>
    <n v="3"/>
    <n v="22"/>
    <s v="Sin cebolla"/>
    <n v="9"/>
    <n v="23"/>
    <n v="0.39130434782608697"/>
    <n v="69"/>
  </r>
  <r>
    <x v="117"/>
    <n v="13"/>
    <s v="Plato_6"/>
    <s v="Descripción del Plato_6"/>
    <n v="16"/>
    <n v="27"/>
    <n v="2"/>
    <n v="52"/>
    <s v="Sin cebolla"/>
    <n v="11"/>
    <n v="27"/>
    <n v="0.40740740740740738"/>
    <n v="54"/>
  </r>
  <r>
    <x v="117"/>
    <n v="13"/>
    <s v="Plato_15"/>
    <s v="Descripción del Plato_15"/>
    <n v="19"/>
    <n v="32"/>
    <n v="1"/>
    <n v="23"/>
    <s v="Sin cebolla"/>
    <n v="13"/>
    <n v="32"/>
    <n v="0.40625"/>
    <n v="32"/>
  </r>
  <r>
    <x v="118"/>
    <n v="17"/>
    <s v="Plato_10"/>
    <s v="Descripción del Plato_10"/>
    <n v="15"/>
    <n v="26"/>
    <n v="1"/>
    <n v="7"/>
    <s v="Ninguna"/>
    <n v="11"/>
    <n v="26"/>
    <n v="0.42307692307692307"/>
    <n v="26"/>
  </r>
  <r>
    <x v="118"/>
    <n v="17"/>
    <s v="Plato_19"/>
    <s v="Descripción del Plato_19"/>
    <n v="22"/>
    <n v="36"/>
    <n v="2"/>
    <n v="13"/>
    <s v="Sin cebolla"/>
    <n v="14"/>
    <n v="36"/>
    <n v="0.3888888888888889"/>
    <n v="72"/>
  </r>
  <r>
    <x v="118"/>
    <n v="17"/>
    <s v="Plato_4"/>
    <s v="Descripción del Plato_4"/>
    <n v="10"/>
    <n v="18"/>
    <n v="2"/>
    <n v="34"/>
    <s v="Sin cebolla"/>
    <n v="8"/>
    <n v="18"/>
    <n v="0.44444444444444442"/>
    <n v="36"/>
  </r>
  <r>
    <x v="119"/>
    <n v="4"/>
    <s v="Plato_17"/>
    <s v="Descripción del Plato_17"/>
    <n v="19"/>
    <n v="31"/>
    <n v="3"/>
    <n v="56"/>
    <s v="Sin cebolla"/>
    <n v="12"/>
    <n v="31"/>
    <n v="0.38709677419354838"/>
    <n v="93"/>
  </r>
  <r>
    <x v="119"/>
    <n v="4"/>
    <s v="Plato_10"/>
    <s v="Descripción del Plato_10"/>
    <n v="15"/>
    <n v="26"/>
    <n v="2"/>
    <n v="41"/>
    <s v="Sin cebolla"/>
    <n v="11"/>
    <n v="26"/>
    <n v="0.42307692307692307"/>
    <n v="52"/>
  </r>
  <r>
    <x v="120"/>
    <n v="5"/>
    <s v="Plato_10"/>
    <s v="Descripción del Plato_10"/>
    <n v="15"/>
    <n v="26"/>
    <n v="2"/>
    <n v="38"/>
    <s v="Ninguna"/>
    <n v="11"/>
    <n v="26"/>
    <n v="0.42307692307692307"/>
    <n v="52"/>
  </r>
  <r>
    <x v="121"/>
    <n v="6"/>
    <s v="Plato_8"/>
    <s v="Descripción del Plato_8"/>
    <n v="21"/>
    <n v="35"/>
    <n v="3"/>
    <n v="32"/>
    <s v="Ninguna"/>
    <n v="14"/>
    <n v="35"/>
    <n v="0.4"/>
    <n v="105"/>
  </r>
  <r>
    <x v="122"/>
    <n v="16"/>
    <s v="Plato_7"/>
    <s v="Descripción del Plato_7"/>
    <n v="14"/>
    <n v="24"/>
    <n v="1"/>
    <n v="33"/>
    <s v="Sin cebolla"/>
    <n v="10"/>
    <n v="24"/>
    <n v="0.41666666666666669"/>
    <n v="24"/>
  </r>
  <r>
    <x v="123"/>
    <n v="16"/>
    <s v="Plato_3"/>
    <s v="Descripción del Plato_3"/>
    <n v="12"/>
    <n v="20"/>
    <n v="2"/>
    <n v="43"/>
    <s v="Ninguna"/>
    <n v="8"/>
    <n v="20"/>
    <n v="0.4"/>
    <n v="40"/>
  </r>
  <r>
    <x v="123"/>
    <n v="16"/>
    <s v="Plato_1"/>
    <s v="Descripción del Plato_1"/>
    <n v="15"/>
    <n v="25"/>
    <n v="1"/>
    <n v="27"/>
    <s v="Sin cebolla"/>
    <n v="10"/>
    <n v="25"/>
    <n v="0.4"/>
    <n v="25"/>
  </r>
  <r>
    <x v="123"/>
    <n v="16"/>
    <s v="Plato_11"/>
    <s v="Descripción del Plato_11"/>
    <n v="20"/>
    <n v="33"/>
    <n v="3"/>
    <n v="9"/>
    <s v="Sin cebolla"/>
    <n v="13"/>
    <n v="33"/>
    <n v="0.39393939393939392"/>
    <n v="99"/>
  </r>
  <r>
    <x v="123"/>
    <n v="16"/>
    <s v="Plato_9"/>
    <s v="Descripción del Plato_9"/>
    <n v="17"/>
    <n v="29"/>
    <n v="2"/>
    <n v="59"/>
    <s v="Sin cebolla"/>
    <n v="12"/>
    <n v="29"/>
    <n v="0.41379310344827586"/>
    <n v="58"/>
  </r>
  <r>
    <x v="124"/>
    <n v="14"/>
    <s v="Plato_16"/>
    <s v="Descripción del Plato_16"/>
    <n v="16"/>
    <n v="28"/>
    <n v="2"/>
    <n v="38"/>
    <s v="Sin cebolla"/>
    <n v="12"/>
    <n v="28"/>
    <n v="0.42857142857142855"/>
    <n v="56"/>
  </r>
  <r>
    <x v="124"/>
    <n v="14"/>
    <s v="Plato_18"/>
    <s v="Descripción del Plato_18"/>
    <n v="20"/>
    <n v="34"/>
    <n v="2"/>
    <n v="15"/>
    <s v="Ninguna"/>
    <n v="14"/>
    <n v="34"/>
    <n v="0.41176470588235292"/>
    <n v="68"/>
  </r>
  <r>
    <x v="124"/>
    <n v="14"/>
    <s v="Plato_3"/>
    <s v="Descripción del Plato_3"/>
    <n v="12"/>
    <n v="20"/>
    <n v="3"/>
    <n v="31"/>
    <s v="Ninguna"/>
    <n v="8"/>
    <n v="20"/>
    <n v="0.4"/>
    <n v="60"/>
  </r>
  <r>
    <x v="125"/>
    <n v="18"/>
    <s v="Plato_16"/>
    <s v="Descripción del Plato_16"/>
    <n v="16"/>
    <n v="28"/>
    <n v="1"/>
    <n v="19"/>
    <s v="Sin cebolla"/>
    <n v="12"/>
    <n v="28"/>
    <n v="0.42857142857142855"/>
    <n v="28"/>
  </r>
  <r>
    <x v="125"/>
    <n v="18"/>
    <s v="Plato_8"/>
    <s v="Descripción del Plato_8"/>
    <n v="21"/>
    <n v="35"/>
    <n v="1"/>
    <n v="40"/>
    <s v="Sin cebolla"/>
    <n v="14"/>
    <n v="35"/>
    <n v="0.4"/>
    <n v="35"/>
  </r>
  <r>
    <x v="125"/>
    <n v="18"/>
    <s v="Plato_7"/>
    <s v="Descripción del Plato_7"/>
    <n v="14"/>
    <n v="24"/>
    <n v="3"/>
    <n v="27"/>
    <s v="Ninguna"/>
    <n v="10"/>
    <n v="24"/>
    <n v="0.41666666666666669"/>
    <n v="72"/>
  </r>
  <r>
    <x v="125"/>
    <n v="18"/>
    <s v="Plato_2"/>
    <s v="Descripción del Plato_2"/>
    <n v="18"/>
    <n v="30"/>
    <n v="1"/>
    <n v="53"/>
    <s v="Ninguna"/>
    <n v="12"/>
    <n v="30"/>
    <n v="0.4"/>
    <n v="30"/>
  </r>
  <r>
    <x v="126"/>
    <n v="6"/>
    <s v="Plato_19"/>
    <s v="Descripción del Plato_19"/>
    <n v="22"/>
    <n v="36"/>
    <n v="2"/>
    <n v="30"/>
    <s v="Sin cebolla"/>
    <n v="14"/>
    <n v="36"/>
    <n v="0.3888888888888889"/>
    <n v="72"/>
  </r>
  <r>
    <x v="127"/>
    <n v="2"/>
    <s v="Plato_1"/>
    <s v="Descripción del Plato_1"/>
    <n v="15"/>
    <n v="25"/>
    <n v="3"/>
    <n v="53"/>
    <s v="Ninguna"/>
    <n v="10"/>
    <n v="25"/>
    <n v="0.4"/>
    <n v="75"/>
  </r>
  <r>
    <x v="127"/>
    <n v="2"/>
    <s v="Plato_4"/>
    <s v="Descripción del Plato_4"/>
    <n v="10"/>
    <n v="18"/>
    <n v="3"/>
    <n v="50"/>
    <s v="Sin cebolla"/>
    <n v="8"/>
    <n v="18"/>
    <n v="0.44444444444444442"/>
    <n v="54"/>
  </r>
  <r>
    <x v="127"/>
    <n v="2"/>
    <s v="Plato_7"/>
    <s v="Descripción del Plato_7"/>
    <n v="14"/>
    <n v="24"/>
    <n v="2"/>
    <n v="35"/>
    <s v="Sin cebolla"/>
    <n v="10"/>
    <n v="24"/>
    <n v="0.41666666666666669"/>
    <n v="48"/>
  </r>
  <r>
    <x v="127"/>
    <n v="2"/>
    <s v="Plato_17"/>
    <s v="Descripción del Plato_17"/>
    <n v="19"/>
    <n v="31"/>
    <n v="2"/>
    <n v="34"/>
    <s v="Sin cebolla"/>
    <n v="12"/>
    <n v="31"/>
    <n v="0.38709677419354838"/>
    <n v="62"/>
  </r>
  <r>
    <x v="128"/>
    <n v="16"/>
    <s v="Plato_12"/>
    <s v="Descripción del Plato_12"/>
    <n v="11"/>
    <n v="19"/>
    <n v="3"/>
    <n v="6"/>
    <s v="Sin cebolla"/>
    <n v="8"/>
    <n v="19"/>
    <n v="0.42105263157894735"/>
    <n v="57"/>
  </r>
  <r>
    <x v="128"/>
    <n v="16"/>
    <s v="Plato_3"/>
    <s v="Descripción del Plato_3"/>
    <n v="12"/>
    <n v="20"/>
    <n v="1"/>
    <n v="24"/>
    <s v="Ninguna"/>
    <n v="8"/>
    <n v="20"/>
    <n v="0.4"/>
    <n v="20"/>
  </r>
  <r>
    <x v="128"/>
    <n v="16"/>
    <s v="Plato_9"/>
    <s v="Descripción del Plato_9"/>
    <n v="17"/>
    <n v="29"/>
    <n v="1"/>
    <n v="50"/>
    <s v="Ninguna"/>
    <n v="12"/>
    <n v="29"/>
    <n v="0.41379310344827586"/>
    <n v="29"/>
  </r>
  <r>
    <x v="129"/>
    <n v="10"/>
    <s v="Plato_8"/>
    <s v="Descripción del Plato_8"/>
    <n v="21"/>
    <n v="35"/>
    <n v="1"/>
    <n v="25"/>
    <s v="Sin cebolla"/>
    <n v="14"/>
    <n v="35"/>
    <n v="0.4"/>
    <n v="35"/>
  </r>
  <r>
    <x v="130"/>
    <n v="7"/>
    <s v="Plato_20"/>
    <s v="Descripción del Plato_20"/>
    <n v="25"/>
    <n v="40"/>
    <n v="1"/>
    <n v="43"/>
    <s v="Sin cebolla"/>
    <n v="15"/>
    <n v="40"/>
    <n v="0.375"/>
    <n v="40"/>
  </r>
  <r>
    <x v="130"/>
    <n v="7"/>
    <s v="Plato_4"/>
    <s v="Descripción del Plato_4"/>
    <n v="10"/>
    <n v="18"/>
    <n v="3"/>
    <n v="20"/>
    <s v="Ninguna"/>
    <n v="8"/>
    <n v="18"/>
    <n v="0.44444444444444442"/>
    <n v="54"/>
  </r>
  <r>
    <x v="130"/>
    <n v="7"/>
    <s v="Plato_13"/>
    <s v="Descripción del Plato_13"/>
    <n v="13"/>
    <n v="21"/>
    <n v="3"/>
    <n v="57"/>
    <s v="Sin cebolla"/>
    <n v="8"/>
    <n v="21"/>
    <n v="0.38095238095238093"/>
    <n v="63"/>
  </r>
  <r>
    <x v="131"/>
    <n v="9"/>
    <s v="Plato_14"/>
    <s v="Descripción del Plato_14"/>
    <n v="14"/>
    <n v="23"/>
    <n v="1"/>
    <n v="6"/>
    <s v="Sin cebolla"/>
    <n v="9"/>
    <n v="23"/>
    <n v="0.39130434782608697"/>
    <n v="23"/>
  </r>
  <r>
    <x v="131"/>
    <n v="9"/>
    <s v="Plato_19"/>
    <s v="Descripción del Plato_19"/>
    <n v="22"/>
    <n v="36"/>
    <n v="1"/>
    <n v="18"/>
    <s v="Ninguna"/>
    <n v="14"/>
    <n v="36"/>
    <n v="0.3888888888888889"/>
    <n v="36"/>
  </r>
  <r>
    <x v="131"/>
    <n v="9"/>
    <s v="Plato_13"/>
    <s v="Descripción del Plato_13"/>
    <n v="13"/>
    <n v="21"/>
    <n v="2"/>
    <n v="53"/>
    <s v="Ninguna"/>
    <n v="8"/>
    <n v="21"/>
    <n v="0.38095238095238093"/>
    <n v="42"/>
  </r>
  <r>
    <x v="131"/>
    <n v="9"/>
    <s v="Plato_8"/>
    <s v="Descripción del Plato_8"/>
    <n v="21"/>
    <n v="35"/>
    <n v="3"/>
    <n v="25"/>
    <s v="Sin cebolla"/>
    <n v="14"/>
    <n v="35"/>
    <n v="0.4"/>
    <n v="105"/>
  </r>
  <r>
    <x v="132"/>
    <n v="20"/>
    <s v="Plato_15"/>
    <s v="Descripción del Plato_15"/>
    <n v="19"/>
    <n v="32"/>
    <n v="1"/>
    <n v="5"/>
    <s v="Ninguna"/>
    <n v="13"/>
    <n v="32"/>
    <n v="0.40625"/>
    <n v="32"/>
  </r>
  <r>
    <x v="132"/>
    <n v="20"/>
    <s v="Plato_18"/>
    <s v="Descripción del Plato_18"/>
    <n v="20"/>
    <n v="34"/>
    <n v="1"/>
    <n v="45"/>
    <s v="Sin cebolla"/>
    <n v="14"/>
    <n v="34"/>
    <n v="0.41176470588235292"/>
    <n v="34"/>
  </r>
  <r>
    <x v="132"/>
    <n v="20"/>
    <s v="Plato_17"/>
    <s v="Descripción del Plato_17"/>
    <n v="19"/>
    <n v="31"/>
    <n v="2"/>
    <n v="46"/>
    <s v="Ninguna"/>
    <n v="12"/>
    <n v="31"/>
    <n v="0.38709677419354838"/>
    <n v="62"/>
  </r>
  <r>
    <x v="132"/>
    <n v="20"/>
    <s v="Plato_4"/>
    <s v="Descripción del Plato_4"/>
    <n v="10"/>
    <n v="18"/>
    <n v="3"/>
    <n v="11"/>
    <s v="Ninguna"/>
    <n v="8"/>
    <n v="18"/>
    <n v="0.44444444444444442"/>
    <n v="54"/>
  </r>
  <r>
    <x v="133"/>
    <n v="3"/>
    <s v="Plato_7"/>
    <s v="Descripción del Plato_7"/>
    <n v="14"/>
    <n v="24"/>
    <n v="1"/>
    <n v="19"/>
    <s v="Ninguna"/>
    <n v="10"/>
    <n v="24"/>
    <n v="0.41666666666666669"/>
    <n v="24"/>
  </r>
  <r>
    <x v="133"/>
    <n v="3"/>
    <s v="Plato_15"/>
    <s v="Descripción del Plato_15"/>
    <n v="19"/>
    <n v="32"/>
    <n v="3"/>
    <n v="29"/>
    <s v="Ninguna"/>
    <n v="13"/>
    <n v="32"/>
    <n v="0.40625"/>
    <n v="96"/>
  </r>
  <r>
    <x v="134"/>
    <n v="11"/>
    <s v="Plato_17"/>
    <s v="Descripción del Plato_17"/>
    <n v="19"/>
    <n v="31"/>
    <n v="3"/>
    <n v="17"/>
    <s v="Ninguna"/>
    <n v="12"/>
    <n v="31"/>
    <n v="0.38709677419354838"/>
    <n v="93"/>
  </r>
  <r>
    <x v="134"/>
    <n v="11"/>
    <s v="Plato_20"/>
    <s v="Descripción del Plato_20"/>
    <n v="25"/>
    <n v="40"/>
    <n v="2"/>
    <n v="42"/>
    <s v="Ninguna"/>
    <n v="15"/>
    <n v="40"/>
    <n v="0.375"/>
    <n v="80"/>
  </r>
  <r>
    <x v="134"/>
    <n v="11"/>
    <s v="Plato_9"/>
    <s v="Descripción del Plato_9"/>
    <n v="17"/>
    <n v="29"/>
    <n v="3"/>
    <n v="29"/>
    <s v="Sin cebolla"/>
    <n v="12"/>
    <n v="29"/>
    <n v="0.41379310344827586"/>
    <n v="87"/>
  </r>
  <r>
    <x v="135"/>
    <n v="6"/>
    <s v="Plato_20"/>
    <s v="Descripción del Plato_20"/>
    <n v="25"/>
    <n v="40"/>
    <n v="2"/>
    <n v="13"/>
    <s v="Sin cebolla"/>
    <n v="15"/>
    <n v="40"/>
    <n v="0.375"/>
    <n v="80"/>
  </r>
  <r>
    <x v="136"/>
    <n v="13"/>
    <s v="Plato_13"/>
    <s v="Descripción del Plato_13"/>
    <n v="13"/>
    <n v="21"/>
    <n v="3"/>
    <n v="41"/>
    <s v="Sin cebolla"/>
    <n v="8"/>
    <n v="21"/>
    <n v="0.38095238095238093"/>
    <n v="63"/>
  </r>
  <r>
    <x v="137"/>
    <n v="6"/>
    <s v="Plato_17"/>
    <s v="Descripción del Plato_17"/>
    <n v="19"/>
    <n v="31"/>
    <n v="2"/>
    <n v="40"/>
    <s v="Ninguna"/>
    <n v="12"/>
    <n v="31"/>
    <n v="0.38709677419354838"/>
    <n v="62"/>
  </r>
  <r>
    <x v="137"/>
    <n v="6"/>
    <s v="Plato_12"/>
    <s v="Descripción del Plato_12"/>
    <n v="11"/>
    <n v="19"/>
    <n v="2"/>
    <n v="6"/>
    <s v="Ninguna"/>
    <n v="8"/>
    <n v="19"/>
    <n v="0.42105263157894735"/>
    <n v="38"/>
  </r>
  <r>
    <x v="137"/>
    <n v="6"/>
    <s v="Plato_10"/>
    <s v="Descripción del Plato_10"/>
    <n v="15"/>
    <n v="26"/>
    <n v="3"/>
    <n v="7"/>
    <s v="Sin cebolla"/>
    <n v="11"/>
    <n v="26"/>
    <n v="0.42307692307692307"/>
    <n v="78"/>
  </r>
  <r>
    <x v="137"/>
    <n v="6"/>
    <s v="Plato_2"/>
    <s v="Descripción del Plato_2"/>
    <n v="18"/>
    <n v="30"/>
    <n v="2"/>
    <n v="44"/>
    <s v="Sin cebolla"/>
    <n v="12"/>
    <n v="30"/>
    <n v="0.4"/>
    <n v="60"/>
  </r>
  <r>
    <x v="138"/>
    <n v="16"/>
    <s v="Plato_8"/>
    <s v="Descripción del Plato_8"/>
    <n v="21"/>
    <n v="35"/>
    <n v="1"/>
    <n v="26"/>
    <s v="Ninguna"/>
    <n v="14"/>
    <n v="35"/>
    <n v="0.4"/>
    <n v="35"/>
  </r>
  <r>
    <x v="139"/>
    <n v="11"/>
    <s v="Plato_1"/>
    <s v="Descripción del Plato_1"/>
    <n v="15"/>
    <n v="25"/>
    <n v="2"/>
    <n v="35"/>
    <s v="Ninguna"/>
    <n v="10"/>
    <n v="25"/>
    <n v="0.4"/>
    <n v="50"/>
  </r>
  <r>
    <x v="139"/>
    <n v="11"/>
    <s v="Plato_8"/>
    <s v="Descripción del Plato_8"/>
    <n v="21"/>
    <n v="35"/>
    <n v="3"/>
    <n v="35"/>
    <s v="Sin cebolla"/>
    <n v="14"/>
    <n v="35"/>
    <n v="0.4"/>
    <n v="105"/>
  </r>
  <r>
    <x v="139"/>
    <n v="11"/>
    <s v="Plato_4"/>
    <s v="Descripción del Plato_4"/>
    <n v="10"/>
    <n v="18"/>
    <n v="2"/>
    <n v="48"/>
    <s v="Sin cebolla"/>
    <n v="8"/>
    <n v="18"/>
    <n v="0.44444444444444442"/>
    <n v="36"/>
  </r>
  <r>
    <x v="140"/>
    <n v="4"/>
    <s v="Plato_13"/>
    <s v="Descripción del Plato_13"/>
    <n v="13"/>
    <n v="21"/>
    <n v="1"/>
    <n v="28"/>
    <s v="Sin cebolla"/>
    <n v="8"/>
    <n v="21"/>
    <n v="0.38095238095238093"/>
    <n v="21"/>
  </r>
  <r>
    <x v="141"/>
    <n v="14"/>
    <s v="Plato_7"/>
    <s v="Descripción del Plato_7"/>
    <n v="14"/>
    <n v="24"/>
    <n v="3"/>
    <n v="37"/>
    <s v="Ninguna"/>
    <n v="10"/>
    <n v="24"/>
    <n v="0.41666666666666669"/>
    <n v="72"/>
  </r>
  <r>
    <x v="141"/>
    <n v="14"/>
    <s v="Plato_14"/>
    <s v="Descripción del Plato_14"/>
    <n v="14"/>
    <n v="23"/>
    <n v="3"/>
    <n v="11"/>
    <s v="Sin cebolla"/>
    <n v="9"/>
    <n v="23"/>
    <n v="0.39130434782608697"/>
    <n v="69"/>
  </r>
  <r>
    <x v="141"/>
    <n v="14"/>
    <s v="Plato_20"/>
    <s v="Descripción del Plato_20"/>
    <n v="25"/>
    <n v="40"/>
    <n v="1"/>
    <n v="22"/>
    <s v="Ninguna"/>
    <n v="15"/>
    <n v="40"/>
    <n v="0.375"/>
    <n v="40"/>
  </r>
  <r>
    <x v="142"/>
    <n v="9"/>
    <s v="Plato_1"/>
    <s v="Descripción del Plato_1"/>
    <n v="15"/>
    <n v="25"/>
    <n v="2"/>
    <n v="16"/>
    <s v="Sin cebolla"/>
    <n v="10"/>
    <n v="25"/>
    <n v="0.4"/>
    <n v="50"/>
  </r>
  <r>
    <x v="143"/>
    <n v="18"/>
    <s v="Plato_19"/>
    <s v="Descripción del Plato_19"/>
    <n v="22"/>
    <n v="36"/>
    <n v="1"/>
    <n v="27"/>
    <s v="Sin cebolla"/>
    <n v="14"/>
    <n v="36"/>
    <n v="0.3888888888888889"/>
    <n v="36"/>
  </r>
  <r>
    <x v="143"/>
    <n v="18"/>
    <s v="Plato_12"/>
    <s v="Descripción del Plato_12"/>
    <n v="11"/>
    <n v="19"/>
    <n v="3"/>
    <n v="51"/>
    <s v="Ninguna"/>
    <n v="8"/>
    <n v="19"/>
    <n v="0.42105263157894735"/>
    <n v="57"/>
  </r>
  <r>
    <x v="143"/>
    <n v="18"/>
    <s v="Plato_9"/>
    <s v="Descripción del Plato_9"/>
    <n v="17"/>
    <n v="29"/>
    <n v="2"/>
    <n v="38"/>
    <s v="Ninguna"/>
    <n v="12"/>
    <n v="29"/>
    <n v="0.41379310344827586"/>
    <n v="58"/>
  </r>
  <r>
    <x v="143"/>
    <n v="18"/>
    <s v="Plato_18"/>
    <s v="Descripción del Plato_18"/>
    <n v="20"/>
    <n v="34"/>
    <n v="1"/>
    <n v="34"/>
    <s v="Sin cebolla"/>
    <n v="14"/>
    <n v="34"/>
    <n v="0.41176470588235292"/>
    <n v="34"/>
  </r>
  <r>
    <x v="144"/>
    <n v="2"/>
    <s v="Plato_5"/>
    <s v="Descripción del Plato_5"/>
    <n v="13"/>
    <n v="22"/>
    <n v="3"/>
    <n v="59"/>
    <s v="Ninguna"/>
    <n v="9"/>
    <n v="22"/>
    <n v="0.40909090909090912"/>
    <n v="66"/>
  </r>
  <r>
    <x v="144"/>
    <n v="2"/>
    <s v="Plato_2"/>
    <s v="Descripción del Plato_2"/>
    <n v="18"/>
    <n v="30"/>
    <n v="2"/>
    <n v="47"/>
    <s v="Sin cebolla"/>
    <n v="12"/>
    <n v="30"/>
    <n v="0.4"/>
    <n v="60"/>
  </r>
  <r>
    <x v="145"/>
    <n v="8"/>
    <s v="Plato_17"/>
    <s v="Descripción del Plato_17"/>
    <n v="19"/>
    <n v="31"/>
    <n v="2"/>
    <n v="47"/>
    <s v="Sin cebolla"/>
    <n v="12"/>
    <n v="31"/>
    <n v="0.38709677419354838"/>
    <n v="62"/>
  </r>
  <r>
    <x v="146"/>
    <n v="5"/>
    <s v="Plato_20"/>
    <s v="Descripción del Plato_20"/>
    <n v="25"/>
    <n v="40"/>
    <n v="1"/>
    <n v="13"/>
    <s v="Sin cebolla"/>
    <n v="15"/>
    <n v="40"/>
    <n v="0.375"/>
    <n v="40"/>
  </r>
  <r>
    <x v="146"/>
    <n v="5"/>
    <s v="Plato_5"/>
    <s v="Descripción del Plato_5"/>
    <n v="13"/>
    <n v="22"/>
    <n v="2"/>
    <n v="20"/>
    <s v="Ninguna"/>
    <n v="9"/>
    <n v="22"/>
    <n v="0.40909090909090912"/>
    <n v="44"/>
  </r>
  <r>
    <x v="147"/>
    <n v="10"/>
    <s v="Plato_9"/>
    <s v="Descripción del Plato_9"/>
    <n v="17"/>
    <n v="29"/>
    <n v="2"/>
    <n v="31"/>
    <s v="Ninguna"/>
    <n v="12"/>
    <n v="29"/>
    <n v="0.41379310344827586"/>
    <n v="58"/>
  </r>
  <r>
    <x v="147"/>
    <n v="10"/>
    <s v="Plato_18"/>
    <s v="Descripción del Plato_18"/>
    <n v="20"/>
    <n v="34"/>
    <n v="2"/>
    <n v="57"/>
    <s v="Ninguna"/>
    <n v="14"/>
    <n v="34"/>
    <n v="0.41176470588235292"/>
    <n v="68"/>
  </r>
  <r>
    <x v="147"/>
    <n v="10"/>
    <s v="Plato_3"/>
    <s v="Descripción del Plato_3"/>
    <n v="12"/>
    <n v="20"/>
    <n v="3"/>
    <n v="46"/>
    <s v="Ninguna"/>
    <n v="8"/>
    <n v="20"/>
    <n v="0.4"/>
    <n v="60"/>
  </r>
  <r>
    <x v="147"/>
    <n v="10"/>
    <s v="Plato_10"/>
    <s v="Descripción del Plato_10"/>
    <n v="15"/>
    <n v="26"/>
    <n v="1"/>
    <n v="25"/>
    <s v="Ninguna"/>
    <n v="11"/>
    <n v="26"/>
    <n v="0.42307692307692307"/>
    <n v="26"/>
  </r>
  <r>
    <x v="148"/>
    <n v="18"/>
    <s v="Plato_18"/>
    <s v="Descripción del Plato_18"/>
    <n v="20"/>
    <n v="34"/>
    <n v="3"/>
    <n v="28"/>
    <s v="Sin cebolla"/>
    <n v="14"/>
    <n v="34"/>
    <n v="0.41176470588235292"/>
    <n v="102"/>
  </r>
  <r>
    <x v="148"/>
    <n v="18"/>
    <s v="Plato_2"/>
    <s v="Descripción del Plato_2"/>
    <n v="18"/>
    <n v="30"/>
    <n v="1"/>
    <n v="38"/>
    <s v="Sin cebolla"/>
    <n v="12"/>
    <n v="30"/>
    <n v="0.4"/>
    <n v="30"/>
  </r>
  <r>
    <x v="148"/>
    <n v="18"/>
    <s v="Plato_4"/>
    <s v="Descripción del Plato_4"/>
    <n v="10"/>
    <n v="18"/>
    <n v="2"/>
    <n v="25"/>
    <s v="Ninguna"/>
    <n v="8"/>
    <n v="18"/>
    <n v="0.44444444444444442"/>
    <n v="36"/>
  </r>
  <r>
    <x v="148"/>
    <n v="18"/>
    <s v="Plato_9"/>
    <s v="Descripción del Plato_9"/>
    <n v="17"/>
    <n v="29"/>
    <n v="2"/>
    <n v="48"/>
    <s v="Sin cebolla"/>
    <n v="12"/>
    <n v="29"/>
    <n v="0.41379310344827586"/>
    <n v="58"/>
  </r>
  <r>
    <x v="149"/>
    <n v="18"/>
    <s v="Plato_5"/>
    <s v="Descripción del Plato_5"/>
    <n v="13"/>
    <n v="22"/>
    <n v="2"/>
    <n v="19"/>
    <s v="Ninguna"/>
    <n v="9"/>
    <n v="22"/>
    <n v="0.40909090909090912"/>
    <n v="44"/>
  </r>
  <r>
    <x v="149"/>
    <n v="18"/>
    <s v="Plato_11"/>
    <s v="Descripción del Plato_11"/>
    <n v="20"/>
    <n v="33"/>
    <n v="2"/>
    <n v="57"/>
    <s v="Sin cebolla"/>
    <n v="13"/>
    <n v="33"/>
    <n v="0.39393939393939392"/>
    <n v="66"/>
  </r>
  <r>
    <x v="149"/>
    <n v="18"/>
    <s v="Plato_3"/>
    <s v="Descripción del Plato_3"/>
    <n v="12"/>
    <n v="20"/>
    <n v="2"/>
    <n v="30"/>
    <s v="Sin cebolla"/>
    <n v="8"/>
    <n v="20"/>
    <n v="0.4"/>
    <n v="40"/>
  </r>
  <r>
    <x v="150"/>
    <n v="6"/>
    <s v="Plato_14"/>
    <s v="Descripción del Plato_14"/>
    <n v="14"/>
    <n v="23"/>
    <n v="3"/>
    <n v="13"/>
    <s v="Ninguna"/>
    <n v="9"/>
    <n v="23"/>
    <n v="0.39130434782608697"/>
    <n v="69"/>
  </r>
  <r>
    <x v="150"/>
    <n v="6"/>
    <s v="Plato_13"/>
    <s v="Descripción del Plato_13"/>
    <n v="13"/>
    <n v="21"/>
    <n v="3"/>
    <n v="6"/>
    <s v="Ninguna"/>
    <n v="8"/>
    <n v="21"/>
    <n v="0.38095238095238093"/>
    <n v="63"/>
  </r>
  <r>
    <x v="151"/>
    <n v="5"/>
    <s v="Plato_16"/>
    <s v="Descripción del Plato_16"/>
    <n v="16"/>
    <n v="28"/>
    <n v="2"/>
    <n v="12"/>
    <s v="Ninguna"/>
    <n v="12"/>
    <n v="28"/>
    <n v="0.42857142857142855"/>
    <n v="56"/>
  </r>
  <r>
    <x v="152"/>
    <n v="10"/>
    <s v="Plato_11"/>
    <s v="Descripción del Plato_11"/>
    <n v="20"/>
    <n v="33"/>
    <n v="3"/>
    <n v="10"/>
    <s v="Sin cebolla"/>
    <n v="13"/>
    <n v="33"/>
    <n v="0.39393939393939392"/>
    <n v="99"/>
  </r>
  <r>
    <x v="152"/>
    <n v="10"/>
    <s v="Plato_7"/>
    <s v="Descripción del Plato_7"/>
    <n v="14"/>
    <n v="24"/>
    <n v="1"/>
    <n v="53"/>
    <s v="Sin cebolla"/>
    <n v="10"/>
    <n v="24"/>
    <n v="0.41666666666666669"/>
    <n v="24"/>
  </r>
  <r>
    <x v="152"/>
    <n v="10"/>
    <s v="Plato_20"/>
    <s v="Descripción del Plato_20"/>
    <n v="25"/>
    <n v="40"/>
    <n v="2"/>
    <n v="26"/>
    <s v="Ninguna"/>
    <n v="15"/>
    <n v="40"/>
    <n v="0.375"/>
    <n v="80"/>
  </r>
  <r>
    <x v="153"/>
    <n v="11"/>
    <s v="Plato_19"/>
    <s v="Descripción del Plato_19"/>
    <n v="22"/>
    <n v="36"/>
    <n v="3"/>
    <n v="52"/>
    <s v="Ninguna"/>
    <n v="14"/>
    <n v="36"/>
    <n v="0.3888888888888889"/>
    <n v="108"/>
  </r>
  <r>
    <x v="153"/>
    <n v="11"/>
    <s v="Plato_4"/>
    <s v="Descripción del Plato_4"/>
    <n v="10"/>
    <n v="18"/>
    <n v="2"/>
    <n v="30"/>
    <s v="Ninguna"/>
    <n v="8"/>
    <n v="18"/>
    <n v="0.44444444444444442"/>
    <n v="36"/>
  </r>
  <r>
    <x v="154"/>
    <n v="7"/>
    <s v="Plato_6"/>
    <s v="Descripción del Plato_6"/>
    <n v="16"/>
    <n v="27"/>
    <n v="2"/>
    <n v="24"/>
    <s v="Sin cebolla"/>
    <n v="11"/>
    <n v="27"/>
    <n v="0.40740740740740738"/>
    <n v="54"/>
  </r>
  <r>
    <x v="154"/>
    <n v="7"/>
    <s v="Plato_17"/>
    <s v="Descripción del Plato_17"/>
    <n v="19"/>
    <n v="31"/>
    <n v="2"/>
    <n v="43"/>
    <s v="Ninguna"/>
    <n v="12"/>
    <n v="31"/>
    <n v="0.38709677419354838"/>
    <n v="62"/>
  </r>
  <r>
    <x v="154"/>
    <n v="7"/>
    <s v="Plato_3"/>
    <s v="Descripción del Plato_3"/>
    <n v="12"/>
    <n v="20"/>
    <n v="1"/>
    <n v="33"/>
    <s v="Sin cebolla"/>
    <n v="8"/>
    <n v="20"/>
    <n v="0.4"/>
    <n v="20"/>
  </r>
  <r>
    <x v="155"/>
    <n v="6"/>
    <s v="Plato_16"/>
    <s v="Descripción del Plato_16"/>
    <n v="16"/>
    <n v="28"/>
    <n v="2"/>
    <n v="6"/>
    <s v="Ninguna"/>
    <n v="12"/>
    <n v="28"/>
    <n v="0.42857142857142855"/>
    <n v="56"/>
  </r>
  <r>
    <x v="156"/>
    <n v="13"/>
    <s v="Plato_1"/>
    <s v="Descripción del Plato_1"/>
    <n v="15"/>
    <n v="25"/>
    <n v="3"/>
    <n v="48"/>
    <s v="Sin cebolla"/>
    <n v="10"/>
    <n v="25"/>
    <n v="0.4"/>
    <n v="75"/>
  </r>
  <r>
    <x v="156"/>
    <n v="13"/>
    <s v="Plato_16"/>
    <s v="Descripción del Plato_16"/>
    <n v="16"/>
    <n v="28"/>
    <n v="1"/>
    <n v="54"/>
    <s v="Sin cebolla"/>
    <n v="12"/>
    <n v="28"/>
    <n v="0.42857142857142855"/>
    <n v="28"/>
  </r>
  <r>
    <x v="156"/>
    <n v="13"/>
    <s v="Plato_2"/>
    <s v="Descripción del Plato_2"/>
    <n v="18"/>
    <n v="30"/>
    <n v="2"/>
    <n v="27"/>
    <s v="Ninguna"/>
    <n v="12"/>
    <n v="30"/>
    <n v="0.4"/>
    <n v="60"/>
  </r>
  <r>
    <x v="156"/>
    <n v="13"/>
    <s v="Plato_19"/>
    <s v="Descripción del Plato_19"/>
    <n v="22"/>
    <n v="36"/>
    <n v="3"/>
    <n v="21"/>
    <s v="Ninguna"/>
    <n v="14"/>
    <n v="36"/>
    <n v="0.3888888888888889"/>
    <n v="108"/>
  </r>
  <r>
    <x v="157"/>
    <n v="5"/>
    <s v="Plato_12"/>
    <s v="Descripción del Plato_12"/>
    <n v="11"/>
    <n v="19"/>
    <n v="1"/>
    <n v="57"/>
    <s v="Ninguna"/>
    <n v="8"/>
    <n v="19"/>
    <n v="0.42105263157894735"/>
    <n v="19"/>
  </r>
  <r>
    <x v="157"/>
    <n v="5"/>
    <s v="Plato_10"/>
    <s v="Descripción del Plato_10"/>
    <n v="15"/>
    <n v="26"/>
    <n v="3"/>
    <n v="55"/>
    <s v="Ninguna"/>
    <n v="11"/>
    <n v="26"/>
    <n v="0.42307692307692307"/>
    <n v="78"/>
  </r>
  <r>
    <x v="157"/>
    <n v="5"/>
    <s v="Plato_19"/>
    <s v="Descripción del Plato_19"/>
    <n v="22"/>
    <n v="36"/>
    <n v="3"/>
    <n v="7"/>
    <s v="Ninguna"/>
    <n v="14"/>
    <n v="36"/>
    <n v="0.3888888888888889"/>
    <n v="108"/>
  </r>
  <r>
    <x v="157"/>
    <n v="5"/>
    <s v="Plato_8"/>
    <s v="Descripción del Plato_8"/>
    <n v="21"/>
    <n v="35"/>
    <n v="3"/>
    <n v="16"/>
    <s v="Sin cebolla"/>
    <n v="14"/>
    <n v="35"/>
    <n v="0.4"/>
    <n v="105"/>
  </r>
  <r>
    <x v="158"/>
    <n v="16"/>
    <s v="Plato_9"/>
    <s v="Descripción del Plato_9"/>
    <n v="17"/>
    <n v="29"/>
    <n v="3"/>
    <n v="23"/>
    <s v="Sin cebolla"/>
    <n v="12"/>
    <n v="29"/>
    <n v="0.41379310344827586"/>
    <n v="87"/>
  </r>
  <r>
    <x v="158"/>
    <n v="16"/>
    <s v="Plato_17"/>
    <s v="Descripción del Plato_17"/>
    <n v="19"/>
    <n v="31"/>
    <n v="1"/>
    <n v="5"/>
    <s v="Ninguna"/>
    <n v="12"/>
    <n v="31"/>
    <n v="0.38709677419354838"/>
    <n v="31"/>
  </r>
  <r>
    <x v="158"/>
    <n v="16"/>
    <s v="Plato_4"/>
    <s v="Descripción del Plato_4"/>
    <n v="10"/>
    <n v="18"/>
    <n v="2"/>
    <n v="6"/>
    <s v="Ninguna"/>
    <n v="8"/>
    <n v="18"/>
    <n v="0.44444444444444442"/>
    <n v="36"/>
  </r>
  <r>
    <x v="158"/>
    <n v="16"/>
    <s v="Plato_11"/>
    <s v="Descripción del Plato_11"/>
    <n v="20"/>
    <n v="33"/>
    <n v="3"/>
    <n v="40"/>
    <s v="Ninguna"/>
    <n v="13"/>
    <n v="33"/>
    <n v="0.39393939393939392"/>
    <n v="99"/>
  </r>
  <r>
    <x v="159"/>
    <n v="19"/>
    <s v="Plato_19"/>
    <s v="Descripción del Plato_19"/>
    <n v="22"/>
    <n v="36"/>
    <n v="3"/>
    <n v="20"/>
    <s v="Ninguna"/>
    <n v="14"/>
    <n v="36"/>
    <n v="0.3888888888888889"/>
    <n v="108"/>
  </r>
  <r>
    <x v="159"/>
    <n v="19"/>
    <s v="Plato_7"/>
    <s v="Descripción del Plato_7"/>
    <n v="14"/>
    <n v="24"/>
    <n v="2"/>
    <n v="47"/>
    <s v="Ninguna"/>
    <n v="10"/>
    <n v="24"/>
    <n v="0.41666666666666669"/>
    <n v="48"/>
  </r>
  <r>
    <x v="160"/>
    <n v="13"/>
    <s v="Plato_16"/>
    <s v="Descripción del Plato_16"/>
    <n v="16"/>
    <n v="28"/>
    <n v="3"/>
    <n v="57"/>
    <s v="Ninguna"/>
    <n v="12"/>
    <n v="28"/>
    <n v="0.42857142857142855"/>
    <n v="84"/>
  </r>
  <r>
    <x v="161"/>
    <n v="14"/>
    <s v="Plato_7"/>
    <s v="Descripción del Plato_7"/>
    <n v="14"/>
    <n v="24"/>
    <n v="3"/>
    <n v="25"/>
    <s v="Ninguna"/>
    <n v="10"/>
    <n v="24"/>
    <n v="0.41666666666666669"/>
    <n v="72"/>
  </r>
  <r>
    <x v="162"/>
    <n v="6"/>
    <s v="Plato_17"/>
    <s v="Descripción del Plato_17"/>
    <n v="19"/>
    <n v="31"/>
    <n v="3"/>
    <n v="8"/>
    <s v="Sin cebolla"/>
    <n v="12"/>
    <n v="31"/>
    <n v="0.38709677419354838"/>
    <n v="93"/>
  </r>
  <r>
    <x v="162"/>
    <n v="6"/>
    <s v="Plato_2"/>
    <s v="Descripción del Plato_2"/>
    <n v="18"/>
    <n v="30"/>
    <n v="3"/>
    <n v="16"/>
    <s v="Sin cebolla"/>
    <n v="12"/>
    <n v="30"/>
    <n v="0.4"/>
    <n v="90"/>
  </r>
  <r>
    <x v="162"/>
    <n v="6"/>
    <s v="Plato_11"/>
    <s v="Descripción del Plato_11"/>
    <n v="20"/>
    <n v="33"/>
    <n v="2"/>
    <n v="40"/>
    <s v="Sin cebolla"/>
    <n v="13"/>
    <n v="33"/>
    <n v="0.39393939393939392"/>
    <n v="66"/>
  </r>
  <r>
    <x v="162"/>
    <n v="6"/>
    <s v="Plato_5"/>
    <s v="Descripción del Plato_5"/>
    <n v="13"/>
    <n v="22"/>
    <n v="1"/>
    <n v="7"/>
    <s v="Ninguna"/>
    <n v="9"/>
    <n v="22"/>
    <n v="0.40909090909090912"/>
    <n v="22"/>
  </r>
  <r>
    <x v="163"/>
    <n v="8"/>
    <s v="Plato_5"/>
    <s v="Descripción del Plato_5"/>
    <n v="13"/>
    <n v="22"/>
    <n v="1"/>
    <n v="43"/>
    <s v="Sin cebolla"/>
    <n v="9"/>
    <n v="22"/>
    <n v="0.40909090909090912"/>
    <n v="22"/>
  </r>
  <r>
    <x v="163"/>
    <n v="8"/>
    <s v="Plato_19"/>
    <s v="Descripción del Plato_19"/>
    <n v="22"/>
    <n v="36"/>
    <n v="1"/>
    <n v="7"/>
    <s v="Ninguna"/>
    <n v="14"/>
    <n v="36"/>
    <n v="0.3888888888888889"/>
    <n v="36"/>
  </r>
  <r>
    <x v="163"/>
    <n v="8"/>
    <s v="Plato_15"/>
    <s v="Descripción del Plato_15"/>
    <n v="19"/>
    <n v="32"/>
    <n v="2"/>
    <n v="20"/>
    <s v="Ninguna"/>
    <n v="13"/>
    <n v="32"/>
    <n v="0.40625"/>
    <n v="64"/>
  </r>
  <r>
    <x v="163"/>
    <n v="8"/>
    <s v="Plato_7"/>
    <s v="Descripción del Plato_7"/>
    <n v="14"/>
    <n v="24"/>
    <n v="2"/>
    <n v="35"/>
    <s v="Ninguna"/>
    <n v="10"/>
    <n v="24"/>
    <n v="0.41666666666666669"/>
    <n v="48"/>
  </r>
  <r>
    <x v="164"/>
    <n v="10"/>
    <s v="Plato_7"/>
    <s v="Descripción del Plato_7"/>
    <n v="14"/>
    <n v="24"/>
    <n v="2"/>
    <n v="15"/>
    <s v="Sin cebolla"/>
    <n v="10"/>
    <n v="24"/>
    <n v="0.41666666666666669"/>
    <n v="48"/>
  </r>
  <r>
    <x v="164"/>
    <n v="10"/>
    <s v="Plato_13"/>
    <s v="Descripción del Plato_13"/>
    <n v="13"/>
    <n v="21"/>
    <n v="2"/>
    <n v="41"/>
    <s v="Ninguna"/>
    <n v="8"/>
    <n v="21"/>
    <n v="0.38095238095238093"/>
    <n v="42"/>
  </r>
  <r>
    <x v="165"/>
    <n v="12"/>
    <s v="Plato_14"/>
    <s v="Descripción del Plato_14"/>
    <n v="14"/>
    <n v="23"/>
    <n v="2"/>
    <n v="22"/>
    <s v="Sin cebolla"/>
    <n v="9"/>
    <n v="23"/>
    <n v="0.39130434782608697"/>
    <n v="46"/>
  </r>
  <r>
    <x v="166"/>
    <n v="5"/>
    <s v="Plato_12"/>
    <s v="Descripción del Plato_12"/>
    <n v="11"/>
    <n v="19"/>
    <n v="1"/>
    <n v="29"/>
    <s v="Ninguna"/>
    <n v="8"/>
    <n v="19"/>
    <n v="0.42105263157894735"/>
    <n v="19"/>
  </r>
  <r>
    <x v="166"/>
    <n v="5"/>
    <s v="Plato_18"/>
    <s v="Descripción del Plato_18"/>
    <n v="20"/>
    <n v="34"/>
    <n v="3"/>
    <n v="11"/>
    <s v="Ninguna"/>
    <n v="14"/>
    <n v="34"/>
    <n v="0.41176470588235292"/>
    <n v="102"/>
  </r>
  <r>
    <x v="166"/>
    <n v="5"/>
    <s v="Plato_17"/>
    <s v="Descripción del Plato_17"/>
    <n v="19"/>
    <n v="31"/>
    <n v="1"/>
    <n v="36"/>
    <s v="Sin cebolla"/>
    <n v="12"/>
    <n v="31"/>
    <n v="0.38709677419354838"/>
    <n v="31"/>
  </r>
  <r>
    <x v="167"/>
    <n v="17"/>
    <s v="Plato_5"/>
    <s v="Descripción del Plato_5"/>
    <n v="13"/>
    <n v="22"/>
    <n v="2"/>
    <n v="7"/>
    <s v="Sin cebolla"/>
    <n v="9"/>
    <n v="22"/>
    <n v="0.40909090909090912"/>
    <n v="44"/>
  </r>
  <r>
    <x v="168"/>
    <n v="19"/>
    <s v="Plato_13"/>
    <s v="Descripción del Plato_13"/>
    <n v="13"/>
    <n v="21"/>
    <n v="2"/>
    <n v="44"/>
    <s v="Sin cebolla"/>
    <n v="8"/>
    <n v="21"/>
    <n v="0.38095238095238093"/>
    <n v="42"/>
  </r>
  <r>
    <x v="168"/>
    <n v="19"/>
    <s v="Plato_18"/>
    <s v="Descripción del Plato_18"/>
    <n v="20"/>
    <n v="34"/>
    <n v="2"/>
    <n v="59"/>
    <s v="Sin cebolla"/>
    <n v="14"/>
    <n v="34"/>
    <n v="0.41176470588235292"/>
    <n v="68"/>
  </r>
  <r>
    <x v="168"/>
    <n v="19"/>
    <s v="Plato_5"/>
    <s v="Descripción del Plato_5"/>
    <n v="13"/>
    <n v="22"/>
    <n v="2"/>
    <n v="7"/>
    <s v="Ninguna"/>
    <n v="9"/>
    <n v="22"/>
    <n v="0.40909090909090912"/>
    <n v="44"/>
  </r>
  <r>
    <x v="169"/>
    <n v="12"/>
    <s v="Plato_3"/>
    <s v="Descripción del Plato_3"/>
    <n v="12"/>
    <n v="20"/>
    <n v="3"/>
    <n v="16"/>
    <s v="Ninguna"/>
    <n v="8"/>
    <n v="20"/>
    <n v="0.4"/>
    <n v="60"/>
  </r>
  <r>
    <x v="169"/>
    <n v="12"/>
    <s v="Plato_9"/>
    <s v="Descripción del Plato_9"/>
    <n v="17"/>
    <n v="29"/>
    <n v="3"/>
    <n v="16"/>
    <s v="Ninguna"/>
    <n v="12"/>
    <n v="29"/>
    <n v="0.41379310344827586"/>
    <n v="87"/>
  </r>
  <r>
    <x v="169"/>
    <n v="12"/>
    <s v="Plato_19"/>
    <s v="Descripción del Plato_19"/>
    <n v="22"/>
    <n v="36"/>
    <n v="1"/>
    <n v="33"/>
    <s v="Sin cebolla"/>
    <n v="14"/>
    <n v="36"/>
    <n v="0.3888888888888889"/>
    <n v="36"/>
  </r>
  <r>
    <x v="169"/>
    <n v="12"/>
    <s v="Plato_2"/>
    <s v="Descripción del Plato_2"/>
    <n v="18"/>
    <n v="30"/>
    <n v="2"/>
    <n v="8"/>
    <s v="Sin cebolla"/>
    <n v="12"/>
    <n v="30"/>
    <n v="0.4"/>
    <n v="60"/>
  </r>
  <r>
    <x v="170"/>
    <n v="16"/>
    <s v="Plato_10"/>
    <s v="Descripción del Plato_10"/>
    <n v="15"/>
    <n v="26"/>
    <n v="2"/>
    <n v="29"/>
    <s v="Ninguna"/>
    <n v="11"/>
    <n v="26"/>
    <n v="0.42307692307692307"/>
    <n v="52"/>
  </r>
  <r>
    <x v="170"/>
    <n v="16"/>
    <s v="Plato_9"/>
    <s v="Descripción del Plato_9"/>
    <n v="17"/>
    <n v="29"/>
    <n v="3"/>
    <n v="22"/>
    <s v="Sin cebolla"/>
    <n v="12"/>
    <n v="29"/>
    <n v="0.41379310344827586"/>
    <n v="87"/>
  </r>
  <r>
    <x v="171"/>
    <n v="12"/>
    <s v="Plato_18"/>
    <s v="Descripción del Plato_18"/>
    <n v="20"/>
    <n v="34"/>
    <n v="2"/>
    <n v="27"/>
    <s v="Sin cebolla"/>
    <n v="14"/>
    <n v="34"/>
    <n v="0.41176470588235292"/>
    <n v="68"/>
  </r>
  <r>
    <x v="172"/>
    <n v="11"/>
    <s v="Plato_6"/>
    <s v="Descripción del Plato_6"/>
    <n v="16"/>
    <n v="27"/>
    <n v="3"/>
    <n v="15"/>
    <s v="Sin cebolla"/>
    <n v="11"/>
    <n v="27"/>
    <n v="0.40740740740740738"/>
    <n v="81"/>
  </r>
  <r>
    <x v="172"/>
    <n v="11"/>
    <s v="Plato_15"/>
    <s v="Descripción del Plato_15"/>
    <n v="19"/>
    <n v="32"/>
    <n v="3"/>
    <n v="52"/>
    <s v="Sin cebolla"/>
    <n v="13"/>
    <n v="32"/>
    <n v="0.40625"/>
    <n v="96"/>
  </r>
  <r>
    <x v="173"/>
    <n v="10"/>
    <s v="Plato_2"/>
    <s v="Descripción del Plato_2"/>
    <n v="18"/>
    <n v="30"/>
    <n v="2"/>
    <n v="12"/>
    <s v="Sin cebolla"/>
    <n v="12"/>
    <n v="30"/>
    <n v="0.4"/>
    <n v="60"/>
  </r>
  <r>
    <x v="174"/>
    <n v="14"/>
    <s v="Plato_15"/>
    <s v="Descripción del Plato_15"/>
    <n v="19"/>
    <n v="32"/>
    <n v="3"/>
    <n v="9"/>
    <s v="Sin cebolla"/>
    <n v="13"/>
    <n v="32"/>
    <n v="0.40625"/>
    <n v="96"/>
  </r>
  <r>
    <x v="174"/>
    <n v="14"/>
    <s v="Plato_7"/>
    <s v="Descripción del Plato_7"/>
    <n v="14"/>
    <n v="24"/>
    <n v="2"/>
    <n v="38"/>
    <s v="Ninguna"/>
    <n v="10"/>
    <n v="24"/>
    <n v="0.41666666666666669"/>
    <n v="48"/>
  </r>
  <r>
    <x v="175"/>
    <n v="20"/>
    <s v="Plato_13"/>
    <s v="Descripción del Plato_13"/>
    <n v="13"/>
    <n v="21"/>
    <n v="3"/>
    <n v="48"/>
    <s v="Sin cebolla"/>
    <n v="8"/>
    <n v="21"/>
    <n v="0.38095238095238093"/>
    <n v="63"/>
  </r>
  <r>
    <x v="176"/>
    <n v="4"/>
    <s v="Plato_7"/>
    <s v="Descripción del Plato_7"/>
    <n v="14"/>
    <n v="24"/>
    <n v="2"/>
    <n v="10"/>
    <s v="Sin cebolla"/>
    <n v="10"/>
    <n v="24"/>
    <n v="0.41666666666666669"/>
    <n v="48"/>
  </r>
  <r>
    <x v="176"/>
    <n v="4"/>
    <s v="Plato_10"/>
    <s v="Descripción del Plato_10"/>
    <n v="15"/>
    <n v="26"/>
    <n v="1"/>
    <n v="40"/>
    <s v="Ninguna"/>
    <n v="11"/>
    <n v="26"/>
    <n v="0.42307692307692307"/>
    <n v="26"/>
  </r>
  <r>
    <x v="176"/>
    <n v="4"/>
    <s v="Plato_13"/>
    <s v="Descripción del Plato_13"/>
    <n v="13"/>
    <n v="21"/>
    <n v="2"/>
    <n v="45"/>
    <s v="Sin cebolla"/>
    <n v="8"/>
    <n v="21"/>
    <n v="0.38095238095238093"/>
    <n v="42"/>
  </r>
  <r>
    <x v="176"/>
    <n v="4"/>
    <s v="Plato_12"/>
    <s v="Descripción del Plato_12"/>
    <n v="11"/>
    <n v="19"/>
    <n v="3"/>
    <n v="47"/>
    <s v="Ninguna"/>
    <n v="8"/>
    <n v="19"/>
    <n v="0.42105263157894735"/>
    <n v="57"/>
  </r>
  <r>
    <x v="177"/>
    <n v="11"/>
    <s v="Plato_2"/>
    <s v="Descripción del Plato_2"/>
    <n v="18"/>
    <n v="30"/>
    <n v="1"/>
    <n v="55"/>
    <s v="Sin cebolla"/>
    <n v="12"/>
    <n v="30"/>
    <n v="0.4"/>
    <n v="30"/>
  </r>
  <r>
    <x v="177"/>
    <n v="11"/>
    <s v="Plato_8"/>
    <s v="Descripción del Plato_8"/>
    <n v="21"/>
    <n v="35"/>
    <n v="1"/>
    <n v="16"/>
    <s v="Sin cebolla"/>
    <n v="14"/>
    <n v="35"/>
    <n v="0.4"/>
    <n v="35"/>
  </r>
  <r>
    <x v="177"/>
    <n v="11"/>
    <s v="Plato_5"/>
    <s v="Descripción del Plato_5"/>
    <n v="13"/>
    <n v="22"/>
    <n v="2"/>
    <n v="20"/>
    <s v="Ninguna"/>
    <n v="9"/>
    <n v="22"/>
    <n v="0.40909090909090912"/>
    <n v="44"/>
  </r>
  <r>
    <x v="177"/>
    <n v="11"/>
    <s v="Plato_11"/>
    <s v="Descripción del Plato_11"/>
    <n v="20"/>
    <n v="33"/>
    <n v="3"/>
    <n v="55"/>
    <s v="Ninguna"/>
    <n v="13"/>
    <n v="33"/>
    <n v="0.39393939393939392"/>
    <n v="99"/>
  </r>
  <r>
    <x v="178"/>
    <n v="12"/>
    <s v="Plato_17"/>
    <s v="Descripción del Plato_17"/>
    <n v="19"/>
    <n v="31"/>
    <n v="2"/>
    <n v="26"/>
    <s v="Ninguna"/>
    <n v="12"/>
    <n v="31"/>
    <n v="0.38709677419354838"/>
    <n v="62"/>
  </r>
  <r>
    <x v="179"/>
    <n v="10"/>
    <s v="Plato_9"/>
    <s v="Descripción del Plato_9"/>
    <n v="17"/>
    <n v="29"/>
    <n v="1"/>
    <n v="35"/>
    <s v="Sin cebolla"/>
    <n v="12"/>
    <n v="29"/>
    <n v="0.41379310344827586"/>
    <n v="29"/>
  </r>
  <r>
    <x v="179"/>
    <n v="10"/>
    <s v="Plato_2"/>
    <s v="Descripción del Plato_2"/>
    <n v="18"/>
    <n v="30"/>
    <n v="3"/>
    <n v="20"/>
    <s v="Sin cebolla"/>
    <n v="12"/>
    <n v="30"/>
    <n v="0.4"/>
    <n v="90"/>
  </r>
  <r>
    <x v="179"/>
    <n v="10"/>
    <s v="Plato_3"/>
    <s v="Descripción del Plato_3"/>
    <n v="12"/>
    <n v="20"/>
    <n v="1"/>
    <n v="50"/>
    <s v="Ninguna"/>
    <n v="8"/>
    <n v="20"/>
    <n v="0.4"/>
    <n v="20"/>
  </r>
  <r>
    <x v="179"/>
    <n v="10"/>
    <s v="Plato_6"/>
    <s v="Descripción del Plato_6"/>
    <n v="16"/>
    <n v="27"/>
    <n v="1"/>
    <n v="56"/>
    <s v="Ninguna"/>
    <n v="11"/>
    <n v="27"/>
    <n v="0.40740740740740738"/>
    <n v="27"/>
  </r>
  <r>
    <x v="180"/>
    <n v="15"/>
    <s v="Plato_6"/>
    <s v="Descripción del Plato_6"/>
    <n v="16"/>
    <n v="27"/>
    <n v="1"/>
    <n v="55"/>
    <s v="Sin cebolla"/>
    <n v="11"/>
    <n v="27"/>
    <n v="0.40740740740740738"/>
    <n v="27"/>
  </r>
  <r>
    <x v="181"/>
    <n v="18"/>
    <s v="Plato_12"/>
    <s v="Descripción del Plato_12"/>
    <n v="11"/>
    <n v="19"/>
    <n v="2"/>
    <n v="11"/>
    <s v="Sin cebolla"/>
    <n v="8"/>
    <n v="19"/>
    <n v="0.42105263157894735"/>
    <n v="38"/>
  </r>
  <r>
    <x v="182"/>
    <n v="18"/>
    <s v="Plato_15"/>
    <s v="Descripción del Plato_15"/>
    <n v="19"/>
    <n v="32"/>
    <n v="2"/>
    <n v="52"/>
    <s v="Ninguna"/>
    <n v="13"/>
    <n v="32"/>
    <n v="0.40625"/>
    <n v="64"/>
  </r>
  <r>
    <x v="182"/>
    <n v="18"/>
    <s v="Plato_10"/>
    <s v="Descripción del Plato_10"/>
    <n v="15"/>
    <n v="26"/>
    <n v="1"/>
    <n v="10"/>
    <s v="Ninguna"/>
    <n v="11"/>
    <n v="26"/>
    <n v="0.42307692307692307"/>
    <n v="26"/>
  </r>
  <r>
    <x v="182"/>
    <n v="18"/>
    <s v="Plato_3"/>
    <s v="Descripción del Plato_3"/>
    <n v="12"/>
    <n v="20"/>
    <n v="3"/>
    <n v="58"/>
    <s v="Ninguna"/>
    <n v="8"/>
    <n v="20"/>
    <n v="0.4"/>
    <n v="60"/>
  </r>
  <r>
    <x v="182"/>
    <n v="18"/>
    <s v="Plato_8"/>
    <s v="Descripción del Plato_8"/>
    <n v="21"/>
    <n v="35"/>
    <n v="3"/>
    <n v="46"/>
    <s v="Ninguna"/>
    <n v="14"/>
    <n v="35"/>
    <n v="0.4"/>
    <n v="105"/>
  </r>
  <r>
    <x v="183"/>
    <n v="4"/>
    <s v="Plato_16"/>
    <s v="Descripción del Plato_16"/>
    <n v="16"/>
    <n v="28"/>
    <n v="3"/>
    <n v="6"/>
    <s v="Sin cebolla"/>
    <n v="12"/>
    <n v="28"/>
    <n v="0.42857142857142855"/>
    <n v="84"/>
  </r>
  <r>
    <x v="183"/>
    <n v="4"/>
    <s v="Plato_6"/>
    <s v="Descripción del Plato_6"/>
    <n v="16"/>
    <n v="27"/>
    <n v="3"/>
    <n v="10"/>
    <s v="Ninguna"/>
    <n v="11"/>
    <n v="27"/>
    <n v="0.40740740740740738"/>
    <n v="81"/>
  </r>
  <r>
    <x v="183"/>
    <n v="4"/>
    <s v="Plato_3"/>
    <s v="Descripción del Plato_3"/>
    <n v="12"/>
    <n v="20"/>
    <n v="2"/>
    <n v="13"/>
    <s v="Sin cebolla"/>
    <n v="8"/>
    <n v="20"/>
    <n v="0.4"/>
    <n v="40"/>
  </r>
  <r>
    <x v="184"/>
    <n v="16"/>
    <s v="Plato_13"/>
    <s v="Descripción del Plato_13"/>
    <n v="13"/>
    <n v="21"/>
    <n v="3"/>
    <n v="34"/>
    <s v="Ninguna"/>
    <n v="8"/>
    <n v="21"/>
    <n v="0.38095238095238093"/>
    <n v="63"/>
  </r>
  <r>
    <x v="184"/>
    <n v="16"/>
    <s v="Plato_16"/>
    <s v="Descripción del Plato_16"/>
    <n v="16"/>
    <n v="28"/>
    <n v="1"/>
    <n v="6"/>
    <s v="Sin cebolla"/>
    <n v="12"/>
    <n v="28"/>
    <n v="0.42857142857142855"/>
    <n v="28"/>
  </r>
  <r>
    <x v="185"/>
    <n v="13"/>
    <s v="Plato_6"/>
    <s v="Descripción del Plato_6"/>
    <n v="16"/>
    <n v="27"/>
    <n v="3"/>
    <n v="16"/>
    <s v="Ninguna"/>
    <n v="11"/>
    <n v="27"/>
    <n v="0.40740740740740738"/>
    <n v="81"/>
  </r>
  <r>
    <x v="185"/>
    <n v="13"/>
    <s v="Plato_15"/>
    <s v="Descripción del Plato_15"/>
    <n v="19"/>
    <n v="32"/>
    <n v="3"/>
    <n v="23"/>
    <s v="Sin cebolla"/>
    <n v="13"/>
    <n v="32"/>
    <n v="0.40625"/>
    <n v="96"/>
  </r>
  <r>
    <x v="185"/>
    <n v="13"/>
    <s v="Plato_17"/>
    <s v="Descripción del Plato_17"/>
    <n v="19"/>
    <n v="31"/>
    <n v="3"/>
    <n v="54"/>
    <s v="Ninguna"/>
    <n v="12"/>
    <n v="31"/>
    <n v="0.38709677419354838"/>
    <n v="93"/>
  </r>
  <r>
    <x v="186"/>
    <n v="5"/>
    <s v="Plato_18"/>
    <s v="Descripción del Plato_18"/>
    <n v="20"/>
    <n v="34"/>
    <n v="2"/>
    <n v="28"/>
    <s v="Sin cebolla"/>
    <n v="14"/>
    <n v="34"/>
    <n v="0.41176470588235292"/>
    <n v="68"/>
  </r>
  <r>
    <x v="186"/>
    <n v="5"/>
    <s v="Plato_10"/>
    <s v="Descripción del Plato_10"/>
    <n v="15"/>
    <n v="26"/>
    <n v="1"/>
    <n v="51"/>
    <s v="Ninguna"/>
    <n v="11"/>
    <n v="26"/>
    <n v="0.42307692307692307"/>
    <n v="26"/>
  </r>
  <r>
    <x v="186"/>
    <n v="5"/>
    <s v="Plato_9"/>
    <s v="Descripción del Plato_9"/>
    <n v="17"/>
    <n v="29"/>
    <n v="3"/>
    <n v="11"/>
    <s v="Ninguna"/>
    <n v="12"/>
    <n v="29"/>
    <n v="0.41379310344827586"/>
    <n v="87"/>
  </r>
  <r>
    <x v="186"/>
    <n v="5"/>
    <s v="Plato_6"/>
    <s v="Descripción del Plato_6"/>
    <n v="16"/>
    <n v="27"/>
    <n v="1"/>
    <n v="36"/>
    <s v="Sin cebolla"/>
    <n v="11"/>
    <n v="27"/>
    <n v="0.40740740740740738"/>
    <n v="27"/>
  </r>
  <r>
    <x v="187"/>
    <n v="20"/>
    <s v="Plato_17"/>
    <s v="Descripción del Plato_17"/>
    <n v="19"/>
    <n v="31"/>
    <n v="1"/>
    <n v="58"/>
    <s v="Ninguna"/>
    <n v="12"/>
    <n v="31"/>
    <n v="0.38709677419354838"/>
    <n v="31"/>
  </r>
  <r>
    <x v="187"/>
    <n v="20"/>
    <s v="Plato_10"/>
    <s v="Descripción del Plato_10"/>
    <n v="15"/>
    <n v="26"/>
    <n v="2"/>
    <n v="47"/>
    <s v="Ninguna"/>
    <n v="11"/>
    <n v="26"/>
    <n v="0.42307692307692307"/>
    <n v="52"/>
  </r>
  <r>
    <x v="188"/>
    <n v="11"/>
    <s v="Plato_18"/>
    <s v="Descripción del Plato_18"/>
    <n v="20"/>
    <n v="34"/>
    <n v="2"/>
    <n v="42"/>
    <s v="Sin cebolla"/>
    <n v="14"/>
    <n v="34"/>
    <n v="0.41176470588235292"/>
    <n v="68"/>
  </r>
  <r>
    <x v="188"/>
    <n v="11"/>
    <s v="Plato_10"/>
    <s v="Descripción del Plato_10"/>
    <n v="15"/>
    <n v="26"/>
    <n v="2"/>
    <n v="22"/>
    <s v="Sin cebolla"/>
    <n v="11"/>
    <n v="26"/>
    <n v="0.42307692307692307"/>
    <n v="52"/>
  </r>
  <r>
    <x v="188"/>
    <n v="11"/>
    <s v="Plato_7"/>
    <s v="Descripción del Plato_7"/>
    <n v="14"/>
    <n v="24"/>
    <n v="3"/>
    <n v="53"/>
    <s v="Sin cebolla"/>
    <n v="10"/>
    <n v="24"/>
    <n v="0.41666666666666669"/>
    <n v="72"/>
  </r>
  <r>
    <x v="189"/>
    <n v="5"/>
    <s v="Plato_4"/>
    <s v="Descripción del Plato_4"/>
    <n v="10"/>
    <n v="18"/>
    <n v="1"/>
    <n v="39"/>
    <s v="Ninguna"/>
    <n v="8"/>
    <n v="18"/>
    <n v="0.44444444444444442"/>
    <n v="18"/>
  </r>
  <r>
    <x v="189"/>
    <n v="5"/>
    <s v="Plato_20"/>
    <s v="Descripción del Plato_20"/>
    <n v="25"/>
    <n v="40"/>
    <n v="2"/>
    <n v="45"/>
    <s v="Ninguna"/>
    <n v="15"/>
    <n v="40"/>
    <n v="0.375"/>
    <n v="80"/>
  </r>
  <r>
    <x v="189"/>
    <n v="5"/>
    <s v="Plato_8"/>
    <s v="Descripción del Plato_8"/>
    <n v="21"/>
    <n v="35"/>
    <n v="1"/>
    <n v="11"/>
    <s v="Sin cebolla"/>
    <n v="14"/>
    <n v="35"/>
    <n v="0.4"/>
    <n v="35"/>
  </r>
  <r>
    <x v="189"/>
    <n v="5"/>
    <s v="Plato_14"/>
    <s v="Descripción del Plato_14"/>
    <n v="14"/>
    <n v="23"/>
    <n v="3"/>
    <n v="7"/>
    <s v="Sin cebolla"/>
    <n v="9"/>
    <n v="23"/>
    <n v="0.39130434782608697"/>
    <n v="69"/>
  </r>
  <r>
    <x v="190"/>
    <n v="12"/>
    <s v="Plato_1"/>
    <s v="Descripción del Plato_1"/>
    <n v="15"/>
    <n v="25"/>
    <n v="3"/>
    <n v="32"/>
    <s v="Sin cebolla"/>
    <n v="10"/>
    <n v="25"/>
    <n v="0.4"/>
    <n v="75"/>
  </r>
  <r>
    <x v="190"/>
    <n v="12"/>
    <s v="Plato_9"/>
    <s v="Descripción del Plato_9"/>
    <n v="17"/>
    <n v="29"/>
    <n v="3"/>
    <n v="55"/>
    <s v="Ninguna"/>
    <n v="12"/>
    <n v="29"/>
    <n v="0.41379310344827586"/>
    <n v="87"/>
  </r>
  <r>
    <x v="191"/>
    <n v="17"/>
    <s v="Plato_1"/>
    <s v="Descripción del Plato_1"/>
    <n v="15"/>
    <n v="25"/>
    <n v="3"/>
    <n v="26"/>
    <s v="Ninguna"/>
    <n v="10"/>
    <n v="25"/>
    <n v="0.4"/>
    <n v="75"/>
  </r>
  <r>
    <x v="192"/>
    <n v="3"/>
    <s v="Plato_10"/>
    <s v="Descripción del Plato_10"/>
    <n v="15"/>
    <n v="26"/>
    <n v="2"/>
    <n v="57"/>
    <s v="Sin cebolla"/>
    <n v="11"/>
    <n v="26"/>
    <n v="0.42307692307692307"/>
    <n v="52"/>
  </r>
  <r>
    <x v="192"/>
    <n v="3"/>
    <s v="Plato_19"/>
    <s v="Descripción del Plato_19"/>
    <n v="22"/>
    <n v="36"/>
    <n v="2"/>
    <n v="59"/>
    <s v="Ninguna"/>
    <n v="14"/>
    <n v="36"/>
    <n v="0.3888888888888889"/>
    <n v="72"/>
  </r>
  <r>
    <x v="192"/>
    <n v="3"/>
    <s v="Plato_6"/>
    <s v="Descripción del Plato_6"/>
    <n v="16"/>
    <n v="27"/>
    <n v="1"/>
    <n v="31"/>
    <s v="Sin cebolla"/>
    <n v="11"/>
    <n v="27"/>
    <n v="0.40740740740740738"/>
    <n v="27"/>
  </r>
  <r>
    <x v="192"/>
    <n v="3"/>
    <s v="Plato_14"/>
    <s v="Descripción del Plato_14"/>
    <n v="14"/>
    <n v="23"/>
    <n v="3"/>
    <n v="24"/>
    <s v="Ninguna"/>
    <n v="9"/>
    <n v="23"/>
    <n v="0.39130434782608697"/>
    <n v="69"/>
  </r>
  <r>
    <x v="193"/>
    <n v="3"/>
    <s v="Plato_11"/>
    <s v="Descripción del Plato_11"/>
    <n v="20"/>
    <n v="33"/>
    <n v="2"/>
    <n v="18"/>
    <s v="Ninguna"/>
    <n v="13"/>
    <n v="33"/>
    <n v="0.39393939393939392"/>
    <n v="66"/>
  </r>
  <r>
    <x v="193"/>
    <n v="3"/>
    <s v="Plato_2"/>
    <s v="Descripción del Plato_2"/>
    <n v="18"/>
    <n v="30"/>
    <n v="1"/>
    <n v="50"/>
    <s v="Ninguna"/>
    <n v="12"/>
    <n v="30"/>
    <n v="0.4"/>
    <n v="30"/>
  </r>
  <r>
    <x v="194"/>
    <n v="2"/>
    <s v="Plato_1"/>
    <s v="Descripción del Plato_1"/>
    <n v="15"/>
    <n v="25"/>
    <n v="2"/>
    <n v="51"/>
    <s v="Ninguna"/>
    <n v="10"/>
    <n v="25"/>
    <n v="0.4"/>
    <n v="50"/>
  </r>
  <r>
    <x v="195"/>
    <n v="4"/>
    <s v="Plato_3"/>
    <s v="Descripción del Plato_3"/>
    <n v="12"/>
    <n v="20"/>
    <n v="3"/>
    <n v="34"/>
    <s v="Sin cebolla"/>
    <n v="8"/>
    <n v="20"/>
    <n v="0.4"/>
    <n v="60"/>
  </r>
  <r>
    <x v="195"/>
    <n v="4"/>
    <s v="Plato_14"/>
    <s v="Descripción del Plato_14"/>
    <n v="14"/>
    <n v="23"/>
    <n v="2"/>
    <n v="51"/>
    <s v="Ninguna"/>
    <n v="9"/>
    <n v="23"/>
    <n v="0.39130434782608697"/>
    <n v="46"/>
  </r>
  <r>
    <x v="195"/>
    <n v="4"/>
    <s v="Plato_9"/>
    <s v="Descripción del Plato_9"/>
    <n v="17"/>
    <n v="29"/>
    <n v="1"/>
    <n v="47"/>
    <s v="Sin cebolla"/>
    <n v="12"/>
    <n v="29"/>
    <n v="0.41379310344827586"/>
    <n v="29"/>
  </r>
  <r>
    <x v="195"/>
    <n v="4"/>
    <s v="Plato_16"/>
    <s v="Descripción del Plato_16"/>
    <n v="16"/>
    <n v="28"/>
    <n v="2"/>
    <n v="44"/>
    <s v="Sin cebolla"/>
    <n v="12"/>
    <n v="28"/>
    <n v="0.42857142857142855"/>
    <n v="56"/>
  </r>
  <r>
    <x v="196"/>
    <n v="5"/>
    <s v="Plato_18"/>
    <s v="Descripción del Plato_18"/>
    <n v="20"/>
    <n v="34"/>
    <n v="3"/>
    <n v="22"/>
    <s v="Ninguna"/>
    <n v="14"/>
    <n v="34"/>
    <n v="0.41176470588235292"/>
    <n v="102"/>
  </r>
  <r>
    <x v="196"/>
    <n v="5"/>
    <s v="Plato_6"/>
    <s v="Descripción del Plato_6"/>
    <n v="16"/>
    <n v="27"/>
    <n v="1"/>
    <n v="50"/>
    <s v="Ninguna"/>
    <n v="11"/>
    <n v="27"/>
    <n v="0.40740740740740738"/>
    <n v="27"/>
  </r>
  <r>
    <x v="197"/>
    <n v="9"/>
    <s v="Plato_6"/>
    <s v="Descripción del Plato_6"/>
    <n v="16"/>
    <n v="27"/>
    <n v="2"/>
    <n v="33"/>
    <s v="Ninguna"/>
    <n v="11"/>
    <n v="27"/>
    <n v="0.40740740740740738"/>
    <n v="54"/>
  </r>
  <r>
    <x v="198"/>
    <n v="11"/>
    <s v="Plato_9"/>
    <s v="Descripción del Plato_9"/>
    <n v="17"/>
    <n v="29"/>
    <n v="3"/>
    <n v="31"/>
    <s v="Ninguna"/>
    <n v="12"/>
    <n v="29"/>
    <n v="0.41379310344827586"/>
    <n v="87"/>
  </r>
  <r>
    <x v="198"/>
    <n v="11"/>
    <s v="Plato_8"/>
    <s v="Descripción del Plato_8"/>
    <n v="21"/>
    <n v="35"/>
    <n v="3"/>
    <n v="41"/>
    <s v="Sin cebolla"/>
    <n v="14"/>
    <n v="35"/>
    <n v="0.4"/>
    <n v="105"/>
  </r>
  <r>
    <x v="198"/>
    <n v="11"/>
    <s v="Plato_13"/>
    <s v="Descripción del Plato_13"/>
    <n v="13"/>
    <n v="21"/>
    <n v="2"/>
    <n v="18"/>
    <s v="Sin cebolla"/>
    <n v="8"/>
    <n v="21"/>
    <n v="0.38095238095238093"/>
    <n v="42"/>
  </r>
  <r>
    <x v="198"/>
    <n v="11"/>
    <s v="Plato_6"/>
    <s v="Descripción del Plato_6"/>
    <n v="16"/>
    <n v="27"/>
    <n v="1"/>
    <n v="52"/>
    <s v="Sin cebolla"/>
    <n v="11"/>
    <n v="27"/>
    <n v="0.40740740740740738"/>
    <n v="27"/>
  </r>
  <r>
    <x v="199"/>
    <n v="11"/>
    <s v="Plato_12"/>
    <s v="Descripción del Plato_12"/>
    <n v="11"/>
    <n v="19"/>
    <n v="2"/>
    <n v="39"/>
    <s v="Ninguna"/>
    <n v="8"/>
    <n v="19"/>
    <n v="0.42105263157894735"/>
    <n v="38"/>
  </r>
  <r>
    <x v="199"/>
    <n v="11"/>
    <s v="Plato_1"/>
    <s v="Descripción del Plato_1"/>
    <n v="15"/>
    <n v="25"/>
    <n v="2"/>
    <n v="28"/>
    <s v="Sin cebolla"/>
    <n v="10"/>
    <n v="25"/>
    <n v="0.4"/>
    <n v="50"/>
  </r>
  <r>
    <x v="200"/>
    <n v="3"/>
    <s v="Plato_7"/>
    <s v="Descripción del Plato_7"/>
    <n v="14"/>
    <n v="24"/>
    <n v="3"/>
    <n v="58"/>
    <s v="Sin cebolla"/>
    <n v="10"/>
    <n v="24"/>
    <n v="0.41666666666666669"/>
    <n v="72"/>
  </r>
  <r>
    <x v="201"/>
    <n v="16"/>
    <s v="Plato_19"/>
    <s v="Descripción del Plato_19"/>
    <n v="22"/>
    <n v="36"/>
    <n v="2"/>
    <n v="46"/>
    <s v="Sin cebolla"/>
    <n v="14"/>
    <n v="36"/>
    <n v="0.3888888888888889"/>
    <n v="72"/>
  </r>
  <r>
    <x v="201"/>
    <n v="16"/>
    <s v="Plato_20"/>
    <s v="Descripción del Plato_20"/>
    <n v="25"/>
    <n v="40"/>
    <n v="2"/>
    <n v="47"/>
    <s v="Ninguna"/>
    <n v="15"/>
    <n v="40"/>
    <n v="0.375"/>
    <n v="80"/>
  </r>
  <r>
    <x v="201"/>
    <n v="16"/>
    <s v="Plato_7"/>
    <s v="Descripción del Plato_7"/>
    <n v="14"/>
    <n v="24"/>
    <n v="1"/>
    <n v="5"/>
    <s v="Ninguna"/>
    <n v="10"/>
    <n v="24"/>
    <n v="0.41666666666666669"/>
    <n v="24"/>
  </r>
  <r>
    <x v="201"/>
    <n v="16"/>
    <s v="Plato_2"/>
    <s v="Descripción del Plato_2"/>
    <n v="18"/>
    <n v="30"/>
    <n v="1"/>
    <n v="58"/>
    <s v="Ninguna"/>
    <n v="12"/>
    <n v="30"/>
    <n v="0.4"/>
    <n v="30"/>
  </r>
  <r>
    <x v="202"/>
    <n v="5"/>
    <s v="Plato_17"/>
    <s v="Descripción del Plato_17"/>
    <n v="19"/>
    <n v="31"/>
    <n v="3"/>
    <n v="51"/>
    <s v="Ninguna"/>
    <n v="12"/>
    <n v="31"/>
    <n v="0.38709677419354838"/>
    <n v="93"/>
  </r>
  <r>
    <x v="202"/>
    <n v="5"/>
    <s v="Plato_13"/>
    <s v="Descripción del Plato_13"/>
    <n v="13"/>
    <n v="21"/>
    <n v="3"/>
    <n v="34"/>
    <s v="Sin cebolla"/>
    <n v="8"/>
    <n v="21"/>
    <n v="0.38095238095238093"/>
    <n v="63"/>
  </r>
  <r>
    <x v="203"/>
    <n v="16"/>
    <s v="Plato_7"/>
    <s v="Descripción del Plato_7"/>
    <n v="14"/>
    <n v="24"/>
    <n v="2"/>
    <n v="21"/>
    <s v="Ninguna"/>
    <n v="10"/>
    <n v="24"/>
    <n v="0.41666666666666669"/>
    <n v="48"/>
  </r>
  <r>
    <x v="204"/>
    <n v="14"/>
    <s v="Plato_15"/>
    <s v="Descripción del Plato_15"/>
    <n v="19"/>
    <n v="32"/>
    <n v="1"/>
    <n v="34"/>
    <s v="Ninguna"/>
    <n v="13"/>
    <n v="32"/>
    <n v="0.40625"/>
    <n v="32"/>
  </r>
  <r>
    <x v="204"/>
    <n v="14"/>
    <s v="Plato_9"/>
    <s v="Descripción del Plato_9"/>
    <n v="17"/>
    <n v="29"/>
    <n v="1"/>
    <n v="52"/>
    <s v="Sin cebolla"/>
    <n v="12"/>
    <n v="29"/>
    <n v="0.41379310344827586"/>
    <n v="29"/>
  </r>
  <r>
    <x v="205"/>
    <n v="4"/>
    <s v="Plato_2"/>
    <s v="Descripción del Plato_2"/>
    <n v="18"/>
    <n v="30"/>
    <n v="1"/>
    <n v="58"/>
    <s v="Sin cebolla"/>
    <n v="12"/>
    <n v="30"/>
    <n v="0.4"/>
    <n v="30"/>
  </r>
  <r>
    <x v="206"/>
    <n v="20"/>
    <s v="Plato_10"/>
    <s v="Descripción del Plato_10"/>
    <n v="15"/>
    <n v="26"/>
    <n v="2"/>
    <n v="37"/>
    <s v="Ninguna"/>
    <n v="11"/>
    <n v="26"/>
    <n v="0.42307692307692307"/>
    <n v="52"/>
  </r>
  <r>
    <x v="206"/>
    <n v="20"/>
    <s v="Plato_8"/>
    <s v="Descripción del Plato_8"/>
    <n v="21"/>
    <n v="35"/>
    <n v="1"/>
    <n v="55"/>
    <s v="Sin cebolla"/>
    <n v="14"/>
    <n v="35"/>
    <n v="0.4"/>
    <n v="35"/>
  </r>
  <r>
    <x v="206"/>
    <n v="20"/>
    <s v="Plato_17"/>
    <s v="Descripción del Plato_17"/>
    <n v="19"/>
    <n v="31"/>
    <n v="3"/>
    <n v="19"/>
    <s v="Sin cebolla"/>
    <n v="12"/>
    <n v="31"/>
    <n v="0.38709677419354838"/>
    <n v="93"/>
  </r>
  <r>
    <x v="207"/>
    <n v="16"/>
    <s v="Plato_15"/>
    <s v="Descripción del Plato_15"/>
    <n v="19"/>
    <n v="32"/>
    <n v="1"/>
    <n v="18"/>
    <s v="Sin cebolla"/>
    <n v="13"/>
    <n v="32"/>
    <n v="0.40625"/>
    <n v="32"/>
  </r>
  <r>
    <x v="207"/>
    <n v="16"/>
    <s v="Plato_19"/>
    <s v="Descripción del Plato_19"/>
    <n v="22"/>
    <n v="36"/>
    <n v="3"/>
    <n v="29"/>
    <s v="Sin cebolla"/>
    <n v="14"/>
    <n v="36"/>
    <n v="0.3888888888888889"/>
    <n v="108"/>
  </r>
  <r>
    <x v="207"/>
    <n v="16"/>
    <s v="Plato_3"/>
    <s v="Descripción del Plato_3"/>
    <n v="12"/>
    <n v="20"/>
    <n v="2"/>
    <n v="53"/>
    <s v="Ninguna"/>
    <n v="8"/>
    <n v="20"/>
    <n v="0.4"/>
    <n v="40"/>
  </r>
  <r>
    <x v="208"/>
    <n v="9"/>
    <s v="Plato_14"/>
    <s v="Descripción del Plato_14"/>
    <n v="14"/>
    <n v="23"/>
    <n v="3"/>
    <n v="35"/>
    <s v="Sin cebolla"/>
    <n v="9"/>
    <n v="23"/>
    <n v="0.39130434782608697"/>
    <n v="69"/>
  </r>
  <r>
    <x v="208"/>
    <n v="9"/>
    <s v="Plato_18"/>
    <s v="Descripción del Plato_18"/>
    <n v="20"/>
    <n v="34"/>
    <n v="2"/>
    <n v="40"/>
    <s v="Sin cebolla"/>
    <n v="14"/>
    <n v="34"/>
    <n v="0.41176470588235292"/>
    <n v="68"/>
  </r>
  <r>
    <x v="208"/>
    <n v="9"/>
    <s v="Plato_1"/>
    <s v="Descripción del Plato_1"/>
    <n v="15"/>
    <n v="25"/>
    <n v="1"/>
    <n v="42"/>
    <s v="Ninguna"/>
    <n v="10"/>
    <n v="25"/>
    <n v="0.4"/>
    <n v="25"/>
  </r>
  <r>
    <x v="208"/>
    <n v="9"/>
    <s v="Plato_10"/>
    <s v="Descripción del Plato_10"/>
    <n v="15"/>
    <n v="26"/>
    <n v="2"/>
    <n v="54"/>
    <s v="Ninguna"/>
    <n v="11"/>
    <n v="26"/>
    <n v="0.42307692307692307"/>
    <n v="52"/>
  </r>
  <r>
    <x v="209"/>
    <n v="10"/>
    <s v="Plato_13"/>
    <s v="Descripción del Plato_13"/>
    <n v="13"/>
    <n v="21"/>
    <n v="1"/>
    <n v="28"/>
    <s v="Sin cebolla"/>
    <n v="8"/>
    <n v="21"/>
    <n v="0.38095238095238093"/>
    <n v="21"/>
  </r>
  <r>
    <x v="209"/>
    <n v="10"/>
    <s v="Plato_2"/>
    <s v="Descripción del Plato_2"/>
    <n v="18"/>
    <n v="30"/>
    <n v="1"/>
    <n v="50"/>
    <s v="Ninguna"/>
    <n v="12"/>
    <n v="30"/>
    <n v="0.4"/>
    <n v="30"/>
  </r>
  <r>
    <x v="209"/>
    <n v="10"/>
    <s v="Plato_7"/>
    <s v="Descripción del Plato_7"/>
    <n v="14"/>
    <n v="24"/>
    <n v="1"/>
    <n v="34"/>
    <s v="Ninguna"/>
    <n v="10"/>
    <n v="24"/>
    <n v="0.41666666666666669"/>
    <n v="24"/>
  </r>
  <r>
    <x v="209"/>
    <n v="10"/>
    <s v="Plato_20"/>
    <s v="Descripción del Plato_20"/>
    <n v="25"/>
    <n v="40"/>
    <n v="3"/>
    <n v="46"/>
    <s v="Ninguna"/>
    <n v="15"/>
    <n v="40"/>
    <n v="0.375"/>
    <n v="120"/>
  </r>
  <r>
    <x v="210"/>
    <n v="1"/>
    <s v="Plato_13"/>
    <s v="Descripción del Plato_13"/>
    <n v="13"/>
    <n v="21"/>
    <n v="3"/>
    <n v="54"/>
    <s v="Sin cebolla"/>
    <n v="8"/>
    <n v="21"/>
    <n v="0.38095238095238093"/>
    <n v="63"/>
  </r>
  <r>
    <x v="210"/>
    <n v="1"/>
    <s v="Plato_4"/>
    <s v="Descripción del Plato_4"/>
    <n v="10"/>
    <n v="18"/>
    <n v="2"/>
    <n v="45"/>
    <s v="Ninguna"/>
    <n v="8"/>
    <n v="18"/>
    <n v="0.44444444444444442"/>
    <n v="36"/>
  </r>
  <r>
    <x v="210"/>
    <n v="1"/>
    <s v="Plato_1"/>
    <s v="Descripción del Plato_1"/>
    <n v="15"/>
    <n v="25"/>
    <n v="2"/>
    <n v="9"/>
    <s v="Ninguna"/>
    <n v="10"/>
    <n v="25"/>
    <n v="0.4"/>
    <n v="50"/>
  </r>
  <r>
    <x v="210"/>
    <n v="1"/>
    <s v="Plato_3"/>
    <s v="Descripción del Plato_3"/>
    <n v="12"/>
    <n v="20"/>
    <n v="1"/>
    <n v="27"/>
    <s v="Ninguna"/>
    <n v="8"/>
    <n v="20"/>
    <n v="0.4"/>
    <n v="20"/>
  </r>
  <r>
    <x v="211"/>
    <n v="14"/>
    <s v="Plato_2"/>
    <s v="Descripción del Plato_2"/>
    <n v="18"/>
    <n v="30"/>
    <n v="3"/>
    <n v="35"/>
    <s v="Sin cebolla"/>
    <n v="12"/>
    <n v="30"/>
    <n v="0.4"/>
    <n v="90"/>
  </r>
  <r>
    <x v="211"/>
    <n v="14"/>
    <s v="Plato_10"/>
    <s v="Descripción del Plato_10"/>
    <n v="15"/>
    <n v="26"/>
    <n v="3"/>
    <n v="43"/>
    <s v="Sin cebolla"/>
    <n v="11"/>
    <n v="26"/>
    <n v="0.42307692307692307"/>
    <n v="78"/>
  </r>
  <r>
    <x v="211"/>
    <n v="14"/>
    <s v="Plato_13"/>
    <s v="Descripción del Plato_13"/>
    <n v="13"/>
    <n v="21"/>
    <n v="1"/>
    <n v="31"/>
    <s v="Sin cebolla"/>
    <n v="8"/>
    <n v="21"/>
    <n v="0.38095238095238093"/>
    <n v="21"/>
  </r>
  <r>
    <x v="211"/>
    <n v="14"/>
    <s v="Plato_16"/>
    <s v="Descripción del Plato_16"/>
    <n v="16"/>
    <n v="28"/>
    <n v="2"/>
    <n v="55"/>
    <s v="Sin cebolla"/>
    <n v="12"/>
    <n v="28"/>
    <n v="0.42857142857142855"/>
    <n v="56"/>
  </r>
  <r>
    <x v="212"/>
    <n v="13"/>
    <s v="Plato_6"/>
    <s v="Descripción del Plato_6"/>
    <n v="16"/>
    <n v="27"/>
    <n v="1"/>
    <n v="53"/>
    <s v="Ninguna"/>
    <n v="11"/>
    <n v="27"/>
    <n v="0.40740740740740738"/>
    <n v="27"/>
  </r>
  <r>
    <x v="212"/>
    <n v="13"/>
    <s v="Plato_2"/>
    <s v="Descripción del Plato_2"/>
    <n v="18"/>
    <n v="30"/>
    <n v="2"/>
    <n v="47"/>
    <s v="Sin cebolla"/>
    <n v="12"/>
    <n v="30"/>
    <n v="0.4"/>
    <n v="60"/>
  </r>
  <r>
    <x v="213"/>
    <n v="2"/>
    <s v="Plato_18"/>
    <s v="Descripción del Plato_18"/>
    <n v="20"/>
    <n v="34"/>
    <n v="2"/>
    <n v="14"/>
    <s v="Ninguna"/>
    <n v="14"/>
    <n v="34"/>
    <n v="0.41176470588235292"/>
    <n v="68"/>
  </r>
  <r>
    <x v="213"/>
    <n v="2"/>
    <s v="Plato_20"/>
    <s v="Descripción del Plato_20"/>
    <n v="25"/>
    <n v="40"/>
    <n v="3"/>
    <n v="12"/>
    <s v="Sin cebolla"/>
    <n v="15"/>
    <n v="40"/>
    <n v="0.375"/>
    <n v="120"/>
  </r>
  <r>
    <x v="213"/>
    <n v="2"/>
    <s v="Plato_3"/>
    <s v="Descripción del Plato_3"/>
    <n v="12"/>
    <n v="20"/>
    <n v="2"/>
    <n v="12"/>
    <s v="Sin cebolla"/>
    <n v="8"/>
    <n v="20"/>
    <n v="0.4"/>
    <n v="40"/>
  </r>
  <r>
    <x v="214"/>
    <n v="6"/>
    <s v="Plato_18"/>
    <s v="Descripción del Plato_18"/>
    <n v="20"/>
    <n v="34"/>
    <n v="2"/>
    <n v="12"/>
    <s v="Ninguna"/>
    <n v="14"/>
    <n v="34"/>
    <n v="0.41176470588235292"/>
    <n v="68"/>
  </r>
  <r>
    <x v="214"/>
    <n v="6"/>
    <s v="Plato_2"/>
    <s v="Descripción del Plato_2"/>
    <n v="18"/>
    <n v="30"/>
    <n v="3"/>
    <n v="34"/>
    <s v="Ninguna"/>
    <n v="12"/>
    <n v="30"/>
    <n v="0.4"/>
    <n v="90"/>
  </r>
  <r>
    <x v="215"/>
    <n v="17"/>
    <s v="Plato_1"/>
    <s v="Descripción del Plato_1"/>
    <n v="15"/>
    <n v="25"/>
    <n v="1"/>
    <n v="42"/>
    <s v="Ninguna"/>
    <n v="10"/>
    <n v="25"/>
    <n v="0.4"/>
    <n v="25"/>
  </r>
  <r>
    <x v="215"/>
    <n v="17"/>
    <s v="Plato_13"/>
    <s v="Descripción del Plato_13"/>
    <n v="13"/>
    <n v="21"/>
    <n v="3"/>
    <n v="36"/>
    <s v="Ninguna"/>
    <n v="8"/>
    <n v="21"/>
    <n v="0.38095238095238093"/>
    <n v="63"/>
  </r>
  <r>
    <x v="215"/>
    <n v="17"/>
    <s v="Plato_6"/>
    <s v="Descripción del Plato_6"/>
    <n v="16"/>
    <n v="27"/>
    <n v="2"/>
    <n v="42"/>
    <s v="Ninguna"/>
    <n v="11"/>
    <n v="27"/>
    <n v="0.40740740740740738"/>
    <n v="54"/>
  </r>
  <r>
    <x v="216"/>
    <n v="1"/>
    <s v="Plato_15"/>
    <s v="Descripción del Plato_15"/>
    <n v="19"/>
    <n v="32"/>
    <n v="3"/>
    <n v="13"/>
    <s v="Sin cebolla"/>
    <n v="13"/>
    <n v="32"/>
    <n v="0.40625"/>
    <n v="96"/>
  </r>
  <r>
    <x v="217"/>
    <n v="13"/>
    <s v="Plato_12"/>
    <s v="Descripción del Plato_12"/>
    <n v="11"/>
    <n v="19"/>
    <n v="3"/>
    <n v="24"/>
    <s v="Sin cebolla"/>
    <n v="8"/>
    <n v="19"/>
    <n v="0.42105263157894735"/>
    <n v="57"/>
  </r>
  <r>
    <x v="217"/>
    <n v="13"/>
    <s v="Plato_6"/>
    <s v="Descripción del Plato_6"/>
    <n v="16"/>
    <n v="27"/>
    <n v="3"/>
    <n v="16"/>
    <s v="Ninguna"/>
    <n v="11"/>
    <n v="27"/>
    <n v="0.40740740740740738"/>
    <n v="81"/>
  </r>
  <r>
    <x v="217"/>
    <n v="13"/>
    <s v="Plato_14"/>
    <s v="Descripción del Plato_14"/>
    <n v="14"/>
    <n v="23"/>
    <n v="2"/>
    <n v="6"/>
    <s v="Ninguna"/>
    <n v="9"/>
    <n v="23"/>
    <n v="0.39130434782608697"/>
    <n v="46"/>
  </r>
  <r>
    <x v="218"/>
    <n v="1"/>
    <s v="Plato_14"/>
    <s v="Descripción del Plato_14"/>
    <n v="14"/>
    <n v="23"/>
    <n v="2"/>
    <n v="12"/>
    <s v="Ninguna"/>
    <n v="9"/>
    <n v="23"/>
    <n v="0.39130434782608697"/>
    <n v="46"/>
  </r>
  <r>
    <x v="218"/>
    <n v="1"/>
    <s v="Plato_17"/>
    <s v="Descripción del Plato_17"/>
    <n v="19"/>
    <n v="31"/>
    <n v="3"/>
    <n v="11"/>
    <s v="Sin cebolla"/>
    <n v="12"/>
    <n v="31"/>
    <n v="0.38709677419354838"/>
    <n v="93"/>
  </r>
  <r>
    <x v="219"/>
    <n v="15"/>
    <s v="Plato_7"/>
    <s v="Descripción del Plato_7"/>
    <n v="14"/>
    <n v="24"/>
    <n v="1"/>
    <n v="13"/>
    <s v="Ninguna"/>
    <n v="10"/>
    <n v="24"/>
    <n v="0.41666666666666669"/>
    <n v="24"/>
  </r>
  <r>
    <x v="220"/>
    <n v="16"/>
    <s v="Plato_15"/>
    <s v="Descripción del Plato_15"/>
    <n v="19"/>
    <n v="32"/>
    <n v="3"/>
    <n v="29"/>
    <s v="Ninguna"/>
    <n v="13"/>
    <n v="32"/>
    <n v="0.40625"/>
    <n v="96"/>
  </r>
  <r>
    <x v="220"/>
    <n v="16"/>
    <s v="Plato_18"/>
    <s v="Descripción del Plato_18"/>
    <n v="20"/>
    <n v="34"/>
    <n v="2"/>
    <n v="54"/>
    <s v="Sin cebolla"/>
    <n v="14"/>
    <n v="34"/>
    <n v="0.41176470588235292"/>
    <n v="68"/>
  </r>
  <r>
    <x v="220"/>
    <n v="16"/>
    <s v="Plato_9"/>
    <s v="Descripción del Plato_9"/>
    <n v="17"/>
    <n v="29"/>
    <n v="1"/>
    <n v="25"/>
    <s v="Ninguna"/>
    <n v="12"/>
    <n v="29"/>
    <n v="0.41379310344827586"/>
    <n v="29"/>
  </r>
  <r>
    <x v="221"/>
    <n v="3"/>
    <s v="Plato_14"/>
    <s v="Descripción del Plato_14"/>
    <n v="14"/>
    <n v="23"/>
    <n v="3"/>
    <n v="29"/>
    <s v="Ninguna"/>
    <n v="9"/>
    <n v="23"/>
    <n v="0.39130434782608697"/>
    <n v="69"/>
  </r>
  <r>
    <x v="221"/>
    <n v="3"/>
    <s v="Plato_16"/>
    <s v="Descripción del Plato_16"/>
    <n v="16"/>
    <n v="28"/>
    <n v="1"/>
    <n v="56"/>
    <s v="Ninguna"/>
    <n v="12"/>
    <n v="28"/>
    <n v="0.42857142857142855"/>
    <n v="28"/>
  </r>
  <r>
    <x v="222"/>
    <n v="19"/>
    <s v="Plato_15"/>
    <s v="Descripción del Plato_15"/>
    <n v="19"/>
    <n v="32"/>
    <n v="1"/>
    <n v="53"/>
    <s v="Ninguna"/>
    <n v="13"/>
    <n v="32"/>
    <n v="0.40625"/>
    <n v="32"/>
  </r>
  <r>
    <x v="223"/>
    <n v="7"/>
    <s v="Plato_10"/>
    <s v="Descripción del Plato_10"/>
    <n v="15"/>
    <n v="26"/>
    <n v="2"/>
    <n v="20"/>
    <s v="Ninguna"/>
    <n v="11"/>
    <n v="26"/>
    <n v="0.42307692307692307"/>
    <n v="52"/>
  </r>
  <r>
    <x v="224"/>
    <n v="19"/>
    <s v="Plato_11"/>
    <s v="Descripción del Plato_11"/>
    <n v="20"/>
    <n v="33"/>
    <n v="3"/>
    <n v="56"/>
    <s v="Sin cebolla"/>
    <n v="13"/>
    <n v="33"/>
    <n v="0.39393939393939392"/>
    <n v="99"/>
  </r>
  <r>
    <x v="224"/>
    <n v="19"/>
    <s v="Plato_14"/>
    <s v="Descripción del Plato_14"/>
    <n v="14"/>
    <n v="23"/>
    <n v="3"/>
    <n v="38"/>
    <s v="Sin cebolla"/>
    <n v="9"/>
    <n v="23"/>
    <n v="0.39130434782608697"/>
    <n v="69"/>
  </r>
  <r>
    <x v="225"/>
    <n v="7"/>
    <s v="Plato_3"/>
    <s v="Descripción del Plato_3"/>
    <n v="12"/>
    <n v="20"/>
    <n v="2"/>
    <n v="7"/>
    <s v="Ninguna"/>
    <n v="8"/>
    <n v="20"/>
    <n v="0.4"/>
    <n v="40"/>
  </r>
  <r>
    <x v="225"/>
    <n v="7"/>
    <s v="Plato_13"/>
    <s v="Descripción del Plato_13"/>
    <n v="13"/>
    <n v="21"/>
    <n v="1"/>
    <n v="29"/>
    <s v="Sin cebolla"/>
    <n v="8"/>
    <n v="21"/>
    <n v="0.38095238095238093"/>
    <n v="21"/>
  </r>
  <r>
    <x v="225"/>
    <n v="7"/>
    <s v="Plato_6"/>
    <s v="Descripción del Plato_6"/>
    <n v="16"/>
    <n v="27"/>
    <n v="3"/>
    <n v="56"/>
    <s v="Ninguna"/>
    <n v="11"/>
    <n v="27"/>
    <n v="0.40740740740740738"/>
    <n v="81"/>
  </r>
  <r>
    <x v="225"/>
    <n v="7"/>
    <s v="Plato_9"/>
    <s v="Descripción del Plato_9"/>
    <n v="17"/>
    <n v="29"/>
    <n v="1"/>
    <n v="54"/>
    <s v="Sin cebolla"/>
    <n v="12"/>
    <n v="29"/>
    <n v="0.41379310344827586"/>
    <n v="29"/>
  </r>
  <r>
    <x v="226"/>
    <n v="17"/>
    <s v="Plato_7"/>
    <s v="Descripción del Plato_7"/>
    <n v="14"/>
    <n v="24"/>
    <n v="1"/>
    <n v="58"/>
    <s v="Ninguna"/>
    <n v="10"/>
    <n v="24"/>
    <n v="0.41666666666666669"/>
    <n v="24"/>
  </r>
  <r>
    <x v="226"/>
    <n v="17"/>
    <s v="Plato_17"/>
    <s v="Descripción del Plato_17"/>
    <n v="19"/>
    <n v="31"/>
    <n v="3"/>
    <n v="15"/>
    <s v="Sin cebolla"/>
    <n v="12"/>
    <n v="31"/>
    <n v="0.38709677419354838"/>
    <n v="93"/>
  </r>
  <r>
    <x v="226"/>
    <n v="17"/>
    <s v="Plato_16"/>
    <s v="Descripción del Plato_16"/>
    <n v="16"/>
    <n v="28"/>
    <n v="1"/>
    <n v="13"/>
    <s v="Ninguna"/>
    <n v="12"/>
    <n v="28"/>
    <n v="0.42857142857142855"/>
    <n v="28"/>
  </r>
  <r>
    <x v="226"/>
    <n v="17"/>
    <s v="Plato_11"/>
    <s v="Descripción del Plato_11"/>
    <n v="20"/>
    <n v="33"/>
    <n v="2"/>
    <n v="33"/>
    <s v="Ninguna"/>
    <n v="13"/>
    <n v="33"/>
    <n v="0.39393939393939392"/>
    <n v="66"/>
  </r>
  <r>
    <x v="227"/>
    <n v="16"/>
    <s v="Plato_14"/>
    <s v="Descripción del Plato_14"/>
    <n v="14"/>
    <n v="23"/>
    <n v="3"/>
    <n v="35"/>
    <s v="Ninguna"/>
    <n v="9"/>
    <n v="23"/>
    <n v="0.39130434782608697"/>
    <n v="69"/>
  </r>
  <r>
    <x v="228"/>
    <n v="14"/>
    <s v="Plato_1"/>
    <s v="Descripción del Plato_1"/>
    <n v="15"/>
    <n v="25"/>
    <n v="1"/>
    <n v="28"/>
    <s v="Sin cebolla"/>
    <n v="10"/>
    <n v="25"/>
    <n v="0.4"/>
    <n v="25"/>
  </r>
  <r>
    <x v="228"/>
    <n v="14"/>
    <s v="Plato_8"/>
    <s v="Descripción del Plato_8"/>
    <n v="21"/>
    <n v="35"/>
    <n v="1"/>
    <n v="43"/>
    <s v="Ninguna"/>
    <n v="14"/>
    <n v="35"/>
    <n v="0.4"/>
    <n v="35"/>
  </r>
  <r>
    <x v="228"/>
    <n v="14"/>
    <s v="Plato_19"/>
    <s v="Descripción del Plato_19"/>
    <n v="22"/>
    <n v="36"/>
    <n v="1"/>
    <n v="19"/>
    <s v="Sin cebolla"/>
    <n v="14"/>
    <n v="36"/>
    <n v="0.3888888888888889"/>
    <n v="36"/>
  </r>
  <r>
    <x v="228"/>
    <n v="14"/>
    <s v="Plato_16"/>
    <s v="Descripción del Plato_16"/>
    <n v="16"/>
    <n v="28"/>
    <n v="1"/>
    <n v="27"/>
    <s v="Sin cebolla"/>
    <n v="12"/>
    <n v="28"/>
    <n v="0.42857142857142855"/>
    <n v="28"/>
  </r>
  <r>
    <x v="229"/>
    <n v="5"/>
    <s v="Plato_15"/>
    <s v="Descripción del Plato_15"/>
    <n v="19"/>
    <n v="32"/>
    <n v="3"/>
    <n v="10"/>
    <s v="Sin cebolla"/>
    <n v="13"/>
    <n v="32"/>
    <n v="0.40625"/>
    <n v="96"/>
  </r>
  <r>
    <x v="229"/>
    <n v="5"/>
    <s v="Plato_16"/>
    <s v="Descripción del Plato_16"/>
    <n v="16"/>
    <n v="28"/>
    <n v="2"/>
    <n v="24"/>
    <s v="Sin cebolla"/>
    <n v="12"/>
    <n v="28"/>
    <n v="0.42857142857142855"/>
    <n v="56"/>
  </r>
  <r>
    <x v="229"/>
    <n v="5"/>
    <s v="Plato_17"/>
    <s v="Descripción del Plato_17"/>
    <n v="19"/>
    <n v="31"/>
    <n v="2"/>
    <n v="57"/>
    <s v="Sin cebolla"/>
    <n v="12"/>
    <n v="31"/>
    <n v="0.38709677419354838"/>
    <n v="62"/>
  </r>
  <r>
    <x v="230"/>
    <n v="8"/>
    <s v="Plato_13"/>
    <s v="Descripción del Plato_13"/>
    <n v="13"/>
    <n v="21"/>
    <n v="2"/>
    <n v="29"/>
    <s v="Sin cebolla"/>
    <n v="8"/>
    <n v="21"/>
    <n v="0.38095238095238093"/>
    <n v="42"/>
  </r>
  <r>
    <x v="230"/>
    <n v="8"/>
    <s v="Plato_18"/>
    <s v="Descripción del Plato_18"/>
    <n v="20"/>
    <n v="34"/>
    <n v="3"/>
    <n v="17"/>
    <s v="Sin cebolla"/>
    <n v="14"/>
    <n v="34"/>
    <n v="0.41176470588235292"/>
    <n v="102"/>
  </r>
  <r>
    <x v="230"/>
    <n v="8"/>
    <s v="Plato_17"/>
    <s v="Descripción del Plato_17"/>
    <n v="19"/>
    <n v="31"/>
    <n v="1"/>
    <n v="53"/>
    <s v="Sin cebolla"/>
    <n v="12"/>
    <n v="31"/>
    <n v="0.38709677419354838"/>
    <n v="31"/>
  </r>
  <r>
    <x v="230"/>
    <n v="8"/>
    <s v="Plato_11"/>
    <s v="Descripción del Plato_11"/>
    <n v="20"/>
    <n v="33"/>
    <n v="1"/>
    <n v="51"/>
    <s v="Ninguna"/>
    <n v="13"/>
    <n v="33"/>
    <n v="0.39393939393939392"/>
    <n v="33"/>
  </r>
  <r>
    <x v="231"/>
    <n v="2"/>
    <s v="Plato_7"/>
    <s v="Descripción del Plato_7"/>
    <n v="14"/>
    <n v="24"/>
    <n v="1"/>
    <n v="50"/>
    <s v="Sin cebolla"/>
    <n v="10"/>
    <n v="24"/>
    <n v="0.41666666666666669"/>
    <n v="24"/>
  </r>
  <r>
    <x v="231"/>
    <n v="2"/>
    <s v="Plato_6"/>
    <s v="Descripción del Plato_6"/>
    <n v="16"/>
    <n v="27"/>
    <n v="2"/>
    <n v="30"/>
    <s v="Sin cebolla"/>
    <n v="11"/>
    <n v="27"/>
    <n v="0.40740740740740738"/>
    <n v="54"/>
  </r>
  <r>
    <x v="231"/>
    <n v="2"/>
    <s v="Plato_2"/>
    <s v="Descripción del Plato_2"/>
    <n v="18"/>
    <n v="30"/>
    <n v="2"/>
    <n v="40"/>
    <s v="Sin cebolla"/>
    <n v="12"/>
    <n v="30"/>
    <n v="0.4"/>
    <n v="60"/>
  </r>
  <r>
    <x v="231"/>
    <n v="2"/>
    <s v="Plato_10"/>
    <s v="Descripción del Plato_10"/>
    <n v="15"/>
    <n v="26"/>
    <n v="2"/>
    <n v="19"/>
    <s v="Ninguna"/>
    <n v="11"/>
    <n v="26"/>
    <n v="0.42307692307692307"/>
    <n v="52"/>
  </r>
  <r>
    <x v="232"/>
    <n v="8"/>
    <s v="Plato_12"/>
    <s v="Descripción del Plato_12"/>
    <n v="11"/>
    <n v="19"/>
    <n v="2"/>
    <n v="31"/>
    <s v="Sin cebolla"/>
    <n v="8"/>
    <n v="19"/>
    <n v="0.42105263157894735"/>
    <n v="38"/>
  </r>
  <r>
    <x v="233"/>
    <n v="17"/>
    <s v="Plato_2"/>
    <s v="Descripción del Plato_2"/>
    <n v="18"/>
    <n v="30"/>
    <n v="2"/>
    <n v="41"/>
    <s v="Sin cebolla"/>
    <n v="12"/>
    <n v="30"/>
    <n v="0.4"/>
    <n v="60"/>
  </r>
  <r>
    <x v="233"/>
    <n v="17"/>
    <s v="Plato_7"/>
    <s v="Descripción del Plato_7"/>
    <n v="14"/>
    <n v="24"/>
    <n v="3"/>
    <n v="35"/>
    <s v="Ninguna"/>
    <n v="10"/>
    <n v="24"/>
    <n v="0.41666666666666669"/>
    <n v="72"/>
  </r>
  <r>
    <x v="233"/>
    <n v="17"/>
    <s v="Plato_17"/>
    <s v="Descripción del Plato_17"/>
    <n v="19"/>
    <n v="31"/>
    <n v="3"/>
    <n v="23"/>
    <s v="Sin cebolla"/>
    <n v="12"/>
    <n v="31"/>
    <n v="0.38709677419354838"/>
    <n v="93"/>
  </r>
  <r>
    <x v="234"/>
    <n v="13"/>
    <s v="Plato_11"/>
    <s v="Descripción del Plato_11"/>
    <n v="20"/>
    <n v="33"/>
    <n v="1"/>
    <n v="25"/>
    <s v="Ninguna"/>
    <n v="13"/>
    <n v="33"/>
    <n v="0.39393939393939392"/>
    <n v="33"/>
  </r>
  <r>
    <x v="235"/>
    <n v="12"/>
    <s v="Plato_11"/>
    <s v="Descripción del Plato_11"/>
    <n v="20"/>
    <n v="33"/>
    <n v="3"/>
    <n v="21"/>
    <s v="Ninguna"/>
    <n v="13"/>
    <n v="33"/>
    <n v="0.39393939393939392"/>
    <n v="99"/>
  </r>
  <r>
    <x v="235"/>
    <n v="12"/>
    <s v="Plato_5"/>
    <s v="Descripción del Plato_5"/>
    <n v="13"/>
    <n v="22"/>
    <n v="1"/>
    <n v="7"/>
    <s v="Ninguna"/>
    <n v="9"/>
    <n v="22"/>
    <n v="0.40909090909090912"/>
    <n v="22"/>
  </r>
  <r>
    <x v="235"/>
    <n v="12"/>
    <s v="Plato_8"/>
    <s v="Descripción del Plato_8"/>
    <n v="21"/>
    <n v="35"/>
    <n v="2"/>
    <n v="43"/>
    <s v="Sin cebolla"/>
    <n v="14"/>
    <n v="35"/>
    <n v="0.4"/>
    <n v="70"/>
  </r>
  <r>
    <x v="235"/>
    <n v="12"/>
    <s v="Plato_15"/>
    <s v="Descripción del Plato_15"/>
    <n v="19"/>
    <n v="32"/>
    <n v="2"/>
    <n v="30"/>
    <s v="Ninguna"/>
    <n v="13"/>
    <n v="32"/>
    <n v="0.40625"/>
    <n v="64"/>
  </r>
  <r>
    <x v="236"/>
    <n v="4"/>
    <s v="Plato_14"/>
    <s v="Descripción del Plato_14"/>
    <n v="14"/>
    <n v="23"/>
    <n v="2"/>
    <n v="12"/>
    <s v="Ninguna"/>
    <n v="9"/>
    <n v="23"/>
    <n v="0.39130434782608697"/>
    <n v="46"/>
  </r>
  <r>
    <x v="236"/>
    <n v="4"/>
    <s v="Plato_2"/>
    <s v="Descripción del Plato_2"/>
    <n v="18"/>
    <n v="30"/>
    <n v="2"/>
    <n v="25"/>
    <s v="Sin cebolla"/>
    <n v="12"/>
    <n v="30"/>
    <n v="0.4"/>
    <n v="60"/>
  </r>
  <r>
    <x v="237"/>
    <n v="13"/>
    <s v="Plato_19"/>
    <s v="Descripción del Plato_19"/>
    <n v="22"/>
    <n v="36"/>
    <n v="2"/>
    <n v="45"/>
    <s v="Sin cebolla"/>
    <n v="14"/>
    <n v="36"/>
    <n v="0.3888888888888889"/>
    <n v="72"/>
  </r>
  <r>
    <x v="238"/>
    <n v="12"/>
    <s v="Plato_10"/>
    <s v="Descripción del Plato_10"/>
    <n v="15"/>
    <n v="26"/>
    <n v="1"/>
    <n v="36"/>
    <s v="Ninguna"/>
    <n v="11"/>
    <n v="26"/>
    <n v="0.42307692307692307"/>
    <n v="26"/>
  </r>
  <r>
    <x v="238"/>
    <n v="12"/>
    <s v="Plato_7"/>
    <s v="Descripción del Plato_7"/>
    <n v="14"/>
    <n v="24"/>
    <n v="2"/>
    <n v="37"/>
    <s v="Ninguna"/>
    <n v="10"/>
    <n v="24"/>
    <n v="0.41666666666666669"/>
    <n v="48"/>
  </r>
  <r>
    <x v="239"/>
    <n v="9"/>
    <s v="Plato_17"/>
    <s v="Descripción del Plato_17"/>
    <n v="19"/>
    <n v="31"/>
    <n v="3"/>
    <n v="32"/>
    <s v="Sin cebolla"/>
    <n v="12"/>
    <n v="31"/>
    <n v="0.38709677419354838"/>
    <n v="93"/>
  </r>
  <r>
    <x v="239"/>
    <n v="9"/>
    <s v="Plato_14"/>
    <s v="Descripción del Plato_14"/>
    <n v="14"/>
    <n v="23"/>
    <n v="3"/>
    <n v="32"/>
    <s v="Sin cebolla"/>
    <n v="9"/>
    <n v="23"/>
    <n v="0.39130434782608697"/>
    <n v="69"/>
  </r>
  <r>
    <x v="239"/>
    <n v="9"/>
    <s v="Plato_4"/>
    <s v="Descripción del Plato_4"/>
    <n v="10"/>
    <n v="18"/>
    <n v="2"/>
    <n v="46"/>
    <s v="Ninguna"/>
    <n v="8"/>
    <n v="18"/>
    <n v="0.44444444444444442"/>
    <n v="36"/>
  </r>
  <r>
    <x v="239"/>
    <n v="9"/>
    <s v="Plato_15"/>
    <s v="Descripción del Plato_15"/>
    <n v="19"/>
    <n v="32"/>
    <n v="3"/>
    <n v="19"/>
    <s v="Ninguna"/>
    <n v="13"/>
    <n v="32"/>
    <n v="0.40625"/>
    <n v="96"/>
  </r>
  <r>
    <x v="240"/>
    <n v="12"/>
    <s v="Plato_4"/>
    <s v="Descripción del Plato_4"/>
    <n v="10"/>
    <n v="18"/>
    <n v="1"/>
    <n v="11"/>
    <s v="Sin cebolla"/>
    <n v="8"/>
    <n v="18"/>
    <n v="0.44444444444444442"/>
    <n v="18"/>
  </r>
  <r>
    <x v="241"/>
    <n v="12"/>
    <s v="Plato_10"/>
    <s v="Descripción del Plato_10"/>
    <n v="15"/>
    <n v="26"/>
    <n v="1"/>
    <n v="54"/>
    <s v="Ninguna"/>
    <n v="11"/>
    <n v="26"/>
    <n v="0.42307692307692307"/>
    <n v="26"/>
  </r>
  <r>
    <x v="241"/>
    <n v="12"/>
    <s v="Plato_1"/>
    <s v="Descripción del Plato_1"/>
    <n v="15"/>
    <n v="25"/>
    <n v="3"/>
    <n v="40"/>
    <s v="Sin cebolla"/>
    <n v="10"/>
    <n v="25"/>
    <n v="0.4"/>
    <n v="75"/>
  </r>
  <r>
    <x v="241"/>
    <n v="12"/>
    <s v="Plato_11"/>
    <s v="Descripción del Plato_11"/>
    <n v="20"/>
    <n v="33"/>
    <n v="1"/>
    <n v="5"/>
    <s v="Ninguna"/>
    <n v="13"/>
    <n v="33"/>
    <n v="0.39393939393939392"/>
    <n v="33"/>
  </r>
  <r>
    <x v="242"/>
    <n v="4"/>
    <s v="Plato_20"/>
    <s v="Descripción del Plato_20"/>
    <n v="25"/>
    <n v="40"/>
    <n v="3"/>
    <n v="22"/>
    <s v="Sin cebolla"/>
    <n v="15"/>
    <n v="40"/>
    <n v="0.375"/>
    <n v="120"/>
  </r>
  <r>
    <x v="243"/>
    <n v="17"/>
    <s v="Plato_20"/>
    <s v="Descripción del Plato_20"/>
    <n v="25"/>
    <n v="40"/>
    <n v="3"/>
    <n v="30"/>
    <s v="Ninguna"/>
    <n v="15"/>
    <n v="40"/>
    <n v="0.375"/>
    <n v="120"/>
  </r>
  <r>
    <x v="243"/>
    <n v="17"/>
    <s v="Plato_12"/>
    <s v="Descripción del Plato_12"/>
    <n v="11"/>
    <n v="19"/>
    <n v="2"/>
    <n v="59"/>
    <s v="Ninguna"/>
    <n v="8"/>
    <n v="19"/>
    <n v="0.42105263157894735"/>
    <n v="38"/>
  </r>
  <r>
    <x v="244"/>
    <n v="11"/>
    <s v="Plato_4"/>
    <s v="Descripción del Plato_4"/>
    <n v="10"/>
    <n v="18"/>
    <n v="3"/>
    <n v="45"/>
    <s v="Sin cebolla"/>
    <n v="8"/>
    <n v="18"/>
    <n v="0.44444444444444442"/>
    <n v="54"/>
  </r>
  <r>
    <x v="244"/>
    <n v="11"/>
    <s v="Plato_17"/>
    <s v="Descripción del Plato_17"/>
    <n v="19"/>
    <n v="31"/>
    <n v="1"/>
    <n v="23"/>
    <s v="Ninguna"/>
    <n v="12"/>
    <n v="31"/>
    <n v="0.38709677419354838"/>
    <n v="31"/>
  </r>
  <r>
    <x v="244"/>
    <n v="11"/>
    <s v="Plato_20"/>
    <s v="Descripción del Plato_20"/>
    <n v="25"/>
    <n v="40"/>
    <n v="2"/>
    <n v="23"/>
    <s v="Ninguna"/>
    <n v="15"/>
    <n v="40"/>
    <n v="0.375"/>
    <n v="80"/>
  </r>
  <r>
    <x v="244"/>
    <n v="11"/>
    <s v="Plato_19"/>
    <s v="Descripción del Plato_19"/>
    <n v="22"/>
    <n v="36"/>
    <n v="3"/>
    <n v="25"/>
    <s v="Sin cebolla"/>
    <n v="14"/>
    <n v="36"/>
    <n v="0.3888888888888889"/>
    <n v="108"/>
  </r>
  <r>
    <x v="245"/>
    <n v="2"/>
    <s v="Plato_6"/>
    <s v="Descripción del Plato_6"/>
    <n v="16"/>
    <n v="27"/>
    <n v="3"/>
    <n v="36"/>
    <s v="Sin cebolla"/>
    <n v="11"/>
    <n v="27"/>
    <n v="0.40740740740740738"/>
    <n v="81"/>
  </r>
  <r>
    <x v="245"/>
    <n v="2"/>
    <s v="Plato_7"/>
    <s v="Descripción del Plato_7"/>
    <n v="14"/>
    <n v="24"/>
    <n v="2"/>
    <n v="10"/>
    <s v="Ninguna"/>
    <n v="10"/>
    <n v="24"/>
    <n v="0.41666666666666669"/>
    <n v="48"/>
  </r>
  <r>
    <x v="245"/>
    <n v="2"/>
    <s v="Plato_8"/>
    <s v="Descripción del Plato_8"/>
    <n v="21"/>
    <n v="35"/>
    <n v="3"/>
    <n v="48"/>
    <s v="Ninguna"/>
    <n v="14"/>
    <n v="35"/>
    <n v="0.4"/>
    <n v="105"/>
  </r>
  <r>
    <x v="245"/>
    <n v="2"/>
    <s v="Plato_17"/>
    <s v="Descripción del Plato_17"/>
    <n v="19"/>
    <n v="31"/>
    <n v="3"/>
    <n v="52"/>
    <s v="Ninguna"/>
    <n v="12"/>
    <n v="31"/>
    <n v="0.38709677419354838"/>
    <n v="93"/>
  </r>
  <r>
    <x v="246"/>
    <n v="11"/>
    <s v="Plato_11"/>
    <s v="Descripción del Plato_11"/>
    <n v="20"/>
    <n v="33"/>
    <n v="2"/>
    <n v="59"/>
    <s v="Sin cebolla"/>
    <n v="13"/>
    <n v="33"/>
    <n v="0.39393939393939392"/>
    <n v="66"/>
  </r>
  <r>
    <x v="247"/>
    <n v="12"/>
    <s v="Plato_18"/>
    <s v="Descripción del Plato_18"/>
    <n v="20"/>
    <n v="34"/>
    <n v="1"/>
    <n v="32"/>
    <s v="Sin cebolla"/>
    <n v="14"/>
    <n v="34"/>
    <n v="0.41176470588235292"/>
    <n v="34"/>
  </r>
  <r>
    <x v="247"/>
    <n v="12"/>
    <s v="Plato_9"/>
    <s v="Descripción del Plato_9"/>
    <n v="17"/>
    <n v="29"/>
    <n v="3"/>
    <n v="51"/>
    <s v="Sin cebolla"/>
    <n v="12"/>
    <n v="29"/>
    <n v="0.41379310344827586"/>
    <n v="87"/>
  </r>
  <r>
    <x v="247"/>
    <n v="12"/>
    <s v="Plato_6"/>
    <s v="Descripción del Plato_6"/>
    <n v="16"/>
    <n v="27"/>
    <n v="2"/>
    <n v="6"/>
    <s v="Sin cebolla"/>
    <n v="11"/>
    <n v="27"/>
    <n v="0.40740740740740738"/>
    <n v="54"/>
  </r>
  <r>
    <x v="247"/>
    <n v="12"/>
    <s v="Plato_1"/>
    <s v="Descripción del Plato_1"/>
    <n v="15"/>
    <n v="25"/>
    <n v="2"/>
    <n v="31"/>
    <s v="Ninguna"/>
    <n v="10"/>
    <n v="25"/>
    <n v="0.4"/>
    <n v="50"/>
  </r>
  <r>
    <x v="248"/>
    <n v="8"/>
    <s v="Plato_5"/>
    <s v="Descripción del Plato_5"/>
    <n v="13"/>
    <n v="22"/>
    <n v="2"/>
    <n v="51"/>
    <s v="Sin cebolla"/>
    <n v="9"/>
    <n v="22"/>
    <n v="0.40909090909090912"/>
    <n v="44"/>
  </r>
  <r>
    <x v="248"/>
    <n v="8"/>
    <s v="Plato_4"/>
    <s v="Descripción del Plato_4"/>
    <n v="10"/>
    <n v="18"/>
    <n v="2"/>
    <n v="58"/>
    <s v="Ninguna"/>
    <n v="8"/>
    <n v="18"/>
    <n v="0.44444444444444442"/>
    <n v="36"/>
  </r>
  <r>
    <x v="249"/>
    <n v="8"/>
    <s v="Plato_3"/>
    <s v="Descripción del Plato_3"/>
    <n v="12"/>
    <n v="20"/>
    <n v="1"/>
    <n v="29"/>
    <s v="Sin cebolla"/>
    <n v="8"/>
    <n v="20"/>
    <n v="0.4"/>
    <n v="20"/>
  </r>
  <r>
    <x v="250"/>
    <n v="12"/>
    <s v="Plato_10"/>
    <s v="Descripción del Plato_10"/>
    <n v="15"/>
    <n v="26"/>
    <n v="1"/>
    <n v="25"/>
    <s v="Sin cebolla"/>
    <n v="11"/>
    <n v="26"/>
    <n v="0.42307692307692307"/>
    <n v="26"/>
  </r>
  <r>
    <x v="250"/>
    <n v="12"/>
    <s v="Plato_5"/>
    <s v="Descripción del Plato_5"/>
    <n v="13"/>
    <n v="22"/>
    <n v="1"/>
    <n v="34"/>
    <s v="Ninguna"/>
    <n v="9"/>
    <n v="22"/>
    <n v="0.40909090909090912"/>
    <n v="22"/>
  </r>
  <r>
    <x v="250"/>
    <n v="12"/>
    <s v="Plato_14"/>
    <s v="Descripción del Plato_14"/>
    <n v="14"/>
    <n v="23"/>
    <n v="1"/>
    <n v="23"/>
    <s v="Sin cebolla"/>
    <n v="9"/>
    <n v="23"/>
    <n v="0.39130434782608697"/>
    <n v="23"/>
  </r>
  <r>
    <x v="250"/>
    <n v="12"/>
    <s v="Plato_12"/>
    <s v="Descripción del Plato_12"/>
    <n v="11"/>
    <n v="19"/>
    <n v="2"/>
    <n v="40"/>
    <s v="Sin cebolla"/>
    <n v="8"/>
    <n v="19"/>
    <n v="0.42105263157894735"/>
    <n v="38"/>
  </r>
  <r>
    <x v="251"/>
    <n v="4"/>
    <s v="Plato_1"/>
    <s v="Descripción del Plato_1"/>
    <n v="15"/>
    <n v="25"/>
    <n v="2"/>
    <n v="53"/>
    <s v="Sin cebolla"/>
    <n v="10"/>
    <n v="25"/>
    <n v="0.4"/>
    <n v="50"/>
  </r>
  <r>
    <x v="251"/>
    <n v="4"/>
    <s v="Plato_10"/>
    <s v="Descripción del Plato_10"/>
    <n v="15"/>
    <n v="26"/>
    <n v="2"/>
    <n v="31"/>
    <s v="Ninguna"/>
    <n v="11"/>
    <n v="26"/>
    <n v="0.42307692307692307"/>
    <n v="52"/>
  </r>
  <r>
    <x v="252"/>
    <n v="8"/>
    <s v="Plato_1"/>
    <s v="Descripción del Plato_1"/>
    <n v="15"/>
    <n v="25"/>
    <n v="1"/>
    <n v="18"/>
    <s v="Ninguna"/>
    <n v="10"/>
    <n v="25"/>
    <n v="0.4"/>
    <n v="25"/>
  </r>
  <r>
    <x v="252"/>
    <n v="8"/>
    <s v="Plato_13"/>
    <s v="Descripción del Plato_13"/>
    <n v="13"/>
    <n v="21"/>
    <n v="2"/>
    <n v="8"/>
    <s v="Ninguna"/>
    <n v="8"/>
    <n v="21"/>
    <n v="0.38095238095238093"/>
    <n v="42"/>
  </r>
  <r>
    <x v="252"/>
    <n v="8"/>
    <s v="Plato_9"/>
    <s v="Descripción del Plato_9"/>
    <n v="17"/>
    <n v="29"/>
    <n v="3"/>
    <n v="29"/>
    <s v="Sin cebolla"/>
    <n v="12"/>
    <n v="29"/>
    <n v="0.41379310344827586"/>
    <n v="87"/>
  </r>
  <r>
    <x v="253"/>
    <n v="10"/>
    <s v="Plato_17"/>
    <s v="Descripción del Plato_17"/>
    <n v="19"/>
    <n v="31"/>
    <n v="3"/>
    <n v="33"/>
    <s v="Ninguna"/>
    <n v="12"/>
    <n v="31"/>
    <n v="0.38709677419354838"/>
    <n v="93"/>
  </r>
  <r>
    <x v="253"/>
    <n v="10"/>
    <s v="Plato_10"/>
    <s v="Descripción del Plato_10"/>
    <n v="15"/>
    <n v="26"/>
    <n v="2"/>
    <n v="10"/>
    <s v="Sin cebolla"/>
    <n v="11"/>
    <n v="26"/>
    <n v="0.42307692307692307"/>
    <n v="52"/>
  </r>
  <r>
    <x v="253"/>
    <n v="10"/>
    <s v="Plato_18"/>
    <s v="Descripción del Plato_18"/>
    <n v="20"/>
    <n v="34"/>
    <n v="2"/>
    <n v="56"/>
    <s v="Ninguna"/>
    <n v="14"/>
    <n v="34"/>
    <n v="0.41176470588235292"/>
    <n v="68"/>
  </r>
  <r>
    <x v="253"/>
    <n v="10"/>
    <s v="Plato_16"/>
    <s v="Descripción del Plato_16"/>
    <n v="16"/>
    <n v="28"/>
    <n v="3"/>
    <n v="42"/>
    <s v="Sin cebolla"/>
    <n v="12"/>
    <n v="28"/>
    <n v="0.42857142857142855"/>
    <n v="84"/>
  </r>
  <r>
    <x v="254"/>
    <n v="8"/>
    <s v="Plato_1"/>
    <s v="Descripción del Plato_1"/>
    <n v="15"/>
    <n v="25"/>
    <n v="1"/>
    <n v="37"/>
    <s v="Ninguna"/>
    <n v="10"/>
    <n v="25"/>
    <n v="0.4"/>
    <n v="25"/>
  </r>
  <r>
    <x v="255"/>
    <n v="5"/>
    <s v="Plato_13"/>
    <s v="Descripción del Plato_13"/>
    <n v="13"/>
    <n v="21"/>
    <n v="1"/>
    <n v="16"/>
    <s v="Ninguna"/>
    <n v="8"/>
    <n v="21"/>
    <n v="0.38095238095238093"/>
    <n v="21"/>
  </r>
  <r>
    <x v="256"/>
    <n v="12"/>
    <s v="Plato_14"/>
    <s v="Descripción del Plato_14"/>
    <n v="14"/>
    <n v="23"/>
    <n v="2"/>
    <n v="28"/>
    <s v="Sin cebolla"/>
    <n v="9"/>
    <n v="23"/>
    <n v="0.39130434782608697"/>
    <n v="46"/>
  </r>
  <r>
    <x v="257"/>
    <n v="12"/>
    <s v="Plato_1"/>
    <s v="Descripción del Plato_1"/>
    <n v="15"/>
    <n v="25"/>
    <n v="1"/>
    <n v="59"/>
    <s v="Ninguna"/>
    <n v="10"/>
    <n v="25"/>
    <n v="0.4"/>
    <n v="25"/>
  </r>
  <r>
    <x v="257"/>
    <n v="12"/>
    <s v="Plato_3"/>
    <s v="Descripción del Plato_3"/>
    <n v="12"/>
    <n v="20"/>
    <n v="1"/>
    <n v="31"/>
    <s v="Ninguna"/>
    <n v="8"/>
    <n v="20"/>
    <n v="0.4"/>
    <n v="20"/>
  </r>
  <r>
    <x v="257"/>
    <n v="12"/>
    <s v="Plato_15"/>
    <s v="Descripción del Plato_15"/>
    <n v="19"/>
    <n v="32"/>
    <n v="1"/>
    <n v="5"/>
    <s v="Ninguna"/>
    <n v="13"/>
    <n v="32"/>
    <n v="0.40625"/>
    <n v="32"/>
  </r>
  <r>
    <x v="257"/>
    <n v="12"/>
    <s v="Plato_20"/>
    <s v="Descripción del Plato_20"/>
    <n v="25"/>
    <n v="40"/>
    <n v="1"/>
    <n v="10"/>
    <s v="Ninguna"/>
    <n v="15"/>
    <n v="40"/>
    <n v="0.375"/>
    <n v="40"/>
  </r>
  <r>
    <x v="258"/>
    <n v="10"/>
    <s v="Plato_6"/>
    <s v="Descripción del Plato_6"/>
    <n v="16"/>
    <n v="27"/>
    <n v="3"/>
    <n v="11"/>
    <s v="Sin cebolla"/>
    <n v="11"/>
    <n v="27"/>
    <n v="0.40740740740740738"/>
    <n v="81"/>
  </r>
  <r>
    <x v="259"/>
    <n v="20"/>
    <s v="Plato_14"/>
    <s v="Descripción del Plato_14"/>
    <n v="14"/>
    <n v="23"/>
    <n v="3"/>
    <n v="49"/>
    <s v="Sin cebolla"/>
    <n v="9"/>
    <n v="23"/>
    <n v="0.39130434782608697"/>
    <n v="69"/>
  </r>
  <r>
    <x v="260"/>
    <n v="8"/>
    <s v="Plato_15"/>
    <s v="Descripción del Plato_15"/>
    <n v="19"/>
    <n v="32"/>
    <n v="3"/>
    <n v="19"/>
    <s v="Sin cebolla"/>
    <n v="13"/>
    <n v="32"/>
    <n v="0.40625"/>
    <n v="96"/>
  </r>
  <r>
    <x v="260"/>
    <n v="8"/>
    <s v="Plato_9"/>
    <s v="Descripción del Plato_9"/>
    <n v="17"/>
    <n v="29"/>
    <n v="2"/>
    <n v="36"/>
    <s v="Sin cebolla"/>
    <n v="12"/>
    <n v="29"/>
    <n v="0.41379310344827586"/>
    <n v="58"/>
  </r>
  <r>
    <x v="261"/>
    <n v="18"/>
    <s v="Plato_5"/>
    <s v="Descripción del Plato_5"/>
    <n v="13"/>
    <n v="22"/>
    <n v="1"/>
    <n v="28"/>
    <s v="Sin cebolla"/>
    <n v="9"/>
    <n v="22"/>
    <n v="0.40909090909090912"/>
    <n v="22"/>
  </r>
  <r>
    <x v="261"/>
    <n v="18"/>
    <s v="Plato_17"/>
    <s v="Descripción del Plato_17"/>
    <n v="19"/>
    <n v="31"/>
    <n v="3"/>
    <n v="20"/>
    <s v="Sin cebolla"/>
    <n v="12"/>
    <n v="31"/>
    <n v="0.38709677419354838"/>
    <n v="93"/>
  </r>
  <r>
    <x v="262"/>
    <n v="5"/>
    <s v="Plato_15"/>
    <s v="Descripción del Plato_15"/>
    <n v="19"/>
    <n v="32"/>
    <n v="1"/>
    <n v="37"/>
    <s v="Sin cebolla"/>
    <n v="13"/>
    <n v="32"/>
    <n v="0.40625"/>
    <n v="32"/>
  </r>
  <r>
    <x v="262"/>
    <n v="5"/>
    <s v="Plato_8"/>
    <s v="Descripción del Plato_8"/>
    <n v="21"/>
    <n v="35"/>
    <n v="1"/>
    <n v="30"/>
    <s v="Sin cebolla"/>
    <n v="14"/>
    <n v="35"/>
    <n v="0.4"/>
    <n v="35"/>
  </r>
  <r>
    <x v="262"/>
    <n v="5"/>
    <s v="Plato_2"/>
    <s v="Descripción del Plato_2"/>
    <n v="18"/>
    <n v="30"/>
    <n v="1"/>
    <n v="42"/>
    <s v="Ninguna"/>
    <n v="12"/>
    <n v="30"/>
    <n v="0.4"/>
    <n v="30"/>
  </r>
  <r>
    <x v="262"/>
    <n v="5"/>
    <s v="Plato_7"/>
    <s v="Descripción del Plato_7"/>
    <n v="14"/>
    <n v="24"/>
    <n v="1"/>
    <n v="40"/>
    <s v="Sin cebolla"/>
    <n v="10"/>
    <n v="24"/>
    <n v="0.41666666666666669"/>
    <n v="24"/>
  </r>
  <r>
    <x v="263"/>
    <n v="2"/>
    <s v="Plato_8"/>
    <s v="Descripción del Plato_8"/>
    <n v="21"/>
    <n v="35"/>
    <n v="2"/>
    <n v="39"/>
    <s v="Sin cebolla"/>
    <n v="14"/>
    <n v="35"/>
    <n v="0.4"/>
    <n v="70"/>
  </r>
  <r>
    <x v="263"/>
    <n v="2"/>
    <s v="Plato_15"/>
    <s v="Descripción del Plato_15"/>
    <n v="19"/>
    <n v="32"/>
    <n v="1"/>
    <n v="27"/>
    <s v="Sin cebolla"/>
    <n v="13"/>
    <n v="32"/>
    <n v="0.40625"/>
    <n v="32"/>
  </r>
  <r>
    <x v="263"/>
    <n v="2"/>
    <s v="Plato_2"/>
    <s v="Descripción del Plato_2"/>
    <n v="18"/>
    <n v="30"/>
    <n v="1"/>
    <n v="37"/>
    <s v="Ninguna"/>
    <n v="12"/>
    <n v="30"/>
    <n v="0.4"/>
    <n v="30"/>
  </r>
  <r>
    <x v="263"/>
    <n v="2"/>
    <s v="Plato_1"/>
    <s v="Descripción del Plato_1"/>
    <n v="15"/>
    <n v="25"/>
    <n v="2"/>
    <n v="14"/>
    <s v="Ninguna"/>
    <n v="10"/>
    <n v="25"/>
    <n v="0.4"/>
    <n v="50"/>
  </r>
  <r>
    <x v="264"/>
    <n v="6"/>
    <s v="Plato_14"/>
    <s v="Descripción del Plato_14"/>
    <n v="14"/>
    <n v="23"/>
    <n v="1"/>
    <n v="12"/>
    <s v="Ninguna"/>
    <n v="9"/>
    <n v="23"/>
    <n v="0.39130434782608697"/>
    <n v="23"/>
  </r>
  <r>
    <x v="264"/>
    <n v="6"/>
    <s v="Plato_17"/>
    <s v="Descripción del Plato_17"/>
    <n v="19"/>
    <n v="31"/>
    <n v="1"/>
    <n v="17"/>
    <s v="Sin cebolla"/>
    <n v="12"/>
    <n v="31"/>
    <n v="0.38709677419354838"/>
    <n v="31"/>
  </r>
  <r>
    <x v="264"/>
    <n v="6"/>
    <s v="Plato_6"/>
    <s v="Descripción del Plato_6"/>
    <n v="16"/>
    <n v="27"/>
    <n v="1"/>
    <n v="56"/>
    <s v="Ninguna"/>
    <n v="11"/>
    <n v="27"/>
    <n v="0.40740740740740738"/>
    <n v="27"/>
  </r>
  <r>
    <x v="264"/>
    <n v="6"/>
    <s v="Plato_2"/>
    <s v="Descripción del Plato_2"/>
    <n v="18"/>
    <n v="30"/>
    <n v="3"/>
    <n v="50"/>
    <s v="Sin cebolla"/>
    <n v="12"/>
    <n v="30"/>
    <n v="0.4"/>
    <n v="90"/>
  </r>
  <r>
    <x v="265"/>
    <n v="4"/>
    <s v="Plato_7"/>
    <s v="Descripción del Plato_7"/>
    <n v="14"/>
    <n v="24"/>
    <n v="1"/>
    <n v="53"/>
    <s v="Ninguna"/>
    <n v="10"/>
    <n v="24"/>
    <n v="0.41666666666666669"/>
    <n v="24"/>
  </r>
  <r>
    <x v="265"/>
    <n v="4"/>
    <s v="Plato_1"/>
    <s v="Descripción del Plato_1"/>
    <n v="15"/>
    <n v="25"/>
    <n v="3"/>
    <n v="53"/>
    <s v="Ninguna"/>
    <n v="10"/>
    <n v="25"/>
    <n v="0.4"/>
    <n v="75"/>
  </r>
  <r>
    <x v="266"/>
    <n v="7"/>
    <s v="Plato_15"/>
    <s v="Descripción del Plato_15"/>
    <n v="19"/>
    <n v="32"/>
    <n v="1"/>
    <n v="45"/>
    <s v="Sin cebolla"/>
    <n v="13"/>
    <n v="32"/>
    <n v="0.40625"/>
    <n v="32"/>
  </r>
  <r>
    <x v="266"/>
    <n v="7"/>
    <s v="Plato_16"/>
    <s v="Descripción del Plato_16"/>
    <n v="16"/>
    <n v="28"/>
    <n v="2"/>
    <n v="23"/>
    <s v="Ninguna"/>
    <n v="12"/>
    <n v="28"/>
    <n v="0.42857142857142855"/>
    <n v="56"/>
  </r>
  <r>
    <x v="266"/>
    <n v="7"/>
    <s v="Plato_2"/>
    <s v="Descripción del Plato_2"/>
    <n v="18"/>
    <n v="30"/>
    <n v="1"/>
    <n v="28"/>
    <s v="Sin cebolla"/>
    <n v="12"/>
    <n v="30"/>
    <n v="0.4"/>
    <n v="30"/>
  </r>
  <r>
    <x v="267"/>
    <n v="14"/>
    <s v="Plato_7"/>
    <s v="Descripción del Plato_7"/>
    <n v="14"/>
    <n v="24"/>
    <n v="1"/>
    <n v="39"/>
    <s v="Sin cebolla"/>
    <n v="10"/>
    <n v="24"/>
    <n v="0.41666666666666669"/>
    <n v="24"/>
  </r>
  <r>
    <x v="267"/>
    <n v="14"/>
    <s v="Plato_5"/>
    <s v="Descripción del Plato_5"/>
    <n v="13"/>
    <n v="22"/>
    <n v="2"/>
    <n v="44"/>
    <s v="Sin cebolla"/>
    <n v="9"/>
    <n v="22"/>
    <n v="0.40909090909090912"/>
    <n v="44"/>
  </r>
  <r>
    <x v="268"/>
    <n v="11"/>
    <s v="Plato_19"/>
    <s v="Descripción del Plato_19"/>
    <n v="22"/>
    <n v="36"/>
    <n v="3"/>
    <n v="13"/>
    <s v="Ninguna"/>
    <n v="14"/>
    <n v="36"/>
    <n v="0.3888888888888889"/>
    <n v="108"/>
  </r>
  <r>
    <x v="268"/>
    <n v="11"/>
    <s v="Plato_20"/>
    <s v="Descripción del Plato_20"/>
    <n v="25"/>
    <n v="40"/>
    <n v="1"/>
    <n v="58"/>
    <s v="Sin cebolla"/>
    <n v="15"/>
    <n v="40"/>
    <n v="0.375"/>
    <n v="40"/>
  </r>
  <r>
    <x v="268"/>
    <n v="11"/>
    <s v="Plato_18"/>
    <s v="Descripción del Plato_18"/>
    <n v="20"/>
    <n v="34"/>
    <n v="3"/>
    <n v="30"/>
    <s v="Sin cebolla"/>
    <n v="14"/>
    <n v="34"/>
    <n v="0.41176470588235292"/>
    <n v="102"/>
  </r>
  <r>
    <x v="269"/>
    <n v="10"/>
    <s v="Plato_18"/>
    <s v="Descripción del Plato_18"/>
    <n v="20"/>
    <n v="34"/>
    <n v="3"/>
    <n v="26"/>
    <s v="Ninguna"/>
    <n v="14"/>
    <n v="34"/>
    <n v="0.41176470588235292"/>
    <n v="102"/>
  </r>
  <r>
    <x v="270"/>
    <n v="3"/>
    <s v="Plato_5"/>
    <s v="Descripción del Plato_5"/>
    <n v="13"/>
    <n v="22"/>
    <n v="2"/>
    <n v="55"/>
    <s v="Sin cebolla"/>
    <n v="9"/>
    <n v="22"/>
    <n v="0.40909090909090912"/>
    <n v="44"/>
  </r>
  <r>
    <x v="271"/>
    <n v="7"/>
    <s v="Plato_7"/>
    <s v="Descripción del Plato_7"/>
    <n v="14"/>
    <n v="24"/>
    <n v="2"/>
    <n v="36"/>
    <s v="Ninguna"/>
    <n v="10"/>
    <n v="24"/>
    <n v="0.41666666666666669"/>
    <n v="48"/>
  </r>
  <r>
    <x v="271"/>
    <n v="7"/>
    <s v="Plato_8"/>
    <s v="Descripción del Plato_8"/>
    <n v="21"/>
    <n v="35"/>
    <n v="1"/>
    <n v="47"/>
    <s v="Sin cebolla"/>
    <n v="14"/>
    <n v="35"/>
    <n v="0.4"/>
    <n v="35"/>
  </r>
  <r>
    <x v="272"/>
    <n v="20"/>
    <s v="Plato_15"/>
    <s v="Descripción del Plato_15"/>
    <n v="19"/>
    <n v="32"/>
    <n v="1"/>
    <n v="22"/>
    <s v="Sin cebolla"/>
    <n v="13"/>
    <n v="32"/>
    <n v="0.40625"/>
    <n v="32"/>
  </r>
  <r>
    <x v="272"/>
    <n v="20"/>
    <s v="Plato_5"/>
    <s v="Descripción del Plato_5"/>
    <n v="13"/>
    <n v="22"/>
    <n v="3"/>
    <n v="40"/>
    <s v="Ninguna"/>
    <n v="9"/>
    <n v="22"/>
    <n v="0.40909090909090912"/>
    <n v="66"/>
  </r>
  <r>
    <x v="272"/>
    <n v="20"/>
    <s v="Plato_1"/>
    <s v="Descripción del Plato_1"/>
    <n v="15"/>
    <n v="25"/>
    <n v="1"/>
    <n v="5"/>
    <s v="Sin cebolla"/>
    <n v="10"/>
    <n v="25"/>
    <n v="0.4"/>
    <n v="25"/>
  </r>
  <r>
    <x v="273"/>
    <n v="7"/>
    <s v="Plato_10"/>
    <s v="Descripción del Plato_10"/>
    <n v="15"/>
    <n v="26"/>
    <n v="3"/>
    <n v="33"/>
    <s v="Ninguna"/>
    <n v="11"/>
    <n v="26"/>
    <n v="0.42307692307692307"/>
    <n v="78"/>
  </r>
  <r>
    <x v="273"/>
    <n v="7"/>
    <s v="Plato_12"/>
    <s v="Descripción del Plato_12"/>
    <n v="11"/>
    <n v="19"/>
    <n v="2"/>
    <n v="42"/>
    <s v="Sin cebolla"/>
    <n v="8"/>
    <n v="19"/>
    <n v="0.42105263157894735"/>
    <n v="38"/>
  </r>
  <r>
    <x v="274"/>
    <n v="5"/>
    <s v="Plato_11"/>
    <s v="Descripción del Plato_11"/>
    <n v="20"/>
    <n v="33"/>
    <n v="1"/>
    <n v="32"/>
    <s v="Sin cebolla"/>
    <n v="13"/>
    <n v="33"/>
    <n v="0.39393939393939392"/>
    <n v="33"/>
  </r>
  <r>
    <x v="274"/>
    <n v="5"/>
    <s v="Plato_17"/>
    <s v="Descripción del Plato_17"/>
    <n v="19"/>
    <n v="31"/>
    <n v="2"/>
    <n v="32"/>
    <s v="Ninguna"/>
    <n v="12"/>
    <n v="31"/>
    <n v="0.38709677419354838"/>
    <n v="62"/>
  </r>
  <r>
    <x v="274"/>
    <n v="5"/>
    <s v="Plato_10"/>
    <s v="Descripción del Plato_10"/>
    <n v="15"/>
    <n v="26"/>
    <n v="1"/>
    <n v="58"/>
    <s v="Ninguna"/>
    <n v="11"/>
    <n v="26"/>
    <n v="0.42307692307692307"/>
    <n v="26"/>
  </r>
  <r>
    <x v="275"/>
    <n v="15"/>
    <s v="Plato_5"/>
    <s v="Descripción del Plato_5"/>
    <n v="13"/>
    <n v="22"/>
    <n v="2"/>
    <n v="49"/>
    <s v="Ninguna"/>
    <n v="9"/>
    <n v="22"/>
    <n v="0.40909090909090912"/>
    <n v="44"/>
  </r>
  <r>
    <x v="275"/>
    <n v="15"/>
    <s v="Plato_10"/>
    <s v="Descripción del Plato_10"/>
    <n v="15"/>
    <n v="26"/>
    <n v="1"/>
    <n v="36"/>
    <s v="Sin cebolla"/>
    <n v="11"/>
    <n v="26"/>
    <n v="0.42307692307692307"/>
    <n v="26"/>
  </r>
  <r>
    <x v="276"/>
    <n v="4"/>
    <s v="Plato_17"/>
    <s v="Descripción del Plato_17"/>
    <n v="19"/>
    <n v="31"/>
    <n v="3"/>
    <n v="29"/>
    <s v="Ninguna"/>
    <n v="12"/>
    <n v="31"/>
    <n v="0.38709677419354838"/>
    <n v="93"/>
  </r>
  <r>
    <x v="277"/>
    <n v="5"/>
    <s v="Plato_17"/>
    <s v="Descripción del Plato_17"/>
    <n v="19"/>
    <n v="31"/>
    <n v="3"/>
    <n v="33"/>
    <s v="Ninguna"/>
    <n v="12"/>
    <n v="31"/>
    <n v="0.38709677419354838"/>
    <n v="93"/>
  </r>
  <r>
    <x v="277"/>
    <n v="5"/>
    <s v="Plato_7"/>
    <s v="Descripción del Plato_7"/>
    <n v="14"/>
    <n v="24"/>
    <n v="2"/>
    <n v="28"/>
    <s v="Sin cebolla"/>
    <n v="10"/>
    <n v="24"/>
    <n v="0.41666666666666669"/>
    <n v="48"/>
  </r>
  <r>
    <x v="278"/>
    <n v="11"/>
    <s v="Plato_20"/>
    <s v="Descripción del Plato_20"/>
    <n v="25"/>
    <n v="40"/>
    <n v="3"/>
    <n v="48"/>
    <s v="Sin cebolla"/>
    <n v="15"/>
    <n v="40"/>
    <n v="0.375"/>
    <n v="120"/>
  </r>
  <r>
    <x v="278"/>
    <n v="11"/>
    <s v="Plato_8"/>
    <s v="Descripción del Plato_8"/>
    <n v="21"/>
    <n v="35"/>
    <n v="1"/>
    <n v="28"/>
    <s v="Ninguna"/>
    <n v="14"/>
    <n v="35"/>
    <n v="0.4"/>
    <n v="35"/>
  </r>
  <r>
    <x v="278"/>
    <n v="11"/>
    <s v="Plato_4"/>
    <s v="Descripción del Plato_4"/>
    <n v="10"/>
    <n v="18"/>
    <n v="1"/>
    <n v="58"/>
    <s v="Ninguna"/>
    <n v="8"/>
    <n v="18"/>
    <n v="0.44444444444444442"/>
    <n v="18"/>
  </r>
  <r>
    <x v="278"/>
    <n v="11"/>
    <s v="Plato_16"/>
    <s v="Descripción del Plato_16"/>
    <n v="16"/>
    <n v="28"/>
    <n v="1"/>
    <n v="8"/>
    <s v="Ninguna"/>
    <n v="12"/>
    <n v="28"/>
    <n v="0.42857142857142855"/>
    <n v="28"/>
  </r>
  <r>
    <x v="279"/>
    <n v="14"/>
    <s v="Plato_7"/>
    <s v="Descripción del Plato_7"/>
    <n v="14"/>
    <n v="24"/>
    <n v="2"/>
    <n v="52"/>
    <s v="Ninguna"/>
    <n v="10"/>
    <n v="24"/>
    <n v="0.41666666666666669"/>
    <n v="48"/>
  </r>
  <r>
    <x v="279"/>
    <n v="14"/>
    <s v="Plato_14"/>
    <s v="Descripción del Plato_14"/>
    <n v="14"/>
    <n v="23"/>
    <n v="3"/>
    <n v="34"/>
    <s v="Ninguna"/>
    <n v="9"/>
    <n v="23"/>
    <n v="0.39130434782608697"/>
    <n v="69"/>
  </r>
  <r>
    <x v="280"/>
    <n v="18"/>
    <s v="Plato_11"/>
    <s v="Descripción del Plato_11"/>
    <n v="20"/>
    <n v="33"/>
    <n v="2"/>
    <n v="9"/>
    <s v="Sin cebolla"/>
    <n v="13"/>
    <n v="33"/>
    <n v="0.39393939393939392"/>
    <n v="66"/>
  </r>
  <r>
    <x v="281"/>
    <n v="6"/>
    <s v="Plato_4"/>
    <s v="Descripción del Plato_4"/>
    <n v="10"/>
    <n v="18"/>
    <n v="3"/>
    <n v="57"/>
    <s v="Sin cebolla"/>
    <n v="8"/>
    <n v="18"/>
    <n v="0.44444444444444442"/>
    <n v="54"/>
  </r>
  <r>
    <x v="281"/>
    <n v="6"/>
    <s v="Plato_3"/>
    <s v="Descripción del Plato_3"/>
    <n v="12"/>
    <n v="20"/>
    <n v="1"/>
    <n v="57"/>
    <s v="Sin cebolla"/>
    <n v="8"/>
    <n v="20"/>
    <n v="0.4"/>
    <n v="20"/>
  </r>
  <r>
    <x v="282"/>
    <n v="19"/>
    <s v="Plato_10"/>
    <s v="Descripción del Plato_10"/>
    <n v="15"/>
    <n v="26"/>
    <n v="3"/>
    <n v="6"/>
    <s v="Ninguna"/>
    <n v="11"/>
    <n v="26"/>
    <n v="0.42307692307692307"/>
    <n v="78"/>
  </r>
  <r>
    <x v="283"/>
    <n v="11"/>
    <s v="Plato_3"/>
    <s v="Descripción del Plato_3"/>
    <n v="12"/>
    <n v="20"/>
    <n v="3"/>
    <n v="45"/>
    <s v="Ninguna"/>
    <n v="8"/>
    <n v="20"/>
    <n v="0.4"/>
    <n v="60"/>
  </r>
  <r>
    <x v="283"/>
    <n v="11"/>
    <s v="Plato_6"/>
    <s v="Descripción del Plato_6"/>
    <n v="16"/>
    <n v="27"/>
    <n v="1"/>
    <n v="59"/>
    <s v="Ninguna"/>
    <n v="11"/>
    <n v="27"/>
    <n v="0.40740740740740738"/>
    <n v="27"/>
  </r>
  <r>
    <x v="283"/>
    <n v="11"/>
    <s v="Plato_12"/>
    <s v="Descripción del Plato_12"/>
    <n v="11"/>
    <n v="19"/>
    <n v="2"/>
    <n v="41"/>
    <s v="Ninguna"/>
    <n v="8"/>
    <n v="19"/>
    <n v="0.42105263157894735"/>
    <n v="38"/>
  </r>
  <r>
    <x v="283"/>
    <n v="11"/>
    <s v="Plato_11"/>
    <s v="Descripción del Plato_11"/>
    <n v="20"/>
    <n v="33"/>
    <n v="1"/>
    <n v="50"/>
    <s v="Sin cebolla"/>
    <n v="13"/>
    <n v="33"/>
    <n v="0.39393939393939392"/>
    <n v="33"/>
  </r>
  <r>
    <x v="284"/>
    <n v="18"/>
    <s v="Plato_13"/>
    <s v="Descripción del Plato_13"/>
    <n v="13"/>
    <n v="21"/>
    <n v="2"/>
    <n v="12"/>
    <s v="Sin cebolla"/>
    <n v="8"/>
    <n v="21"/>
    <n v="0.38095238095238093"/>
    <n v="42"/>
  </r>
  <r>
    <x v="285"/>
    <n v="15"/>
    <s v="Plato_18"/>
    <s v="Descripción del Plato_18"/>
    <n v="20"/>
    <n v="34"/>
    <n v="2"/>
    <n v="25"/>
    <s v="Ninguna"/>
    <n v="14"/>
    <n v="34"/>
    <n v="0.41176470588235292"/>
    <n v="68"/>
  </r>
  <r>
    <x v="286"/>
    <n v="20"/>
    <s v="Plato_15"/>
    <s v="Descripción del Plato_15"/>
    <n v="19"/>
    <n v="32"/>
    <n v="3"/>
    <n v="46"/>
    <s v="Ninguna"/>
    <n v="13"/>
    <n v="32"/>
    <n v="0.40625"/>
    <n v="96"/>
  </r>
  <r>
    <x v="286"/>
    <n v="20"/>
    <s v="Plato_14"/>
    <s v="Descripción del Plato_14"/>
    <n v="14"/>
    <n v="23"/>
    <n v="2"/>
    <n v="58"/>
    <s v="Ninguna"/>
    <n v="9"/>
    <n v="23"/>
    <n v="0.39130434782608697"/>
    <n v="46"/>
  </r>
  <r>
    <x v="286"/>
    <n v="20"/>
    <s v="Plato_2"/>
    <s v="Descripción del Plato_2"/>
    <n v="18"/>
    <n v="30"/>
    <n v="2"/>
    <n v="17"/>
    <s v="Sin cebolla"/>
    <n v="12"/>
    <n v="30"/>
    <n v="0.4"/>
    <n v="60"/>
  </r>
  <r>
    <x v="287"/>
    <n v="15"/>
    <s v="Plato_7"/>
    <s v="Descripción del Plato_7"/>
    <n v="14"/>
    <n v="24"/>
    <n v="2"/>
    <n v="6"/>
    <s v="Sin cebolla"/>
    <n v="10"/>
    <n v="24"/>
    <n v="0.41666666666666669"/>
    <n v="48"/>
  </r>
  <r>
    <x v="287"/>
    <n v="15"/>
    <s v="Plato_12"/>
    <s v="Descripción del Plato_12"/>
    <n v="11"/>
    <n v="19"/>
    <n v="2"/>
    <n v="32"/>
    <s v="Ninguna"/>
    <n v="8"/>
    <n v="19"/>
    <n v="0.42105263157894735"/>
    <n v="38"/>
  </r>
  <r>
    <x v="288"/>
    <n v="15"/>
    <s v="Plato_3"/>
    <s v="Descripción del Plato_3"/>
    <n v="12"/>
    <n v="20"/>
    <n v="3"/>
    <n v="20"/>
    <s v="Ninguna"/>
    <n v="8"/>
    <n v="20"/>
    <n v="0.4"/>
    <n v="60"/>
  </r>
  <r>
    <x v="288"/>
    <n v="15"/>
    <s v="Plato_10"/>
    <s v="Descripción del Plato_10"/>
    <n v="15"/>
    <n v="26"/>
    <n v="3"/>
    <n v="48"/>
    <s v="Sin cebolla"/>
    <n v="11"/>
    <n v="26"/>
    <n v="0.42307692307692307"/>
    <n v="78"/>
  </r>
  <r>
    <x v="289"/>
    <n v="19"/>
    <s v="Plato_20"/>
    <s v="Descripción del Plato_20"/>
    <n v="25"/>
    <n v="40"/>
    <n v="1"/>
    <n v="57"/>
    <s v="Ninguna"/>
    <n v="15"/>
    <n v="40"/>
    <n v="0.375"/>
    <n v="40"/>
  </r>
  <r>
    <x v="290"/>
    <n v="2"/>
    <s v="Plato_18"/>
    <s v="Descripción del Plato_18"/>
    <n v="20"/>
    <n v="34"/>
    <n v="2"/>
    <n v="28"/>
    <s v="Sin cebolla"/>
    <n v="14"/>
    <n v="34"/>
    <n v="0.41176470588235292"/>
    <n v="68"/>
  </r>
  <r>
    <x v="290"/>
    <n v="2"/>
    <s v="Plato_1"/>
    <s v="Descripción del Plato_1"/>
    <n v="15"/>
    <n v="25"/>
    <n v="1"/>
    <n v="41"/>
    <s v="Ninguna"/>
    <n v="10"/>
    <n v="25"/>
    <n v="0.4"/>
    <n v="25"/>
  </r>
  <r>
    <x v="290"/>
    <n v="2"/>
    <s v="Plato_8"/>
    <s v="Descripción del Plato_8"/>
    <n v="21"/>
    <n v="35"/>
    <n v="3"/>
    <n v="12"/>
    <s v="Sin cebolla"/>
    <n v="14"/>
    <n v="35"/>
    <n v="0.4"/>
    <n v="105"/>
  </r>
  <r>
    <x v="290"/>
    <n v="2"/>
    <s v="Plato_17"/>
    <s v="Descripción del Plato_17"/>
    <n v="19"/>
    <n v="31"/>
    <n v="2"/>
    <n v="14"/>
    <s v="Ninguna"/>
    <n v="12"/>
    <n v="31"/>
    <n v="0.38709677419354838"/>
    <n v="62"/>
  </r>
  <r>
    <x v="291"/>
    <n v="10"/>
    <s v="Plato_16"/>
    <s v="Descripción del Plato_16"/>
    <n v="16"/>
    <n v="28"/>
    <n v="3"/>
    <n v="23"/>
    <s v="Sin cebolla"/>
    <n v="12"/>
    <n v="28"/>
    <n v="0.42857142857142855"/>
    <n v="84"/>
  </r>
  <r>
    <x v="292"/>
    <n v="16"/>
    <s v="Plato_16"/>
    <s v="Descripción del Plato_16"/>
    <n v="16"/>
    <n v="28"/>
    <n v="3"/>
    <n v="44"/>
    <s v="Ninguna"/>
    <n v="12"/>
    <n v="28"/>
    <n v="0.42857142857142855"/>
    <n v="84"/>
  </r>
  <r>
    <x v="292"/>
    <n v="16"/>
    <s v="Plato_2"/>
    <s v="Descripción del Plato_2"/>
    <n v="18"/>
    <n v="30"/>
    <n v="2"/>
    <n v="29"/>
    <s v="Ninguna"/>
    <n v="12"/>
    <n v="30"/>
    <n v="0.4"/>
    <n v="60"/>
  </r>
  <r>
    <x v="292"/>
    <n v="16"/>
    <s v="Plato_19"/>
    <s v="Descripción del Plato_19"/>
    <n v="22"/>
    <n v="36"/>
    <n v="2"/>
    <n v="47"/>
    <s v="Ninguna"/>
    <n v="14"/>
    <n v="36"/>
    <n v="0.3888888888888889"/>
    <n v="72"/>
  </r>
  <r>
    <x v="293"/>
    <n v="17"/>
    <s v="Plato_17"/>
    <s v="Descripción del Plato_17"/>
    <n v="19"/>
    <n v="31"/>
    <n v="2"/>
    <n v="31"/>
    <s v="Sin cebolla"/>
    <n v="12"/>
    <n v="31"/>
    <n v="0.38709677419354838"/>
    <n v="62"/>
  </r>
  <r>
    <x v="293"/>
    <n v="17"/>
    <s v="Plato_19"/>
    <s v="Descripción del Plato_19"/>
    <n v="22"/>
    <n v="36"/>
    <n v="3"/>
    <n v="13"/>
    <s v="Ninguna"/>
    <n v="14"/>
    <n v="36"/>
    <n v="0.3888888888888889"/>
    <n v="108"/>
  </r>
  <r>
    <x v="293"/>
    <n v="17"/>
    <s v="Plato_4"/>
    <s v="Descripción del Plato_4"/>
    <n v="10"/>
    <n v="18"/>
    <n v="3"/>
    <n v="33"/>
    <s v="Ninguna"/>
    <n v="8"/>
    <n v="18"/>
    <n v="0.44444444444444442"/>
    <n v="54"/>
  </r>
  <r>
    <x v="293"/>
    <n v="17"/>
    <s v="Plato_18"/>
    <s v="Descripción del Plato_18"/>
    <n v="20"/>
    <n v="34"/>
    <n v="3"/>
    <n v="9"/>
    <s v="Sin cebolla"/>
    <n v="14"/>
    <n v="34"/>
    <n v="0.41176470588235292"/>
    <n v="102"/>
  </r>
  <r>
    <x v="294"/>
    <n v="3"/>
    <s v="Plato_15"/>
    <s v="Descripción del Plato_15"/>
    <n v="19"/>
    <n v="32"/>
    <n v="1"/>
    <n v="44"/>
    <s v="Sin cebolla"/>
    <n v="13"/>
    <n v="32"/>
    <n v="0.40625"/>
    <n v="32"/>
  </r>
  <r>
    <x v="294"/>
    <n v="3"/>
    <s v="Plato_2"/>
    <s v="Descripción del Plato_2"/>
    <n v="18"/>
    <n v="30"/>
    <n v="3"/>
    <n v="35"/>
    <s v="Ninguna"/>
    <n v="12"/>
    <n v="30"/>
    <n v="0.4"/>
    <n v="90"/>
  </r>
  <r>
    <x v="294"/>
    <n v="3"/>
    <s v="Plato_17"/>
    <s v="Descripción del Plato_17"/>
    <n v="19"/>
    <n v="31"/>
    <n v="2"/>
    <n v="39"/>
    <s v="Sin cebolla"/>
    <n v="12"/>
    <n v="31"/>
    <n v="0.38709677419354838"/>
    <n v="62"/>
  </r>
  <r>
    <x v="294"/>
    <n v="3"/>
    <s v="Plato_13"/>
    <s v="Descripción del Plato_13"/>
    <n v="13"/>
    <n v="21"/>
    <n v="3"/>
    <n v="59"/>
    <s v="Ninguna"/>
    <n v="8"/>
    <n v="21"/>
    <n v="0.38095238095238093"/>
    <n v="63"/>
  </r>
  <r>
    <x v="295"/>
    <n v="14"/>
    <s v="Plato_14"/>
    <s v="Descripción del Plato_14"/>
    <n v="14"/>
    <n v="23"/>
    <n v="1"/>
    <n v="20"/>
    <s v="Ninguna"/>
    <n v="9"/>
    <n v="23"/>
    <n v="0.39130434782608697"/>
    <n v="23"/>
  </r>
  <r>
    <x v="295"/>
    <n v="14"/>
    <s v="Plato_19"/>
    <s v="Descripción del Plato_19"/>
    <n v="22"/>
    <n v="36"/>
    <n v="1"/>
    <n v="26"/>
    <s v="Sin cebolla"/>
    <n v="14"/>
    <n v="36"/>
    <n v="0.3888888888888889"/>
    <n v="36"/>
  </r>
  <r>
    <x v="296"/>
    <n v="4"/>
    <s v="Plato_9"/>
    <s v="Descripción del Plato_9"/>
    <n v="17"/>
    <n v="29"/>
    <n v="2"/>
    <n v="59"/>
    <s v="Sin cebolla"/>
    <n v="12"/>
    <n v="29"/>
    <n v="0.41379310344827586"/>
    <n v="58"/>
  </r>
  <r>
    <x v="296"/>
    <n v="4"/>
    <s v="Plato_4"/>
    <s v="Descripción del Plato_4"/>
    <n v="10"/>
    <n v="18"/>
    <n v="3"/>
    <n v="13"/>
    <s v="Sin cebolla"/>
    <n v="8"/>
    <n v="18"/>
    <n v="0.44444444444444442"/>
    <n v="54"/>
  </r>
  <r>
    <x v="296"/>
    <n v="4"/>
    <s v="Plato_13"/>
    <s v="Descripción del Plato_13"/>
    <n v="13"/>
    <n v="21"/>
    <n v="3"/>
    <n v="40"/>
    <s v="Sin cebolla"/>
    <n v="8"/>
    <n v="21"/>
    <n v="0.38095238095238093"/>
    <n v="63"/>
  </r>
  <r>
    <x v="297"/>
    <n v="11"/>
    <s v="Plato_6"/>
    <s v="Descripción del Plato_6"/>
    <n v="16"/>
    <n v="27"/>
    <n v="3"/>
    <n v="46"/>
    <s v="Ninguna"/>
    <n v="11"/>
    <n v="27"/>
    <n v="0.40740740740740738"/>
    <n v="81"/>
  </r>
  <r>
    <x v="297"/>
    <n v="11"/>
    <s v="Plato_19"/>
    <s v="Descripción del Plato_19"/>
    <n v="22"/>
    <n v="36"/>
    <n v="3"/>
    <n v="49"/>
    <s v="Ninguna"/>
    <n v="14"/>
    <n v="36"/>
    <n v="0.3888888888888889"/>
    <n v="108"/>
  </r>
  <r>
    <x v="297"/>
    <n v="11"/>
    <s v="Plato_5"/>
    <s v="Descripción del Plato_5"/>
    <n v="13"/>
    <n v="22"/>
    <n v="3"/>
    <n v="46"/>
    <s v="Sin cebolla"/>
    <n v="9"/>
    <n v="22"/>
    <n v="0.40909090909090912"/>
    <n v="66"/>
  </r>
  <r>
    <x v="298"/>
    <n v="6"/>
    <s v="Plato_3"/>
    <s v="Descripción del Plato_3"/>
    <n v="12"/>
    <n v="20"/>
    <n v="1"/>
    <n v="17"/>
    <s v="Ninguna"/>
    <n v="8"/>
    <n v="20"/>
    <n v="0.4"/>
    <n v="20"/>
  </r>
  <r>
    <x v="298"/>
    <n v="6"/>
    <s v="Plato_19"/>
    <s v="Descripción del Plato_19"/>
    <n v="22"/>
    <n v="36"/>
    <n v="2"/>
    <n v="55"/>
    <s v="Ninguna"/>
    <n v="14"/>
    <n v="36"/>
    <n v="0.3888888888888889"/>
    <n v="72"/>
  </r>
  <r>
    <x v="298"/>
    <n v="6"/>
    <s v="Plato_7"/>
    <s v="Descripción del Plato_7"/>
    <n v="14"/>
    <n v="24"/>
    <n v="3"/>
    <n v="15"/>
    <s v="Sin cebolla"/>
    <n v="10"/>
    <n v="24"/>
    <n v="0.41666666666666669"/>
    <n v="72"/>
  </r>
  <r>
    <x v="298"/>
    <n v="6"/>
    <s v="Plato_4"/>
    <s v="Descripción del Plato_4"/>
    <n v="10"/>
    <n v="18"/>
    <n v="1"/>
    <n v="26"/>
    <s v="Ninguna"/>
    <n v="8"/>
    <n v="18"/>
    <n v="0.44444444444444442"/>
    <n v="18"/>
  </r>
  <r>
    <x v="299"/>
    <n v="18"/>
    <s v="Plato_20"/>
    <s v="Descripción del Plato_20"/>
    <n v="25"/>
    <n v="40"/>
    <n v="3"/>
    <n v="54"/>
    <s v="Sin cebolla"/>
    <n v="15"/>
    <n v="40"/>
    <n v="0.375"/>
    <n v="120"/>
  </r>
  <r>
    <x v="299"/>
    <n v="18"/>
    <s v="Plato_4"/>
    <s v="Descripción del Plato_4"/>
    <n v="10"/>
    <n v="18"/>
    <n v="3"/>
    <n v="14"/>
    <s v="Ninguna"/>
    <n v="8"/>
    <n v="18"/>
    <n v="0.44444444444444442"/>
    <n v="54"/>
  </r>
  <r>
    <x v="299"/>
    <n v="18"/>
    <s v="Plato_10"/>
    <s v="Descripción del Plato_10"/>
    <n v="15"/>
    <n v="26"/>
    <n v="1"/>
    <n v="22"/>
    <s v="Sin cebolla"/>
    <n v="11"/>
    <n v="26"/>
    <n v="0.42307692307692307"/>
    <n v="26"/>
  </r>
  <r>
    <x v="299"/>
    <n v="18"/>
    <s v="Plato_2"/>
    <s v="Descripción del Plato_2"/>
    <n v="18"/>
    <n v="30"/>
    <n v="3"/>
    <n v="28"/>
    <s v="Ninguna"/>
    <n v="12"/>
    <n v="30"/>
    <n v="0.4"/>
    <n v="90"/>
  </r>
  <r>
    <x v="300"/>
    <n v="8"/>
    <s v="Plato_17"/>
    <s v="Descripción del Plato_17"/>
    <n v="19"/>
    <n v="31"/>
    <n v="3"/>
    <n v="23"/>
    <s v="Sin cebolla"/>
    <n v="12"/>
    <n v="31"/>
    <n v="0.38709677419354838"/>
    <n v="93"/>
  </r>
  <r>
    <x v="300"/>
    <n v="8"/>
    <s v="Plato_10"/>
    <s v="Descripción del Plato_10"/>
    <n v="15"/>
    <n v="26"/>
    <n v="2"/>
    <n v="57"/>
    <s v="Sin cebolla"/>
    <n v="11"/>
    <n v="26"/>
    <n v="0.42307692307692307"/>
    <n v="52"/>
  </r>
  <r>
    <x v="300"/>
    <n v="8"/>
    <s v="Plato_9"/>
    <s v="Descripción del Plato_9"/>
    <n v="17"/>
    <n v="29"/>
    <n v="2"/>
    <n v="49"/>
    <s v="Ninguna"/>
    <n v="12"/>
    <n v="29"/>
    <n v="0.41379310344827586"/>
    <n v="58"/>
  </r>
  <r>
    <x v="300"/>
    <n v="8"/>
    <s v="Plato_3"/>
    <s v="Descripción del Plato_3"/>
    <n v="12"/>
    <n v="20"/>
    <n v="1"/>
    <n v="54"/>
    <s v="Ninguna"/>
    <n v="8"/>
    <n v="20"/>
    <n v="0.4"/>
    <n v="20"/>
  </r>
  <r>
    <x v="301"/>
    <n v="5"/>
    <s v="Plato_15"/>
    <s v="Descripción del Plato_15"/>
    <n v="19"/>
    <n v="32"/>
    <n v="3"/>
    <n v="15"/>
    <s v="Ninguna"/>
    <n v="13"/>
    <n v="32"/>
    <n v="0.40625"/>
    <n v="96"/>
  </r>
  <r>
    <x v="302"/>
    <n v="14"/>
    <s v="Plato_3"/>
    <s v="Descripción del Plato_3"/>
    <n v="12"/>
    <n v="20"/>
    <n v="2"/>
    <n v="13"/>
    <s v="Ninguna"/>
    <n v="8"/>
    <n v="20"/>
    <n v="0.4"/>
    <n v="40"/>
  </r>
  <r>
    <x v="302"/>
    <n v="14"/>
    <s v="Plato_20"/>
    <s v="Descripción del Plato_20"/>
    <n v="25"/>
    <n v="40"/>
    <n v="3"/>
    <n v="16"/>
    <s v="Ninguna"/>
    <n v="15"/>
    <n v="40"/>
    <n v="0.375"/>
    <n v="120"/>
  </r>
  <r>
    <x v="302"/>
    <n v="14"/>
    <s v="Plato_10"/>
    <s v="Descripción del Plato_10"/>
    <n v="15"/>
    <n v="26"/>
    <n v="1"/>
    <n v="56"/>
    <s v="Sin cebolla"/>
    <n v="11"/>
    <n v="26"/>
    <n v="0.42307692307692307"/>
    <n v="26"/>
  </r>
  <r>
    <x v="302"/>
    <n v="14"/>
    <s v="Plato_7"/>
    <s v="Descripción del Plato_7"/>
    <n v="14"/>
    <n v="24"/>
    <n v="1"/>
    <n v="7"/>
    <s v="Ninguna"/>
    <n v="10"/>
    <n v="24"/>
    <n v="0.41666666666666669"/>
    <n v="24"/>
  </r>
  <r>
    <x v="303"/>
    <n v="6"/>
    <s v="Plato_15"/>
    <s v="Descripción del Plato_15"/>
    <n v="19"/>
    <n v="32"/>
    <n v="2"/>
    <n v="9"/>
    <s v="Ninguna"/>
    <n v="13"/>
    <n v="32"/>
    <n v="0.40625"/>
    <n v="64"/>
  </r>
  <r>
    <x v="303"/>
    <n v="6"/>
    <s v="Plato_13"/>
    <s v="Descripción del Plato_13"/>
    <n v="13"/>
    <n v="21"/>
    <n v="2"/>
    <n v="7"/>
    <s v="Sin cebolla"/>
    <n v="8"/>
    <n v="21"/>
    <n v="0.38095238095238093"/>
    <n v="42"/>
  </r>
  <r>
    <x v="303"/>
    <n v="6"/>
    <s v="Plato_20"/>
    <s v="Descripción del Plato_20"/>
    <n v="25"/>
    <n v="40"/>
    <n v="2"/>
    <n v="48"/>
    <s v="Ninguna"/>
    <n v="15"/>
    <n v="40"/>
    <n v="0.375"/>
    <n v="80"/>
  </r>
  <r>
    <x v="303"/>
    <n v="6"/>
    <s v="Plato_17"/>
    <s v="Descripción del Plato_17"/>
    <n v="19"/>
    <n v="31"/>
    <n v="3"/>
    <n v="21"/>
    <s v="Ninguna"/>
    <n v="12"/>
    <n v="31"/>
    <n v="0.38709677419354838"/>
    <n v="93"/>
  </r>
  <r>
    <x v="304"/>
    <n v="1"/>
    <s v="Plato_8"/>
    <s v="Descripción del Plato_8"/>
    <n v="21"/>
    <n v="35"/>
    <n v="3"/>
    <n v="17"/>
    <s v="Ninguna"/>
    <n v="14"/>
    <n v="35"/>
    <n v="0.4"/>
    <n v="105"/>
  </r>
  <r>
    <x v="304"/>
    <n v="1"/>
    <s v="Plato_14"/>
    <s v="Descripción del Plato_14"/>
    <n v="14"/>
    <n v="23"/>
    <n v="1"/>
    <n v="48"/>
    <s v="Ninguna"/>
    <n v="9"/>
    <n v="23"/>
    <n v="0.39130434782608697"/>
    <n v="23"/>
  </r>
  <r>
    <x v="305"/>
    <n v="7"/>
    <s v="Plato_15"/>
    <s v="Descripción del Plato_15"/>
    <n v="19"/>
    <n v="32"/>
    <n v="1"/>
    <n v="21"/>
    <s v="Sin cebolla"/>
    <n v="13"/>
    <n v="32"/>
    <n v="0.40625"/>
    <n v="32"/>
  </r>
  <r>
    <x v="306"/>
    <n v="20"/>
    <s v="Plato_13"/>
    <s v="Descripción del Plato_13"/>
    <n v="13"/>
    <n v="21"/>
    <n v="3"/>
    <n v="39"/>
    <s v="Sin cebolla"/>
    <n v="8"/>
    <n v="21"/>
    <n v="0.38095238095238093"/>
    <n v="63"/>
  </r>
  <r>
    <x v="307"/>
    <n v="14"/>
    <s v="Plato_18"/>
    <s v="Descripción del Plato_18"/>
    <n v="20"/>
    <n v="34"/>
    <n v="1"/>
    <n v="44"/>
    <s v="Sin cebolla"/>
    <n v="14"/>
    <n v="34"/>
    <n v="0.41176470588235292"/>
    <n v="34"/>
  </r>
  <r>
    <x v="307"/>
    <n v="14"/>
    <s v="Plato_8"/>
    <s v="Descripción del Plato_8"/>
    <n v="21"/>
    <n v="35"/>
    <n v="2"/>
    <n v="41"/>
    <s v="Ninguna"/>
    <n v="14"/>
    <n v="35"/>
    <n v="0.4"/>
    <n v="70"/>
  </r>
  <r>
    <x v="307"/>
    <n v="14"/>
    <s v="Plato_17"/>
    <s v="Descripción del Plato_17"/>
    <n v="19"/>
    <n v="31"/>
    <n v="2"/>
    <n v="42"/>
    <s v="Ninguna"/>
    <n v="12"/>
    <n v="31"/>
    <n v="0.38709677419354838"/>
    <n v="62"/>
  </r>
  <r>
    <x v="307"/>
    <n v="14"/>
    <s v="Plato_16"/>
    <s v="Descripción del Plato_16"/>
    <n v="16"/>
    <n v="28"/>
    <n v="2"/>
    <n v="59"/>
    <s v="Ninguna"/>
    <n v="12"/>
    <n v="28"/>
    <n v="0.42857142857142855"/>
    <n v="56"/>
  </r>
  <r>
    <x v="308"/>
    <n v="9"/>
    <s v="Plato_20"/>
    <s v="Descripción del Plato_20"/>
    <n v="25"/>
    <n v="40"/>
    <n v="1"/>
    <n v="29"/>
    <s v="Ninguna"/>
    <n v="15"/>
    <n v="40"/>
    <n v="0.375"/>
    <n v="40"/>
  </r>
  <r>
    <x v="308"/>
    <n v="9"/>
    <s v="Plato_17"/>
    <s v="Descripción del Plato_17"/>
    <n v="19"/>
    <n v="31"/>
    <n v="2"/>
    <n v="43"/>
    <s v="Sin cebolla"/>
    <n v="12"/>
    <n v="31"/>
    <n v="0.38709677419354838"/>
    <n v="62"/>
  </r>
  <r>
    <x v="308"/>
    <n v="9"/>
    <s v="Plato_8"/>
    <s v="Descripción del Plato_8"/>
    <n v="21"/>
    <n v="35"/>
    <n v="2"/>
    <n v="51"/>
    <s v="Sin cebolla"/>
    <n v="14"/>
    <n v="35"/>
    <n v="0.4"/>
    <n v="70"/>
  </r>
  <r>
    <x v="309"/>
    <n v="17"/>
    <s v="Plato_10"/>
    <s v="Descripción del Plato_10"/>
    <n v="15"/>
    <n v="26"/>
    <n v="3"/>
    <n v="43"/>
    <s v="Ninguna"/>
    <n v="11"/>
    <n v="26"/>
    <n v="0.42307692307692307"/>
    <n v="78"/>
  </r>
  <r>
    <x v="309"/>
    <n v="17"/>
    <s v="Plato_2"/>
    <s v="Descripción del Plato_2"/>
    <n v="18"/>
    <n v="30"/>
    <n v="2"/>
    <n v="54"/>
    <s v="Sin cebolla"/>
    <n v="12"/>
    <n v="30"/>
    <n v="0.4"/>
    <n v="60"/>
  </r>
  <r>
    <x v="310"/>
    <n v="6"/>
    <s v="Plato_7"/>
    <s v="Descripción del Plato_7"/>
    <n v="14"/>
    <n v="24"/>
    <n v="1"/>
    <n v="46"/>
    <s v="Sin cebolla"/>
    <n v="10"/>
    <n v="24"/>
    <n v="0.41666666666666669"/>
    <n v="24"/>
  </r>
  <r>
    <x v="310"/>
    <n v="6"/>
    <s v="Plato_9"/>
    <s v="Descripción del Plato_9"/>
    <n v="17"/>
    <n v="29"/>
    <n v="1"/>
    <n v="28"/>
    <s v="Sin cebolla"/>
    <n v="12"/>
    <n v="29"/>
    <n v="0.41379310344827586"/>
    <n v="29"/>
  </r>
  <r>
    <x v="311"/>
    <n v="2"/>
    <s v="Plato_15"/>
    <s v="Descripción del Plato_15"/>
    <n v="19"/>
    <n v="32"/>
    <n v="2"/>
    <n v="45"/>
    <s v="Sin cebolla"/>
    <n v="13"/>
    <n v="32"/>
    <n v="0.40625"/>
    <n v="64"/>
  </r>
  <r>
    <x v="311"/>
    <n v="2"/>
    <s v="Plato_8"/>
    <s v="Descripción del Plato_8"/>
    <n v="21"/>
    <n v="35"/>
    <n v="2"/>
    <n v="10"/>
    <s v="Sin cebolla"/>
    <n v="14"/>
    <n v="35"/>
    <n v="0.4"/>
    <n v="70"/>
  </r>
  <r>
    <x v="312"/>
    <n v="10"/>
    <s v="Plato_12"/>
    <s v="Descripción del Plato_12"/>
    <n v="11"/>
    <n v="19"/>
    <n v="2"/>
    <n v="27"/>
    <s v="Sin cebolla"/>
    <n v="8"/>
    <n v="19"/>
    <n v="0.42105263157894735"/>
    <n v="38"/>
  </r>
  <r>
    <x v="312"/>
    <n v="10"/>
    <s v="Plato_17"/>
    <s v="Descripción del Plato_17"/>
    <n v="19"/>
    <n v="31"/>
    <n v="2"/>
    <n v="38"/>
    <s v="Ninguna"/>
    <n v="12"/>
    <n v="31"/>
    <n v="0.38709677419354838"/>
    <n v="62"/>
  </r>
  <r>
    <x v="312"/>
    <n v="10"/>
    <s v="Plato_19"/>
    <s v="Descripción del Plato_19"/>
    <n v="22"/>
    <n v="36"/>
    <n v="3"/>
    <n v="26"/>
    <s v="Ninguna"/>
    <n v="14"/>
    <n v="36"/>
    <n v="0.3888888888888889"/>
    <n v="108"/>
  </r>
  <r>
    <x v="312"/>
    <n v="10"/>
    <s v="Plato_7"/>
    <s v="Descripción del Plato_7"/>
    <n v="14"/>
    <n v="24"/>
    <n v="1"/>
    <n v="15"/>
    <s v="Sin cebolla"/>
    <n v="10"/>
    <n v="24"/>
    <n v="0.41666666666666669"/>
    <n v="24"/>
  </r>
  <r>
    <x v="313"/>
    <n v="20"/>
    <s v="Plato_6"/>
    <s v="Descripción del Plato_6"/>
    <n v="16"/>
    <n v="27"/>
    <n v="1"/>
    <n v="5"/>
    <s v="Ninguna"/>
    <n v="11"/>
    <n v="27"/>
    <n v="0.40740740740740738"/>
    <n v="27"/>
  </r>
  <r>
    <x v="314"/>
    <n v="14"/>
    <s v="Plato_1"/>
    <s v="Descripción del Plato_1"/>
    <n v="15"/>
    <n v="25"/>
    <n v="1"/>
    <n v="16"/>
    <s v="Sin cebolla"/>
    <n v="10"/>
    <n v="25"/>
    <n v="0.4"/>
    <n v="25"/>
  </r>
  <r>
    <x v="314"/>
    <n v="14"/>
    <s v="Plato_16"/>
    <s v="Descripción del Plato_16"/>
    <n v="16"/>
    <n v="28"/>
    <n v="1"/>
    <n v="7"/>
    <s v="Sin cebolla"/>
    <n v="12"/>
    <n v="28"/>
    <n v="0.42857142857142855"/>
    <n v="28"/>
  </r>
  <r>
    <x v="314"/>
    <n v="14"/>
    <s v="Plato_9"/>
    <s v="Descripción del Plato_9"/>
    <n v="17"/>
    <n v="29"/>
    <n v="3"/>
    <n v="52"/>
    <s v="Sin cebolla"/>
    <n v="12"/>
    <n v="29"/>
    <n v="0.41379310344827586"/>
    <n v="87"/>
  </r>
  <r>
    <x v="314"/>
    <n v="14"/>
    <s v="Plato_13"/>
    <s v="Descripción del Plato_13"/>
    <n v="13"/>
    <n v="21"/>
    <n v="1"/>
    <n v="51"/>
    <s v="Sin cebolla"/>
    <n v="8"/>
    <n v="21"/>
    <n v="0.38095238095238093"/>
    <n v="21"/>
  </r>
  <r>
    <x v="315"/>
    <n v="2"/>
    <s v="Plato_4"/>
    <s v="Descripción del Plato_4"/>
    <n v="10"/>
    <n v="18"/>
    <n v="1"/>
    <n v="30"/>
    <s v="Ninguna"/>
    <n v="8"/>
    <n v="18"/>
    <n v="0.44444444444444442"/>
    <n v="18"/>
  </r>
  <r>
    <x v="315"/>
    <n v="2"/>
    <s v="Plato_13"/>
    <s v="Descripción del Plato_13"/>
    <n v="13"/>
    <n v="21"/>
    <n v="1"/>
    <n v="23"/>
    <s v="Ninguna"/>
    <n v="8"/>
    <n v="21"/>
    <n v="0.38095238095238093"/>
    <n v="21"/>
  </r>
  <r>
    <x v="315"/>
    <n v="2"/>
    <s v="Plato_6"/>
    <s v="Descripción del Plato_6"/>
    <n v="16"/>
    <n v="27"/>
    <n v="3"/>
    <n v="53"/>
    <s v="Sin cebolla"/>
    <n v="11"/>
    <n v="27"/>
    <n v="0.40740740740740738"/>
    <n v="81"/>
  </r>
  <r>
    <x v="315"/>
    <n v="2"/>
    <s v="Plato_20"/>
    <s v="Descripción del Plato_20"/>
    <n v="25"/>
    <n v="40"/>
    <n v="1"/>
    <n v="52"/>
    <s v="Sin cebolla"/>
    <n v="15"/>
    <n v="40"/>
    <n v="0.375"/>
    <n v="40"/>
  </r>
  <r>
    <x v="316"/>
    <n v="17"/>
    <s v="Plato_5"/>
    <s v="Descripción del Plato_5"/>
    <n v="13"/>
    <n v="22"/>
    <n v="2"/>
    <n v="20"/>
    <s v="Sin cebolla"/>
    <n v="9"/>
    <n v="22"/>
    <n v="0.40909090909090912"/>
    <n v="44"/>
  </r>
  <r>
    <x v="316"/>
    <n v="17"/>
    <s v="Plato_18"/>
    <s v="Descripción del Plato_18"/>
    <n v="20"/>
    <n v="34"/>
    <n v="3"/>
    <n v="37"/>
    <s v="Sin cebolla"/>
    <n v="14"/>
    <n v="34"/>
    <n v="0.41176470588235292"/>
    <n v="102"/>
  </r>
  <r>
    <x v="316"/>
    <n v="17"/>
    <s v="Plato_15"/>
    <s v="Descripción del Plato_15"/>
    <n v="19"/>
    <n v="32"/>
    <n v="1"/>
    <n v="31"/>
    <s v="Sin cebolla"/>
    <n v="13"/>
    <n v="32"/>
    <n v="0.40625"/>
    <n v="32"/>
  </r>
  <r>
    <x v="317"/>
    <n v="13"/>
    <s v="Plato_9"/>
    <s v="Descripción del Plato_9"/>
    <n v="17"/>
    <n v="29"/>
    <n v="1"/>
    <n v="39"/>
    <s v="Sin cebolla"/>
    <n v="12"/>
    <n v="29"/>
    <n v="0.41379310344827586"/>
    <n v="29"/>
  </r>
  <r>
    <x v="318"/>
    <n v="1"/>
    <s v="Plato_15"/>
    <s v="Descripción del Plato_15"/>
    <n v="19"/>
    <n v="32"/>
    <n v="3"/>
    <n v="16"/>
    <s v="Sin cebolla"/>
    <n v="13"/>
    <n v="32"/>
    <n v="0.40625"/>
    <n v="96"/>
  </r>
  <r>
    <x v="318"/>
    <n v="1"/>
    <s v="Plato_8"/>
    <s v="Descripción del Plato_8"/>
    <n v="21"/>
    <n v="35"/>
    <n v="2"/>
    <n v="17"/>
    <s v="Ninguna"/>
    <n v="14"/>
    <n v="35"/>
    <n v="0.4"/>
    <n v="70"/>
  </r>
  <r>
    <x v="318"/>
    <n v="1"/>
    <s v="Plato_20"/>
    <s v="Descripción del Plato_20"/>
    <n v="25"/>
    <n v="40"/>
    <n v="1"/>
    <n v="38"/>
    <s v="Sin cebolla"/>
    <n v="15"/>
    <n v="40"/>
    <n v="0.375"/>
    <n v="40"/>
  </r>
  <r>
    <x v="318"/>
    <n v="1"/>
    <s v="Plato_17"/>
    <s v="Descripción del Plato_17"/>
    <n v="19"/>
    <n v="31"/>
    <n v="2"/>
    <n v="55"/>
    <s v="Sin cebolla"/>
    <n v="12"/>
    <n v="31"/>
    <n v="0.38709677419354838"/>
    <n v="62"/>
  </r>
  <r>
    <x v="319"/>
    <n v="9"/>
    <s v="Plato_13"/>
    <s v="Descripción del Plato_13"/>
    <n v="13"/>
    <n v="21"/>
    <n v="2"/>
    <n v="44"/>
    <s v="Sin cebolla"/>
    <n v="8"/>
    <n v="21"/>
    <n v="0.38095238095238093"/>
    <n v="42"/>
  </r>
  <r>
    <x v="319"/>
    <n v="9"/>
    <s v="Plato_5"/>
    <s v="Descripción del Plato_5"/>
    <n v="13"/>
    <n v="22"/>
    <n v="1"/>
    <n v="44"/>
    <s v="Sin cebolla"/>
    <n v="9"/>
    <n v="22"/>
    <n v="0.40909090909090912"/>
    <n v="22"/>
  </r>
  <r>
    <x v="319"/>
    <n v="9"/>
    <s v="Plato_18"/>
    <s v="Descripción del Plato_18"/>
    <n v="20"/>
    <n v="34"/>
    <n v="1"/>
    <n v="42"/>
    <s v="Ninguna"/>
    <n v="14"/>
    <n v="34"/>
    <n v="0.41176470588235292"/>
    <n v="34"/>
  </r>
  <r>
    <x v="320"/>
    <n v="18"/>
    <s v="Plato_16"/>
    <s v="Descripción del Plato_16"/>
    <n v="16"/>
    <n v="28"/>
    <n v="1"/>
    <n v="34"/>
    <s v="Sin cebolla"/>
    <n v="12"/>
    <n v="28"/>
    <n v="0.42857142857142855"/>
    <n v="28"/>
  </r>
  <r>
    <x v="320"/>
    <n v="18"/>
    <s v="Plato_5"/>
    <s v="Descripción del Plato_5"/>
    <n v="13"/>
    <n v="22"/>
    <n v="2"/>
    <n v="22"/>
    <s v="Sin cebolla"/>
    <n v="9"/>
    <n v="22"/>
    <n v="0.40909090909090912"/>
    <n v="44"/>
  </r>
  <r>
    <x v="320"/>
    <n v="18"/>
    <s v="Plato_14"/>
    <s v="Descripción del Plato_14"/>
    <n v="14"/>
    <n v="23"/>
    <n v="3"/>
    <n v="39"/>
    <s v="Ninguna"/>
    <n v="9"/>
    <n v="23"/>
    <n v="0.39130434782608697"/>
    <n v="69"/>
  </r>
  <r>
    <x v="321"/>
    <n v="12"/>
    <s v="Plato_15"/>
    <s v="Descripción del Plato_15"/>
    <n v="19"/>
    <n v="32"/>
    <n v="2"/>
    <n v="8"/>
    <s v="Ninguna"/>
    <n v="13"/>
    <n v="32"/>
    <n v="0.40625"/>
    <n v="64"/>
  </r>
  <r>
    <x v="321"/>
    <n v="12"/>
    <s v="Plato_13"/>
    <s v="Descripción del Plato_13"/>
    <n v="13"/>
    <n v="21"/>
    <n v="1"/>
    <n v="52"/>
    <s v="Sin cebolla"/>
    <n v="8"/>
    <n v="21"/>
    <n v="0.38095238095238093"/>
    <n v="21"/>
  </r>
  <r>
    <x v="322"/>
    <n v="8"/>
    <s v="Plato_5"/>
    <s v="Descripción del Plato_5"/>
    <n v="13"/>
    <n v="22"/>
    <n v="3"/>
    <n v="37"/>
    <s v="Sin cebolla"/>
    <n v="9"/>
    <n v="22"/>
    <n v="0.40909090909090912"/>
    <n v="66"/>
  </r>
  <r>
    <x v="322"/>
    <n v="8"/>
    <s v="Plato_9"/>
    <s v="Descripción del Plato_9"/>
    <n v="17"/>
    <n v="29"/>
    <n v="2"/>
    <n v="33"/>
    <s v="Ninguna"/>
    <n v="12"/>
    <n v="29"/>
    <n v="0.41379310344827586"/>
    <n v="58"/>
  </r>
  <r>
    <x v="322"/>
    <n v="8"/>
    <s v="Plato_7"/>
    <s v="Descripción del Plato_7"/>
    <n v="14"/>
    <n v="24"/>
    <n v="2"/>
    <n v="30"/>
    <s v="Ninguna"/>
    <n v="10"/>
    <n v="24"/>
    <n v="0.41666666666666669"/>
    <n v="48"/>
  </r>
  <r>
    <x v="322"/>
    <n v="8"/>
    <s v="Plato_4"/>
    <s v="Descripción del Plato_4"/>
    <n v="10"/>
    <n v="18"/>
    <n v="2"/>
    <n v="22"/>
    <s v="Sin cebolla"/>
    <n v="8"/>
    <n v="18"/>
    <n v="0.44444444444444442"/>
    <n v="36"/>
  </r>
  <r>
    <x v="323"/>
    <n v="9"/>
    <s v="Plato_2"/>
    <s v="Descripción del Plato_2"/>
    <n v="18"/>
    <n v="30"/>
    <n v="1"/>
    <n v="15"/>
    <s v="Sin cebolla"/>
    <n v="12"/>
    <n v="30"/>
    <n v="0.4"/>
    <n v="30"/>
  </r>
  <r>
    <x v="323"/>
    <n v="9"/>
    <s v="Plato_6"/>
    <s v="Descripción del Plato_6"/>
    <n v="16"/>
    <n v="27"/>
    <n v="3"/>
    <n v="58"/>
    <s v="Ninguna"/>
    <n v="11"/>
    <n v="27"/>
    <n v="0.40740740740740738"/>
    <n v="81"/>
  </r>
  <r>
    <x v="323"/>
    <n v="9"/>
    <s v="Plato_10"/>
    <s v="Descripción del Plato_10"/>
    <n v="15"/>
    <n v="26"/>
    <n v="1"/>
    <n v="17"/>
    <s v="Ninguna"/>
    <n v="11"/>
    <n v="26"/>
    <n v="0.42307692307692307"/>
    <n v="26"/>
  </r>
  <r>
    <x v="324"/>
    <n v="18"/>
    <s v="Plato_13"/>
    <s v="Descripción del Plato_13"/>
    <n v="13"/>
    <n v="21"/>
    <n v="1"/>
    <n v="26"/>
    <s v="Sin cebolla"/>
    <n v="8"/>
    <n v="21"/>
    <n v="0.38095238095238093"/>
    <n v="21"/>
  </r>
  <r>
    <x v="324"/>
    <n v="18"/>
    <s v="Plato_17"/>
    <s v="Descripción del Plato_17"/>
    <n v="19"/>
    <n v="31"/>
    <n v="1"/>
    <n v="5"/>
    <s v="Sin cebolla"/>
    <n v="12"/>
    <n v="31"/>
    <n v="0.38709677419354838"/>
    <n v="31"/>
  </r>
  <r>
    <x v="324"/>
    <n v="18"/>
    <s v="Plato_8"/>
    <s v="Descripción del Plato_8"/>
    <n v="21"/>
    <n v="35"/>
    <n v="2"/>
    <n v="13"/>
    <s v="Sin cebolla"/>
    <n v="14"/>
    <n v="35"/>
    <n v="0.4"/>
    <n v="70"/>
  </r>
  <r>
    <x v="324"/>
    <n v="18"/>
    <s v="Plato_15"/>
    <s v="Descripción del Plato_15"/>
    <n v="19"/>
    <n v="32"/>
    <n v="1"/>
    <n v="27"/>
    <s v="Ninguna"/>
    <n v="13"/>
    <n v="32"/>
    <n v="0.40625"/>
    <n v="32"/>
  </r>
  <r>
    <x v="325"/>
    <n v="14"/>
    <s v="Plato_8"/>
    <s v="Descripción del Plato_8"/>
    <n v="21"/>
    <n v="35"/>
    <n v="1"/>
    <n v="14"/>
    <s v="Ninguna"/>
    <n v="14"/>
    <n v="35"/>
    <n v="0.4"/>
    <n v="35"/>
  </r>
  <r>
    <x v="325"/>
    <n v="14"/>
    <s v="Plato_4"/>
    <s v="Descripción del Plato_4"/>
    <n v="10"/>
    <n v="18"/>
    <n v="1"/>
    <n v="28"/>
    <s v="Ninguna"/>
    <n v="8"/>
    <n v="18"/>
    <n v="0.44444444444444442"/>
    <n v="18"/>
  </r>
  <r>
    <x v="325"/>
    <n v="14"/>
    <s v="Plato_16"/>
    <s v="Descripción del Plato_16"/>
    <n v="16"/>
    <n v="28"/>
    <n v="1"/>
    <n v="49"/>
    <s v="Ninguna"/>
    <n v="12"/>
    <n v="28"/>
    <n v="0.42857142857142855"/>
    <n v="28"/>
  </r>
  <r>
    <x v="326"/>
    <n v="12"/>
    <s v="Plato_18"/>
    <s v="Descripción del Plato_18"/>
    <n v="20"/>
    <n v="34"/>
    <n v="3"/>
    <n v="33"/>
    <s v="Ninguna"/>
    <n v="14"/>
    <n v="34"/>
    <n v="0.41176470588235292"/>
    <n v="102"/>
  </r>
  <r>
    <x v="326"/>
    <n v="12"/>
    <s v="Plato_4"/>
    <s v="Descripción del Plato_4"/>
    <n v="10"/>
    <n v="18"/>
    <n v="1"/>
    <n v="7"/>
    <s v="Sin cebolla"/>
    <n v="8"/>
    <n v="18"/>
    <n v="0.44444444444444442"/>
    <n v="18"/>
  </r>
  <r>
    <x v="326"/>
    <n v="12"/>
    <s v="Plato_6"/>
    <s v="Descripción del Plato_6"/>
    <n v="16"/>
    <n v="27"/>
    <n v="1"/>
    <n v="34"/>
    <s v="Ninguna"/>
    <n v="11"/>
    <n v="27"/>
    <n v="0.40740740740740738"/>
    <n v="27"/>
  </r>
  <r>
    <x v="327"/>
    <n v="4"/>
    <s v="Plato_8"/>
    <s v="Descripción del Plato_8"/>
    <n v="21"/>
    <n v="35"/>
    <n v="1"/>
    <n v="21"/>
    <s v="Ninguna"/>
    <n v="14"/>
    <n v="35"/>
    <n v="0.4"/>
    <n v="35"/>
  </r>
  <r>
    <x v="328"/>
    <n v="13"/>
    <s v="Plato_13"/>
    <s v="Descripción del Plato_13"/>
    <n v="13"/>
    <n v="21"/>
    <n v="2"/>
    <n v="56"/>
    <s v="Ninguna"/>
    <n v="8"/>
    <n v="21"/>
    <n v="0.38095238095238093"/>
    <n v="42"/>
  </r>
  <r>
    <x v="328"/>
    <n v="13"/>
    <s v="Plato_20"/>
    <s v="Descripción del Plato_20"/>
    <n v="25"/>
    <n v="40"/>
    <n v="2"/>
    <n v="17"/>
    <s v="Ninguna"/>
    <n v="15"/>
    <n v="40"/>
    <n v="0.375"/>
    <n v="80"/>
  </r>
  <r>
    <x v="328"/>
    <n v="13"/>
    <s v="Plato_17"/>
    <s v="Descripción del Plato_17"/>
    <n v="19"/>
    <n v="31"/>
    <n v="2"/>
    <n v="58"/>
    <s v="Ninguna"/>
    <n v="12"/>
    <n v="31"/>
    <n v="0.38709677419354838"/>
    <n v="62"/>
  </r>
  <r>
    <x v="328"/>
    <n v="13"/>
    <s v="Plato_14"/>
    <s v="Descripción del Plato_14"/>
    <n v="14"/>
    <n v="23"/>
    <n v="1"/>
    <n v="8"/>
    <s v="Ninguna"/>
    <n v="9"/>
    <n v="23"/>
    <n v="0.39130434782608697"/>
    <n v="23"/>
  </r>
  <r>
    <x v="329"/>
    <n v="10"/>
    <s v="Plato_1"/>
    <s v="Descripción del Plato_1"/>
    <n v="15"/>
    <n v="25"/>
    <n v="2"/>
    <n v="25"/>
    <s v="Sin cebolla"/>
    <n v="10"/>
    <n v="25"/>
    <n v="0.4"/>
    <n v="50"/>
  </r>
  <r>
    <x v="329"/>
    <n v="10"/>
    <s v="Plato_16"/>
    <s v="Descripción del Plato_16"/>
    <n v="16"/>
    <n v="28"/>
    <n v="2"/>
    <n v="43"/>
    <s v="Ninguna"/>
    <n v="12"/>
    <n v="28"/>
    <n v="0.42857142857142855"/>
    <n v="56"/>
  </r>
  <r>
    <x v="329"/>
    <n v="10"/>
    <s v="Plato_14"/>
    <s v="Descripción del Plato_14"/>
    <n v="14"/>
    <n v="23"/>
    <n v="3"/>
    <n v="21"/>
    <s v="Ninguna"/>
    <n v="9"/>
    <n v="23"/>
    <n v="0.39130434782608697"/>
    <n v="69"/>
  </r>
  <r>
    <x v="329"/>
    <n v="10"/>
    <s v="Plato_13"/>
    <s v="Descripción del Plato_13"/>
    <n v="13"/>
    <n v="21"/>
    <n v="2"/>
    <n v="51"/>
    <s v="Sin cebolla"/>
    <n v="8"/>
    <n v="21"/>
    <n v="0.38095238095238093"/>
    <n v="42"/>
  </r>
  <r>
    <x v="330"/>
    <n v="20"/>
    <s v="Plato_12"/>
    <s v="Descripción del Plato_12"/>
    <n v="11"/>
    <n v="19"/>
    <n v="1"/>
    <n v="5"/>
    <s v="Ninguna"/>
    <n v="8"/>
    <n v="19"/>
    <n v="0.42105263157894735"/>
    <n v="19"/>
  </r>
  <r>
    <x v="330"/>
    <n v="20"/>
    <s v="Plato_8"/>
    <s v="Descripción del Plato_8"/>
    <n v="21"/>
    <n v="35"/>
    <n v="3"/>
    <n v="26"/>
    <s v="Sin cebolla"/>
    <n v="14"/>
    <n v="35"/>
    <n v="0.4"/>
    <n v="105"/>
  </r>
  <r>
    <x v="330"/>
    <n v="20"/>
    <s v="Plato_7"/>
    <s v="Descripción del Plato_7"/>
    <n v="14"/>
    <n v="24"/>
    <n v="1"/>
    <n v="55"/>
    <s v="Ninguna"/>
    <n v="10"/>
    <n v="24"/>
    <n v="0.41666666666666669"/>
    <n v="24"/>
  </r>
  <r>
    <x v="330"/>
    <n v="20"/>
    <s v="Plato_1"/>
    <s v="Descripción del Plato_1"/>
    <n v="15"/>
    <n v="25"/>
    <n v="1"/>
    <n v="35"/>
    <s v="Ninguna"/>
    <n v="10"/>
    <n v="25"/>
    <n v="0.4"/>
    <n v="25"/>
  </r>
  <r>
    <x v="331"/>
    <n v="6"/>
    <s v="Plato_20"/>
    <s v="Descripción del Plato_20"/>
    <n v="25"/>
    <n v="40"/>
    <n v="3"/>
    <n v="17"/>
    <s v="Ninguna"/>
    <n v="15"/>
    <n v="40"/>
    <n v="0.375"/>
    <n v="120"/>
  </r>
  <r>
    <x v="332"/>
    <n v="6"/>
    <s v="Plato_19"/>
    <s v="Descripción del Plato_19"/>
    <n v="22"/>
    <n v="36"/>
    <n v="1"/>
    <n v="38"/>
    <s v="Sin cebolla"/>
    <n v="14"/>
    <n v="36"/>
    <n v="0.3888888888888889"/>
    <n v="36"/>
  </r>
  <r>
    <x v="332"/>
    <n v="6"/>
    <s v="Plato_4"/>
    <s v="Descripción del Plato_4"/>
    <n v="10"/>
    <n v="18"/>
    <n v="2"/>
    <n v="23"/>
    <s v="Sin cebolla"/>
    <n v="8"/>
    <n v="18"/>
    <n v="0.44444444444444442"/>
    <n v="36"/>
  </r>
  <r>
    <x v="333"/>
    <n v="12"/>
    <s v="Plato_13"/>
    <s v="Descripción del Plato_13"/>
    <n v="13"/>
    <n v="21"/>
    <n v="2"/>
    <n v="36"/>
    <s v="Sin cebolla"/>
    <n v="8"/>
    <n v="21"/>
    <n v="0.38095238095238093"/>
    <n v="42"/>
  </r>
  <r>
    <x v="333"/>
    <n v="12"/>
    <s v="Plato_14"/>
    <s v="Descripción del Plato_14"/>
    <n v="14"/>
    <n v="23"/>
    <n v="1"/>
    <n v="58"/>
    <s v="Ninguna"/>
    <n v="9"/>
    <n v="23"/>
    <n v="0.39130434782608697"/>
    <n v="23"/>
  </r>
  <r>
    <x v="333"/>
    <n v="12"/>
    <s v="Plato_7"/>
    <s v="Descripción del Plato_7"/>
    <n v="14"/>
    <n v="24"/>
    <n v="2"/>
    <n v="31"/>
    <s v="Ninguna"/>
    <n v="10"/>
    <n v="24"/>
    <n v="0.41666666666666669"/>
    <n v="48"/>
  </r>
  <r>
    <x v="333"/>
    <n v="12"/>
    <s v="Plato_2"/>
    <s v="Descripción del Plato_2"/>
    <n v="18"/>
    <n v="30"/>
    <n v="2"/>
    <n v="31"/>
    <s v="Ninguna"/>
    <n v="12"/>
    <n v="30"/>
    <n v="0.4"/>
    <n v="60"/>
  </r>
  <r>
    <x v="334"/>
    <n v="14"/>
    <s v="Plato_2"/>
    <s v="Descripción del Plato_2"/>
    <n v="18"/>
    <n v="30"/>
    <n v="1"/>
    <n v="33"/>
    <s v="Sin cebolla"/>
    <n v="12"/>
    <n v="30"/>
    <n v="0.4"/>
    <n v="30"/>
  </r>
  <r>
    <x v="334"/>
    <n v="14"/>
    <s v="Plato_16"/>
    <s v="Descripción del Plato_16"/>
    <n v="16"/>
    <n v="28"/>
    <n v="3"/>
    <n v="36"/>
    <s v="Sin cebolla"/>
    <n v="12"/>
    <n v="28"/>
    <n v="0.42857142857142855"/>
    <n v="84"/>
  </r>
  <r>
    <x v="335"/>
    <n v="4"/>
    <s v="Plato_13"/>
    <s v="Descripción del Plato_13"/>
    <n v="13"/>
    <n v="21"/>
    <n v="2"/>
    <n v="12"/>
    <s v="Sin cebolla"/>
    <n v="8"/>
    <n v="21"/>
    <n v="0.38095238095238093"/>
    <n v="42"/>
  </r>
  <r>
    <x v="335"/>
    <n v="4"/>
    <s v="Plato_12"/>
    <s v="Descripción del Plato_12"/>
    <n v="11"/>
    <n v="19"/>
    <n v="2"/>
    <n v="33"/>
    <s v="Sin cebolla"/>
    <n v="8"/>
    <n v="19"/>
    <n v="0.42105263157894735"/>
    <n v="38"/>
  </r>
  <r>
    <x v="335"/>
    <n v="4"/>
    <s v="Plato_10"/>
    <s v="Descripción del Plato_10"/>
    <n v="15"/>
    <n v="26"/>
    <n v="3"/>
    <n v="20"/>
    <s v="Sin cebolla"/>
    <n v="11"/>
    <n v="26"/>
    <n v="0.42307692307692307"/>
    <n v="78"/>
  </r>
  <r>
    <x v="336"/>
    <n v="11"/>
    <s v="Plato_7"/>
    <s v="Descripción del Plato_7"/>
    <n v="14"/>
    <n v="24"/>
    <n v="3"/>
    <n v="53"/>
    <s v="Ninguna"/>
    <n v="10"/>
    <n v="24"/>
    <n v="0.41666666666666669"/>
    <n v="72"/>
  </r>
  <r>
    <x v="336"/>
    <n v="11"/>
    <s v="Plato_16"/>
    <s v="Descripción del Plato_16"/>
    <n v="16"/>
    <n v="28"/>
    <n v="1"/>
    <n v="5"/>
    <s v="Sin cebolla"/>
    <n v="12"/>
    <n v="28"/>
    <n v="0.42857142857142855"/>
    <n v="28"/>
  </r>
  <r>
    <x v="337"/>
    <n v="18"/>
    <s v="Plato_18"/>
    <s v="Descripción del Plato_18"/>
    <n v="20"/>
    <n v="34"/>
    <n v="3"/>
    <n v="44"/>
    <s v="Ninguna"/>
    <n v="14"/>
    <n v="34"/>
    <n v="0.41176470588235292"/>
    <n v="102"/>
  </r>
  <r>
    <x v="337"/>
    <n v="18"/>
    <s v="Plato_13"/>
    <s v="Descripción del Plato_13"/>
    <n v="13"/>
    <n v="21"/>
    <n v="1"/>
    <n v="10"/>
    <s v="Sin cebolla"/>
    <n v="8"/>
    <n v="21"/>
    <n v="0.38095238095238093"/>
    <n v="21"/>
  </r>
  <r>
    <x v="337"/>
    <n v="18"/>
    <s v="Plato_15"/>
    <s v="Descripción del Plato_15"/>
    <n v="19"/>
    <n v="32"/>
    <n v="3"/>
    <n v="30"/>
    <s v="Sin cebolla"/>
    <n v="13"/>
    <n v="32"/>
    <n v="0.40625"/>
    <n v="96"/>
  </r>
  <r>
    <x v="337"/>
    <n v="18"/>
    <s v="Plato_3"/>
    <s v="Descripción del Plato_3"/>
    <n v="12"/>
    <n v="20"/>
    <n v="3"/>
    <n v="59"/>
    <s v="Ninguna"/>
    <n v="8"/>
    <n v="20"/>
    <n v="0.4"/>
    <n v="60"/>
  </r>
  <r>
    <x v="338"/>
    <n v="13"/>
    <s v="Plato_9"/>
    <s v="Descripción del Plato_9"/>
    <n v="17"/>
    <n v="29"/>
    <n v="2"/>
    <n v="6"/>
    <s v="Sin cebolla"/>
    <n v="12"/>
    <n v="29"/>
    <n v="0.41379310344827586"/>
    <n v="58"/>
  </r>
  <r>
    <x v="338"/>
    <n v="13"/>
    <s v="Plato_14"/>
    <s v="Descripción del Plato_14"/>
    <n v="14"/>
    <n v="23"/>
    <n v="2"/>
    <n v="40"/>
    <s v="Ninguna"/>
    <n v="9"/>
    <n v="23"/>
    <n v="0.39130434782608697"/>
    <n v="46"/>
  </r>
  <r>
    <x v="339"/>
    <n v="15"/>
    <s v="Plato_20"/>
    <s v="Descripción del Plato_20"/>
    <n v="25"/>
    <n v="40"/>
    <n v="2"/>
    <n v="35"/>
    <s v="Sin cebolla"/>
    <n v="15"/>
    <n v="40"/>
    <n v="0.375"/>
    <n v="80"/>
  </r>
  <r>
    <x v="339"/>
    <n v="15"/>
    <s v="Plato_16"/>
    <s v="Descripción del Plato_16"/>
    <n v="16"/>
    <n v="28"/>
    <n v="3"/>
    <n v="56"/>
    <s v="Ninguna"/>
    <n v="12"/>
    <n v="28"/>
    <n v="0.42857142857142855"/>
    <n v="84"/>
  </r>
  <r>
    <x v="340"/>
    <n v="14"/>
    <s v="Plato_16"/>
    <s v="Descripción del Plato_16"/>
    <n v="16"/>
    <n v="28"/>
    <n v="1"/>
    <n v="46"/>
    <s v="Ninguna"/>
    <n v="12"/>
    <n v="28"/>
    <n v="0.42857142857142855"/>
    <n v="28"/>
  </r>
  <r>
    <x v="340"/>
    <n v="14"/>
    <s v="Plato_5"/>
    <s v="Descripción del Plato_5"/>
    <n v="13"/>
    <n v="22"/>
    <n v="2"/>
    <n v="34"/>
    <s v="Sin cebolla"/>
    <n v="9"/>
    <n v="22"/>
    <n v="0.40909090909090912"/>
    <n v="44"/>
  </r>
  <r>
    <x v="340"/>
    <n v="14"/>
    <s v="Plato_8"/>
    <s v="Descripción del Plato_8"/>
    <n v="21"/>
    <n v="35"/>
    <n v="3"/>
    <n v="8"/>
    <s v="Sin cebolla"/>
    <n v="14"/>
    <n v="35"/>
    <n v="0.4"/>
    <n v="105"/>
  </r>
  <r>
    <x v="341"/>
    <n v="19"/>
    <s v="Plato_14"/>
    <s v="Descripción del Plato_14"/>
    <n v="14"/>
    <n v="23"/>
    <n v="2"/>
    <n v="23"/>
    <s v="Sin cebolla"/>
    <n v="9"/>
    <n v="23"/>
    <n v="0.39130434782608697"/>
    <n v="46"/>
  </r>
  <r>
    <x v="341"/>
    <n v="19"/>
    <s v="Plato_16"/>
    <s v="Descripción del Plato_16"/>
    <n v="16"/>
    <n v="28"/>
    <n v="2"/>
    <n v="31"/>
    <s v="Sin cebolla"/>
    <n v="12"/>
    <n v="28"/>
    <n v="0.42857142857142855"/>
    <n v="56"/>
  </r>
  <r>
    <x v="342"/>
    <n v="12"/>
    <s v="Plato_18"/>
    <s v="Descripción del Plato_18"/>
    <n v="20"/>
    <n v="34"/>
    <n v="2"/>
    <n v="58"/>
    <s v="Sin cebolla"/>
    <n v="14"/>
    <n v="34"/>
    <n v="0.41176470588235292"/>
    <n v="68"/>
  </r>
  <r>
    <x v="342"/>
    <n v="12"/>
    <s v="Plato_14"/>
    <s v="Descripción del Plato_14"/>
    <n v="14"/>
    <n v="23"/>
    <n v="3"/>
    <n v="43"/>
    <s v="Ninguna"/>
    <n v="9"/>
    <n v="23"/>
    <n v="0.39130434782608697"/>
    <n v="69"/>
  </r>
  <r>
    <x v="343"/>
    <n v="15"/>
    <s v="Plato_8"/>
    <s v="Descripción del Plato_8"/>
    <n v="21"/>
    <n v="35"/>
    <n v="1"/>
    <n v="11"/>
    <s v="Sin cebolla"/>
    <n v="14"/>
    <n v="35"/>
    <n v="0.4"/>
    <n v="35"/>
  </r>
  <r>
    <x v="343"/>
    <n v="15"/>
    <s v="Plato_17"/>
    <s v="Descripción del Plato_17"/>
    <n v="19"/>
    <n v="31"/>
    <n v="2"/>
    <n v="28"/>
    <s v="Sin cebolla"/>
    <n v="12"/>
    <n v="31"/>
    <n v="0.38709677419354838"/>
    <n v="62"/>
  </r>
  <r>
    <x v="343"/>
    <n v="15"/>
    <s v="Plato_15"/>
    <s v="Descripción del Plato_15"/>
    <n v="19"/>
    <n v="32"/>
    <n v="2"/>
    <n v="19"/>
    <s v="Sin cebolla"/>
    <n v="13"/>
    <n v="32"/>
    <n v="0.40625"/>
    <n v="64"/>
  </r>
  <r>
    <x v="343"/>
    <n v="15"/>
    <s v="Plato_5"/>
    <s v="Descripción del Plato_5"/>
    <n v="13"/>
    <n v="22"/>
    <n v="1"/>
    <n v="28"/>
    <s v="Ninguna"/>
    <n v="9"/>
    <n v="22"/>
    <n v="0.40909090909090912"/>
    <n v="22"/>
  </r>
  <r>
    <x v="344"/>
    <n v="16"/>
    <s v="Plato_12"/>
    <s v="Descripción del Plato_12"/>
    <n v="11"/>
    <n v="19"/>
    <n v="2"/>
    <n v="18"/>
    <s v="Ninguna"/>
    <n v="8"/>
    <n v="19"/>
    <n v="0.42105263157894735"/>
    <n v="38"/>
  </r>
  <r>
    <x v="345"/>
    <n v="1"/>
    <s v="Plato_19"/>
    <s v="Descripción del Plato_19"/>
    <n v="22"/>
    <n v="36"/>
    <n v="2"/>
    <n v="22"/>
    <s v="Sin cebolla"/>
    <n v="14"/>
    <n v="36"/>
    <n v="0.3888888888888889"/>
    <n v="72"/>
  </r>
  <r>
    <x v="346"/>
    <n v="7"/>
    <s v="Plato_8"/>
    <s v="Descripción del Plato_8"/>
    <n v="21"/>
    <n v="35"/>
    <n v="2"/>
    <n v="44"/>
    <s v="Ninguna"/>
    <n v="14"/>
    <n v="35"/>
    <n v="0.4"/>
    <n v="70"/>
  </r>
  <r>
    <x v="347"/>
    <n v="16"/>
    <s v="Plato_10"/>
    <s v="Descripción del Plato_10"/>
    <n v="15"/>
    <n v="26"/>
    <n v="1"/>
    <n v="31"/>
    <s v="Sin cebolla"/>
    <n v="11"/>
    <n v="26"/>
    <n v="0.42307692307692307"/>
    <n v="26"/>
  </r>
  <r>
    <x v="347"/>
    <n v="16"/>
    <s v="Plato_3"/>
    <s v="Descripción del Plato_3"/>
    <n v="12"/>
    <n v="20"/>
    <n v="3"/>
    <n v="57"/>
    <s v="Ninguna"/>
    <n v="8"/>
    <n v="20"/>
    <n v="0.4"/>
    <n v="60"/>
  </r>
  <r>
    <x v="348"/>
    <n v="13"/>
    <s v="Plato_2"/>
    <s v="Descripción del Plato_2"/>
    <n v="18"/>
    <n v="30"/>
    <n v="2"/>
    <n v="25"/>
    <s v="Sin cebolla"/>
    <n v="12"/>
    <n v="30"/>
    <n v="0.4"/>
    <n v="60"/>
  </r>
  <r>
    <x v="348"/>
    <n v="13"/>
    <s v="Plato_12"/>
    <s v="Descripción del Plato_12"/>
    <n v="11"/>
    <n v="19"/>
    <n v="3"/>
    <n v="7"/>
    <s v="Ninguna"/>
    <n v="8"/>
    <n v="19"/>
    <n v="0.42105263157894735"/>
    <n v="57"/>
  </r>
  <r>
    <x v="348"/>
    <n v="13"/>
    <s v="Plato_8"/>
    <s v="Descripción del Plato_8"/>
    <n v="21"/>
    <n v="35"/>
    <n v="1"/>
    <n v="53"/>
    <s v="Ninguna"/>
    <n v="14"/>
    <n v="35"/>
    <n v="0.4"/>
    <n v="35"/>
  </r>
  <r>
    <x v="349"/>
    <n v="2"/>
    <s v="Plato_17"/>
    <s v="Descripción del Plato_17"/>
    <n v="19"/>
    <n v="31"/>
    <n v="2"/>
    <n v="52"/>
    <s v="Sin cebolla"/>
    <n v="12"/>
    <n v="31"/>
    <n v="0.38709677419354838"/>
    <n v="62"/>
  </r>
  <r>
    <x v="349"/>
    <n v="2"/>
    <s v="Plato_6"/>
    <s v="Descripción del Plato_6"/>
    <n v="16"/>
    <n v="27"/>
    <n v="3"/>
    <n v="57"/>
    <s v="Sin cebolla"/>
    <n v="11"/>
    <n v="27"/>
    <n v="0.40740740740740738"/>
    <n v="81"/>
  </r>
  <r>
    <x v="350"/>
    <n v="1"/>
    <s v="Plato_15"/>
    <s v="Descripción del Plato_15"/>
    <n v="19"/>
    <n v="32"/>
    <n v="3"/>
    <n v="18"/>
    <s v="Sin cebolla"/>
    <n v="13"/>
    <n v="32"/>
    <n v="0.40625"/>
    <n v="96"/>
  </r>
  <r>
    <x v="350"/>
    <n v="1"/>
    <s v="Plato_8"/>
    <s v="Descripción del Plato_8"/>
    <n v="21"/>
    <n v="35"/>
    <n v="3"/>
    <n v="7"/>
    <s v="Sin cebolla"/>
    <n v="14"/>
    <n v="35"/>
    <n v="0.4"/>
    <n v="105"/>
  </r>
  <r>
    <x v="351"/>
    <n v="1"/>
    <s v="Plato_11"/>
    <s v="Descripción del Plato_11"/>
    <n v="20"/>
    <n v="33"/>
    <n v="3"/>
    <n v="7"/>
    <s v="Sin cebolla"/>
    <n v="13"/>
    <n v="33"/>
    <n v="0.39393939393939392"/>
    <n v="99"/>
  </r>
  <r>
    <x v="352"/>
    <n v="7"/>
    <s v="Plato_5"/>
    <s v="Descripción del Plato_5"/>
    <n v="13"/>
    <n v="22"/>
    <n v="2"/>
    <n v="50"/>
    <s v="Sin cebolla"/>
    <n v="9"/>
    <n v="22"/>
    <n v="0.40909090909090912"/>
    <n v="44"/>
  </r>
  <r>
    <x v="352"/>
    <n v="7"/>
    <s v="Plato_2"/>
    <s v="Descripción del Plato_2"/>
    <n v="18"/>
    <n v="30"/>
    <n v="1"/>
    <n v="16"/>
    <s v="Ninguna"/>
    <n v="12"/>
    <n v="30"/>
    <n v="0.4"/>
    <n v="30"/>
  </r>
  <r>
    <x v="352"/>
    <n v="7"/>
    <s v="Plato_8"/>
    <s v="Descripción del Plato_8"/>
    <n v="21"/>
    <n v="35"/>
    <n v="2"/>
    <n v="37"/>
    <s v="Ninguna"/>
    <n v="14"/>
    <n v="35"/>
    <n v="0.4"/>
    <n v="70"/>
  </r>
  <r>
    <x v="352"/>
    <n v="7"/>
    <s v="Plato_18"/>
    <s v="Descripción del Plato_18"/>
    <n v="20"/>
    <n v="34"/>
    <n v="2"/>
    <n v="25"/>
    <s v="Sin cebolla"/>
    <n v="14"/>
    <n v="34"/>
    <n v="0.41176470588235292"/>
    <n v="68"/>
  </r>
  <r>
    <x v="353"/>
    <n v="12"/>
    <s v="Plato_12"/>
    <s v="Descripción del Plato_12"/>
    <n v="11"/>
    <n v="19"/>
    <n v="3"/>
    <n v="32"/>
    <s v="Sin cebolla"/>
    <n v="8"/>
    <n v="19"/>
    <n v="0.42105263157894735"/>
    <n v="57"/>
  </r>
  <r>
    <x v="353"/>
    <n v="12"/>
    <s v="Plato_15"/>
    <s v="Descripción del Plato_15"/>
    <n v="19"/>
    <n v="32"/>
    <n v="2"/>
    <n v="49"/>
    <s v="Sin cebolla"/>
    <n v="13"/>
    <n v="32"/>
    <n v="0.40625"/>
    <n v="64"/>
  </r>
  <r>
    <x v="353"/>
    <n v="12"/>
    <s v="Plato_4"/>
    <s v="Descripción del Plato_4"/>
    <n v="10"/>
    <n v="18"/>
    <n v="2"/>
    <n v="7"/>
    <s v="Sin cebolla"/>
    <n v="8"/>
    <n v="18"/>
    <n v="0.44444444444444442"/>
    <n v="36"/>
  </r>
  <r>
    <x v="353"/>
    <n v="12"/>
    <s v="Plato_7"/>
    <s v="Descripción del Plato_7"/>
    <n v="14"/>
    <n v="24"/>
    <n v="1"/>
    <n v="49"/>
    <s v="Sin cebolla"/>
    <n v="10"/>
    <n v="24"/>
    <n v="0.41666666666666669"/>
    <n v="24"/>
  </r>
  <r>
    <x v="354"/>
    <n v="4"/>
    <s v="Plato_10"/>
    <s v="Descripción del Plato_10"/>
    <n v="15"/>
    <n v="26"/>
    <n v="1"/>
    <n v="7"/>
    <s v="Sin cebolla"/>
    <n v="11"/>
    <n v="26"/>
    <n v="0.42307692307692307"/>
    <n v="26"/>
  </r>
  <r>
    <x v="355"/>
    <n v="1"/>
    <s v="Plato_4"/>
    <s v="Descripción del Plato_4"/>
    <n v="10"/>
    <n v="18"/>
    <n v="2"/>
    <n v="7"/>
    <s v="Ninguna"/>
    <n v="8"/>
    <n v="18"/>
    <n v="0.44444444444444442"/>
    <n v="36"/>
  </r>
  <r>
    <x v="356"/>
    <n v="17"/>
    <s v="Plato_1"/>
    <s v="Descripción del Plato_1"/>
    <n v="15"/>
    <n v="25"/>
    <n v="1"/>
    <n v="12"/>
    <s v="Ninguna"/>
    <n v="10"/>
    <n v="25"/>
    <n v="0.4"/>
    <n v="25"/>
  </r>
  <r>
    <x v="356"/>
    <n v="17"/>
    <s v="Plato_3"/>
    <s v="Descripción del Plato_3"/>
    <n v="12"/>
    <n v="20"/>
    <n v="2"/>
    <n v="5"/>
    <s v="Sin cebolla"/>
    <n v="8"/>
    <n v="20"/>
    <n v="0.4"/>
    <n v="40"/>
  </r>
  <r>
    <x v="356"/>
    <n v="17"/>
    <s v="Plato_6"/>
    <s v="Descripción del Plato_6"/>
    <n v="16"/>
    <n v="27"/>
    <n v="3"/>
    <n v="31"/>
    <s v="Sin cebolla"/>
    <n v="11"/>
    <n v="27"/>
    <n v="0.40740740740740738"/>
    <n v="81"/>
  </r>
  <r>
    <x v="356"/>
    <n v="17"/>
    <s v="Plato_5"/>
    <s v="Descripción del Plato_5"/>
    <n v="13"/>
    <n v="22"/>
    <n v="1"/>
    <n v="48"/>
    <s v="Ninguna"/>
    <n v="9"/>
    <n v="22"/>
    <n v="0.40909090909090912"/>
    <n v="22"/>
  </r>
  <r>
    <x v="357"/>
    <n v="13"/>
    <s v="Plato_10"/>
    <s v="Descripción del Plato_10"/>
    <n v="15"/>
    <n v="26"/>
    <n v="2"/>
    <n v="50"/>
    <s v="Ninguna"/>
    <n v="11"/>
    <n v="26"/>
    <n v="0.42307692307692307"/>
    <n v="52"/>
  </r>
  <r>
    <x v="357"/>
    <n v="13"/>
    <s v="Plato_4"/>
    <s v="Descripción del Plato_4"/>
    <n v="10"/>
    <n v="18"/>
    <n v="3"/>
    <n v="50"/>
    <s v="Sin cebolla"/>
    <n v="8"/>
    <n v="18"/>
    <n v="0.44444444444444442"/>
    <n v="54"/>
  </r>
  <r>
    <x v="357"/>
    <n v="13"/>
    <s v="Plato_3"/>
    <s v="Descripción del Plato_3"/>
    <n v="12"/>
    <n v="20"/>
    <n v="3"/>
    <n v="52"/>
    <s v="Ninguna"/>
    <n v="8"/>
    <n v="20"/>
    <n v="0.4"/>
    <n v="60"/>
  </r>
  <r>
    <x v="358"/>
    <n v="11"/>
    <s v="Plato_5"/>
    <s v="Descripción del Plato_5"/>
    <n v="13"/>
    <n v="22"/>
    <n v="1"/>
    <n v="26"/>
    <s v="Sin cebolla"/>
    <n v="9"/>
    <n v="22"/>
    <n v="0.40909090909090912"/>
    <n v="22"/>
  </r>
  <r>
    <x v="358"/>
    <n v="11"/>
    <s v="Plato_16"/>
    <s v="Descripción del Plato_16"/>
    <n v="16"/>
    <n v="28"/>
    <n v="3"/>
    <n v="57"/>
    <s v="Sin cebolla"/>
    <n v="12"/>
    <n v="28"/>
    <n v="0.42857142857142855"/>
    <n v="84"/>
  </r>
  <r>
    <x v="358"/>
    <n v="11"/>
    <s v="Plato_9"/>
    <s v="Descripción del Plato_9"/>
    <n v="17"/>
    <n v="29"/>
    <n v="2"/>
    <n v="12"/>
    <s v="Sin cebolla"/>
    <n v="12"/>
    <n v="29"/>
    <n v="0.41379310344827586"/>
    <n v="58"/>
  </r>
  <r>
    <x v="358"/>
    <n v="11"/>
    <s v="Plato_10"/>
    <s v="Descripción del Plato_10"/>
    <n v="15"/>
    <n v="26"/>
    <n v="1"/>
    <n v="50"/>
    <s v="Sin cebolla"/>
    <n v="11"/>
    <n v="26"/>
    <n v="0.42307692307692307"/>
    <n v="26"/>
  </r>
  <r>
    <x v="359"/>
    <n v="16"/>
    <s v="Plato_13"/>
    <s v="Descripción del Plato_13"/>
    <n v="13"/>
    <n v="21"/>
    <n v="1"/>
    <n v="42"/>
    <s v="Ninguna"/>
    <n v="8"/>
    <n v="21"/>
    <n v="0.38095238095238093"/>
    <n v="21"/>
  </r>
  <r>
    <x v="359"/>
    <n v="16"/>
    <s v="Plato_2"/>
    <s v="Descripción del Plato_2"/>
    <n v="18"/>
    <n v="30"/>
    <n v="3"/>
    <n v="36"/>
    <s v="Sin cebolla"/>
    <n v="12"/>
    <n v="30"/>
    <n v="0.4"/>
    <n v="90"/>
  </r>
  <r>
    <x v="359"/>
    <n v="16"/>
    <s v="Plato_10"/>
    <s v="Descripción del Plato_10"/>
    <n v="15"/>
    <n v="26"/>
    <n v="1"/>
    <n v="51"/>
    <s v="Sin cebolla"/>
    <n v="11"/>
    <n v="26"/>
    <n v="0.42307692307692307"/>
    <n v="26"/>
  </r>
  <r>
    <x v="359"/>
    <n v="16"/>
    <s v="Plato_15"/>
    <s v="Descripción del Plato_15"/>
    <n v="19"/>
    <n v="32"/>
    <n v="3"/>
    <n v="30"/>
    <s v="Sin cebolla"/>
    <n v="13"/>
    <n v="32"/>
    <n v="0.40625"/>
    <n v="96"/>
  </r>
  <r>
    <x v="360"/>
    <n v="16"/>
    <s v="Plato_9"/>
    <s v="Descripción del Plato_9"/>
    <n v="17"/>
    <n v="29"/>
    <n v="1"/>
    <n v="58"/>
    <s v="Ninguna"/>
    <n v="12"/>
    <n v="29"/>
    <n v="0.41379310344827586"/>
    <n v="29"/>
  </r>
  <r>
    <x v="360"/>
    <n v="16"/>
    <s v="Plato_7"/>
    <s v="Descripción del Plato_7"/>
    <n v="14"/>
    <n v="24"/>
    <n v="3"/>
    <n v="54"/>
    <s v="Sin cebolla"/>
    <n v="10"/>
    <n v="24"/>
    <n v="0.41666666666666669"/>
    <n v="72"/>
  </r>
  <r>
    <x v="361"/>
    <n v="15"/>
    <s v="Plato_3"/>
    <s v="Descripción del Plato_3"/>
    <n v="12"/>
    <n v="20"/>
    <n v="1"/>
    <n v="41"/>
    <s v="Ninguna"/>
    <n v="8"/>
    <n v="20"/>
    <n v="0.4"/>
    <n v="20"/>
  </r>
  <r>
    <x v="361"/>
    <n v="15"/>
    <s v="Plato_7"/>
    <s v="Descripción del Plato_7"/>
    <n v="14"/>
    <n v="24"/>
    <n v="1"/>
    <n v="58"/>
    <s v="Ninguna"/>
    <n v="10"/>
    <n v="24"/>
    <n v="0.41666666666666669"/>
    <n v="24"/>
  </r>
  <r>
    <x v="361"/>
    <n v="15"/>
    <s v="Plato_4"/>
    <s v="Descripción del Plato_4"/>
    <n v="10"/>
    <n v="18"/>
    <n v="1"/>
    <n v="24"/>
    <s v="Ninguna"/>
    <n v="8"/>
    <n v="18"/>
    <n v="0.44444444444444442"/>
    <n v="18"/>
  </r>
  <r>
    <x v="362"/>
    <n v="5"/>
    <s v="Plato_2"/>
    <s v="Descripción del Plato_2"/>
    <n v="18"/>
    <n v="30"/>
    <n v="1"/>
    <n v="48"/>
    <s v="Ninguna"/>
    <n v="12"/>
    <n v="30"/>
    <n v="0.4"/>
    <n v="30"/>
  </r>
  <r>
    <x v="362"/>
    <n v="5"/>
    <s v="Plato_7"/>
    <s v="Descripción del Plato_7"/>
    <n v="14"/>
    <n v="24"/>
    <n v="3"/>
    <n v="41"/>
    <s v="Sin cebolla"/>
    <n v="10"/>
    <n v="24"/>
    <n v="0.41666666666666669"/>
    <n v="72"/>
  </r>
  <r>
    <x v="362"/>
    <n v="5"/>
    <s v="Plato_19"/>
    <s v="Descripción del Plato_19"/>
    <n v="22"/>
    <n v="36"/>
    <n v="2"/>
    <n v="42"/>
    <s v="Ninguna"/>
    <n v="14"/>
    <n v="36"/>
    <n v="0.3888888888888889"/>
    <n v="72"/>
  </r>
  <r>
    <x v="362"/>
    <n v="5"/>
    <s v="Plato_11"/>
    <s v="Descripción del Plato_11"/>
    <n v="20"/>
    <n v="33"/>
    <n v="2"/>
    <n v="18"/>
    <s v="Ninguna"/>
    <n v="13"/>
    <n v="33"/>
    <n v="0.39393939393939392"/>
    <n v="66"/>
  </r>
  <r>
    <x v="363"/>
    <n v="15"/>
    <s v="Plato_16"/>
    <s v="Descripción del Plato_16"/>
    <n v="16"/>
    <n v="28"/>
    <n v="2"/>
    <n v="52"/>
    <s v="Ninguna"/>
    <n v="12"/>
    <n v="28"/>
    <n v="0.42857142857142855"/>
    <n v="56"/>
  </r>
  <r>
    <x v="363"/>
    <n v="15"/>
    <s v="Plato_5"/>
    <s v="Descripción del Plato_5"/>
    <n v="13"/>
    <n v="22"/>
    <n v="1"/>
    <n v="20"/>
    <s v="Ninguna"/>
    <n v="9"/>
    <n v="22"/>
    <n v="0.40909090909090912"/>
    <n v="22"/>
  </r>
  <r>
    <x v="363"/>
    <n v="15"/>
    <s v="Plato_1"/>
    <s v="Descripción del Plato_1"/>
    <n v="15"/>
    <n v="25"/>
    <n v="2"/>
    <n v="14"/>
    <s v="Ninguna"/>
    <n v="10"/>
    <n v="25"/>
    <n v="0.4"/>
    <n v="50"/>
  </r>
  <r>
    <x v="363"/>
    <n v="15"/>
    <s v="Plato_9"/>
    <s v="Descripción del Plato_9"/>
    <n v="17"/>
    <n v="29"/>
    <n v="1"/>
    <n v="26"/>
    <s v="Ninguna"/>
    <n v="12"/>
    <n v="29"/>
    <n v="0.41379310344827586"/>
    <n v="29"/>
  </r>
  <r>
    <x v="364"/>
    <n v="4"/>
    <s v="Plato_19"/>
    <s v="Descripción del Plato_19"/>
    <n v="22"/>
    <n v="36"/>
    <n v="3"/>
    <n v="25"/>
    <s v="Sin cebolla"/>
    <n v="14"/>
    <n v="36"/>
    <n v="0.3888888888888889"/>
    <n v="108"/>
  </r>
  <r>
    <x v="365"/>
    <n v="17"/>
    <s v="Plato_6"/>
    <s v="Descripción del Plato_6"/>
    <n v="16"/>
    <n v="27"/>
    <n v="2"/>
    <n v="30"/>
    <s v="Ninguna"/>
    <n v="11"/>
    <n v="27"/>
    <n v="0.40740740740740738"/>
    <n v="54"/>
  </r>
  <r>
    <x v="365"/>
    <n v="17"/>
    <s v="Plato_8"/>
    <s v="Descripción del Plato_8"/>
    <n v="21"/>
    <n v="35"/>
    <n v="3"/>
    <n v="51"/>
    <s v="Sin cebolla"/>
    <n v="14"/>
    <n v="35"/>
    <n v="0.4"/>
    <n v="105"/>
  </r>
  <r>
    <x v="365"/>
    <n v="17"/>
    <s v="Plato_20"/>
    <s v="Descripción del Plato_20"/>
    <n v="25"/>
    <n v="40"/>
    <n v="2"/>
    <n v="9"/>
    <s v="Ninguna"/>
    <n v="15"/>
    <n v="40"/>
    <n v="0.375"/>
    <n v="80"/>
  </r>
  <r>
    <x v="366"/>
    <n v="12"/>
    <s v="Plato_10"/>
    <s v="Descripción del Plato_10"/>
    <n v="15"/>
    <n v="26"/>
    <n v="2"/>
    <n v="34"/>
    <s v="Sin cebolla"/>
    <n v="11"/>
    <n v="26"/>
    <n v="0.42307692307692307"/>
    <n v="52"/>
  </r>
  <r>
    <x v="366"/>
    <n v="12"/>
    <s v="Plato_9"/>
    <s v="Descripción del Plato_9"/>
    <n v="17"/>
    <n v="29"/>
    <n v="1"/>
    <n v="26"/>
    <s v="Sin cebolla"/>
    <n v="12"/>
    <n v="29"/>
    <n v="0.41379310344827586"/>
    <n v="29"/>
  </r>
  <r>
    <x v="366"/>
    <n v="12"/>
    <s v="Plato_3"/>
    <s v="Descripción del Plato_3"/>
    <n v="12"/>
    <n v="20"/>
    <n v="1"/>
    <n v="13"/>
    <s v="Sin cebolla"/>
    <n v="8"/>
    <n v="20"/>
    <n v="0.4"/>
    <n v="20"/>
  </r>
  <r>
    <x v="367"/>
    <n v="13"/>
    <s v="Plato_11"/>
    <s v="Descripción del Plato_11"/>
    <n v="20"/>
    <n v="33"/>
    <n v="3"/>
    <n v="45"/>
    <s v="Ninguna"/>
    <n v="13"/>
    <n v="33"/>
    <n v="0.39393939393939392"/>
    <n v="99"/>
  </r>
  <r>
    <x v="367"/>
    <n v="13"/>
    <s v="Plato_7"/>
    <s v="Descripción del Plato_7"/>
    <n v="14"/>
    <n v="24"/>
    <n v="1"/>
    <n v="40"/>
    <s v="Sin cebolla"/>
    <n v="10"/>
    <n v="24"/>
    <n v="0.41666666666666669"/>
    <n v="24"/>
  </r>
  <r>
    <x v="368"/>
    <n v="20"/>
    <s v="Plato_17"/>
    <s v="Descripción del Plato_17"/>
    <n v="19"/>
    <n v="31"/>
    <n v="2"/>
    <n v="7"/>
    <s v="Sin cebolla"/>
    <n v="12"/>
    <n v="31"/>
    <n v="0.38709677419354838"/>
    <n v="62"/>
  </r>
  <r>
    <x v="368"/>
    <n v="20"/>
    <s v="Plato_14"/>
    <s v="Descripción del Plato_14"/>
    <n v="14"/>
    <n v="23"/>
    <n v="2"/>
    <n v="7"/>
    <s v="Sin cebolla"/>
    <n v="9"/>
    <n v="23"/>
    <n v="0.39130434782608697"/>
    <n v="46"/>
  </r>
  <r>
    <x v="368"/>
    <n v="20"/>
    <s v="Plato_16"/>
    <s v="Descripción del Plato_16"/>
    <n v="16"/>
    <n v="28"/>
    <n v="2"/>
    <n v="8"/>
    <s v="Sin cebolla"/>
    <n v="12"/>
    <n v="28"/>
    <n v="0.42857142857142855"/>
    <n v="56"/>
  </r>
  <r>
    <x v="368"/>
    <n v="20"/>
    <s v="Plato_10"/>
    <s v="Descripción del Plato_10"/>
    <n v="15"/>
    <n v="26"/>
    <n v="3"/>
    <n v="20"/>
    <s v="Sin cebolla"/>
    <n v="11"/>
    <n v="26"/>
    <n v="0.42307692307692307"/>
    <n v="78"/>
  </r>
  <r>
    <x v="369"/>
    <n v="13"/>
    <s v="Plato_19"/>
    <s v="Descripción del Plato_19"/>
    <n v="22"/>
    <n v="36"/>
    <n v="2"/>
    <n v="33"/>
    <s v="Sin cebolla"/>
    <n v="14"/>
    <n v="36"/>
    <n v="0.3888888888888889"/>
    <n v="72"/>
  </r>
  <r>
    <x v="370"/>
    <n v="4"/>
    <s v="Plato_17"/>
    <s v="Descripción del Plato_17"/>
    <n v="19"/>
    <n v="31"/>
    <n v="2"/>
    <n v="11"/>
    <s v="Sin cebolla"/>
    <n v="12"/>
    <n v="31"/>
    <n v="0.38709677419354838"/>
    <n v="62"/>
  </r>
  <r>
    <x v="370"/>
    <n v="4"/>
    <s v="Plato_19"/>
    <s v="Descripción del Plato_19"/>
    <n v="22"/>
    <n v="36"/>
    <n v="1"/>
    <n v="13"/>
    <s v="Ninguna"/>
    <n v="14"/>
    <n v="36"/>
    <n v="0.3888888888888889"/>
    <n v="36"/>
  </r>
  <r>
    <x v="370"/>
    <n v="4"/>
    <s v="Plato_16"/>
    <s v="Descripción del Plato_16"/>
    <n v="16"/>
    <n v="28"/>
    <n v="2"/>
    <n v="11"/>
    <s v="Ninguna"/>
    <n v="12"/>
    <n v="28"/>
    <n v="0.42857142857142855"/>
    <n v="56"/>
  </r>
  <r>
    <x v="370"/>
    <n v="4"/>
    <s v="Plato_14"/>
    <s v="Descripción del Plato_14"/>
    <n v="14"/>
    <n v="23"/>
    <n v="2"/>
    <n v="14"/>
    <s v="Sin cebolla"/>
    <n v="9"/>
    <n v="23"/>
    <n v="0.39130434782608697"/>
    <n v="46"/>
  </r>
  <r>
    <x v="371"/>
    <n v="14"/>
    <s v="Plato_4"/>
    <s v="Descripción del Plato_4"/>
    <n v="10"/>
    <n v="18"/>
    <n v="2"/>
    <n v="22"/>
    <s v="Ninguna"/>
    <n v="8"/>
    <n v="18"/>
    <n v="0.44444444444444442"/>
    <n v="36"/>
  </r>
  <r>
    <x v="372"/>
    <n v="19"/>
    <s v="Plato_13"/>
    <s v="Descripción del Plato_13"/>
    <n v="13"/>
    <n v="21"/>
    <n v="1"/>
    <n v="41"/>
    <s v="Sin cebolla"/>
    <n v="8"/>
    <n v="21"/>
    <n v="0.38095238095238093"/>
    <n v="21"/>
  </r>
  <r>
    <x v="372"/>
    <n v="19"/>
    <s v="Plato_8"/>
    <s v="Descripción del Plato_8"/>
    <n v="21"/>
    <n v="35"/>
    <n v="1"/>
    <n v="49"/>
    <s v="Ninguna"/>
    <n v="14"/>
    <n v="35"/>
    <n v="0.4"/>
    <n v="35"/>
  </r>
  <r>
    <x v="372"/>
    <n v="19"/>
    <s v="Plato_5"/>
    <s v="Descripción del Plato_5"/>
    <n v="13"/>
    <n v="22"/>
    <n v="2"/>
    <n v="17"/>
    <s v="Sin cebolla"/>
    <n v="9"/>
    <n v="22"/>
    <n v="0.40909090909090912"/>
    <n v="44"/>
  </r>
  <r>
    <x v="372"/>
    <n v="19"/>
    <s v="Plato_3"/>
    <s v="Descripción del Plato_3"/>
    <n v="12"/>
    <n v="20"/>
    <n v="3"/>
    <n v="9"/>
    <s v="Sin cebolla"/>
    <n v="8"/>
    <n v="20"/>
    <n v="0.4"/>
    <n v="60"/>
  </r>
  <r>
    <x v="373"/>
    <n v="18"/>
    <s v="Plato_8"/>
    <s v="Descripción del Plato_8"/>
    <n v="21"/>
    <n v="35"/>
    <n v="1"/>
    <n v="9"/>
    <s v="Sin cebolla"/>
    <n v="14"/>
    <n v="35"/>
    <n v="0.4"/>
    <n v="35"/>
  </r>
  <r>
    <x v="374"/>
    <n v="18"/>
    <s v="Plato_17"/>
    <s v="Descripción del Plato_17"/>
    <n v="19"/>
    <n v="31"/>
    <n v="3"/>
    <n v="27"/>
    <s v="Ninguna"/>
    <n v="12"/>
    <n v="31"/>
    <n v="0.38709677419354838"/>
    <n v="93"/>
  </r>
  <r>
    <x v="375"/>
    <n v="16"/>
    <s v="Plato_14"/>
    <s v="Descripción del Plato_14"/>
    <n v="14"/>
    <n v="23"/>
    <n v="2"/>
    <n v="5"/>
    <s v="Sin cebolla"/>
    <n v="9"/>
    <n v="23"/>
    <n v="0.39130434782608697"/>
    <n v="46"/>
  </r>
  <r>
    <x v="376"/>
    <n v="5"/>
    <s v="Plato_18"/>
    <s v="Descripción del Plato_18"/>
    <n v="20"/>
    <n v="34"/>
    <n v="2"/>
    <n v="13"/>
    <s v="Ninguna"/>
    <n v="14"/>
    <n v="34"/>
    <n v="0.41176470588235292"/>
    <n v="68"/>
  </r>
  <r>
    <x v="376"/>
    <n v="5"/>
    <s v="Plato_15"/>
    <s v="Descripción del Plato_15"/>
    <n v="19"/>
    <n v="32"/>
    <n v="1"/>
    <n v="33"/>
    <s v="Ninguna"/>
    <n v="13"/>
    <n v="32"/>
    <n v="0.40625"/>
    <n v="32"/>
  </r>
  <r>
    <x v="377"/>
    <n v="3"/>
    <s v="Plato_2"/>
    <s v="Descripción del Plato_2"/>
    <n v="18"/>
    <n v="30"/>
    <n v="1"/>
    <n v="14"/>
    <s v="Sin cebolla"/>
    <n v="12"/>
    <n v="30"/>
    <n v="0.4"/>
    <n v="30"/>
  </r>
  <r>
    <x v="377"/>
    <n v="3"/>
    <s v="Plato_12"/>
    <s v="Descripción del Plato_12"/>
    <n v="11"/>
    <n v="19"/>
    <n v="1"/>
    <n v="7"/>
    <s v="Sin cebolla"/>
    <n v="8"/>
    <n v="19"/>
    <n v="0.42105263157894735"/>
    <n v="19"/>
  </r>
  <r>
    <x v="378"/>
    <n v="4"/>
    <s v="Plato_8"/>
    <s v="Descripción del Plato_8"/>
    <n v="21"/>
    <n v="35"/>
    <n v="2"/>
    <n v="6"/>
    <s v="Ninguna"/>
    <n v="14"/>
    <n v="35"/>
    <n v="0.4"/>
    <n v="70"/>
  </r>
  <r>
    <x v="379"/>
    <n v="5"/>
    <s v="Plato_11"/>
    <s v="Descripción del Plato_11"/>
    <n v="20"/>
    <n v="33"/>
    <n v="3"/>
    <n v="58"/>
    <s v="Ninguna"/>
    <n v="13"/>
    <n v="33"/>
    <n v="0.39393939393939392"/>
    <n v="99"/>
  </r>
  <r>
    <x v="379"/>
    <n v="5"/>
    <s v="Plato_12"/>
    <s v="Descripción del Plato_12"/>
    <n v="11"/>
    <n v="19"/>
    <n v="2"/>
    <n v="35"/>
    <s v="Ninguna"/>
    <n v="8"/>
    <n v="19"/>
    <n v="0.42105263157894735"/>
    <n v="38"/>
  </r>
  <r>
    <x v="380"/>
    <n v="4"/>
    <s v="Plato_10"/>
    <s v="Descripción del Plato_10"/>
    <n v="15"/>
    <n v="26"/>
    <n v="3"/>
    <n v="35"/>
    <s v="Ninguna"/>
    <n v="11"/>
    <n v="26"/>
    <n v="0.42307692307692307"/>
    <n v="78"/>
  </r>
  <r>
    <x v="380"/>
    <n v="4"/>
    <s v="Plato_11"/>
    <s v="Descripción del Plato_11"/>
    <n v="20"/>
    <n v="33"/>
    <n v="2"/>
    <n v="12"/>
    <s v="Ninguna"/>
    <n v="13"/>
    <n v="33"/>
    <n v="0.39393939393939392"/>
    <n v="66"/>
  </r>
  <r>
    <x v="381"/>
    <n v="20"/>
    <s v="Plato_9"/>
    <s v="Descripción del Plato_9"/>
    <n v="17"/>
    <n v="29"/>
    <n v="3"/>
    <n v="54"/>
    <s v="Sin cebolla"/>
    <n v="12"/>
    <n v="29"/>
    <n v="0.41379310344827586"/>
    <n v="87"/>
  </r>
  <r>
    <x v="382"/>
    <n v="6"/>
    <s v="Plato_19"/>
    <s v="Descripción del Plato_19"/>
    <n v="22"/>
    <n v="36"/>
    <n v="3"/>
    <n v="9"/>
    <s v="Sin cebolla"/>
    <n v="14"/>
    <n v="36"/>
    <n v="0.3888888888888889"/>
    <n v="108"/>
  </r>
  <r>
    <x v="383"/>
    <n v="1"/>
    <s v="Plato_4"/>
    <s v="Descripción del Plato_4"/>
    <n v="10"/>
    <n v="18"/>
    <n v="2"/>
    <n v="26"/>
    <s v="Ninguna"/>
    <n v="8"/>
    <n v="18"/>
    <n v="0.44444444444444442"/>
    <n v="36"/>
  </r>
  <r>
    <x v="383"/>
    <n v="1"/>
    <s v="Plato_12"/>
    <s v="Descripción del Plato_12"/>
    <n v="11"/>
    <n v="19"/>
    <n v="3"/>
    <n v="35"/>
    <s v="Sin cebolla"/>
    <n v="8"/>
    <n v="19"/>
    <n v="0.42105263157894735"/>
    <n v="57"/>
  </r>
  <r>
    <x v="383"/>
    <n v="1"/>
    <s v="Plato_6"/>
    <s v="Descripción del Plato_6"/>
    <n v="16"/>
    <n v="27"/>
    <n v="1"/>
    <n v="49"/>
    <s v="Sin cebolla"/>
    <n v="11"/>
    <n v="27"/>
    <n v="0.40740740740740738"/>
    <n v="27"/>
  </r>
  <r>
    <x v="384"/>
    <n v="6"/>
    <s v="Plato_2"/>
    <s v="Descripción del Plato_2"/>
    <n v="18"/>
    <n v="30"/>
    <n v="2"/>
    <n v="22"/>
    <s v="Ninguna"/>
    <n v="12"/>
    <n v="30"/>
    <n v="0.4"/>
    <n v="60"/>
  </r>
  <r>
    <x v="385"/>
    <n v="5"/>
    <s v="Plato_11"/>
    <s v="Descripción del Plato_11"/>
    <n v="20"/>
    <n v="33"/>
    <n v="3"/>
    <n v="40"/>
    <s v="Sin cebolla"/>
    <n v="13"/>
    <n v="33"/>
    <n v="0.39393939393939392"/>
    <n v="99"/>
  </r>
  <r>
    <x v="386"/>
    <n v="6"/>
    <s v="Plato_17"/>
    <s v="Descripción del Plato_17"/>
    <n v="19"/>
    <n v="31"/>
    <n v="3"/>
    <n v="18"/>
    <s v="Sin cebolla"/>
    <n v="12"/>
    <n v="31"/>
    <n v="0.38709677419354838"/>
    <n v="93"/>
  </r>
  <r>
    <x v="387"/>
    <n v="18"/>
    <s v="Plato_17"/>
    <s v="Descripción del Plato_17"/>
    <n v="19"/>
    <n v="31"/>
    <n v="2"/>
    <n v="52"/>
    <s v="Sin cebolla"/>
    <n v="12"/>
    <n v="31"/>
    <n v="0.38709677419354838"/>
    <n v="62"/>
  </r>
  <r>
    <x v="387"/>
    <n v="18"/>
    <s v="Plato_19"/>
    <s v="Descripción del Plato_19"/>
    <n v="22"/>
    <n v="36"/>
    <n v="2"/>
    <n v="37"/>
    <s v="Ninguna"/>
    <n v="14"/>
    <n v="36"/>
    <n v="0.3888888888888889"/>
    <n v="72"/>
  </r>
  <r>
    <x v="387"/>
    <n v="18"/>
    <s v="Plato_9"/>
    <s v="Descripción del Plato_9"/>
    <n v="17"/>
    <n v="29"/>
    <n v="2"/>
    <n v="31"/>
    <s v="Sin cebolla"/>
    <n v="12"/>
    <n v="29"/>
    <n v="0.41379310344827586"/>
    <n v="58"/>
  </r>
  <r>
    <x v="387"/>
    <n v="18"/>
    <s v="Plato_11"/>
    <s v="Descripción del Plato_11"/>
    <n v="20"/>
    <n v="33"/>
    <n v="3"/>
    <n v="51"/>
    <s v="Sin cebolla"/>
    <n v="13"/>
    <n v="33"/>
    <n v="0.39393939393939392"/>
    <n v="99"/>
  </r>
  <r>
    <x v="388"/>
    <n v="19"/>
    <s v="Plato_11"/>
    <s v="Descripción del Plato_11"/>
    <n v="20"/>
    <n v="33"/>
    <n v="1"/>
    <n v="24"/>
    <s v="Ninguna"/>
    <n v="13"/>
    <n v="33"/>
    <n v="0.39393939393939392"/>
    <n v="33"/>
  </r>
  <r>
    <x v="389"/>
    <n v="9"/>
    <s v="Plato_5"/>
    <s v="Descripción del Plato_5"/>
    <n v="13"/>
    <n v="22"/>
    <n v="2"/>
    <n v="52"/>
    <s v="Sin cebolla"/>
    <n v="9"/>
    <n v="22"/>
    <n v="0.40909090909090912"/>
    <n v="44"/>
  </r>
  <r>
    <x v="389"/>
    <n v="9"/>
    <s v="Plato_10"/>
    <s v="Descripción del Plato_10"/>
    <n v="15"/>
    <n v="26"/>
    <n v="3"/>
    <n v="13"/>
    <s v="Sin cebolla"/>
    <n v="11"/>
    <n v="26"/>
    <n v="0.42307692307692307"/>
    <n v="78"/>
  </r>
  <r>
    <x v="389"/>
    <n v="9"/>
    <s v="Plato_13"/>
    <s v="Descripción del Plato_13"/>
    <n v="13"/>
    <n v="21"/>
    <n v="1"/>
    <n v="28"/>
    <s v="Sin cebolla"/>
    <n v="8"/>
    <n v="21"/>
    <n v="0.38095238095238093"/>
    <n v="21"/>
  </r>
  <r>
    <x v="390"/>
    <n v="15"/>
    <s v="Plato_5"/>
    <s v="Descripción del Plato_5"/>
    <n v="13"/>
    <n v="22"/>
    <n v="1"/>
    <n v="35"/>
    <s v="Ninguna"/>
    <n v="9"/>
    <n v="22"/>
    <n v="0.40909090909090912"/>
    <n v="22"/>
  </r>
  <r>
    <x v="391"/>
    <n v="14"/>
    <s v="Plato_15"/>
    <s v="Descripción del Plato_15"/>
    <n v="19"/>
    <n v="32"/>
    <n v="3"/>
    <n v="17"/>
    <s v="Ninguna"/>
    <n v="13"/>
    <n v="32"/>
    <n v="0.40625"/>
    <n v="96"/>
  </r>
  <r>
    <x v="391"/>
    <n v="14"/>
    <s v="Plato_7"/>
    <s v="Descripción del Plato_7"/>
    <n v="14"/>
    <n v="24"/>
    <n v="1"/>
    <n v="37"/>
    <s v="Sin cebolla"/>
    <n v="10"/>
    <n v="24"/>
    <n v="0.41666666666666669"/>
    <n v="24"/>
  </r>
  <r>
    <x v="392"/>
    <n v="13"/>
    <s v="Plato_12"/>
    <s v="Descripción del Plato_12"/>
    <n v="11"/>
    <n v="19"/>
    <n v="2"/>
    <n v="40"/>
    <s v="Ninguna"/>
    <n v="8"/>
    <n v="19"/>
    <n v="0.42105263157894735"/>
    <n v="38"/>
  </r>
  <r>
    <x v="392"/>
    <n v="13"/>
    <s v="Plato_8"/>
    <s v="Descripción del Plato_8"/>
    <n v="21"/>
    <n v="35"/>
    <n v="3"/>
    <n v="23"/>
    <s v="Ninguna"/>
    <n v="14"/>
    <n v="35"/>
    <n v="0.4"/>
    <n v="105"/>
  </r>
  <r>
    <x v="392"/>
    <n v="13"/>
    <s v="Plato_13"/>
    <s v="Descripción del Plato_13"/>
    <n v="13"/>
    <n v="21"/>
    <n v="1"/>
    <n v="20"/>
    <s v="Sin cebolla"/>
    <n v="8"/>
    <n v="21"/>
    <n v="0.38095238095238093"/>
    <n v="21"/>
  </r>
  <r>
    <x v="392"/>
    <n v="13"/>
    <s v="Plato_5"/>
    <s v="Descripción del Plato_5"/>
    <n v="13"/>
    <n v="22"/>
    <n v="2"/>
    <n v="26"/>
    <s v="Sin cebolla"/>
    <n v="9"/>
    <n v="22"/>
    <n v="0.40909090909090912"/>
    <n v="44"/>
  </r>
  <r>
    <x v="393"/>
    <n v="17"/>
    <s v="Plato_7"/>
    <s v="Descripción del Plato_7"/>
    <n v="14"/>
    <n v="24"/>
    <n v="2"/>
    <n v="5"/>
    <s v="Ninguna"/>
    <n v="10"/>
    <n v="24"/>
    <n v="0.41666666666666669"/>
    <n v="48"/>
  </r>
  <r>
    <x v="393"/>
    <n v="17"/>
    <s v="Plato_9"/>
    <s v="Descripción del Plato_9"/>
    <n v="17"/>
    <n v="29"/>
    <n v="1"/>
    <n v="42"/>
    <s v="Sin cebolla"/>
    <n v="12"/>
    <n v="29"/>
    <n v="0.41379310344827586"/>
    <n v="29"/>
  </r>
  <r>
    <x v="394"/>
    <n v="2"/>
    <s v="Plato_12"/>
    <s v="Descripción del Plato_12"/>
    <n v="11"/>
    <n v="19"/>
    <n v="2"/>
    <n v="8"/>
    <s v="Ninguna"/>
    <n v="8"/>
    <n v="19"/>
    <n v="0.42105263157894735"/>
    <n v="38"/>
  </r>
  <r>
    <x v="395"/>
    <n v="11"/>
    <s v="Plato_3"/>
    <s v="Descripción del Plato_3"/>
    <n v="12"/>
    <n v="20"/>
    <n v="1"/>
    <n v="31"/>
    <s v="Sin cebolla"/>
    <n v="8"/>
    <n v="20"/>
    <n v="0.4"/>
    <n v="20"/>
  </r>
  <r>
    <x v="395"/>
    <n v="11"/>
    <s v="Plato_13"/>
    <s v="Descripción del Plato_13"/>
    <n v="13"/>
    <n v="21"/>
    <n v="3"/>
    <n v="26"/>
    <s v="Sin cebolla"/>
    <n v="8"/>
    <n v="21"/>
    <n v="0.38095238095238093"/>
    <n v="63"/>
  </r>
  <r>
    <x v="396"/>
    <n v="4"/>
    <s v="Plato_6"/>
    <s v="Descripción del Plato_6"/>
    <n v="16"/>
    <n v="27"/>
    <n v="2"/>
    <n v="10"/>
    <s v="Sin cebolla"/>
    <n v="11"/>
    <n v="27"/>
    <n v="0.40740740740740738"/>
    <n v="54"/>
  </r>
  <r>
    <x v="396"/>
    <n v="4"/>
    <s v="Plato_17"/>
    <s v="Descripción del Plato_17"/>
    <n v="19"/>
    <n v="31"/>
    <n v="3"/>
    <n v="59"/>
    <s v="Sin cebolla"/>
    <n v="12"/>
    <n v="31"/>
    <n v="0.38709677419354838"/>
    <n v="93"/>
  </r>
  <r>
    <x v="397"/>
    <n v="9"/>
    <s v="Plato_16"/>
    <s v="Descripción del Plato_16"/>
    <n v="16"/>
    <n v="28"/>
    <n v="2"/>
    <n v="50"/>
    <s v="Ninguna"/>
    <n v="12"/>
    <n v="28"/>
    <n v="0.42857142857142855"/>
    <n v="56"/>
  </r>
  <r>
    <x v="397"/>
    <n v="9"/>
    <s v="Plato_11"/>
    <s v="Descripción del Plato_11"/>
    <n v="20"/>
    <n v="33"/>
    <n v="2"/>
    <n v="21"/>
    <s v="Sin cebolla"/>
    <n v="13"/>
    <n v="33"/>
    <n v="0.39393939393939392"/>
    <n v="66"/>
  </r>
  <r>
    <x v="398"/>
    <n v="7"/>
    <s v="Plato_11"/>
    <s v="Descripción del Plato_11"/>
    <n v="20"/>
    <n v="33"/>
    <n v="3"/>
    <n v="45"/>
    <s v="Ninguna"/>
    <n v="13"/>
    <n v="33"/>
    <n v="0.39393939393939392"/>
    <n v="99"/>
  </r>
  <r>
    <x v="398"/>
    <n v="7"/>
    <s v="Plato_19"/>
    <s v="Descripción del Plato_19"/>
    <n v="22"/>
    <n v="36"/>
    <n v="3"/>
    <n v="46"/>
    <s v="Sin cebolla"/>
    <n v="14"/>
    <n v="36"/>
    <n v="0.3888888888888889"/>
    <n v="108"/>
  </r>
  <r>
    <x v="399"/>
    <n v="9"/>
    <s v="Plato_20"/>
    <s v="Descripción del Plato_20"/>
    <n v="25"/>
    <n v="40"/>
    <n v="2"/>
    <n v="28"/>
    <s v="Ninguna"/>
    <n v="15"/>
    <n v="40"/>
    <n v="0.375"/>
    <n v="80"/>
  </r>
  <r>
    <x v="399"/>
    <n v="9"/>
    <s v="Plato_16"/>
    <s v="Descripción del Plato_16"/>
    <n v="16"/>
    <n v="28"/>
    <n v="2"/>
    <n v="13"/>
    <s v="Ninguna"/>
    <n v="12"/>
    <n v="28"/>
    <n v="0.42857142857142855"/>
    <n v="56"/>
  </r>
  <r>
    <x v="399"/>
    <n v="9"/>
    <s v="Plato_17"/>
    <s v="Descripción del Plato_17"/>
    <n v="19"/>
    <n v="31"/>
    <n v="2"/>
    <n v="38"/>
    <s v="Sin cebolla"/>
    <n v="12"/>
    <n v="31"/>
    <n v="0.38709677419354838"/>
    <n v="62"/>
  </r>
  <r>
    <x v="400"/>
    <n v="16"/>
    <s v="Plato_13"/>
    <s v="Descripción del Plato_13"/>
    <n v="13"/>
    <n v="21"/>
    <n v="2"/>
    <n v="20"/>
    <s v="Ninguna"/>
    <n v="8"/>
    <n v="21"/>
    <n v="0.38095238095238093"/>
    <n v="42"/>
  </r>
  <r>
    <x v="401"/>
    <n v="18"/>
    <s v="Plato_1"/>
    <s v="Descripción del Plato_1"/>
    <n v="15"/>
    <n v="25"/>
    <n v="2"/>
    <n v="16"/>
    <s v="Sin cebolla"/>
    <n v="10"/>
    <n v="25"/>
    <n v="0.4"/>
    <n v="50"/>
  </r>
  <r>
    <x v="401"/>
    <n v="18"/>
    <s v="Plato_12"/>
    <s v="Descripción del Plato_12"/>
    <n v="11"/>
    <n v="19"/>
    <n v="3"/>
    <n v="29"/>
    <s v="Sin cebolla"/>
    <n v="8"/>
    <n v="19"/>
    <n v="0.42105263157894735"/>
    <n v="57"/>
  </r>
  <r>
    <x v="401"/>
    <n v="18"/>
    <s v="Plato_5"/>
    <s v="Descripción del Plato_5"/>
    <n v="13"/>
    <n v="22"/>
    <n v="2"/>
    <n v="21"/>
    <s v="Ninguna"/>
    <n v="9"/>
    <n v="22"/>
    <n v="0.40909090909090912"/>
    <n v="44"/>
  </r>
  <r>
    <x v="402"/>
    <n v="14"/>
    <s v="Plato_5"/>
    <s v="Descripción del Plato_5"/>
    <n v="13"/>
    <n v="22"/>
    <n v="3"/>
    <n v="17"/>
    <s v="Ninguna"/>
    <n v="9"/>
    <n v="22"/>
    <n v="0.40909090909090912"/>
    <n v="66"/>
  </r>
  <r>
    <x v="402"/>
    <n v="14"/>
    <s v="Plato_4"/>
    <s v="Descripción del Plato_4"/>
    <n v="10"/>
    <n v="18"/>
    <n v="2"/>
    <n v="5"/>
    <s v="Sin cebolla"/>
    <n v="8"/>
    <n v="18"/>
    <n v="0.44444444444444442"/>
    <n v="36"/>
  </r>
  <r>
    <x v="402"/>
    <n v="14"/>
    <s v="Plato_15"/>
    <s v="Descripción del Plato_15"/>
    <n v="19"/>
    <n v="32"/>
    <n v="2"/>
    <n v="8"/>
    <s v="Sin cebolla"/>
    <n v="13"/>
    <n v="32"/>
    <n v="0.40625"/>
    <n v="64"/>
  </r>
  <r>
    <x v="402"/>
    <n v="14"/>
    <s v="Plato_7"/>
    <s v="Descripción del Plato_7"/>
    <n v="14"/>
    <n v="24"/>
    <n v="1"/>
    <n v="55"/>
    <s v="Sin cebolla"/>
    <n v="10"/>
    <n v="24"/>
    <n v="0.41666666666666669"/>
    <n v="24"/>
  </r>
  <r>
    <x v="403"/>
    <n v="17"/>
    <s v="Plato_13"/>
    <s v="Descripción del Plato_13"/>
    <n v="13"/>
    <n v="21"/>
    <n v="2"/>
    <n v="20"/>
    <s v="Ninguna"/>
    <n v="8"/>
    <n v="21"/>
    <n v="0.38095238095238093"/>
    <n v="42"/>
  </r>
  <r>
    <x v="403"/>
    <n v="17"/>
    <s v="Plato_3"/>
    <s v="Descripción del Plato_3"/>
    <n v="12"/>
    <n v="20"/>
    <n v="1"/>
    <n v="53"/>
    <s v="Sin cebolla"/>
    <n v="8"/>
    <n v="20"/>
    <n v="0.4"/>
    <n v="20"/>
  </r>
  <r>
    <x v="403"/>
    <n v="17"/>
    <s v="Plato_20"/>
    <s v="Descripción del Plato_20"/>
    <n v="25"/>
    <n v="40"/>
    <n v="3"/>
    <n v="29"/>
    <s v="Sin cebolla"/>
    <n v="15"/>
    <n v="40"/>
    <n v="0.375"/>
    <n v="120"/>
  </r>
  <r>
    <x v="404"/>
    <n v="5"/>
    <s v="Plato_10"/>
    <s v="Descripción del Plato_10"/>
    <n v="15"/>
    <n v="26"/>
    <n v="1"/>
    <n v="41"/>
    <s v="Sin cebolla"/>
    <n v="11"/>
    <n v="26"/>
    <n v="0.42307692307692307"/>
    <n v="26"/>
  </r>
  <r>
    <x v="404"/>
    <n v="5"/>
    <s v="Plato_20"/>
    <s v="Descripción del Plato_20"/>
    <n v="25"/>
    <n v="40"/>
    <n v="1"/>
    <n v="44"/>
    <s v="Ninguna"/>
    <n v="15"/>
    <n v="40"/>
    <n v="0.375"/>
    <n v="40"/>
  </r>
  <r>
    <x v="404"/>
    <n v="5"/>
    <s v="Plato_3"/>
    <s v="Descripción del Plato_3"/>
    <n v="12"/>
    <n v="20"/>
    <n v="2"/>
    <n v="13"/>
    <s v="Sin cebolla"/>
    <n v="8"/>
    <n v="20"/>
    <n v="0.4"/>
    <n v="40"/>
  </r>
  <r>
    <x v="405"/>
    <n v="14"/>
    <s v="Plato_3"/>
    <s v="Descripción del Plato_3"/>
    <n v="12"/>
    <n v="20"/>
    <n v="3"/>
    <n v="6"/>
    <s v="Ninguna"/>
    <n v="8"/>
    <n v="20"/>
    <n v="0.4"/>
    <n v="60"/>
  </r>
  <r>
    <x v="405"/>
    <n v="14"/>
    <s v="Plato_8"/>
    <s v="Descripción del Plato_8"/>
    <n v="21"/>
    <n v="35"/>
    <n v="2"/>
    <n v="56"/>
    <s v="Ninguna"/>
    <n v="14"/>
    <n v="35"/>
    <n v="0.4"/>
    <n v="70"/>
  </r>
  <r>
    <x v="405"/>
    <n v="14"/>
    <s v="Plato_1"/>
    <s v="Descripción del Plato_1"/>
    <n v="15"/>
    <n v="25"/>
    <n v="1"/>
    <n v="55"/>
    <s v="Sin cebolla"/>
    <n v="10"/>
    <n v="25"/>
    <n v="0.4"/>
    <n v="25"/>
  </r>
  <r>
    <x v="406"/>
    <n v="4"/>
    <s v="Plato_3"/>
    <s v="Descripción del Plato_3"/>
    <n v="12"/>
    <n v="20"/>
    <n v="3"/>
    <n v="32"/>
    <s v="Ninguna"/>
    <n v="8"/>
    <n v="20"/>
    <n v="0.4"/>
    <n v="60"/>
  </r>
  <r>
    <x v="406"/>
    <n v="4"/>
    <s v="Plato_8"/>
    <s v="Descripción del Plato_8"/>
    <n v="21"/>
    <n v="35"/>
    <n v="1"/>
    <n v="18"/>
    <s v="Sin cebolla"/>
    <n v="14"/>
    <n v="35"/>
    <n v="0.4"/>
    <n v="35"/>
  </r>
  <r>
    <x v="407"/>
    <n v="17"/>
    <s v="Plato_1"/>
    <s v="Descripción del Plato_1"/>
    <n v="15"/>
    <n v="25"/>
    <n v="1"/>
    <n v="58"/>
    <s v="Sin cebolla"/>
    <n v="10"/>
    <n v="25"/>
    <n v="0.4"/>
    <n v="25"/>
  </r>
  <r>
    <x v="407"/>
    <n v="17"/>
    <s v="Plato_7"/>
    <s v="Descripción del Plato_7"/>
    <n v="14"/>
    <n v="24"/>
    <n v="3"/>
    <n v="11"/>
    <s v="Ninguna"/>
    <n v="10"/>
    <n v="24"/>
    <n v="0.41666666666666669"/>
    <n v="72"/>
  </r>
  <r>
    <x v="407"/>
    <n v="17"/>
    <s v="Plato_18"/>
    <s v="Descripción del Plato_18"/>
    <n v="20"/>
    <n v="34"/>
    <n v="1"/>
    <n v="37"/>
    <s v="Sin cebolla"/>
    <n v="14"/>
    <n v="34"/>
    <n v="0.41176470588235292"/>
    <n v="34"/>
  </r>
  <r>
    <x v="408"/>
    <n v="15"/>
    <s v="Plato_13"/>
    <s v="Descripción del Plato_13"/>
    <n v="13"/>
    <n v="21"/>
    <n v="3"/>
    <n v="44"/>
    <s v="Sin cebolla"/>
    <n v="8"/>
    <n v="21"/>
    <n v="0.38095238095238093"/>
    <n v="63"/>
  </r>
  <r>
    <x v="408"/>
    <n v="15"/>
    <s v="Plato_20"/>
    <s v="Descripción del Plato_20"/>
    <n v="25"/>
    <n v="40"/>
    <n v="1"/>
    <n v="43"/>
    <s v="Ninguna"/>
    <n v="15"/>
    <n v="40"/>
    <n v="0.375"/>
    <n v="40"/>
  </r>
  <r>
    <x v="408"/>
    <n v="15"/>
    <s v="Plato_16"/>
    <s v="Descripción del Plato_16"/>
    <n v="16"/>
    <n v="28"/>
    <n v="1"/>
    <n v="47"/>
    <s v="Ninguna"/>
    <n v="12"/>
    <n v="28"/>
    <n v="0.42857142857142855"/>
    <n v="28"/>
  </r>
  <r>
    <x v="408"/>
    <n v="15"/>
    <s v="Plato_7"/>
    <s v="Descripción del Plato_7"/>
    <n v="14"/>
    <n v="24"/>
    <n v="3"/>
    <n v="29"/>
    <s v="Ninguna"/>
    <n v="10"/>
    <n v="24"/>
    <n v="0.41666666666666669"/>
    <n v="72"/>
  </r>
  <r>
    <x v="409"/>
    <n v="1"/>
    <s v="Plato_3"/>
    <s v="Descripción del Plato_3"/>
    <n v="12"/>
    <n v="20"/>
    <n v="1"/>
    <n v="50"/>
    <s v="Sin cebolla"/>
    <n v="8"/>
    <n v="20"/>
    <n v="0.4"/>
    <n v="20"/>
  </r>
  <r>
    <x v="409"/>
    <n v="1"/>
    <s v="Plato_19"/>
    <s v="Descripción del Plato_19"/>
    <n v="22"/>
    <n v="36"/>
    <n v="1"/>
    <n v="41"/>
    <s v="Ninguna"/>
    <n v="14"/>
    <n v="36"/>
    <n v="0.3888888888888889"/>
    <n v="36"/>
  </r>
  <r>
    <x v="410"/>
    <n v="3"/>
    <s v="Plato_20"/>
    <s v="Descripción del Plato_20"/>
    <n v="25"/>
    <n v="40"/>
    <n v="3"/>
    <n v="36"/>
    <s v="Sin cebolla"/>
    <n v="15"/>
    <n v="40"/>
    <n v="0.375"/>
    <n v="120"/>
  </r>
  <r>
    <x v="410"/>
    <n v="3"/>
    <s v="Plato_4"/>
    <s v="Descripción del Plato_4"/>
    <n v="10"/>
    <n v="18"/>
    <n v="1"/>
    <n v="33"/>
    <s v="Ninguna"/>
    <n v="8"/>
    <n v="18"/>
    <n v="0.44444444444444442"/>
    <n v="18"/>
  </r>
  <r>
    <x v="410"/>
    <n v="3"/>
    <s v="Plato_6"/>
    <s v="Descripción del Plato_6"/>
    <n v="16"/>
    <n v="27"/>
    <n v="3"/>
    <n v="9"/>
    <s v="Ninguna"/>
    <n v="11"/>
    <n v="27"/>
    <n v="0.40740740740740738"/>
    <n v="81"/>
  </r>
  <r>
    <x v="411"/>
    <n v="11"/>
    <s v="Plato_17"/>
    <s v="Descripción del Plato_17"/>
    <n v="19"/>
    <n v="31"/>
    <n v="3"/>
    <n v="57"/>
    <s v="Sin cebolla"/>
    <n v="12"/>
    <n v="31"/>
    <n v="0.38709677419354838"/>
    <n v="93"/>
  </r>
  <r>
    <x v="412"/>
    <n v="13"/>
    <s v="Plato_8"/>
    <s v="Descripción del Plato_8"/>
    <n v="21"/>
    <n v="35"/>
    <n v="1"/>
    <n v="12"/>
    <s v="Sin cebolla"/>
    <n v="14"/>
    <n v="35"/>
    <n v="0.4"/>
    <n v="35"/>
  </r>
  <r>
    <x v="413"/>
    <n v="14"/>
    <s v="Plato_11"/>
    <s v="Descripción del Plato_11"/>
    <n v="20"/>
    <n v="33"/>
    <n v="1"/>
    <n v="38"/>
    <s v="Ninguna"/>
    <n v="13"/>
    <n v="33"/>
    <n v="0.39393939393939392"/>
    <n v="33"/>
  </r>
  <r>
    <x v="414"/>
    <n v="14"/>
    <s v="Plato_6"/>
    <s v="Descripción del Plato_6"/>
    <n v="16"/>
    <n v="27"/>
    <n v="2"/>
    <n v="32"/>
    <s v="Ninguna"/>
    <n v="11"/>
    <n v="27"/>
    <n v="0.40740740740740738"/>
    <n v="54"/>
  </r>
  <r>
    <x v="414"/>
    <n v="14"/>
    <s v="Plato_18"/>
    <s v="Descripción del Plato_18"/>
    <n v="20"/>
    <n v="34"/>
    <n v="2"/>
    <n v="16"/>
    <s v="Sin cebolla"/>
    <n v="14"/>
    <n v="34"/>
    <n v="0.41176470588235292"/>
    <n v="68"/>
  </r>
  <r>
    <x v="414"/>
    <n v="14"/>
    <s v="Plato_19"/>
    <s v="Descripción del Plato_19"/>
    <n v="22"/>
    <n v="36"/>
    <n v="1"/>
    <n v="39"/>
    <s v="Ninguna"/>
    <n v="14"/>
    <n v="36"/>
    <n v="0.3888888888888889"/>
    <n v="36"/>
  </r>
  <r>
    <x v="415"/>
    <n v="20"/>
    <s v="Plato_1"/>
    <s v="Descripción del Plato_1"/>
    <n v="15"/>
    <n v="25"/>
    <n v="1"/>
    <n v="9"/>
    <s v="Sin cebolla"/>
    <n v="10"/>
    <n v="25"/>
    <n v="0.4"/>
    <n v="25"/>
  </r>
  <r>
    <x v="416"/>
    <n v="7"/>
    <s v="Plato_9"/>
    <s v="Descripción del Plato_9"/>
    <n v="17"/>
    <n v="29"/>
    <n v="1"/>
    <n v="23"/>
    <s v="Ninguna"/>
    <n v="12"/>
    <n v="29"/>
    <n v="0.41379310344827586"/>
    <n v="29"/>
  </r>
  <r>
    <x v="416"/>
    <n v="7"/>
    <s v="Plato_20"/>
    <s v="Descripción del Plato_20"/>
    <n v="25"/>
    <n v="40"/>
    <n v="1"/>
    <n v="17"/>
    <s v="Ninguna"/>
    <n v="15"/>
    <n v="40"/>
    <n v="0.375"/>
    <n v="40"/>
  </r>
  <r>
    <x v="416"/>
    <n v="7"/>
    <s v="Plato_12"/>
    <s v="Descripción del Plato_12"/>
    <n v="11"/>
    <n v="19"/>
    <n v="1"/>
    <n v="16"/>
    <s v="Sin cebolla"/>
    <n v="8"/>
    <n v="19"/>
    <n v="0.42105263157894735"/>
    <n v="19"/>
  </r>
  <r>
    <x v="416"/>
    <n v="7"/>
    <s v="Plato_6"/>
    <s v="Descripción del Plato_6"/>
    <n v="16"/>
    <n v="27"/>
    <n v="2"/>
    <n v="34"/>
    <s v="Sin cebolla"/>
    <n v="11"/>
    <n v="27"/>
    <n v="0.40740740740740738"/>
    <n v="54"/>
  </r>
  <r>
    <x v="417"/>
    <n v="17"/>
    <s v="Plato_1"/>
    <s v="Descripción del Plato_1"/>
    <n v="15"/>
    <n v="25"/>
    <n v="1"/>
    <n v="45"/>
    <s v="Ninguna"/>
    <n v="10"/>
    <n v="25"/>
    <n v="0.4"/>
    <n v="25"/>
  </r>
  <r>
    <x v="417"/>
    <n v="17"/>
    <s v="Plato_17"/>
    <s v="Descripción del Plato_17"/>
    <n v="19"/>
    <n v="31"/>
    <n v="3"/>
    <n v="55"/>
    <s v="Sin cebolla"/>
    <n v="12"/>
    <n v="31"/>
    <n v="0.38709677419354838"/>
    <n v="93"/>
  </r>
  <r>
    <x v="418"/>
    <n v="11"/>
    <s v="Plato_18"/>
    <s v="Descripción del Plato_18"/>
    <n v="20"/>
    <n v="34"/>
    <n v="1"/>
    <n v="7"/>
    <s v="Sin cebolla"/>
    <n v="14"/>
    <n v="34"/>
    <n v="0.41176470588235292"/>
    <n v="34"/>
  </r>
  <r>
    <x v="418"/>
    <n v="11"/>
    <s v="Plato_11"/>
    <s v="Descripción del Plato_11"/>
    <n v="20"/>
    <n v="33"/>
    <n v="1"/>
    <n v="57"/>
    <s v="Ninguna"/>
    <n v="13"/>
    <n v="33"/>
    <n v="0.39393939393939392"/>
    <n v="33"/>
  </r>
  <r>
    <x v="419"/>
    <n v="18"/>
    <s v="Plato_18"/>
    <s v="Descripción del Plato_18"/>
    <n v="20"/>
    <n v="34"/>
    <n v="2"/>
    <n v="33"/>
    <s v="Ninguna"/>
    <n v="14"/>
    <n v="34"/>
    <n v="0.41176470588235292"/>
    <n v="68"/>
  </r>
  <r>
    <x v="419"/>
    <n v="18"/>
    <s v="Plato_3"/>
    <s v="Descripción del Plato_3"/>
    <n v="12"/>
    <n v="20"/>
    <n v="3"/>
    <n v="10"/>
    <s v="Ninguna"/>
    <n v="8"/>
    <n v="20"/>
    <n v="0.4"/>
    <n v="60"/>
  </r>
  <r>
    <x v="419"/>
    <n v="18"/>
    <s v="Plato_1"/>
    <s v="Descripción del Plato_1"/>
    <n v="15"/>
    <n v="25"/>
    <n v="2"/>
    <n v="28"/>
    <s v="Ninguna"/>
    <n v="10"/>
    <n v="25"/>
    <n v="0.4"/>
    <n v="50"/>
  </r>
  <r>
    <x v="419"/>
    <n v="18"/>
    <s v="Plato_15"/>
    <s v="Descripción del Plato_15"/>
    <n v="19"/>
    <n v="32"/>
    <n v="2"/>
    <n v="34"/>
    <s v="Ninguna"/>
    <n v="13"/>
    <n v="32"/>
    <n v="0.40625"/>
    <n v="64"/>
  </r>
  <r>
    <x v="420"/>
    <n v="10"/>
    <s v="Plato_17"/>
    <s v="Descripción del Plato_17"/>
    <n v="19"/>
    <n v="31"/>
    <n v="1"/>
    <n v="18"/>
    <s v="Sin cebolla"/>
    <n v="12"/>
    <n v="31"/>
    <n v="0.38709677419354838"/>
    <n v="31"/>
  </r>
  <r>
    <x v="420"/>
    <n v="10"/>
    <s v="Plato_4"/>
    <s v="Descripción del Plato_4"/>
    <n v="10"/>
    <n v="18"/>
    <n v="3"/>
    <n v="53"/>
    <s v="Sin cebolla"/>
    <n v="8"/>
    <n v="18"/>
    <n v="0.44444444444444442"/>
    <n v="54"/>
  </r>
  <r>
    <x v="421"/>
    <n v="12"/>
    <s v="Plato_10"/>
    <s v="Descripción del Plato_10"/>
    <n v="15"/>
    <n v="26"/>
    <n v="2"/>
    <n v="7"/>
    <s v="Sin cebolla"/>
    <n v="11"/>
    <n v="26"/>
    <n v="0.42307692307692307"/>
    <n v="52"/>
  </r>
  <r>
    <x v="421"/>
    <n v="12"/>
    <s v="Plato_19"/>
    <s v="Descripción del Plato_19"/>
    <n v="22"/>
    <n v="36"/>
    <n v="1"/>
    <n v="27"/>
    <s v="Ninguna"/>
    <n v="14"/>
    <n v="36"/>
    <n v="0.3888888888888889"/>
    <n v="36"/>
  </r>
  <r>
    <x v="422"/>
    <n v="4"/>
    <s v="Plato_16"/>
    <s v="Descripción del Plato_16"/>
    <n v="16"/>
    <n v="28"/>
    <n v="2"/>
    <n v="24"/>
    <s v="Ninguna"/>
    <n v="12"/>
    <n v="28"/>
    <n v="0.42857142857142855"/>
    <n v="56"/>
  </r>
  <r>
    <x v="422"/>
    <n v="4"/>
    <s v="Plato_15"/>
    <s v="Descripción del Plato_15"/>
    <n v="19"/>
    <n v="32"/>
    <n v="3"/>
    <n v="7"/>
    <s v="Sin cebolla"/>
    <n v="13"/>
    <n v="32"/>
    <n v="0.40625"/>
    <n v="96"/>
  </r>
  <r>
    <x v="423"/>
    <n v="13"/>
    <s v="Plato_5"/>
    <s v="Descripción del Plato_5"/>
    <n v="13"/>
    <n v="22"/>
    <n v="3"/>
    <n v="43"/>
    <s v="Ninguna"/>
    <n v="9"/>
    <n v="22"/>
    <n v="0.40909090909090912"/>
    <n v="66"/>
  </r>
  <r>
    <x v="423"/>
    <n v="13"/>
    <s v="Plato_6"/>
    <s v="Descripción del Plato_6"/>
    <n v="16"/>
    <n v="27"/>
    <n v="3"/>
    <n v="45"/>
    <s v="Sin cebolla"/>
    <n v="11"/>
    <n v="27"/>
    <n v="0.40740740740740738"/>
    <n v="81"/>
  </r>
  <r>
    <x v="424"/>
    <n v="18"/>
    <s v="Plato_12"/>
    <s v="Descripción del Plato_12"/>
    <n v="11"/>
    <n v="19"/>
    <n v="1"/>
    <n v="28"/>
    <s v="Sin cebolla"/>
    <n v="8"/>
    <n v="19"/>
    <n v="0.42105263157894735"/>
    <n v="19"/>
  </r>
  <r>
    <x v="425"/>
    <n v="5"/>
    <s v="Plato_11"/>
    <s v="Descripción del Plato_11"/>
    <n v="20"/>
    <n v="33"/>
    <n v="1"/>
    <n v="8"/>
    <s v="Sin cebolla"/>
    <n v="13"/>
    <n v="33"/>
    <n v="0.39393939393939392"/>
    <n v="33"/>
  </r>
  <r>
    <x v="425"/>
    <n v="5"/>
    <s v="Plato_16"/>
    <s v="Descripción del Plato_16"/>
    <n v="16"/>
    <n v="28"/>
    <n v="2"/>
    <n v="38"/>
    <s v="Sin cebolla"/>
    <n v="12"/>
    <n v="28"/>
    <n v="0.42857142857142855"/>
    <n v="56"/>
  </r>
  <r>
    <x v="425"/>
    <n v="5"/>
    <s v="Plato_1"/>
    <s v="Descripción del Plato_1"/>
    <n v="15"/>
    <n v="25"/>
    <n v="2"/>
    <n v="23"/>
    <s v="Ninguna"/>
    <n v="10"/>
    <n v="25"/>
    <n v="0.4"/>
    <n v="50"/>
  </r>
  <r>
    <x v="425"/>
    <n v="5"/>
    <s v="Plato_19"/>
    <s v="Descripción del Plato_19"/>
    <n v="22"/>
    <n v="36"/>
    <n v="3"/>
    <n v="47"/>
    <s v="Sin cebolla"/>
    <n v="14"/>
    <n v="36"/>
    <n v="0.3888888888888889"/>
    <n v="108"/>
  </r>
  <r>
    <x v="426"/>
    <n v="2"/>
    <s v="Plato_1"/>
    <s v="Descripción del Plato_1"/>
    <n v="15"/>
    <n v="25"/>
    <n v="3"/>
    <n v="34"/>
    <s v="Sin cebolla"/>
    <n v="10"/>
    <n v="25"/>
    <n v="0.4"/>
    <n v="75"/>
  </r>
  <r>
    <x v="426"/>
    <n v="2"/>
    <s v="Plato_8"/>
    <s v="Descripción del Plato_8"/>
    <n v="21"/>
    <n v="35"/>
    <n v="2"/>
    <n v="52"/>
    <s v="Ninguna"/>
    <n v="14"/>
    <n v="35"/>
    <n v="0.4"/>
    <n v="70"/>
  </r>
  <r>
    <x v="426"/>
    <n v="2"/>
    <s v="Plato_14"/>
    <s v="Descripción del Plato_14"/>
    <n v="14"/>
    <n v="23"/>
    <n v="1"/>
    <n v="24"/>
    <s v="Sin cebolla"/>
    <n v="9"/>
    <n v="23"/>
    <n v="0.39130434782608697"/>
    <n v="23"/>
  </r>
  <r>
    <x v="426"/>
    <n v="2"/>
    <s v="Plato_12"/>
    <s v="Descripción del Plato_12"/>
    <n v="11"/>
    <n v="19"/>
    <n v="2"/>
    <n v="56"/>
    <s v="Ninguna"/>
    <n v="8"/>
    <n v="19"/>
    <n v="0.42105263157894735"/>
    <n v="38"/>
  </r>
  <r>
    <x v="427"/>
    <n v="7"/>
    <s v="Plato_20"/>
    <s v="Descripción del Plato_20"/>
    <n v="25"/>
    <n v="40"/>
    <n v="1"/>
    <n v="38"/>
    <s v="Ninguna"/>
    <n v="15"/>
    <n v="40"/>
    <n v="0.375"/>
    <n v="40"/>
  </r>
  <r>
    <x v="427"/>
    <n v="7"/>
    <s v="Plato_14"/>
    <s v="Descripción del Plato_14"/>
    <n v="14"/>
    <n v="23"/>
    <n v="1"/>
    <n v="46"/>
    <s v="Ninguna"/>
    <n v="9"/>
    <n v="23"/>
    <n v="0.39130434782608697"/>
    <n v="23"/>
  </r>
  <r>
    <x v="427"/>
    <n v="7"/>
    <s v="Plato_1"/>
    <s v="Descripción del Plato_1"/>
    <n v="15"/>
    <n v="25"/>
    <n v="2"/>
    <n v="48"/>
    <s v="Ninguna"/>
    <n v="10"/>
    <n v="25"/>
    <n v="0.4"/>
    <n v="50"/>
  </r>
  <r>
    <x v="427"/>
    <n v="7"/>
    <s v="Plato_17"/>
    <s v="Descripción del Plato_17"/>
    <n v="19"/>
    <n v="31"/>
    <n v="2"/>
    <n v="47"/>
    <s v="Ninguna"/>
    <n v="12"/>
    <n v="31"/>
    <n v="0.38709677419354838"/>
    <n v="62"/>
  </r>
  <r>
    <x v="428"/>
    <n v="8"/>
    <s v="Plato_10"/>
    <s v="Descripción del Plato_10"/>
    <n v="15"/>
    <n v="26"/>
    <n v="3"/>
    <n v="27"/>
    <s v="Ninguna"/>
    <n v="11"/>
    <n v="26"/>
    <n v="0.42307692307692307"/>
    <n v="78"/>
  </r>
  <r>
    <x v="429"/>
    <n v="7"/>
    <s v="Plato_1"/>
    <s v="Descripción del Plato_1"/>
    <n v="15"/>
    <n v="25"/>
    <n v="1"/>
    <n v="49"/>
    <s v="Ninguna"/>
    <n v="10"/>
    <n v="25"/>
    <n v="0.4"/>
    <n v="25"/>
  </r>
  <r>
    <x v="430"/>
    <n v="15"/>
    <s v="Plato_2"/>
    <s v="Descripción del Plato_2"/>
    <n v="18"/>
    <n v="30"/>
    <n v="2"/>
    <n v="20"/>
    <s v="Ninguna"/>
    <n v="12"/>
    <n v="30"/>
    <n v="0.4"/>
    <n v="60"/>
  </r>
  <r>
    <x v="431"/>
    <n v="10"/>
    <s v="Plato_3"/>
    <s v="Descripción del Plato_3"/>
    <n v="12"/>
    <n v="20"/>
    <n v="3"/>
    <n v="16"/>
    <s v="Sin cebolla"/>
    <n v="8"/>
    <n v="20"/>
    <n v="0.4"/>
    <n v="60"/>
  </r>
  <r>
    <x v="431"/>
    <n v="10"/>
    <s v="Plato_13"/>
    <s v="Descripción del Plato_13"/>
    <n v="13"/>
    <n v="21"/>
    <n v="1"/>
    <n v="27"/>
    <s v="Ninguna"/>
    <n v="8"/>
    <n v="21"/>
    <n v="0.38095238095238093"/>
    <n v="21"/>
  </r>
  <r>
    <x v="431"/>
    <n v="10"/>
    <s v="Plato_16"/>
    <s v="Descripción del Plato_16"/>
    <n v="16"/>
    <n v="28"/>
    <n v="1"/>
    <n v="31"/>
    <s v="Ninguna"/>
    <n v="12"/>
    <n v="28"/>
    <n v="0.42857142857142855"/>
    <n v="28"/>
  </r>
  <r>
    <x v="432"/>
    <n v="10"/>
    <s v="Plato_2"/>
    <s v="Descripción del Plato_2"/>
    <n v="18"/>
    <n v="30"/>
    <n v="1"/>
    <n v="56"/>
    <s v="Sin cebolla"/>
    <n v="12"/>
    <n v="30"/>
    <n v="0.4"/>
    <n v="30"/>
  </r>
  <r>
    <x v="432"/>
    <n v="10"/>
    <s v="Plato_7"/>
    <s v="Descripción del Plato_7"/>
    <n v="14"/>
    <n v="24"/>
    <n v="3"/>
    <n v="18"/>
    <s v="Ninguna"/>
    <n v="10"/>
    <n v="24"/>
    <n v="0.41666666666666669"/>
    <n v="72"/>
  </r>
  <r>
    <x v="433"/>
    <n v="15"/>
    <s v="Plato_10"/>
    <s v="Descripción del Plato_10"/>
    <n v="15"/>
    <n v="26"/>
    <n v="2"/>
    <n v="26"/>
    <s v="Ninguna"/>
    <n v="11"/>
    <n v="26"/>
    <n v="0.42307692307692307"/>
    <n v="52"/>
  </r>
  <r>
    <x v="433"/>
    <n v="15"/>
    <s v="Plato_5"/>
    <s v="Descripción del Plato_5"/>
    <n v="13"/>
    <n v="22"/>
    <n v="2"/>
    <n v="32"/>
    <s v="Sin cebolla"/>
    <n v="9"/>
    <n v="22"/>
    <n v="0.40909090909090912"/>
    <n v="44"/>
  </r>
  <r>
    <x v="434"/>
    <n v="17"/>
    <s v="Plato_10"/>
    <s v="Descripción del Plato_10"/>
    <n v="15"/>
    <n v="26"/>
    <n v="2"/>
    <n v="14"/>
    <s v="Ninguna"/>
    <n v="11"/>
    <n v="26"/>
    <n v="0.42307692307692307"/>
    <n v="52"/>
  </r>
  <r>
    <x v="434"/>
    <n v="17"/>
    <s v="Plato_13"/>
    <s v="Descripción del Plato_13"/>
    <n v="13"/>
    <n v="21"/>
    <n v="2"/>
    <n v="42"/>
    <s v="Ninguna"/>
    <n v="8"/>
    <n v="21"/>
    <n v="0.38095238095238093"/>
    <n v="42"/>
  </r>
  <r>
    <x v="434"/>
    <n v="17"/>
    <s v="Plato_2"/>
    <s v="Descripción del Plato_2"/>
    <n v="18"/>
    <n v="30"/>
    <n v="2"/>
    <n v="55"/>
    <s v="Sin cebolla"/>
    <n v="12"/>
    <n v="30"/>
    <n v="0.4"/>
    <n v="60"/>
  </r>
  <r>
    <x v="435"/>
    <n v="10"/>
    <s v="Plato_16"/>
    <s v="Descripción del Plato_16"/>
    <n v="16"/>
    <n v="28"/>
    <n v="2"/>
    <n v="45"/>
    <s v="Sin cebolla"/>
    <n v="12"/>
    <n v="28"/>
    <n v="0.42857142857142855"/>
    <n v="56"/>
  </r>
  <r>
    <x v="436"/>
    <n v="16"/>
    <s v="Plato_8"/>
    <s v="Descripción del Plato_8"/>
    <n v="21"/>
    <n v="35"/>
    <n v="2"/>
    <n v="51"/>
    <s v="Sin cebolla"/>
    <n v="14"/>
    <n v="35"/>
    <n v="0.4"/>
    <n v="70"/>
  </r>
  <r>
    <x v="437"/>
    <n v="2"/>
    <s v="Plato_11"/>
    <s v="Descripción del Plato_11"/>
    <n v="20"/>
    <n v="33"/>
    <n v="1"/>
    <n v="51"/>
    <s v="Sin cebolla"/>
    <n v="13"/>
    <n v="33"/>
    <n v="0.39393939393939392"/>
    <n v="33"/>
  </r>
  <r>
    <x v="438"/>
    <n v="15"/>
    <s v="Plato_11"/>
    <s v="Descripción del Plato_11"/>
    <n v="20"/>
    <n v="33"/>
    <n v="3"/>
    <n v="35"/>
    <s v="Ninguna"/>
    <n v="13"/>
    <n v="33"/>
    <n v="0.39393939393939392"/>
    <n v="99"/>
  </r>
  <r>
    <x v="438"/>
    <n v="15"/>
    <s v="Plato_10"/>
    <s v="Descripción del Plato_10"/>
    <n v="15"/>
    <n v="26"/>
    <n v="3"/>
    <n v="29"/>
    <s v="Sin cebolla"/>
    <n v="11"/>
    <n v="26"/>
    <n v="0.42307692307692307"/>
    <n v="78"/>
  </r>
  <r>
    <x v="439"/>
    <n v="13"/>
    <s v="Plato_14"/>
    <s v="Descripción del Plato_14"/>
    <n v="14"/>
    <n v="23"/>
    <n v="2"/>
    <n v="36"/>
    <s v="Ninguna"/>
    <n v="9"/>
    <n v="23"/>
    <n v="0.39130434782608697"/>
    <n v="46"/>
  </r>
  <r>
    <x v="439"/>
    <n v="13"/>
    <s v="Plato_12"/>
    <s v="Descripción del Plato_12"/>
    <n v="11"/>
    <n v="19"/>
    <n v="2"/>
    <n v="9"/>
    <s v="Ninguna"/>
    <n v="8"/>
    <n v="19"/>
    <n v="0.42105263157894735"/>
    <n v="38"/>
  </r>
  <r>
    <x v="440"/>
    <n v="13"/>
    <s v="Plato_8"/>
    <s v="Descripción del Plato_8"/>
    <n v="21"/>
    <n v="35"/>
    <n v="3"/>
    <n v="54"/>
    <s v="Ninguna"/>
    <n v="14"/>
    <n v="35"/>
    <n v="0.4"/>
    <n v="105"/>
  </r>
  <r>
    <x v="440"/>
    <n v="13"/>
    <s v="Plato_10"/>
    <s v="Descripción del Plato_10"/>
    <n v="15"/>
    <n v="26"/>
    <n v="3"/>
    <n v="36"/>
    <s v="Sin cebolla"/>
    <n v="11"/>
    <n v="26"/>
    <n v="0.42307692307692307"/>
    <n v="78"/>
  </r>
  <r>
    <x v="441"/>
    <n v="15"/>
    <s v="Plato_18"/>
    <s v="Descripción del Plato_18"/>
    <n v="20"/>
    <n v="34"/>
    <n v="3"/>
    <n v="29"/>
    <s v="Sin cebolla"/>
    <n v="14"/>
    <n v="34"/>
    <n v="0.41176470588235292"/>
    <n v="102"/>
  </r>
  <r>
    <x v="441"/>
    <n v="15"/>
    <s v="Plato_1"/>
    <s v="Descripción del Plato_1"/>
    <n v="15"/>
    <n v="25"/>
    <n v="1"/>
    <n v="57"/>
    <s v="Ninguna"/>
    <n v="10"/>
    <n v="25"/>
    <n v="0.4"/>
    <n v="25"/>
  </r>
  <r>
    <x v="441"/>
    <n v="15"/>
    <s v="Plato_19"/>
    <s v="Descripción del Plato_19"/>
    <n v="22"/>
    <n v="36"/>
    <n v="3"/>
    <n v="45"/>
    <s v="Ninguna"/>
    <n v="14"/>
    <n v="36"/>
    <n v="0.3888888888888889"/>
    <n v="108"/>
  </r>
  <r>
    <x v="442"/>
    <n v="4"/>
    <s v="Plato_14"/>
    <s v="Descripción del Plato_14"/>
    <n v="14"/>
    <n v="23"/>
    <n v="1"/>
    <n v="30"/>
    <s v="Ninguna"/>
    <n v="9"/>
    <n v="23"/>
    <n v="0.39130434782608697"/>
    <n v="23"/>
  </r>
  <r>
    <x v="442"/>
    <n v="4"/>
    <s v="Plato_15"/>
    <s v="Descripción del Plato_15"/>
    <n v="19"/>
    <n v="32"/>
    <n v="1"/>
    <n v="52"/>
    <s v="Ninguna"/>
    <n v="13"/>
    <n v="32"/>
    <n v="0.40625"/>
    <n v="32"/>
  </r>
  <r>
    <x v="442"/>
    <n v="4"/>
    <s v="Plato_10"/>
    <s v="Descripción del Plato_10"/>
    <n v="15"/>
    <n v="26"/>
    <n v="3"/>
    <n v="55"/>
    <s v="Ninguna"/>
    <n v="11"/>
    <n v="26"/>
    <n v="0.42307692307692307"/>
    <n v="78"/>
  </r>
  <r>
    <x v="442"/>
    <n v="4"/>
    <s v="Plato_16"/>
    <s v="Descripción del Plato_16"/>
    <n v="16"/>
    <n v="28"/>
    <n v="3"/>
    <n v="18"/>
    <s v="Ninguna"/>
    <n v="12"/>
    <n v="28"/>
    <n v="0.42857142857142855"/>
    <n v="84"/>
  </r>
  <r>
    <x v="443"/>
    <n v="8"/>
    <s v="Plato_14"/>
    <s v="Descripción del Plato_14"/>
    <n v="14"/>
    <n v="23"/>
    <n v="1"/>
    <n v="32"/>
    <s v="Sin cebolla"/>
    <n v="9"/>
    <n v="23"/>
    <n v="0.39130434782608697"/>
    <n v="23"/>
  </r>
  <r>
    <x v="443"/>
    <n v="8"/>
    <s v="Plato_7"/>
    <s v="Descripción del Plato_7"/>
    <n v="14"/>
    <n v="24"/>
    <n v="3"/>
    <n v="49"/>
    <s v="Sin cebolla"/>
    <n v="10"/>
    <n v="24"/>
    <n v="0.41666666666666669"/>
    <n v="72"/>
  </r>
  <r>
    <x v="444"/>
    <n v="6"/>
    <s v="Plato_6"/>
    <s v="Descripción del Plato_6"/>
    <n v="16"/>
    <n v="27"/>
    <n v="3"/>
    <n v="26"/>
    <s v="Ninguna"/>
    <n v="11"/>
    <n v="27"/>
    <n v="0.40740740740740738"/>
    <n v="81"/>
  </r>
  <r>
    <x v="445"/>
    <n v="12"/>
    <s v="Plato_13"/>
    <s v="Descripción del Plato_13"/>
    <n v="13"/>
    <n v="21"/>
    <n v="1"/>
    <n v="8"/>
    <s v="Sin cebolla"/>
    <n v="8"/>
    <n v="21"/>
    <n v="0.38095238095238093"/>
    <n v="21"/>
  </r>
  <r>
    <x v="446"/>
    <n v="8"/>
    <s v="Plato_3"/>
    <s v="Descripción del Plato_3"/>
    <n v="12"/>
    <n v="20"/>
    <n v="2"/>
    <n v="29"/>
    <s v="Sin cebolla"/>
    <n v="8"/>
    <n v="20"/>
    <n v="0.4"/>
    <n v="40"/>
  </r>
  <r>
    <x v="446"/>
    <n v="8"/>
    <s v="Plato_12"/>
    <s v="Descripción del Plato_12"/>
    <n v="11"/>
    <n v="19"/>
    <n v="3"/>
    <n v="50"/>
    <s v="Sin cebolla"/>
    <n v="8"/>
    <n v="19"/>
    <n v="0.42105263157894735"/>
    <n v="57"/>
  </r>
  <r>
    <x v="446"/>
    <n v="8"/>
    <s v="Plato_16"/>
    <s v="Descripción del Plato_16"/>
    <n v="16"/>
    <n v="28"/>
    <n v="3"/>
    <n v="7"/>
    <s v="Ninguna"/>
    <n v="12"/>
    <n v="28"/>
    <n v="0.42857142857142855"/>
    <n v="84"/>
  </r>
  <r>
    <x v="447"/>
    <n v="4"/>
    <s v="Plato_12"/>
    <s v="Descripción del Plato_12"/>
    <n v="11"/>
    <n v="19"/>
    <n v="2"/>
    <n v="26"/>
    <s v="Sin cebolla"/>
    <n v="8"/>
    <n v="19"/>
    <n v="0.42105263157894735"/>
    <n v="38"/>
  </r>
  <r>
    <x v="447"/>
    <n v="4"/>
    <s v="Plato_11"/>
    <s v="Descripción del Plato_11"/>
    <n v="20"/>
    <n v="33"/>
    <n v="3"/>
    <n v="40"/>
    <s v="Sin cebolla"/>
    <n v="13"/>
    <n v="33"/>
    <n v="0.39393939393939392"/>
    <n v="99"/>
  </r>
  <r>
    <x v="448"/>
    <n v="3"/>
    <s v="Plato_15"/>
    <s v="Descripción del Plato_15"/>
    <n v="19"/>
    <n v="32"/>
    <n v="2"/>
    <n v="33"/>
    <s v="Sin cebolla"/>
    <n v="13"/>
    <n v="32"/>
    <n v="0.40625"/>
    <n v="64"/>
  </r>
  <r>
    <x v="449"/>
    <n v="9"/>
    <s v="Plato_4"/>
    <s v="Descripción del Plato_4"/>
    <n v="10"/>
    <n v="18"/>
    <n v="2"/>
    <n v="13"/>
    <s v="Sin cebolla"/>
    <n v="8"/>
    <n v="18"/>
    <n v="0.44444444444444442"/>
    <n v="36"/>
  </r>
  <r>
    <x v="449"/>
    <n v="9"/>
    <s v="Plato_19"/>
    <s v="Descripción del Plato_19"/>
    <n v="22"/>
    <n v="36"/>
    <n v="1"/>
    <n v="21"/>
    <s v="Ninguna"/>
    <n v="14"/>
    <n v="36"/>
    <n v="0.3888888888888889"/>
    <n v="36"/>
  </r>
  <r>
    <x v="450"/>
    <n v="3"/>
    <s v="Plato_8"/>
    <s v="Descripción del Plato_8"/>
    <n v="21"/>
    <n v="35"/>
    <n v="1"/>
    <n v="23"/>
    <s v="Sin cebolla"/>
    <n v="14"/>
    <n v="35"/>
    <n v="0.4"/>
    <n v="35"/>
  </r>
  <r>
    <x v="450"/>
    <n v="3"/>
    <s v="Plato_14"/>
    <s v="Descripción del Plato_14"/>
    <n v="14"/>
    <n v="23"/>
    <n v="1"/>
    <n v="41"/>
    <s v="Sin cebolla"/>
    <n v="9"/>
    <n v="23"/>
    <n v="0.39130434782608697"/>
    <n v="23"/>
  </r>
  <r>
    <x v="450"/>
    <n v="3"/>
    <s v="Plato_18"/>
    <s v="Descripción del Plato_18"/>
    <n v="20"/>
    <n v="34"/>
    <n v="1"/>
    <n v="39"/>
    <s v="Ninguna"/>
    <n v="14"/>
    <n v="34"/>
    <n v="0.41176470588235292"/>
    <n v="34"/>
  </r>
  <r>
    <x v="451"/>
    <n v="9"/>
    <s v="Plato_17"/>
    <s v="Descripción del Plato_17"/>
    <n v="19"/>
    <n v="31"/>
    <n v="3"/>
    <n v="53"/>
    <s v="Ninguna"/>
    <n v="12"/>
    <n v="31"/>
    <n v="0.38709677419354838"/>
    <n v="93"/>
  </r>
  <r>
    <x v="451"/>
    <n v="9"/>
    <s v="Plato_5"/>
    <s v="Descripción del Plato_5"/>
    <n v="13"/>
    <n v="22"/>
    <n v="2"/>
    <n v="28"/>
    <s v="Ninguna"/>
    <n v="9"/>
    <n v="22"/>
    <n v="0.40909090909090912"/>
    <n v="44"/>
  </r>
  <r>
    <x v="451"/>
    <n v="9"/>
    <s v="Plato_13"/>
    <s v="Descripción del Plato_13"/>
    <n v="13"/>
    <n v="21"/>
    <n v="1"/>
    <n v="42"/>
    <s v="Sin cebolla"/>
    <n v="8"/>
    <n v="21"/>
    <n v="0.38095238095238093"/>
    <n v="21"/>
  </r>
  <r>
    <x v="452"/>
    <n v="6"/>
    <s v="Plato_18"/>
    <s v="Descripción del Plato_18"/>
    <n v="20"/>
    <n v="34"/>
    <n v="1"/>
    <n v="42"/>
    <s v="Ninguna"/>
    <n v="14"/>
    <n v="34"/>
    <n v="0.41176470588235292"/>
    <n v="34"/>
  </r>
  <r>
    <x v="452"/>
    <n v="6"/>
    <s v="Plato_15"/>
    <s v="Descripción del Plato_15"/>
    <n v="19"/>
    <n v="32"/>
    <n v="3"/>
    <n v="58"/>
    <s v="Ninguna"/>
    <n v="13"/>
    <n v="32"/>
    <n v="0.40625"/>
    <n v="96"/>
  </r>
  <r>
    <x v="453"/>
    <n v="1"/>
    <s v="Plato_6"/>
    <s v="Descripción del Plato_6"/>
    <n v="16"/>
    <n v="27"/>
    <n v="2"/>
    <n v="49"/>
    <s v="Ninguna"/>
    <n v="11"/>
    <n v="27"/>
    <n v="0.40740740740740738"/>
    <n v="54"/>
  </r>
  <r>
    <x v="453"/>
    <n v="1"/>
    <s v="Plato_12"/>
    <s v="Descripción del Plato_12"/>
    <n v="11"/>
    <n v="19"/>
    <n v="3"/>
    <n v="18"/>
    <s v="Sin cebolla"/>
    <n v="8"/>
    <n v="19"/>
    <n v="0.42105263157894735"/>
    <n v="57"/>
  </r>
  <r>
    <x v="453"/>
    <n v="1"/>
    <s v="Plato_19"/>
    <s v="Descripción del Plato_19"/>
    <n v="22"/>
    <n v="36"/>
    <n v="2"/>
    <n v="42"/>
    <s v="Sin cebolla"/>
    <n v="14"/>
    <n v="36"/>
    <n v="0.3888888888888889"/>
    <n v="72"/>
  </r>
  <r>
    <x v="453"/>
    <n v="1"/>
    <s v="Plato_1"/>
    <s v="Descripción del Plato_1"/>
    <n v="15"/>
    <n v="25"/>
    <n v="2"/>
    <n v="44"/>
    <s v="Ninguna"/>
    <n v="10"/>
    <n v="25"/>
    <n v="0.4"/>
    <n v="50"/>
  </r>
  <r>
    <x v="454"/>
    <n v="12"/>
    <s v="Plato_7"/>
    <s v="Descripción del Plato_7"/>
    <n v="14"/>
    <n v="24"/>
    <n v="2"/>
    <n v="11"/>
    <s v="Ninguna"/>
    <n v="10"/>
    <n v="24"/>
    <n v="0.41666666666666669"/>
    <n v="48"/>
  </r>
  <r>
    <x v="455"/>
    <n v="13"/>
    <s v="Plato_20"/>
    <s v="Descripción del Plato_20"/>
    <n v="25"/>
    <n v="40"/>
    <n v="2"/>
    <n v="47"/>
    <s v="Sin cebolla"/>
    <n v="15"/>
    <n v="40"/>
    <n v="0.375"/>
    <n v="80"/>
  </r>
  <r>
    <x v="455"/>
    <n v="13"/>
    <s v="Plato_18"/>
    <s v="Descripción del Plato_18"/>
    <n v="20"/>
    <n v="34"/>
    <n v="2"/>
    <n v="24"/>
    <s v="Ninguna"/>
    <n v="14"/>
    <n v="34"/>
    <n v="0.41176470588235292"/>
    <n v="68"/>
  </r>
  <r>
    <x v="456"/>
    <n v="18"/>
    <s v="Plato_11"/>
    <s v="Descripción del Plato_11"/>
    <n v="20"/>
    <n v="33"/>
    <n v="3"/>
    <n v="43"/>
    <s v="Sin cebolla"/>
    <n v="13"/>
    <n v="33"/>
    <n v="0.39393939393939392"/>
    <n v="99"/>
  </r>
  <r>
    <x v="456"/>
    <n v="18"/>
    <s v="Plato_12"/>
    <s v="Descripción del Plato_12"/>
    <n v="11"/>
    <n v="19"/>
    <n v="2"/>
    <n v="15"/>
    <s v="Sin cebolla"/>
    <n v="8"/>
    <n v="19"/>
    <n v="0.42105263157894735"/>
    <n v="38"/>
  </r>
  <r>
    <x v="457"/>
    <n v="4"/>
    <s v="Plato_16"/>
    <s v="Descripción del Plato_16"/>
    <n v="16"/>
    <n v="28"/>
    <n v="2"/>
    <n v="11"/>
    <s v="Sin cebolla"/>
    <n v="12"/>
    <n v="28"/>
    <n v="0.42857142857142855"/>
    <n v="56"/>
  </r>
  <r>
    <x v="457"/>
    <n v="4"/>
    <s v="Plato_18"/>
    <s v="Descripción del Plato_18"/>
    <n v="20"/>
    <n v="34"/>
    <n v="3"/>
    <n v="28"/>
    <s v="Ninguna"/>
    <n v="14"/>
    <n v="34"/>
    <n v="0.41176470588235292"/>
    <n v="102"/>
  </r>
  <r>
    <x v="457"/>
    <n v="4"/>
    <s v="Plato_11"/>
    <s v="Descripción del Plato_11"/>
    <n v="20"/>
    <n v="33"/>
    <n v="2"/>
    <n v="6"/>
    <s v="Ninguna"/>
    <n v="13"/>
    <n v="33"/>
    <n v="0.39393939393939392"/>
    <n v="66"/>
  </r>
  <r>
    <x v="457"/>
    <n v="4"/>
    <s v="Plato_5"/>
    <s v="Descripción del Plato_5"/>
    <n v="13"/>
    <n v="22"/>
    <n v="2"/>
    <n v="44"/>
    <s v="Ninguna"/>
    <n v="9"/>
    <n v="22"/>
    <n v="0.40909090909090912"/>
    <n v="44"/>
  </r>
  <r>
    <x v="458"/>
    <n v="20"/>
    <s v="Plato_16"/>
    <s v="Descripción del Plato_16"/>
    <n v="16"/>
    <n v="28"/>
    <n v="3"/>
    <n v="30"/>
    <s v="Ninguna"/>
    <n v="12"/>
    <n v="28"/>
    <n v="0.42857142857142855"/>
    <n v="84"/>
  </r>
  <r>
    <x v="459"/>
    <n v="19"/>
    <s v="Plato_16"/>
    <s v="Descripción del Plato_16"/>
    <n v="16"/>
    <n v="28"/>
    <n v="1"/>
    <n v="40"/>
    <s v="Sin cebolla"/>
    <n v="12"/>
    <n v="28"/>
    <n v="0.42857142857142855"/>
    <n v="28"/>
  </r>
  <r>
    <x v="459"/>
    <n v="19"/>
    <s v="Plato_10"/>
    <s v="Descripción del Plato_10"/>
    <n v="15"/>
    <n v="26"/>
    <n v="1"/>
    <n v="8"/>
    <s v="Sin cebolla"/>
    <n v="11"/>
    <n v="26"/>
    <n v="0.42307692307692307"/>
    <n v="26"/>
  </r>
  <r>
    <x v="459"/>
    <n v="19"/>
    <s v="Plato_1"/>
    <s v="Descripción del Plato_1"/>
    <n v="15"/>
    <n v="25"/>
    <n v="2"/>
    <n v="43"/>
    <s v="Ninguna"/>
    <n v="10"/>
    <n v="25"/>
    <n v="0.4"/>
    <n v="50"/>
  </r>
  <r>
    <x v="459"/>
    <n v="19"/>
    <s v="Plato_7"/>
    <s v="Descripción del Plato_7"/>
    <n v="14"/>
    <n v="24"/>
    <n v="3"/>
    <n v="33"/>
    <s v="Ninguna"/>
    <n v="10"/>
    <n v="24"/>
    <n v="0.41666666666666669"/>
    <n v="72"/>
  </r>
  <r>
    <x v="460"/>
    <n v="4"/>
    <s v="Plato_8"/>
    <s v="Descripción del Plato_8"/>
    <n v="21"/>
    <n v="35"/>
    <n v="2"/>
    <n v="38"/>
    <s v="Sin cebolla"/>
    <n v="14"/>
    <n v="35"/>
    <n v="0.4"/>
    <n v="70"/>
  </r>
  <r>
    <x v="460"/>
    <n v="4"/>
    <s v="Plato_9"/>
    <s v="Descripción del Plato_9"/>
    <n v="17"/>
    <n v="29"/>
    <n v="1"/>
    <n v="28"/>
    <s v="Ninguna"/>
    <n v="12"/>
    <n v="29"/>
    <n v="0.41379310344827586"/>
    <n v="29"/>
  </r>
  <r>
    <x v="461"/>
    <n v="9"/>
    <s v="Plato_11"/>
    <s v="Descripción del Plato_11"/>
    <n v="20"/>
    <n v="33"/>
    <n v="3"/>
    <n v="11"/>
    <s v="Ninguna"/>
    <n v="13"/>
    <n v="33"/>
    <n v="0.39393939393939392"/>
    <n v="99"/>
  </r>
  <r>
    <x v="462"/>
    <n v="7"/>
    <s v="Plato_17"/>
    <s v="Descripción del Plato_17"/>
    <n v="19"/>
    <n v="31"/>
    <n v="3"/>
    <n v="14"/>
    <s v="Sin cebolla"/>
    <n v="12"/>
    <n v="31"/>
    <n v="0.38709677419354838"/>
    <n v="93"/>
  </r>
  <r>
    <x v="463"/>
    <n v="16"/>
    <s v="Plato_10"/>
    <s v="Descripción del Plato_10"/>
    <n v="15"/>
    <n v="26"/>
    <n v="3"/>
    <n v="50"/>
    <s v="Sin cebolla"/>
    <n v="11"/>
    <n v="26"/>
    <n v="0.42307692307692307"/>
    <n v="78"/>
  </r>
  <r>
    <x v="463"/>
    <n v="16"/>
    <s v="Plato_6"/>
    <s v="Descripción del Plato_6"/>
    <n v="16"/>
    <n v="27"/>
    <n v="2"/>
    <n v="24"/>
    <s v="Ninguna"/>
    <n v="11"/>
    <n v="27"/>
    <n v="0.40740740740740738"/>
    <n v="54"/>
  </r>
  <r>
    <x v="463"/>
    <n v="16"/>
    <s v="Plato_5"/>
    <s v="Descripción del Plato_5"/>
    <n v="13"/>
    <n v="22"/>
    <n v="1"/>
    <n v="10"/>
    <s v="Ninguna"/>
    <n v="9"/>
    <n v="22"/>
    <n v="0.40909090909090912"/>
    <n v="22"/>
  </r>
  <r>
    <x v="464"/>
    <n v="4"/>
    <s v="Plato_1"/>
    <s v="Descripción del Plato_1"/>
    <n v="15"/>
    <n v="25"/>
    <n v="3"/>
    <n v="37"/>
    <s v="Ninguna"/>
    <n v="10"/>
    <n v="25"/>
    <n v="0.4"/>
    <n v="75"/>
  </r>
  <r>
    <x v="464"/>
    <n v="4"/>
    <s v="Plato_14"/>
    <s v="Descripción del Plato_14"/>
    <n v="14"/>
    <n v="23"/>
    <n v="2"/>
    <n v="23"/>
    <s v="Sin cebolla"/>
    <n v="9"/>
    <n v="23"/>
    <n v="0.39130434782608697"/>
    <n v="46"/>
  </r>
  <r>
    <x v="465"/>
    <n v="4"/>
    <s v="Plato_5"/>
    <s v="Descripción del Plato_5"/>
    <n v="13"/>
    <n v="22"/>
    <n v="1"/>
    <n v="50"/>
    <s v="Sin cebolla"/>
    <n v="9"/>
    <n v="22"/>
    <n v="0.40909090909090912"/>
    <n v="22"/>
  </r>
  <r>
    <x v="465"/>
    <n v="4"/>
    <s v="Plato_2"/>
    <s v="Descripción del Plato_2"/>
    <n v="18"/>
    <n v="30"/>
    <n v="3"/>
    <n v="52"/>
    <s v="Ninguna"/>
    <n v="12"/>
    <n v="30"/>
    <n v="0.4"/>
    <n v="90"/>
  </r>
  <r>
    <x v="465"/>
    <n v="4"/>
    <s v="Plato_16"/>
    <s v="Descripción del Plato_16"/>
    <n v="16"/>
    <n v="28"/>
    <n v="1"/>
    <n v="43"/>
    <s v="Ninguna"/>
    <n v="12"/>
    <n v="28"/>
    <n v="0.42857142857142855"/>
    <n v="28"/>
  </r>
  <r>
    <x v="466"/>
    <n v="15"/>
    <s v="Plato_11"/>
    <s v="Descripción del Plato_11"/>
    <n v="20"/>
    <n v="33"/>
    <n v="3"/>
    <n v="13"/>
    <s v="Ninguna"/>
    <n v="13"/>
    <n v="33"/>
    <n v="0.39393939393939392"/>
    <n v="99"/>
  </r>
  <r>
    <x v="466"/>
    <n v="15"/>
    <s v="Plato_5"/>
    <s v="Descripción del Plato_5"/>
    <n v="13"/>
    <n v="22"/>
    <n v="2"/>
    <n v="59"/>
    <s v="Ninguna"/>
    <n v="9"/>
    <n v="22"/>
    <n v="0.40909090909090912"/>
    <n v="44"/>
  </r>
  <r>
    <x v="467"/>
    <n v="14"/>
    <s v="Plato_12"/>
    <s v="Descripción del Plato_12"/>
    <n v="11"/>
    <n v="19"/>
    <n v="2"/>
    <n v="38"/>
    <s v="Sin cebolla"/>
    <n v="8"/>
    <n v="19"/>
    <n v="0.42105263157894735"/>
    <n v="38"/>
  </r>
  <r>
    <x v="467"/>
    <n v="14"/>
    <s v="Plato_3"/>
    <s v="Descripción del Plato_3"/>
    <n v="12"/>
    <n v="20"/>
    <n v="2"/>
    <n v="16"/>
    <s v="Sin cebolla"/>
    <n v="8"/>
    <n v="20"/>
    <n v="0.4"/>
    <n v="40"/>
  </r>
  <r>
    <x v="467"/>
    <n v="14"/>
    <s v="Plato_16"/>
    <s v="Descripción del Plato_16"/>
    <n v="16"/>
    <n v="28"/>
    <n v="1"/>
    <n v="9"/>
    <s v="Sin cebolla"/>
    <n v="12"/>
    <n v="28"/>
    <n v="0.42857142857142855"/>
    <n v="28"/>
  </r>
  <r>
    <x v="468"/>
    <n v="1"/>
    <s v="Plato_8"/>
    <s v="Descripción del Plato_8"/>
    <n v="21"/>
    <n v="35"/>
    <n v="3"/>
    <n v="22"/>
    <s v="Sin cebolla"/>
    <n v="14"/>
    <n v="35"/>
    <n v="0.4"/>
    <n v="105"/>
  </r>
  <r>
    <x v="468"/>
    <n v="1"/>
    <s v="Plato_15"/>
    <s v="Descripción del Plato_15"/>
    <n v="19"/>
    <n v="32"/>
    <n v="1"/>
    <n v="44"/>
    <s v="Ninguna"/>
    <n v="13"/>
    <n v="32"/>
    <n v="0.40625"/>
    <n v="32"/>
  </r>
  <r>
    <x v="469"/>
    <n v="17"/>
    <s v="Plato_7"/>
    <s v="Descripción del Plato_7"/>
    <n v="14"/>
    <n v="24"/>
    <n v="1"/>
    <n v="44"/>
    <s v="Ninguna"/>
    <n v="10"/>
    <n v="24"/>
    <n v="0.41666666666666669"/>
    <n v="24"/>
  </r>
  <r>
    <x v="469"/>
    <n v="17"/>
    <s v="Plato_4"/>
    <s v="Descripción del Plato_4"/>
    <n v="10"/>
    <n v="18"/>
    <n v="3"/>
    <n v="28"/>
    <s v="Ninguna"/>
    <n v="8"/>
    <n v="18"/>
    <n v="0.44444444444444442"/>
    <n v="54"/>
  </r>
  <r>
    <x v="470"/>
    <n v="7"/>
    <s v="Plato_8"/>
    <s v="Descripción del Plato_8"/>
    <n v="21"/>
    <n v="35"/>
    <n v="3"/>
    <n v="57"/>
    <s v="Ninguna"/>
    <n v="14"/>
    <n v="35"/>
    <n v="0.4"/>
    <n v="105"/>
  </r>
  <r>
    <x v="471"/>
    <n v="20"/>
    <s v="Plato_8"/>
    <s v="Descripción del Plato_8"/>
    <n v="21"/>
    <n v="35"/>
    <n v="2"/>
    <n v="42"/>
    <s v="Ninguna"/>
    <n v="14"/>
    <n v="35"/>
    <n v="0.4"/>
    <n v="70"/>
  </r>
  <r>
    <x v="471"/>
    <n v="20"/>
    <s v="Plato_5"/>
    <s v="Descripción del Plato_5"/>
    <n v="13"/>
    <n v="22"/>
    <n v="2"/>
    <n v="31"/>
    <s v="Sin cebolla"/>
    <n v="9"/>
    <n v="22"/>
    <n v="0.40909090909090912"/>
    <n v="44"/>
  </r>
  <r>
    <x v="472"/>
    <n v="13"/>
    <s v="Plato_5"/>
    <s v="Descripción del Plato_5"/>
    <n v="13"/>
    <n v="22"/>
    <n v="2"/>
    <n v="51"/>
    <s v="Sin cebolla"/>
    <n v="9"/>
    <n v="22"/>
    <n v="0.40909090909090912"/>
    <n v="44"/>
  </r>
  <r>
    <x v="472"/>
    <n v="13"/>
    <s v="Plato_8"/>
    <s v="Descripción del Plato_8"/>
    <n v="21"/>
    <n v="35"/>
    <n v="1"/>
    <n v="10"/>
    <s v="Ninguna"/>
    <n v="14"/>
    <n v="35"/>
    <n v="0.4"/>
    <n v="35"/>
  </r>
  <r>
    <x v="473"/>
    <n v="2"/>
    <s v="Plato_18"/>
    <s v="Descripción del Plato_18"/>
    <n v="20"/>
    <n v="34"/>
    <n v="1"/>
    <n v="55"/>
    <s v="Sin cebolla"/>
    <n v="14"/>
    <n v="34"/>
    <n v="0.41176470588235292"/>
    <n v="34"/>
  </r>
  <r>
    <x v="473"/>
    <n v="2"/>
    <s v="Plato_9"/>
    <s v="Descripción del Plato_9"/>
    <n v="17"/>
    <n v="29"/>
    <n v="1"/>
    <n v="37"/>
    <s v="Ninguna"/>
    <n v="12"/>
    <n v="29"/>
    <n v="0.41379310344827586"/>
    <n v="29"/>
  </r>
  <r>
    <x v="473"/>
    <n v="2"/>
    <s v="Plato_17"/>
    <s v="Descripción del Plato_17"/>
    <n v="19"/>
    <n v="31"/>
    <n v="1"/>
    <n v="34"/>
    <s v="Sin cebolla"/>
    <n v="12"/>
    <n v="31"/>
    <n v="0.38709677419354838"/>
    <n v="31"/>
  </r>
  <r>
    <x v="473"/>
    <n v="2"/>
    <s v="Plato_16"/>
    <s v="Descripción del Plato_16"/>
    <n v="16"/>
    <n v="28"/>
    <n v="3"/>
    <n v="35"/>
    <s v="Ninguna"/>
    <n v="12"/>
    <n v="28"/>
    <n v="0.42857142857142855"/>
    <n v="84"/>
  </r>
  <r>
    <x v="474"/>
    <n v="18"/>
    <s v="Plato_7"/>
    <s v="Descripción del Plato_7"/>
    <n v="14"/>
    <n v="24"/>
    <n v="3"/>
    <n v="21"/>
    <s v="Sin cebolla"/>
    <n v="10"/>
    <n v="24"/>
    <n v="0.41666666666666669"/>
    <n v="72"/>
  </r>
  <r>
    <x v="474"/>
    <n v="18"/>
    <s v="Plato_18"/>
    <s v="Descripción del Plato_18"/>
    <n v="20"/>
    <n v="34"/>
    <n v="3"/>
    <n v="14"/>
    <s v="Sin cebolla"/>
    <n v="14"/>
    <n v="34"/>
    <n v="0.41176470588235292"/>
    <n v="102"/>
  </r>
  <r>
    <x v="475"/>
    <n v="13"/>
    <s v="Plato_7"/>
    <s v="Descripción del Plato_7"/>
    <n v="14"/>
    <n v="24"/>
    <n v="2"/>
    <n v="55"/>
    <s v="Sin cebolla"/>
    <n v="10"/>
    <n v="24"/>
    <n v="0.41666666666666669"/>
    <n v="48"/>
  </r>
  <r>
    <x v="475"/>
    <n v="13"/>
    <s v="Plato_18"/>
    <s v="Descripción del Plato_18"/>
    <n v="20"/>
    <n v="34"/>
    <n v="1"/>
    <n v="34"/>
    <s v="Ninguna"/>
    <n v="14"/>
    <n v="34"/>
    <n v="0.41176470588235292"/>
    <n v="34"/>
  </r>
  <r>
    <x v="475"/>
    <n v="13"/>
    <s v="Plato_15"/>
    <s v="Descripción del Plato_15"/>
    <n v="19"/>
    <n v="32"/>
    <n v="3"/>
    <n v="5"/>
    <s v="Sin cebolla"/>
    <n v="13"/>
    <n v="32"/>
    <n v="0.40625"/>
    <n v="96"/>
  </r>
  <r>
    <x v="475"/>
    <n v="13"/>
    <s v="Plato_20"/>
    <s v="Descripción del Plato_20"/>
    <n v="25"/>
    <n v="40"/>
    <n v="1"/>
    <n v="21"/>
    <s v="Ninguna"/>
    <n v="15"/>
    <n v="40"/>
    <n v="0.375"/>
    <n v="40"/>
  </r>
  <r>
    <x v="476"/>
    <n v="8"/>
    <s v="Plato_18"/>
    <s v="Descripción del Plato_18"/>
    <n v="20"/>
    <n v="34"/>
    <n v="2"/>
    <n v="34"/>
    <s v="Sin cebolla"/>
    <n v="14"/>
    <n v="34"/>
    <n v="0.41176470588235292"/>
    <n v="68"/>
  </r>
  <r>
    <x v="476"/>
    <n v="8"/>
    <s v="Plato_14"/>
    <s v="Descripción del Plato_14"/>
    <n v="14"/>
    <n v="23"/>
    <n v="2"/>
    <n v="13"/>
    <s v="Sin cebolla"/>
    <n v="9"/>
    <n v="23"/>
    <n v="0.39130434782608697"/>
    <n v="46"/>
  </r>
  <r>
    <x v="476"/>
    <n v="8"/>
    <s v="Plato_7"/>
    <s v="Descripción del Plato_7"/>
    <n v="14"/>
    <n v="24"/>
    <n v="2"/>
    <n v="47"/>
    <s v="Sin cebolla"/>
    <n v="10"/>
    <n v="24"/>
    <n v="0.41666666666666669"/>
    <n v="48"/>
  </r>
  <r>
    <x v="476"/>
    <n v="8"/>
    <s v="Plato_13"/>
    <s v="Descripción del Plato_13"/>
    <n v="13"/>
    <n v="21"/>
    <n v="2"/>
    <n v="21"/>
    <s v="Ninguna"/>
    <n v="8"/>
    <n v="21"/>
    <n v="0.38095238095238093"/>
    <n v="42"/>
  </r>
  <r>
    <x v="477"/>
    <n v="7"/>
    <s v="Plato_2"/>
    <s v="Descripción del Plato_2"/>
    <n v="18"/>
    <n v="30"/>
    <n v="2"/>
    <n v="54"/>
    <s v="Sin cebolla"/>
    <n v="12"/>
    <n v="30"/>
    <n v="0.4"/>
    <n v="60"/>
  </r>
  <r>
    <x v="477"/>
    <n v="7"/>
    <s v="Plato_9"/>
    <s v="Descripción del Plato_9"/>
    <n v="17"/>
    <n v="29"/>
    <n v="2"/>
    <n v="36"/>
    <s v="Sin cebolla"/>
    <n v="12"/>
    <n v="29"/>
    <n v="0.41379310344827586"/>
    <n v="58"/>
  </r>
  <r>
    <x v="478"/>
    <n v="1"/>
    <s v="Plato_4"/>
    <s v="Descripción del Plato_4"/>
    <n v="10"/>
    <n v="18"/>
    <n v="1"/>
    <n v="45"/>
    <s v="Ninguna"/>
    <n v="8"/>
    <n v="18"/>
    <n v="0.44444444444444442"/>
    <n v="18"/>
  </r>
  <r>
    <x v="478"/>
    <n v="1"/>
    <s v="Plato_18"/>
    <s v="Descripción del Plato_18"/>
    <n v="20"/>
    <n v="34"/>
    <n v="1"/>
    <n v="38"/>
    <s v="Sin cebolla"/>
    <n v="14"/>
    <n v="34"/>
    <n v="0.41176470588235292"/>
    <n v="34"/>
  </r>
  <r>
    <x v="479"/>
    <n v="1"/>
    <s v="Plato_8"/>
    <s v="Descripción del Plato_8"/>
    <n v="21"/>
    <n v="35"/>
    <n v="3"/>
    <n v="57"/>
    <s v="Sin cebolla"/>
    <n v="14"/>
    <n v="35"/>
    <n v="0.4"/>
    <n v="105"/>
  </r>
  <r>
    <x v="479"/>
    <n v="1"/>
    <s v="Plato_6"/>
    <s v="Descripción del Plato_6"/>
    <n v="16"/>
    <n v="27"/>
    <n v="2"/>
    <n v="8"/>
    <s v="Ninguna"/>
    <n v="11"/>
    <n v="27"/>
    <n v="0.40740740740740738"/>
    <n v="54"/>
  </r>
  <r>
    <x v="480"/>
    <n v="9"/>
    <s v="Plato_10"/>
    <s v="Descripción del Plato_10"/>
    <n v="15"/>
    <n v="26"/>
    <n v="2"/>
    <n v="58"/>
    <s v="Sin cebolla"/>
    <n v="11"/>
    <n v="26"/>
    <n v="0.42307692307692307"/>
    <n v="52"/>
  </r>
  <r>
    <x v="481"/>
    <n v="9"/>
    <s v="Plato_13"/>
    <s v="Descripción del Plato_13"/>
    <n v="13"/>
    <n v="21"/>
    <n v="3"/>
    <n v="21"/>
    <s v="Sin cebolla"/>
    <n v="8"/>
    <n v="21"/>
    <n v="0.38095238095238093"/>
    <n v="63"/>
  </r>
  <r>
    <x v="482"/>
    <n v="2"/>
    <s v="Plato_6"/>
    <s v="Descripción del Plato_6"/>
    <n v="16"/>
    <n v="27"/>
    <n v="3"/>
    <n v="53"/>
    <s v="Ninguna"/>
    <n v="11"/>
    <n v="27"/>
    <n v="0.40740740740740738"/>
    <n v="81"/>
  </r>
  <r>
    <x v="483"/>
    <n v="18"/>
    <s v="Plato_1"/>
    <s v="Descripción del Plato_1"/>
    <n v="15"/>
    <n v="25"/>
    <n v="3"/>
    <n v="34"/>
    <s v="Sin cebolla"/>
    <n v="10"/>
    <n v="25"/>
    <n v="0.4"/>
    <n v="75"/>
  </r>
  <r>
    <x v="484"/>
    <n v="6"/>
    <s v="Plato_7"/>
    <s v="Descripción del Plato_7"/>
    <n v="14"/>
    <n v="24"/>
    <n v="3"/>
    <n v="23"/>
    <s v="Ninguna"/>
    <n v="10"/>
    <n v="24"/>
    <n v="0.41666666666666669"/>
    <n v="72"/>
  </r>
  <r>
    <x v="484"/>
    <n v="6"/>
    <s v="Plato_19"/>
    <s v="Descripción del Plato_19"/>
    <n v="22"/>
    <n v="36"/>
    <n v="2"/>
    <n v="56"/>
    <s v="Ninguna"/>
    <n v="14"/>
    <n v="36"/>
    <n v="0.3888888888888889"/>
    <n v="72"/>
  </r>
  <r>
    <x v="485"/>
    <n v="15"/>
    <s v="Plato_19"/>
    <s v="Descripción del Plato_19"/>
    <n v="22"/>
    <n v="36"/>
    <n v="2"/>
    <n v="7"/>
    <s v="Ninguna"/>
    <n v="14"/>
    <n v="36"/>
    <n v="0.3888888888888889"/>
    <n v="72"/>
  </r>
  <r>
    <x v="485"/>
    <n v="15"/>
    <s v="Plato_3"/>
    <s v="Descripción del Plato_3"/>
    <n v="12"/>
    <n v="20"/>
    <n v="1"/>
    <n v="19"/>
    <s v="Ninguna"/>
    <n v="8"/>
    <n v="20"/>
    <n v="0.4"/>
    <n v="20"/>
  </r>
  <r>
    <x v="485"/>
    <n v="15"/>
    <s v="Plato_18"/>
    <s v="Descripción del Plato_18"/>
    <n v="20"/>
    <n v="34"/>
    <n v="1"/>
    <n v="9"/>
    <s v="Ninguna"/>
    <n v="14"/>
    <n v="34"/>
    <n v="0.41176470588235292"/>
    <n v="34"/>
  </r>
  <r>
    <x v="485"/>
    <n v="15"/>
    <s v="Plato_7"/>
    <s v="Descripción del Plato_7"/>
    <n v="14"/>
    <n v="24"/>
    <n v="1"/>
    <n v="24"/>
    <s v="Ninguna"/>
    <n v="10"/>
    <n v="24"/>
    <n v="0.41666666666666669"/>
    <n v="24"/>
  </r>
  <r>
    <x v="486"/>
    <n v="17"/>
    <s v="Plato_18"/>
    <s v="Descripción del Plato_18"/>
    <n v="20"/>
    <n v="34"/>
    <n v="2"/>
    <n v="58"/>
    <s v="Sin cebolla"/>
    <n v="14"/>
    <n v="34"/>
    <n v="0.41176470588235292"/>
    <n v="68"/>
  </r>
  <r>
    <x v="486"/>
    <n v="17"/>
    <s v="Plato_17"/>
    <s v="Descripción del Plato_17"/>
    <n v="19"/>
    <n v="31"/>
    <n v="2"/>
    <n v="29"/>
    <s v="Sin cebolla"/>
    <n v="12"/>
    <n v="31"/>
    <n v="0.38709677419354838"/>
    <n v="62"/>
  </r>
  <r>
    <x v="486"/>
    <n v="17"/>
    <s v="Plato_5"/>
    <s v="Descripción del Plato_5"/>
    <n v="13"/>
    <n v="22"/>
    <n v="1"/>
    <n v="5"/>
    <s v="Sin cebolla"/>
    <n v="9"/>
    <n v="22"/>
    <n v="0.40909090909090912"/>
    <n v="22"/>
  </r>
  <r>
    <x v="487"/>
    <n v="10"/>
    <s v="Plato_4"/>
    <s v="Descripción del Plato_4"/>
    <n v="10"/>
    <n v="18"/>
    <n v="3"/>
    <n v="54"/>
    <s v="Ninguna"/>
    <n v="8"/>
    <n v="18"/>
    <n v="0.44444444444444442"/>
    <n v="54"/>
  </r>
  <r>
    <x v="487"/>
    <n v="10"/>
    <s v="Plato_14"/>
    <s v="Descripción del Plato_14"/>
    <n v="14"/>
    <n v="23"/>
    <n v="3"/>
    <n v="52"/>
    <s v="Ninguna"/>
    <n v="9"/>
    <n v="23"/>
    <n v="0.39130434782608697"/>
    <n v="69"/>
  </r>
  <r>
    <x v="487"/>
    <n v="10"/>
    <s v="Plato_17"/>
    <s v="Descripción del Plato_17"/>
    <n v="19"/>
    <n v="31"/>
    <n v="2"/>
    <n v="18"/>
    <s v="Sin cebolla"/>
    <n v="12"/>
    <n v="31"/>
    <n v="0.38709677419354838"/>
    <n v="62"/>
  </r>
  <r>
    <x v="488"/>
    <n v="3"/>
    <s v="Plato_20"/>
    <s v="Descripción del Plato_20"/>
    <n v="25"/>
    <n v="40"/>
    <n v="2"/>
    <n v="28"/>
    <s v="Sin cebolla"/>
    <n v="15"/>
    <n v="40"/>
    <n v="0.375"/>
    <n v="80"/>
  </r>
  <r>
    <x v="488"/>
    <n v="3"/>
    <s v="Plato_14"/>
    <s v="Descripción del Plato_14"/>
    <n v="14"/>
    <n v="23"/>
    <n v="3"/>
    <n v="6"/>
    <s v="Sin cebolla"/>
    <n v="9"/>
    <n v="23"/>
    <n v="0.39130434782608697"/>
    <n v="69"/>
  </r>
  <r>
    <x v="489"/>
    <n v="1"/>
    <s v="Plato_10"/>
    <s v="Descripción del Plato_10"/>
    <n v="15"/>
    <n v="26"/>
    <n v="3"/>
    <n v="34"/>
    <s v="Ninguna"/>
    <n v="11"/>
    <n v="26"/>
    <n v="0.42307692307692307"/>
    <n v="78"/>
  </r>
  <r>
    <x v="489"/>
    <n v="1"/>
    <s v="Plato_15"/>
    <s v="Descripción del Plato_15"/>
    <n v="19"/>
    <n v="32"/>
    <n v="1"/>
    <n v="55"/>
    <s v="Ninguna"/>
    <n v="13"/>
    <n v="32"/>
    <n v="0.40625"/>
    <n v="32"/>
  </r>
  <r>
    <x v="489"/>
    <n v="1"/>
    <s v="Plato_18"/>
    <s v="Descripción del Plato_18"/>
    <n v="20"/>
    <n v="34"/>
    <n v="3"/>
    <n v="42"/>
    <s v="Ninguna"/>
    <n v="14"/>
    <n v="34"/>
    <n v="0.41176470588235292"/>
    <n v="102"/>
  </r>
  <r>
    <x v="490"/>
    <n v="7"/>
    <s v="Plato_9"/>
    <s v="Descripción del Plato_9"/>
    <n v="17"/>
    <n v="29"/>
    <n v="2"/>
    <n v="30"/>
    <s v="Ninguna"/>
    <n v="12"/>
    <n v="29"/>
    <n v="0.41379310344827586"/>
    <n v="58"/>
  </r>
  <r>
    <x v="490"/>
    <n v="7"/>
    <s v="Plato_2"/>
    <s v="Descripción del Plato_2"/>
    <n v="18"/>
    <n v="30"/>
    <n v="2"/>
    <n v="11"/>
    <s v="Ninguna"/>
    <n v="12"/>
    <n v="30"/>
    <n v="0.4"/>
    <n v="60"/>
  </r>
  <r>
    <x v="491"/>
    <n v="4"/>
    <s v="Plato_11"/>
    <s v="Descripción del Plato_11"/>
    <n v="20"/>
    <n v="33"/>
    <n v="3"/>
    <n v="15"/>
    <s v="Ninguna"/>
    <n v="13"/>
    <n v="33"/>
    <n v="0.39393939393939392"/>
    <n v="99"/>
  </r>
  <r>
    <x v="491"/>
    <n v="4"/>
    <s v="Plato_13"/>
    <s v="Descripción del Plato_13"/>
    <n v="13"/>
    <n v="21"/>
    <n v="3"/>
    <n v="8"/>
    <s v="Ninguna"/>
    <n v="8"/>
    <n v="21"/>
    <n v="0.38095238095238093"/>
    <n v="63"/>
  </r>
  <r>
    <x v="491"/>
    <n v="4"/>
    <s v="Plato_7"/>
    <s v="Descripción del Plato_7"/>
    <n v="14"/>
    <n v="24"/>
    <n v="2"/>
    <n v="26"/>
    <s v="Ninguna"/>
    <n v="10"/>
    <n v="24"/>
    <n v="0.41666666666666669"/>
    <n v="48"/>
  </r>
  <r>
    <x v="492"/>
    <n v="2"/>
    <s v="Plato_4"/>
    <s v="Descripción del Plato_4"/>
    <n v="10"/>
    <n v="18"/>
    <n v="3"/>
    <n v="8"/>
    <s v="Sin cebolla"/>
    <n v="8"/>
    <n v="18"/>
    <n v="0.44444444444444442"/>
    <n v="54"/>
  </r>
  <r>
    <x v="493"/>
    <n v="20"/>
    <s v="Plato_15"/>
    <s v="Descripción del Plato_15"/>
    <n v="19"/>
    <n v="32"/>
    <n v="2"/>
    <n v="9"/>
    <s v="Ninguna"/>
    <n v="13"/>
    <n v="32"/>
    <n v="0.40625"/>
    <n v="64"/>
  </r>
  <r>
    <x v="493"/>
    <n v="20"/>
    <s v="Plato_19"/>
    <s v="Descripción del Plato_19"/>
    <n v="22"/>
    <n v="36"/>
    <n v="3"/>
    <n v="22"/>
    <s v="Ninguna"/>
    <n v="14"/>
    <n v="36"/>
    <n v="0.3888888888888889"/>
    <n v="108"/>
  </r>
  <r>
    <x v="494"/>
    <n v="11"/>
    <s v="Plato_20"/>
    <s v="Descripción del Plato_20"/>
    <n v="25"/>
    <n v="40"/>
    <n v="3"/>
    <n v="13"/>
    <s v="Sin cebolla"/>
    <n v="15"/>
    <n v="40"/>
    <n v="0.375"/>
    <n v="120"/>
  </r>
  <r>
    <x v="494"/>
    <n v="11"/>
    <s v="Plato_6"/>
    <s v="Descripción del Plato_6"/>
    <n v="16"/>
    <n v="27"/>
    <n v="2"/>
    <n v="9"/>
    <s v="Sin cebolla"/>
    <n v="11"/>
    <n v="27"/>
    <n v="0.40740740740740738"/>
    <n v="54"/>
  </r>
  <r>
    <x v="494"/>
    <n v="11"/>
    <s v="Plato_16"/>
    <s v="Descripción del Plato_16"/>
    <n v="16"/>
    <n v="28"/>
    <n v="2"/>
    <n v="44"/>
    <s v="Ninguna"/>
    <n v="12"/>
    <n v="28"/>
    <n v="0.42857142857142855"/>
    <n v="56"/>
  </r>
  <r>
    <x v="494"/>
    <n v="11"/>
    <s v="Plato_11"/>
    <s v="Descripción del Plato_11"/>
    <n v="20"/>
    <n v="33"/>
    <n v="1"/>
    <n v="36"/>
    <s v="Sin cebolla"/>
    <n v="13"/>
    <n v="33"/>
    <n v="0.39393939393939392"/>
    <n v="33"/>
  </r>
  <r>
    <x v="495"/>
    <n v="1"/>
    <s v="Plato_11"/>
    <s v="Descripción del Plato_11"/>
    <n v="20"/>
    <n v="33"/>
    <n v="1"/>
    <n v="28"/>
    <s v="Ninguna"/>
    <n v="13"/>
    <n v="33"/>
    <n v="0.39393939393939392"/>
    <n v="33"/>
  </r>
  <r>
    <x v="495"/>
    <n v="1"/>
    <s v="Plato_18"/>
    <s v="Descripción del Plato_18"/>
    <n v="20"/>
    <n v="34"/>
    <n v="3"/>
    <n v="23"/>
    <s v="Ninguna"/>
    <n v="14"/>
    <n v="34"/>
    <n v="0.41176470588235292"/>
    <n v="102"/>
  </r>
  <r>
    <x v="495"/>
    <n v="1"/>
    <s v="Plato_12"/>
    <s v="Descripción del Plato_12"/>
    <n v="11"/>
    <n v="19"/>
    <n v="3"/>
    <n v="41"/>
    <s v="Sin cebolla"/>
    <n v="8"/>
    <n v="19"/>
    <n v="0.42105263157894735"/>
    <n v="57"/>
  </r>
  <r>
    <x v="495"/>
    <n v="1"/>
    <s v="Plato_17"/>
    <s v="Descripción del Plato_17"/>
    <n v="19"/>
    <n v="31"/>
    <n v="1"/>
    <n v="41"/>
    <s v="Sin cebolla"/>
    <n v="12"/>
    <n v="31"/>
    <n v="0.38709677419354838"/>
    <n v="31"/>
  </r>
  <r>
    <x v="496"/>
    <n v="13"/>
    <s v="Plato_2"/>
    <s v="Descripción del Plato_2"/>
    <n v="18"/>
    <n v="30"/>
    <n v="1"/>
    <n v="6"/>
    <s v="Sin cebolla"/>
    <n v="12"/>
    <n v="30"/>
    <n v="0.4"/>
    <n v="30"/>
  </r>
  <r>
    <x v="496"/>
    <n v="13"/>
    <s v="Plato_20"/>
    <s v="Descripción del Plato_20"/>
    <n v="25"/>
    <n v="40"/>
    <n v="3"/>
    <n v="32"/>
    <s v="Sin cebolla"/>
    <n v="15"/>
    <n v="40"/>
    <n v="0.375"/>
    <n v="120"/>
  </r>
  <r>
    <x v="497"/>
    <n v="20"/>
    <s v="Plato_12"/>
    <s v="Descripción del Plato_12"/>
    <n v="11"/>
    <n v="19"/>
    <n v="1"/>
    <n v="32"/>
    <s v="Ninguna"/>
    <n v="8"/>
    <n v="19"/>
    <n v="0.42105263157894735"/>
    <n v="19"/>
  </r>
  <r>
    <x v="498"/>
    <n v="5"/>
    <s v="Plato_10"/>
    <s v="Descripción del Plato_10"/>
    <n v="15"/>
    <n v="26"/>
    <n v="3"/>
    <n v="52"/>
    <s v="Ninguna"/>
    <n v="11"/>
    <n v="26"/>
    <n v="0.42307692307692307"/>
    <n v="78"/>
  </r>
  <r>
    <x v="498"/>
    <n v="5"/>
    <s v="Plato_2"/>
    <s v="Descripción del Plato_2"/>
    <n v="18"/>
    <n v="30"/>
    <n v="1"/>
    <n v="36"/>
    <s v="Sin cebolla"/>
    <n v="12"/>
    <n v="30"/>
    <n v="0.4"/>
    <n v="30"/>
  </r>
  <r>
    <x v="498"/>
    <n v="5"/>
    <s v="Plato_1"/>
    <s v="Descripción del Plato_1"/>
    <n v="15"/>
    <n v="25"/>
    <n v="2"/>
    <n v="42"/>
    <s v="Sin cebolla"/>
    <n v="10"/>
    <n v="25"/>
    <n v="0.4"/>
    <n v="50"/>
  </r>
  <r>
    <x v="499"/>
    <n v="4"/>
    <s v="Plato_6"/>
    <s v="Descripción del Plato_6"/>
    <n v="16"/>
    <n v="27"/>
    <n v="1"/>
    <n v="22"/>
    <s v="Sin cebolla"/>
    <n v="11"/>
    <n v="27"/>
    <n v="0.40740740740740738"/>
    <n v="27"/>
  </r>
  <r>
    <x v="499"/>
    <n v="4"/>
    <s v="Plato_5"/>
    <s v="Descripción del Plato_5"/>
    <n v="13"/>
    <n v="22"/>
    <n v="3"/>
    <n v="20"/>
    <s v="Ninguna"/>
    <n v="9"/>
    <n v="22"/>
    <n v="0.40909090909090912"/>
    <n v="66"/>
  </r>
  <r>
    <x v="500"/>
    <n v="7"/>
    <s v="Plato_20"/>
    <s v="Descripción del Plato_20"/>
    <n v="25"/>
    <n v="40"/>
    <n v="1"/>
    <n v="18"/>
    <s v="Sin cebolla"/>
    <n v="15"/>
    <n v="40"/>
    <n v="0.375"/>
    <n v="40"/>
  </r>
  <r>
    <x v="500"/>
    <n v="7"/>
    <s v="Plato_13"/>
    <s v="Descripción del Plato_13"/>
    <n v="13"/>
    <n v="21"/>
    <n v="2"/>
    <n v="15"/>
    <s v="Sin cebolla"/>
    <n v="8"/>
    <n v="21"/>
    <n v="0.38095238095238093"/>
    <n v="42"/>
  </r>
  <r>
    <x v="500"/>
    <n v="7"/>
    <s v="Plato_16"/>
    <s v="Descripción del Plato_16"/>
    <n v="16"/>
    <n v="28"/>
    <n v="2"/>
    <n v="6"/>
    <s v="Ninguna"/>
    <n v="12"/>
    <n v="28"/>
    <n v="0.42857142857142855"/>
    <n v="56"/>
  </r>
  <r>
    <x v="501"/>
    <n v="5"/>
    <s v="Plato_5"/>
    <s v="Descripción del Plato_5"/>
    <n v="13"/>
    <n v="22"/>
    <n v="1"/>
    <n v="33"/>
    <s v="Ninguna"/>
    <n v="9"/>
    <n v="22"/>
    <n v="0.40909090909090912"/>
    <n v="22"/>
  </r>
  <r>
    <x v="501"/>
    <n v="5"/>
    <s v="Plato_4"/>
    <s v="Descripción del Plato_4"/>
    <n v="10"/>
    <n v="18"/>
    <n v="1"/>
    <n v="5"/>
    <s v="Ninguna"/>
    <n v="8"/>
    <n v="18"/>
    <n v="0.44444444444444442"/>
    <n v="18"/>
  </r>
  <r>
    <x v="501"/>
    <n v="5"/>
    <s v="Plato_11"/>
    <s v="Descripción del Plato_11"/>
    <n v="20"/>
    <n v="33"/>
    <n v="3"/>
    <n v="35"/>
    <s v="Sin cebolla"/>
    <n v="13"/>
    <n v="33"/>
    <n v="0.39393939393939392"/>
    <n v="99"/>
  </r>
  <r>
    <x v="502"/>
    <n v="3"/>
    <s v="Plato_20"/>
    <s v="Descripción del Plato_20"/>
    <n v="25"/>
    <n v="40"/>
    <n v="2"/>
    <n v="52"/>
    <s v="Ninguna"/>
    <n v="15"/>
    <n v="40"/>
    <n v="0.375"/>
    <n v="80"/>
  </r>
  <r>
    <x v="502"/>
    <n v="3"/>
    <s v="Plato_12"/>
    <s v="Descripción del Plato_12"/>
    <n v="11"/>
    <n v="19"/>
    <n v="3"/>
    <n v="33"/>
    <s v="Sin cebolla"/>
    <n v="8"/>
    <n v="19"/>
    <n v="0.42105263157894735"/>
    <n v="57"/>
  </r>
  <r>
    <x v="503"/>
    <n v="2"/>
    <s v="Plato_6"/>
    <s v="Descripción del Plato_6"/>
    <n v="16"/>
    <n v="27"/>
    <n v="2"/>
    <n v="19"/>
    <s v="Ninguna"/>
    <n v="11"/>
    <n v="27"/>
    <n v="0.40740740740740738"/>
    <n v="54"/>
  </r>
  <r>
    <x v="504"/>
    <n v="5"/>
    <s v="Plato_20"/>
    <s v="Descripción del Plato_20"/>
    <n v="25"/>
    <n v="40"/>
    <n v="2"/>
    <n v="56"/>
    <s v="Ninguna"/>
    <n v="15"/>
    <n v="40"/>
    <n v="0.375"/>
    <n v="80"/>
  </r>
  <r>
    <x v="504"/>
    <n v="5"/>
    <s v="Plato_1"/>
    <s v="Descripción del Plato_1"/>
    <n v="15"/>
    <n v="25"/>
    <n v="3"/>
    <n v="59"/>
    <s v="Ninguna"/>
    <n v="10"/>
    <n v="25"/>
    <n v="0.4"/>
    <n v="75"/>
  </r>
  <r>
    <x v="505"/>
    <n v="18"/>
    <s v="Plato_8"/>
    <s v="Descripción del Plato_8"/>
    <n v="21"/>
    <n v="35"/>
    <n v="2"/>
    <n v="5"/>
    <s v="Sin cebolla"/>
    <n v="14"/>
    <n v="35"/>
    <n v="0.4"/>
    <n v="70"/>
  </r>
  <r>
    <x v="506"/>
    <n v="18"/>
    <s v="Plato_18"/>
    <s v="Descripción del Plato_18"/>
    <n v="20"/>
    <n v="34"/>
    <n v="3"/>
    <n v="53"/>
    <s v="Ninguna"/>
    <n v="14"/>
    <n v="34"/>
    <n v="0.41176470588235292"/>
    <n v="102"/>
  </r>
  <r>
    <x v="506"/>
    <n v="18"/>
    <s v="Plato_19"/>
    <s v="Descripción del Plato_19"/>
    <n v="22"/>
    <n v="36"/>
    <n v="3"/>
    <n v="16"/>
    <s v="Sin cebolla"/>
    <n v="14"/>
    <n v="36"/>
    <n v="0.3888888888888889"/>
    <n v="108"/>
  </r>
  <r>
    <x v="507"/>
    <n v="6"/>
    <s v="Plato_15"/>
    <s v="Descripción del Plato_15"/>
    <n v="19"/>
    <n v="32"/>
    <n v="1"/>
    <n v="34"/>
    <s v="Sin cebolla"/>
    <n v="13"/>
    <n v="32"/>
    <n v="0.40625"/>
    <n v="32"/>
  </r>
  <r>
    <x v="508"/>
    <n v="5"/>
    <s v="Plato_20"/>
    <s v="Descripción del Plato_20"/>
    <n v="25"/>
    <n v="40"/>
    <n v="2"/>
    <n v="47"/>
    <s v="Ninguna"/>
    <n v="15"/>
    <n v="40"/>
    <n v="0.375"/>
    <n v="80"/>
  </r>
  <r>
    <x v="509"/>
    <n v="6"/>
    <s v="Plato_19"/>
    <s v="Descripción del Plato_19"/>
    <n v="22"/>
    <n v="36"/>
    <n v="1"/>
    <n v="48"/>
    <s v="Ninguna"/>
    <n v="14"/>
    <n v="36"/>
    <n v="0.3888888888888889"/>
    <n v="36"/>
  </r>
  <r>
    <x v="510"/>
    <n v="2"/>
    <s v="Plato_14"/>
    <s v="Descripción del Plato_14"/>
    <n v="14"/>
    <n v="23"/>
    <n v="3"/>
    <n v="14"/>
    <s v="Ninguna"/>
    <n v="9"/>
    <n v="23"/>
    <n v="0.39130434782608697"/>
    <n v="69"/>
  </r>
  <r>
    <x v="510"/>
    <n v="2"/>
    <s v="Plato_18"/>
    <s v="Descripción del Plato_18"/>
    <n v="20"/>
    <n v="34"/>
    <n v="2"/>
    <n v="24"/>
    <s v="Ninguna"/>
    <n v="14"/>
    <n v="34"/>
    <n v="0.41176470588235292"/>
    <n v="68"/>
  </r>
  <r>
    <x v="511"/>
    <n v="2"/>
    <s v="Plato_3"/>
    <s v="Descripción del Plato_3"/>
    <n v="12"/>
    <n v="20"/>
    <n v="1"/>
    <n v="6"/>
    <s v="Sin cebolla"/>
    <n v="8"/>
    <n v="20"/>
    <n v="0.4"/>
    <n v="20"/>
  </r>
  <r>
    <x v="511"/>
    <n v="2"/>
    <s v="Plato_19"/>
    <s v="Descripción del Plato_19"/>
    <n v="22"/>
    <n v="36"/>
    <n v="3"/>
    <n v="53"/>
    <s v="Sin cebolla"/>
    <n v="14"/>
    <n v="36"/>
    <n v="0.3888888888888889"/>
    <n v="108"/>
  </r>
  <r>
    <x v="512"/>
    <n v="8"/>
    <s v="Plato_4"/>
    <s v="Descripción del Plato_4"/>
    <n v="10"/>
    <n v="18"/>
    <n v="3"/>
    <n v="56"/>
    <s v="Sin cebolla"/>
    <n v="8"/>
    <n v="18"/>
    <n v="0.44444444444444442"/>
    <n v="54"/>
  </r>
  <r>
    <x v="513"/>
    <n v="18"/>
    <s v="Plato_10"/>
    <s v="Descripción del Plato_10"/>
    <n v="15"/>
    <n v="26"/>
    <n v="2"/>
    <n v="21"/>
    <s v="Ninguna"/>
    <n v="11"/>
    <n v="26"/>
    <n v="0.42307692307692307"/>
    <n v="52"/>
  </r>
  <r>
    <x v="513"/>
    <n v="18"/>
    <s v="Plato_12"/>
    <s v="Descripción del Plato_12"/>
    <n v="11"/>
    <n v="19"/>
    <n v="2"/>
    <n v="56"/>
    <s v="Sin cebolla"/>
    <n v="8"/>
    <n v="19"/>
    <n v="0.42105263157894735"/>
    <n v="38"/>
  </r>
  <r>
    <x v="513"/>
    <n v="18"/>
    <s v="Plato_3"/>
    <s v="Descripción del Plato_3"/>
    <n v="12"/>
    <n v="20"/>
    <n v="1"/>
    <n v="25"/>
    <s v="Sin cebolla"/>
    <n v="8"/>
    <n v="20"/>
    <n v="0.4"/>
    <n v="20"/>
  </r>
  <r>
    <x v="513"/>
    <n v="18"/>
    <s v="Plato_15"/>
    <s v="Descripción del Plato_15"/>
    <n v="19"/>
    <n v="32"/>
    <n v="2"/>
    <n v="10"/>
    <s v="Ninguna"/>
    <n v="13"/>
    <n v="32"/>
    <n v="0.40625"/>
    <n v="64"/>
  </r>
  <r>
    <x v="514"/>
    <n v="19"/>
    <s v="Plato_4"/>
    <s v="Descripción del Plato_4"/>
    <n v="10"/>
    <n v="18"/>
    <n v="1"/>
    <n v="13"/>
    <s v="Sin cebolla"/>
    <n v="8"/>
    <n v="18"/>
    <n v="0.44444444444444442"/>
    <n v="18"/>
  </r>
  <r>
    <x v="515"/>
    <n v="7"/>
    <s v="Plato_12"/>
    <s v="Descripción del Plato_12"/>
    <n v="11"/>
    <n v="19"/>
    <n v="3"/>
    <n v="43"/>
    <s v="Ninguna"/>
    <n v="8"/>
    <n v="19"/>
    <n v="0.42105263157894735"/>
    <n v="57"/>
  </r>
  <r>
    <x v="515"/>
    <n v="7"/>
    <s v="Plato_14"/>
    <s v="Descripción del Plato_14"/>
    <n v="14"/>
    <n v="23"/>
    <n v="3"/>
    <n v="40"/>
    <s v="Ninguna"/>
    <n v="9"/>
    <n v="23"/>
    <n v="0.39130434782608697"/>
    <n v="69"/>
  </r>
  <r>
    <x v="515"/>
    <n v="7"/>
    <s v="Plato_3"/>
    <s v="Descripción del Plato_3"/>
    <n v="12"/>
    <n v="20"/>
    <n v="1"/>
    <n v="14"/>
    <s v="Ninguna"/>
    <n v="8"/>
    <n v="20"/>
    <n v="0.4"/>
    <n v="20"/>
  </r>
  <r>
    <x v="516"/>
    <n v="4"/>
    <s v="Plato_7"/>
    <s v="Descripción del Plato_7"/>
    <n v="14"/>
    <n v="24"/>
    <n v="1"/>
    <n v="6"/>
    <s v="Ninguna"/>
    <n v="10"/>
    <n v="24"/>
    <n v="0.41666666666666669"/>
    <n v="24"/>
  </r>
  <r>
    <x v="516"/>
    <n v="4"/>
    <s v="Plato_12"/>
    <s v="Descripción del Plato_12"/>
    <n v="11"/>
    <n v="19"/>
    <n v="3"/>
    <n v="44"/>
    <s v="Ninguna"/>
    <n v="8"/>
    <n v="19"/>
    <n v="0.42105263157894735"/>
    <n v="57"/>
  </r>
  <r>
    <x v="516"/>
    <n v="4"/>
    <s v="Plato_5"/>
    <s v="Descripción del Plato_5"/>
    <n v="13"/>
    <n v="22"/>
    <n v="1"/>
    <n v="15"/>
    <s v="Sin cebolla"/>
    <n v="9"/>
    <n v="22"/>
    <n v="0.40909090909090912"/>
    <n v="22"/>
  </r>
  <r>
    <x v="517"/>
    <n v="5"/>
    <s v="Plato_11"/>
    <s v="Descripción del Plato_11"/>
    <n v="20"/>
    <n v="33"/>
    <n v="1"/>
    <n v="48"/>
    <s v="Ninguna"/>
    <n v="13"/>
    <n v="33"/>
    <n v="0.39393939393939392"/>
    <n v="33"/>
  </r>
  <r>
    <x v="517"/>
    <n v="5"/>
    <s v="Plato_5"/>
    <s v="Descripción del Plato_5"/>
    <n v="13"/>
    <n v="22"/>
    <n v="2"/>
    <n v="5"/>
    <s v="Sin cebolla"/>
    <n v="9"/>
    <n v="22"/>
    <n v="0.40909090909090912"/>
    <n v="44"/>
  </r>
  <r>
    <x v="518"/>
    <n v="6"/>
    <s v="Plato_6"/>
    <s v="Descripción del Plato_6"/>
    <n v="16"/>
    <n v="27"/>
    <n v="3"/>
    <n v="49"/>
    <s v="Ninguna"/>
    <n v="11"/>
    <n v="27"/>
    <n v="0.40740740740740738"/>
    <n v="81"/>
  </r>
  <r>
    <x v="518"/>
    <n v="6"/>
    <s v="Plato_20"/>
    <s v="Descripción del Plato_20"/>
    <n v="25"/>
    <n v="40"/>
    <n v="3"/>
    <n v="51"/>
    <s v="Sin cebolla"/>
    <n v="15"/>
    <n v="40"/>
    <n v="0.375"/>
    <n v="120"/>
  </r>
  <r>
    <x v="518"/>
    <n v="6"/>
    <s v="Plato_5"/>
    <s v="Descripción del Plato_5"/>
    <n v="13"/>
    <n v="22"/>
    <n v="2"/>
    <n v="56"/>
    <s v="Ninguna"/>
    <n v="9"/>
    <n v="22"/>
    <n v="0.40909090909090912"/>
    <n v="44"/>
  </r>
  <r>
    <x v="519"/>
    <n v="4"/>
    <s v="Plato_9"/>
    <s v="Descripción del Plato_9"/>
    <n v="17"/>
    <n v="29"/>
    <n v="1"/>
    <n v="46"/>
    <s v="Ninguna"/>
    <n v="12"/>
    <n v="29"/>
    <n v="0.41379310344827586"/>
    <n v="29"/>
  </r>
  <r>
    <x v="519"/>
    <n v="4"/>
    <s v="Plato_18"/>
    <s v="Descripción del Plato_18"/>
    <n v="20"/>
    <n v="34"/>
    <n v="2"/>
    <n v="21"/>
    <s v="Ninguna"/>
    <n v="14"/>
    <n v="34"/>
    <n v="0.41176470588235292"/>
    <n v="68"/>
  </r>
  <r>
    <x v="519"/>
    <n v="4"/>
    <s v="Plato_17"/>
    <s v="Descripción del Plato_17"/>
    <n v="19"/>
    <n v="31"/>
    <n v="3"/>
    <n v="22"/>
    <s v="Sin cebolla"/>
    <n v="12"/>
    <n v="31"/>
    <n v="0.38709677419354838"/>
    <n v="93"/>
  </r>
  <r>
    <x v="519"/>
    <n v="4"/>
    <s v="Plato_2"/>
    <s v="Descripción del Plato_2"/>
    <n v="18"/>
    <n v="30"/>
    <n v="3"/>
    <n v="32"/>
    <s v="Ninguna"/>
    <n v="12"/>
    <n v="30"/>
    <n v="0.4"/>
    <n v="90"/>
  </r>
  <r>
    <x v="520"/>
    <n v="18"/>
    <s v="Plato_1"/>
    <s v="Descripción del Plato_1"/>
    <n v="15"/>
    <n v="25"/>
    <n v="2"/>
    <n v="52"/>
    <s v="Sin cebolla"/>
    <n v="10"/>
    <n v="25"/>
    <n v="0.4"/>
    <n v="50"/>
  </r>
  <r>
    <x v="520"/>
    <n v="18"/>
    <s v="Plato_9"/>
    <s v="Descripción del Plato_9"/>
    <n v="17"/>
    <n v="29"/>
    <n v="2"/>
    <n v="18"/>
    <s v="Ninguna"/>
    <n v="12"/>
    <n v="29"/>
    <n v="0.41379310344827586"/>
    <n v="58"/>
  </r>
  <r>
    <x v="520"/>
    <n v="18"/>
    <s v="Plato_18"/>
    <s v="Descripción del Plato_18"/>
    <n v="20"/>
    <n v="34"/>
    <n v="3"/>
    <n v="21"/>
    <s v="Sin cebolla"/>
    <n v="14"/>
    <n v="34"/>
    <n v="0.41176470588235292"/>
    <n v="102"/>
  </r>
  <r>
    <x v="521"/>
    <n v="2"/>
    <s v="Plato_16"/>
    <s v="Descripción del Plato_16"/>
    <n v="16"/>
    <n v="28"/>
    <n v="3"/>
    <n v="47"/>
    <s v="Sin cebolla"/>
    <n v="12"/>
    <n v="28"/>
    <n v="0.42857142857142855"/>
    <n v="84"/>
  </r>
  <r>
    <x v="522"/>
    <n v="4"/>
    <s v="Plato_6"/>
    <s v="Descripción del Plato_6"/>
    <n v="16"/>
    <n v="27"/>
    <n v="3"/>
    <n v="51"/>
    <s v="Ninguna"/>
    <n v="11"/>
    <n v="27"/>
    <n v="0.40740740740740738"/>
    <n v="81"/>
  </r>
  <r>
    <x v="523"/>
    <n v="16"/>
    <s v="Plato_5"/>
    <s v="Descripción del Plato_5"/>
    <n v="13"/>
    <n v="22"/>
    <n v="1"/>
    <n v="46"/>
    <s v="Sin cebolla"/>
    <n v="9"/>
    <n v="22"/>
    <n v="0.40909090909090912"/>
    <n v="22"/>
  </r>
  <r>
    <x v="523"/>
    <n v="16"/>
    <s v="Plato_6"/>
    <s v="Descripción del Plato_6"/>
    <n v="16"/>
    <n v="27"/>
    <n v="2"/>
    <n v="15"/>
    <s v="Ninguna"/>
    <n v="11"/>
    <n v="27"/>
    <n v="0.40740740740740738"/>
    <n v="54"/>
  </r>
  <r>
    <x v="524"/>
    <n v="16"/>
    <s v="Plato_14"/>
    <s v="Descripción del Plato_14"/>
    <n v="14"/>
    <n v="23"/>
    <n v="3"/>
    <n v="23"/>
    <s v="Sin cebolla"/>
    <n v="9"/>
    <n v="23"/>
    <n v="0.39130434782608697"/>
    <n v="69"/>
  </r>
  <r>
    <x v="524"/>
    <n v="16"/>
    <s v="Plato_8"/>
    <s v="Descripción del Plato_8"/>
    <n v="21"/>
    <n v="35"/>
    <n v="1"/>
    <n v="14"/>
    <s v="Ninguna"/>
    <n v="14"/>
    <n v="35"/>
    <n v="0.4"/>
    <n v="35"/>
  </r>
  <r>
    <x v="524"/>
    <n v="16"/>
    <s v="Plato_17"/>
    <s v="Descripción del Plato_17"/>
    <n v="19"/>
    <n v="31"/>
    <n v="3"/>
    <n v="40"/>
    <s v="Sin cebolla"/>
    <n v="12"/>
    <n v="31"/>
    <n v="0.38709677419354838"/>
    <n v="93"/>
  </r>
  <r>
    <x v="525"/>
    <n v="4"/>
    <s v="Plato_11"/>
    <s v="Descripción del Plato_11"/>
    <n v="20"/>
    <n v="33"/>
    <n v="1"/>
    <n v="22"/>
    <s v="Ninguna"/>
    <n v="13"/>
    <n v="33"/>
    <n v="0.39393939393939392"/>
    <n v="33"/>
  </r>
  <r>
    <x v="526"/>
    <n v="19"/>
    <s v="Plato_6"/>
    <s v="Descripción del Plato_6"/>
    <n v="16"/>
    <n v="27"/>
    <n v="2"/>
    <n v="31"/>
    <s v="Ninguna"/>
    <n v="11"/>
    <n v="27"/>
    <n v="0.40740740740740738"/>
    <n v="54"/>
  </r>
  <r>
    <x v="527"/>
    <n v="14"/>
    <s v="Plato_3"/>
    <s v="Descripción del Plato_3"/>
    <n v="12"/>
    <n v="20"/>
    <n v="1"/>
    <n v="29"/>
    <s v="Ninguna"/>
    <n v="8"/>
    <n v="20"/>
    <n v="0.4"/>
    <n v="20"/>
  </r>
  <r>
    <x v="527"/>
    <n v="14"/>
    <s v="Plato_20"/>
    <s v="Descripción del Plato_20"/>
    <n v="25"/>
    <n v="40"/>
    <n v="1"/>
    <n v="47"/>
    <s v="Ninguna"/>
    <n v="15"/>
    <n v="40"/>
    <n v="0.375"/>
    <n v="40"/>
  </r>
  <r>
    <x v="527"/>
    <n v="14"/>
    <s v="Plato_4"/>
    <s v="Descripción del Plato_4"/>
    <n v="10"/>
    <n v="18"/>
    <n v="1"/>
    <n v="45"/>
    <s v="Sin cebolla"/>
    <n v="8"/>
    <n v="18"/>
    <n v="0.44444444444444442"/>
    <n v="18"/>
  </r>
  <r>
    <x v="528"/>
    <n v="1"/>
    <s v="Plato_18"/>
    <s v="Descripción del Plato_18"/>
    <n v="20"/>
    <n v="34"/>
    <n v="1"/>
    <n v="24"/>
    <s v="Sin cebolla"/>
    <n v="14"/>
    <n v="34"/>
    <n v="0.41176470588235292"/>
    <n v="34"/>
  </r>
  <r>
    <x v="528"/>
    <n v="1"/>
    <s v="Plato_19"/>
    <s v="Descripción del Plato_19"/>
    <n v="22"/>
    <n v="36"/>
    <n v="2"/>
    <n v="51"/>
    <s v="Ninguna"/>
    <n v="14"/>
    <n v="36"/>
    <n v="0.3888888888888889"/>
    <n v="72"/>
  </r>
  <r>
    <x v="528"/>
    <n v="1"/>
    <s v="Plato_14"/>
    <s v="Descripción del Plato_14"/>
    <n v="14"/>
    <n v="23"/>
    <n v="2"/>
    <n v="27"/>
    <s v="Sin cebolla"/>
    <n v="9"/>
    <n v="23"/>
    <n v="0.39130434782608697"/>
    <n v="46"/>
  </r>
  <r>
    <x v="528"/>
    <n v="1"/>
    <s v="Plato_16"/>
    <s v="Descripción del Plato_16"/>
    <n v="16"/>
    <n v="28"/>
    <n v="2"/>
    <n v="55"/>
    <s v="Ninguna"/>
    <n v="12"/>
    <n v="28"/>
    <n v="0.42857142857142855"/>
    <n v="56"/>
  </r>
  <r>
    <x v="529"/>
    <n v="7"/>
    <s v="Plato_4"/>
    <s v="Descripción del Plato_4"/>
    <n v="10"/>
    <n v="18"/>
    <n v="3"/>
    <n v="37"/>
    <s v="Sin cebolla"/>
    <n v="8"/>
    <n v="18"/>
    <n v="0.44444444444444442"/>
    <n v="54"/>
  </r>
  <r>
    <x v="529"/>
    <n v="7"/>
    <s v="Plato_16"/>
    <s v="Descripción del Plato_16"/>
    <n v="16"/>
    <n v="28"/>
    <n v="2"/>
    <n v="50"/>
    <s v="Sin cebolla"/>
    <n v="12"/>
    <n v="28"/>
    <n v="0.42857142857142855"/>
    <n v="56"/>
  </r>
  <r>
    <x v="529"/>
    <n v="7"/>
    <s v="Plato_1"/>
    <s v="Descripción del Plato_1"/>
    <n v="15"/>
    <n v="25"/>
    <n v="2"/>
    <n v="19"/>
    <s v="Ninguna"/>
    <n v="10"/>
    <n v="25"/>
    <n v="0.4"/>
    <n v="50"/>
  </r>
  <r>
    <x v="530"/>
    <n v="9"/>
    <s v="Plato_13"/>
    <s v="Descripción del Plato_13"/>
    <n v="13"/>
    <n v="21"/>
    <n v="3"/>
    <n v="41"/>
    <s v="Ninguna"/>
    <n v="8"/>
    <n v="21"/>
    <n v="0.38095238095238093"/>
    <n v="63"/>
  </r>
  <r>
    <x v="530"/>
    <n v="9"/>
    <s v="Plato_20"/>
    <s v="Descripción del Plato_20"/>
    <n v="25"/>
    <n v="40"/>
    <n v="1"/>
    <n v="43"/>
    <s v="Ninguna"/>
    <n v="15"/>
    <n v="40"/>
    <n v="0.375"/>
    <n v="40"/>
  </r>
  <r>
    <x v="530"/>
    <n v="9"/>
    <s v="Plato_4"/>
    <s v="Descripción del Plato_4"/>
    <n v="10"/>
    <n v="18"/>
    <n v="3"/>
    <n v="56"/>
    <s v="Sin cebolla"/>
    <n v="8"/>
    <n v="18"/>
    <n v="0.44444444444444442"/>
    <n v="54"/>
  </r>
  <r>
    <x v="530"/>
    <n v="9"/>
    <s v="Plato_9"/>
    <s v="Descripción del Plato_9"/>
    <n v="17"/>
    <n v="29"/>
    <n v="3"/>
    <n v="59"/>
    <s v="Sin cebolla"/>
    <n v="12"/>
    <n v="29"/>
    <n v="0.41379310344827586"/>
    <n v="87"/>
  </r>
  <r>
    <x v="531"/>
    <n v="13"/>
    <s v="Plato_13"/>
    <s v="Descripción del Plato_13"/>
    <n v="13"/>
    <n v="21"/>
    <n v="1"/>
    <n v="24"/>
    <s v="Sin cebolla"/>
    <n v="8"/>
    <n v="21"/>
    <n v="0.38095238095238093"/>
    <n v="21"/>
  </r>
  <r>
    <x v="531"/>
    <n v="13"/>
    <s v="Plato_10"/>
    <s v="Descripción del Plato_10"/>
    <n v="15"/>
    <n v="26"/>
    <n v="2"/>
    <n v="28"/>
    <s v="Ninguna"/>
    <n v="11"/>
    <n v="26"/>
    <n v="0.42307692307692307"/>
    <n v="52"/>
  </r>
  <r>
    <x v="531"/>
    <n v="13"/>
    <s v="Plato_15"/>
    <s v="Descripción del Plato_15"/>
    <n v="19"/>
    <n v="32"/>
    <n v="2"/>
    <n v="7"/>
    <s v="Sin cebolla"/>
    <n v="13"/>
    <n v="32"/>
    <n v="0.40625"/>
    <n v="64"/>
  </r>
  <r>
    <x v="532"/>
    <n v="1"/>
    <s v="Plato_3"/>
    <s v="Descripción del Plato_3"/>
    <n v="12"/>
    <n v="20"/>
    <n v="1"/>
    <n v="34"/>
    <s v="Ninguna"/>
    <n v="8"/>
    <n v="20"/>
    <n v="0.4"/>
    <n v="20"/>
  </r>
  <r>
    <x v="532"/>
    <n v="1"/>
    <s v="Plato_13"/>
    <s v="Descripción del Plato_13"/>
    <n v="13"/>
    <n v="21"/>
    <n v="1"/>
    <n v="14"/>
    <s v="Sin cebolla"/>
    <n v="8"/>
    <n v="21"/>
    <n v="0.38095238095238093"/>
    <n v="21"/>
  </r>
  <r>
    <x v="533"/>
    <n v="1"/>
    <s v="Plato_7"/>
    <s v="Descripción del Plato_7"/>
    <n v="14"/>
    <n v="24"/>
    <n v="2"/>
    <n v="56"/>
    <s v="Sin cebolla"/>
    <n v="10"/>
    <n v="24"/>
    <n v="0.41666666666666669"/>
    <n v="48"/>
  </r>
  <r>
    <x v="533"/>
    <n v="1"/>
    <s v="Plato_9"/>
    <s v="Descripción del Plato_9"/>
    <n v="17"/>
    <n v="29"/>
    <n v="1"/>
    <n v="10"/>
    <s v="Sin cebolla"/>
    <n v="12"/>
    <n v="29"/>
    <n v="0.41379310344827586"/>
    <n v="29"/>
  </r>
  <r>
    <x v="533"/>
    <n v="1"/>
    <s v="Plato_8"/>
    <s v="Descripción del Plato_8"/>
    <n v="21"/>
    <n v="35"/>
    <n v="2"/>
    <n v="10"/>
    <s v="Ninguna"/>
    <n v="14"/>
    <n v="35"/>
    <n v="0.4"/>
    <n v="70"/>
  </r>
  <r>
    <x v="534"/>
    <n v="15"/>
    <s v="Plato_20"/>
    <s v="Descripción del Plato_20"/>
    <n v="25"/>
    <n v="40"/>
    <n v="3"/>
    <n v="48"/>
    <s v="Sin cebolla"/>
    <n v="15"/>
    <n v="40"/>
    <n v="0.375"/>
    <n v="120"/>
  </r>
  <r>
    <x v="534"/>
    <n v="15"/>
    <s v="Plato_9"/>
    <s v="Descripción del Plato_9"/>
    <n v="17"/>
    <n v="29"/>
    <n v="3"/>
    <n v="9"/>
    <s v="Ninguna"/>
    <n v="12"/>
    <n v="29"/>
    <n v="0.41379310344827586"/>
    <n v="87"/>
  </r>
  <r>
    <x v="534"/>
    <n v="15"/>
    <s v="Plato_7"/>
    <s v="Descripción del Plato_7"/>
    <n v="14"/>
    <n v="24"/>
    <n v="2"/>
    <n v="42"/>
    <s v="Ninguna"/>
    <n v="10"/>
    <n v="24"/>
    <n v="0.41666666666666669"/>
    <n v="48"/>
  </r>
  <r>
    <x v="534"/>
    <n v="15"/>
    <s v="Plato_13"/>
    <s v="Descripción del Plato_13"/>
    <n v="13"/>
    <n v="21"/>
    <n v="1"/>
    <n v="14"/>
    <s v="Ninguna"/>
    <n v="8"/>
    <n v="21"/>
    <n v="0.38095238095238093"/>
    <n v="21"/>
  </r>
  <r>
    <x v="535"/>
    <n v="9"/>
    <s v="Plato_4"/>
    <s v="Descripción del Plato_4"/>
    <n v="10"/>
    <n v="18"/>
    <n v="1"/>
    <n v="29"/>
    <s v="Sin cebolla"/>
    <n v="8"/>
    <n v="18"/>
    <n v="0.44444444444444442"/>
    <n v="18"/>
  </r>
  <r>
    <x v="535"/>
    <n v="9"/>
    <s v="Plato_9"/>
    <s v="Descripción del Plato_9"/>
    <n v="17"/>
    <n v="29"/>
    <n v="2"/>
    <n v="52"/>
    <s v="Ninguna"/>
    <n v="12"/>
    <n v="29"/>
    <n v="0.41379310344827586"/>
    <n v="58"/>
  </r>
  <r>
    <x v="535"/>
    <n v="9"/>
    <s v="Plato_14"/>
    <s v="Descripción del Plato_14"/>
    <n v="14"/>
    <n v="23"/>
    <n v="2"/>
    <n v="38"/>
    <s v="Ninguna"/>
    <n v="9"/>
    <n v="23"/>
    <n v="0.39130434782608697"/>
    <n v="46"/>
  </r>
  <r>
    <x v="535"/>
    <n v="9"/>
    <s v="Plato_2"/>
    <s v="Descripción del Plato_2"/>
    <n v="18"/>
    <n v="30"/>
    <n v="3"/>
    <n v="33"/>
    <s v="Ninguna"/>
    <n v="12"/>
    <n v="30"/>
    <n v="0.4"/>
    <n v="90"/>
  </r>
  <r>
    <x v="536"/>
    <n v="18"/>
    <s v="Plato_13"/>
    <s v="Descripción del Plato_13"/>
    <n v="13"/>
    <n v="21"/>
    <n v="3"/>
    <n v="21"/>
    <s v="Sin cebolla"/>
    <n v="8"/>
    <n v="21"/>
    <n v="0.38095238095238093"/>
    <n v="63"/>
  </r>
  <r>
    <x v="537"/>
    <n v="14"/>
    <s v="Plato_2"/>
    <s v="Descripción del Plato_2"/>
    <n v="18"/>
    <n v="30"/>
    <n v="1"/>
    <n v="55"/>
    <s v="Sin cebolla"/>
    <n v="12"/>
    <n v="30"/>
    <n v="0.4"/>
    <n v="30"/>
  </r>
  <r>
    <x v="537"/>
    <n v="14"/>
    <s v="Plato_14"/>
    <s v="Descripción del Plato_14"/>
    <n v="14"/>
    <n v="23"/>
    <n v="1"/>
    <n v="39"/>
    <s v="Ninguna"/>
    <n v="9"/>
    <n v="23"/>
    <n v="0.39130434782608697"/>
    <n v="23"/>
  </r>
  <r>
    <x v="537"/>
    <n v="14"/>
    <s v="Plato_11"/>
    <s v="Descripción del Plato_11"/>
    <n v="20"/>
    <n v="33"/>
    <n v="1"/>
    <n v="58"/>
    <s v="Sin cebolla"/>
    <n v="13"/>
    <n v="33"/>
    <n v="0.39393939393939392"/>
    <n v="33"/>
  </r>
  <r>
    <x v="537"/>
    <n v="14"/>
    <s v="Plato_16"/>
    <s v="Descripción del Plato_16"/>
    <n v="16"/>
    <n v="28"/>
    <n v="2"/>
    <n v="46"/>
    <s v="Ninguna"/>
    <n v="12"/>
    <n v="28"/>
    <n v="0.42857142857142855"/>
    <n v="56"/>
  </r>
  <r>
    <x v="538"/>
    <n v="18"/>
    <s v="Plato_2"/>
    <s v="Descripción del Plato_2"/>
    <n v="18"/>
    <n v="30"/>
    <n v="3"/>
    <n v="43"/>
    <s v="Sin cebolla"/>
    <n v="12"/>
    <n v="30"/>
    <n v="0.4"/>
    <n v="90"/>
  </r>
  <r>
    <x v="538"/>
    <n v="18"/>
    <s v="Plato_6"/>
    <s v="Descripción del Plato_6"/>
    <n v="16"/>
    <n v="27"/>
    <n v="1"/>
    <n v="40"/>
    <s v="Sin cebolla"/>
    <n v="11"/>
    <n v="27"/>
    <n v="0.40740740740740738"/>
    <n v="27"/>
  </r>
  <r>
    <x v="538"/>
    <n v="18"/>
    <s v="Plato_9"/>
    <s v="Descripción del Plato_9"/>
    <n v="17"/>
    <n v="29"/>
    <n v="3"/>
    <n v="18"/>
    <s v="Ninguna"/>
    <n v="12"/>
    <n v="29"/>
    <n v="0.41379310344827586"/>
    <n v="87"/>
  </r>
  <r>
    <x v="538"/>
    <n v="18"/>
    <s v="Plato_4"/>
    <s v="Descripción del Plato_4"/>
    <n v="10"/>
    <n v="18"/>
    <n v="2"/>
    <n v="28"/>
    <s v="Ninguna"/>
    <n v="8"/>
    <n v="18"/>
    <n v="0.44444444444444442"/>
    <n v="36"/>
  </r>
  <r>
    <x v="539"/>
    <n v="6"/>
    <s v="Plato_4"/>
    <s v="Descripción del Plato_4"/>
    <n v="10"/>
    <n v="18"/>
    <n v="3"/>
    <n v="47"/>
    <s v="Ninguna"/>
    <n v="8"/>
    <n v="18"/>
    <n v="0.44444444444444442"/>
    <n v="54"/>
  </r>
  <r>
    <x v="539"/>
    <n v="6"/>
    <s v="Plato_8"/>
    <s v="Descripción del Plato_8"/>
    <n v="21"/>
    <n v="35"/>
    <n v="2"/>
    <n v="35"/>
    <s v="Ninguna"/>
    <n v="14"/>
    <n v="35"/>
    <n v="0.4"/>
    <n v="70"/>
  </r>
  <r>
    <x v="540"/>
    <n v="19"/>
    <s v="Plato_12"/>
    <s v="Descripción del Plato_12"/>
    <n v="11"/>
    <n v="19"/>
    <n v="2"/>
    <n v="31"/>
    <s v="Ninguna"/>
    <n v="8"/>
    <n v="19"/>
    <n v="0.42105263157894735"/>
    <n v="38"/>
  </r>
  <r>
    <x v="540"/>
    <n v="19"/>
    <s v="Plato_11"/>
    <s v="Descripción del Plato_11"/>
    <n v="20"/>
    <n v="33"/>
    <n v="2"/>
    <n v="21"/>
    <s v="Ninguna"/>
    <n v="13"/>
    <n v="33"/>
    <n v="0.39393939393939392"/>
    <n v="66"/>
  </r>
  <r>
    <x v="540"/>
    <n v="19"/>
    <s v="Plato_9"/>
    <s v="Descripción del Plato_9"/>
    <n v="17"/>
    <n v="29"/>
    <n v="1"/>
    <n v="35"/>
    <s v="Ninguna"/>
    <n v="12"/>
    <n v="29"/>
    <n v="0.41379310344827586"/>
    <n v="29"/>
  </r>
  <r>
    <x v="540"/>
    <n v="19"/>
    <s v="Plato_14"/>
    <s v="Descripción del Plato_14"/>
    <n v="14"/>
    <n v="23"/>
    <n v="3"/>
    <n v="37"/>
    <s v="Ninguna"/>
    <n v="9"/>
    <n v="23"/>
    <n v="0.39130434782608697"/>
    <n v="69"/>
  </r>
  <r>
    <x v="541"/>
    <n v="9"/>
    <s v="Plato_18"/>
    <s v="Descripción del Plato_18"/>
    <n v="20"/>
    <n v="34"/>
    <n v="2"/>
    <n v="17"/>
    <s v="Sin cebolla"/>
    <n v="14"/>
    <n v="34"/>
    <n v="0.41176470588235292"/>
    <n v="68"/>
  </r>
  <r>
    <x v="541"/>
    <n v="9"/>
    <s v="Plato_10"/>
    <s v="Descripción del Plato_10"/>
    <n v="15"/>
    <n v="26"/>
    <n v="1"/>
    <n v="46"/>
    <s v="Ninguna"/>
    <n v="11"/>
    <n v="26"/>
    <n v="0.42307692307692307"/>
    <n v="26"/>
  </r>
  <r>
    <x v="541"/>
    <n v="9"/>
    <s v="Plato_6"/>
    <s v="Descripción del Plato_6"/>
    <n v="16"/>
    <n v="27"/>
    <n v="2"/>
    <n v="52"/>
    <s v="Sin cebolla"/>
    <n v="11"/>
    <n v="27"/>
    <n v="0.40740740740740738"/>
    <n v="54"/>
  </r>
  <r>
    <x v="542"/>
    <n v="19"/>
    <s v="Plato_16"/>
    <s v="Descripción del Plato_16"/>
    <n v="16"/>
    <n v="28"/>
    <n v="2"/>
    <n v="27"/>
    <s v="Sin cebolla"/>
    <n v="12"/>
    <n v="28"/>
    <n v="0.42857142857142855"/>
    <n v="56"/>
  </r>
  <r>
    <x v="542"/>
    <n v="19"/>
    <s v="Plato_6"/>
    <s v="Descripción del Plato_6"/>
    <n v="16"/>
    <n v="27"/>
    <n v="2"/>
    <n v="5"/>
    <s v="Ninguna"/>
    <n v="11"/>
    <n v="27"/>
    <n v="0.40740740740740738"/>
    <n v="54"/>
  </r>
  <r>
    <x v="542"/>
    <n v="19"/>
    <s v="Plato_15"/>
    <s v="Descripción del Plato_15"/>
    <n v="19"/>
    <n v="32"/>
    <n v="3"/>
    <n v="42"/>
    <s v="Sin cebolla"/>
    <n v="13"/>
    <n v="32"/>
    <n v="0.40625"/>
    <n v="96"/>
  </r>
  <r>
    <x v="543"/>
    <n v="7"/>
    <s v="Plato_8"/>
    <s v="Descripción del Plato_8"/>
    <n v="21"/>
    <n v="35"/>
    <n v="2"/>
    <n v="48"/>
    <s v="Ninguna"/>
    <n v="14"/>
    <n v="35"/>
    <n v="0.4"/>
    <n v="70"/>
  </r>
  <r>
    <x v="544"/>
    <n v="20"/>
    <s v="Plato_11"/>
    <s v="Descripción del Plato_11"/>
    <n v="20"/>
    <n v="33"/>
    <n v="3"/>
    <n v="57"/>
    <s v="Sin cebolla"/>
    <n v="13"/>
    <n v="33"/>
    <n v="0.39393939393939392"/>
    <n v="99"/>
  </r>
  <r>
    <x v="544"/>
    <n v="20"/>
    <s v="Plato_17"/>
    <s v="Descripción del Plato_17"/>
    <n v="19"/>
    <n v="31"/>
    <n v="1"/>
    <n v="42"/>
    <s v="Sin cebolla"/>
    <n v="12"/>
    <n v="31"/>
    <n v="0.38709677419354838"/>
    <n v="31"/>
  </r>
  <r>
    <x v="545"/>
    <n v="5"/>
    <s v="Plato_15"/>
    <s v="Descripción del Plato_15"/>
    <n v="19"/>
    <n v="32"/>
    <n v="2"/>
    <n v="33"/>
    <s v="Sin cebolla"/>
    <n v="13"/>
    <n v="32"/>
    <n v="0.40625"/>
    <n v="64"/>
  </r>
  <r>
    <x v="545"/>
    <n v="5"/>
    <s v="Plato_16"/>
    <s v="Descripción del Plato_16"/>
    <n v="16"/>
    <n v="28"/>
    <n v="1"/>
    <n v="58"/>
    <s v="Sin cebolla"/>
    <n v="12"/>
    <n v="28"/>
    <n v="0.42857142857142855"/>
    <n v="28"/>
  </r>
  <r>
    <x v="546"/>
    <n v="9"/>
    <s v="Plato_17"/>
    <s v="Descripción del Plato_17"/>
    <n v="19"/>
    <n v="31"/>
    <n v="3"/>
    <n v="13"/>
    <s v="Ninguna"/>
    <n v="12"/>
    <n v="31"/>
    <n v="0.38709677419354838"/>
    <n v="93"/>
  </r>
  <r>
    <x v="546"/>
    <n v="9"/>
    <s v="Plato_11"/>
    <s v="Descripción del Plato_11"/>
    <n v="20"/>
    <n v="33"/>
    <n v="3"/>
    <n v="54"/>
    <s v="Sin cebolla"/>
    <n v="13"/>
    <n v="33"/>
    <n v="0.39393939393939392"/>
    <n v="99"/>
  </r>
  <r>
    <x v="546"/>
    <n v="9"/>
    <s v="Plato_8"/>
    <s v="Descripción del Plato_8"/>
    <n v="21"/>
    <n v="35"/>
    <n v="1"/>
    <n v="30"/>
    <s v="Sin cebolla"/>
    <n v="14"/>
    <n v="35"/>
    <n v="0.4"/>
    <n v="35"/>
  </r>
  <r>
    <x v="547"/>
    <n v="4"/>
    <s v="Plato_18"/>
    <s v="Descripción del Plato_18"/>
    <n v="20"/>
    <n v="34"/>
    <n v="1"/>
    <n v="58"/>
    <s v="Sin cebolla"/>
    <n v="14"/>
    <n v="34"/>
    <n v="0.41176470588235292"/>
    <n v="34"/>
  </r>
  <r>
    <x v="547"/>
    <n v="4"/>
    <s v="Plato_17"/>
    <s v="Descripción del Plato_17"/>
    <n v="19"/>
    <n v="31"/>
    <n v="2"/>
    <n v="48"/>
    <s v="Sin cebolla"/>
    <n v="12"/>
    <n v="31"/>
    <n v="0.38709677419354838"/>
    <n v="62"/>
  </r>
  <r>
    <x v="548"/>
    <n v="12"/>
    <s v="Plato_1"/>
    <s v="Descripción del Plato_1"/>
    <n v="15"/>
    <n v="25"/>
    <n v="1"/>
    <n v="19"/>
    <s v="Ninguna"/>
    <n v="10"/>
    <n v="25"/>
    <n v="0.4"/>
    <n v="25"/>
  </r>
  <r>
    <x v="548"/>
    <n v="12"/>
    <s v="Plato_8"/>
    <s v="Descripción del Plato_8"/>
    <n v="21"/>
    <n v="35"/>
    <n v="1"/>
    <n v="20"/>
    <s v="Sin cebolla"/>
    <n v="14"/>
    <n v="35"/>
    <n v="0.4"/>
    <n v="35"/>
  </r>
  <r>
    <x v="548"/>
    <n v="12"/>
    <s v="Plato_18"/>
    <s v="Descripción del Plato_18"/>
    <n v="20"/>
    <n v="34"/>
    <n v="3"/>
    <n v="59"/>
    <s v="Ninguna"/>
    <n v="14"/>
    <n v="34"/>
    <n v="0.41176470588235292"/>
    <n v="102"/>
  </r>
  <r>
    <x v="549"/>
    <n v="1"/>
    <s v="Plato_2"/>
    <s v="Descripción del Plato_2"/>
    <n v="18"/>
    <n v="30"/>
    <n v="2"/>
    <n v="28"/>
    <s v="Sin cebolla"/>
    <n v="12"/>
    <n v="30"/>
    <n v="0.4"/>
    <n v="60"/>
  </r>
  <r>
    <x v="549"/>
    <n v="1"/>
    <s v="Plato_7"/>
    <s v="Descripción del Plato_7"/>
    <n v="14"/>
    <n v="24"/>
    <n v="1"/>
    <n v="5"/>
    <s v="Ninguna"/>
    <n v="10"/>
    <n v="24"/>
    <n v="0.41666666666666669"/>
    <n v="24"/>
  </r>
  <r>
    <x v="549"/>
    <n v="1"/>
    <s v="Plato_3"/>
    <s v="Descripción del Plato_3"/>
    <n v="12"/>
    <n v="20"/>
    <n v="2"/>
    <n v="24"/>
    <s v="Ninguna"/>
    <n v="8"/>
    <n v="20"/>
    <n v="0.4"/>
    <n v="40"/>
  </r>
  <r>
    <x v="550"/>
    <n v="4"/>
    <s v="Plato_2"/>
    <s v="Descripción del Plato_2"/>
    <n v="18"/>
    <n v="30"/>
    <n v="1"/>
    <n v="32"/>
    <s v="Sin cebolla"/>
    <n v="12"/>
    <n v="30"/>
    <n v="0.4"/>
    <n v="30"/>
  </r>
  <r>
    <x v="550"/>
    <n v="4"/>
    <s v="Plato_3"/>
    <s v="Descripción del Plato_3"/>
    <n v="12"/>
    <n v="20"/>
    <n v="3"/>
    <n v="11"/>
    <s v="Ninguna"/>
    <n v="8"/>
    <n v="20"/>
    <n v="0.4"/>
    <n v="60"/>
  </r>
  <r>
    <x v="550"/>
    <n v="4"/>
    <s v="Plato_4"/>
    <s v="Descripción del Plato_4"/>
    <n v="10"/>
    <n v="18"/>
    <n v="1"/>
    <n v="29"/>
    <s v="Ninguna"/>
    <n v="8"/>
    <n v="18"/>
    <n v="0.44444444444444442"/>
    <n v="18"/>
  </r>
  <r>
    <x v="550"/>
    <n v="4"/>
    <s v="Plato_13"/>
    <s v="Descripción del Plato_13"/>
    <n v="13"/>
    <n v="21"/>
    <n v="3"/>
    <n v="51"/>
    <s v="Sin cebolla"/>
    <n v="8"/>
    <n v="21"/>
    <n v="0.38095238095238093"/>
    <n v="63"/>
  </r>
  <r>
    <x v="551"/>
    <n v="11"/>
    <s v="Plato_20"/>
    <s v="Descripción del Plato_20"/>
    <n v="25"/>
    <n v="40"/>
    <n v="3"/>
    <n v="26"/>
    <s v="Sin cebolla"/>
    <n v="15"/>
    <n v="40"/>
    <n v="0.375"/>
    <n v="120"/>
  </r>
  <r>
    <x v="551"/>
    <n v="11"/>
    <s v="Plato_13"/>
    <s v="Descripción del Plato_13"/>
    <n v="13"/>
    <n v="21"/>
    <n v="3"/>
    <n v="57"/>
    <s v="Sin cebolla"/>
    <n v="8"/>
    <n v="21"/>
    <n v="0.38095238095238093"/>
    <n v="63"/>
  </r>
  <r>
    <x v="551"/>
    <n v="11"/>
    <s v="Plato_3"/>
    <s v="Descripción del Plato_3"/>
    <n v="12"/>
    <n v="20"/>
    <n v="3"/>
    <n v="32"/>
    <s v="Sin cebolla"/>
    <n v="8"/>
    <n v="20"/>
    <n v="0.4"/>
    <n v="60"/>
  </r>
  <r>
    <x v="552"/>
    <n v="14"/>
    <s v="Plato_2"/>
    <s v="Descripción del Plato_2"/>
    <n v="18"/>
    <n v="30"/>
    <n v="3"/>
    <n v="26"/>
    <s v="Sin cebolla"/>
    <n v="12"/>
    <n v="30"/>
    <n v="0.4"/>
    <n v="90"/>
  </r>
  <r>
    <x v="552"/>
    <n v="14"/>
    <s v="Plato_1"/>
    <s v="Descripción del Plato_1"/>
    <n v="15"/>
    <n v="25"/>
    <n v="2"/>
    <n v="56"/>
    <s v="Ninguna"/>
    <n v="10"/>
    <n v="25"/>
    <n v="0.4"/>
    <n v="50"/>
  </r>
  <r>
    <x v="552"/>
    <n v="14"/>
    <s v="Plato_5"/>
    <s v="Descripción del Plato_5"/>
    <n v="13"/>
    <n v="22"/>
    <n v="2"/>
    <n v="54"/>
    <s v="Ninguna"/>
    <n v="9"/>
    <n v="22"/>
    <n v="0.40909090909090912"/>
    <n v="44"/>
  </r>
  <r>
    <x v="552"/>
    <n v="14"/>
    <s v="Plato_12"/>
    <s v="Descripción del Plato_12"/>
    <n v="11"/>
    <n v="19"/>
    <n v="1"/>
    <n v="42"/>
    <s v="Sin cebolla"/>
    <n v="8"/>
    <n v="19"/>
    <n v="0.42105263157894735"/>
    <n v="19"/>
  </r>
  <r>
    <x v="553"/>
    <n v="10"/>
    <s v="Plato_14"/>
    <s v="Descripción del Plato_14"/>
    <n v="14"/>
    <n v="23"/>
    <n v="2"/>
    <n v="55"/>
    <s v="Sin cebolla"/>
    <n v="9"/>
    <n v="23"/>
    <n v="0.39130434782608697"/>
    <n v="46"/>
  </r>
  <r>
    <x v="553"/>
    <n v="10"/>
    <s v="Plato_20"/>
    <s v="Descripción del Plato_20"/>
    <n v="25"/>
    <n v="40"/>
    <n v="3"/>
    <n v="16"/>
    <s v="Ninguna"/>
    <n v="15"/>
    <n v="40"/>
    <n v="0.375"/>
    <n v="120"/>
  </r>
  <r>
    <x v="554"/>
    <n v="20"/>
    <s v="Plato_2"/>
    <s v="Descripción del Plato_2"/>
    <n v="18"/>
    <n v="30"/>
    <n v="1"/>
    <n v="46"/>
    <s v="Ninguna"/>
    <n v="12"/>
    <n v="30"/>
    <n v="0.4"/>
    <n v="30"/>
  </r>
  <r>
    <x v="555"/>
    <n v="9"/>
    <s v="Plato_5"/>
    <s v="Descripción del Plato_5"/>
    <n v="13"/>
    <n v="22"/>
    <n v="1"/>
    <n v="36"/>
    <s v="Ninguna"/>
    <n v="9"/>
    <n v="22"/>
    <n v="0.40909090909090912"/>
    <n v="22"/>
  </r>
  <r>
    <x v="555"/>
    <n v="9"/>
    <s v="Plato_4"/>
    <s v="Descripción del Plato_4"/>
    <n v="10"/>
    <n v="18"/>
    <n v="3"/>
    <n v="30"/>
    <s v="Sin cebolla"/>
    <n v="8"/>
    <n v="18"/>
    <n v="0.44444444444444442"/>
    <n v="54"/>
  </r>
  <r>
    <x v="556"/>
    <n v="7"/>
    <s v="Plato_15"/>
    <s v="Descripción del Plato_15"/>
    <n v="19"/>
    <n v="32"/>
    <n v="2"/>
    <n v="47"/>
    <s v="Sin cebolla"/>
    <n v="13"/>
    <n v="32"/>
    <n v="0.40625"/>
    <n v="64"/>
  </r>
  <r>
    <x v="556"/>
    <n v="7"/>
    <s v="Plato_13"/>
    <s v="Descripción del Plato_13"/>
    <n v="13"/>
    <n v="21"/>
    <n v="3"/>
    <n v="22"/>
    <s v="Sin cebolla"/>
    <n v="8"/>
    <n v="21"/>
    <n v="0.38095238095238093"/>
    <n v="63"/>
  </r>
  <r>
    <x v="556"/>
    <n v="7"/>
    <s v="Plato_1"/>
    <s v="Descripción del Plato_1"/>
    <n v="15"/>
    <n v="25"/>
    <n v="2"/>
    <n v="38"/>
    <s v="Ninguna"/>
    <n v="10"/>
    <n v="25"/>
    <n v="0.4"/>
    <n v="50"/>
  </r>
  <r>
    <x v="557"/>
    <n v="6"/>
    <s v="Plato_15"/>
    <s v="Descripción del Plato_15"/>
    <n v="19"/>
    <n v="32"/>
    <n v="3"/>
    <n v="56"/>
    <s v="Ninguna"/>
    <n v="13"/>
    <n v="32"/>
    <n v="0.40625"/>
    <n v="96"/>
  </r>
  <r>
    <x v="557"/>
    <n v="6"/>
    <s v="Plato_1"/>
    <s v="Descripción del Plato_1"/>
    <n v="15"/>
    <n v="25"/>
    <n v="2"/>
    <n v="54"/>
    <s v="Sin cebolla"/>
    <n v="10"/>
    <n v="25"/>
    <n v="0.4"/>
    <n v="50"/>
  </r>
  <r>
    <x v="557"/>
    <n v="6"/>
    <s v="Plato_11"/>
    <s v="Descripción del Plato_11"/>
    <n v="20"/>
    <n v="33"/>
    <n v="1"/>
    <n v="57"/>
    <s v="Ninguna"/>
    <n v="13"/>
    <n v="33"/>
    <n v="0.39393939393939392"/>
    <n v="33"/>
  </r>
  <r>
    <x v="558"/>
    <n v="11"/>
    <s v="Plato_11"/>
    <s v="Descripción del Plato_11"/>
    <n v="20"/>
    <n v="33"/>
    <n v="3"/>
    <n v="41"/>
    <s v="Sin cebolla"/>
    <n v="13"/>
    <n v="33"/>
    <n v="0.39393939393939392"/>
    <n v="99"/>
  </r>
  <r>
    <x v="559"/>
    <n v="6"/>
    <s v="Plato_4"/>
    <s v="Descripción del Plato_4"/>
    <n v="10"/>
    <n v="18"/>
    <n v="2"/>
    <n v="36"/>
    <s v="Sin cebolla"/>
    <n v="8"/>
    <n v="18"/>
    <n v="0.44444444444444442"/>
    <n v="36"/>
  </r>
  <r>
    <x v="559"/>
    <n v="6"/>
    <s v="Plato_1"/>
    <s v="Descripción del Plato_1"/>
    <n v="15"/>
    <n v="25"/>
    <n v="3"/>
    <n v="12"/>
    <s v="Sin cebolla"/>
    <n v="10"/>
    <n v="25"/>
    <n v="0.4"/>
    <n v="75"/>
  </r>
  <r>
    <x v="560"/>
    <n v="4"/>
    <s v="Plato_4"/>
    <s v="Descripción del Plato_4"/>
    <n v="10"/>
    <n v="18"/>
    <n v="1"/>
    <n v="56"/>
    <s v="Sin cebolla"/>
    <n v="8"/>
    <n v="18"/>
    <n v="0.44444444444444442"/>
    <n v="18"/>
  </r>
  <r>
    <x v="560"/>
    <n v="4"/>
    <s v="Plato_14"/>
    <s v="Descripción del Plato_14"/>
    <n v="14"/>
    <n v="23"/>
    <n v="2"/>
    <n v="8"/>
    <s v="Sin cebolla"/>
    <n v="9"/>
    <n v="23"/>
    <n v="0.39130434782608697"/>
    <n v="46"/>
  </r>
  <r>
    <x v="561"/>
    <n v="20"/>
    <s v="Plato_20"/>
    <s v="Descripción del Plato_20"/>
    <n v="25"/>
    <n v="40"/>
    <n v="3"/>
    <n v="41"/>
    <s v="Ninguna"/>
    <n v="15"/>
    <n v="40"/>
    <n v="0.375"/>
    <n v="120"/>
  </r>
  <r>
    <x v="561"/>
    <n v="20"/>
    <s v="Plato_9"/>
    <s v="Descripción del Plato_9"/>
    <n v="17"/>
    <n v="29"/>
    <n v="2"/>
    <n v="7"/>
    <s v="Ninguna"/>
    <n v="12"/>
    <n v="29"/>
    <n v="0.41379310344827586"/>
    <n v="58"/>
  </r>
  <r>
    <x v="561"/>
    <n v="20"/>
    <s v="Plato_7"/>
    <s v="Descripción del Plato_7"/>
    <n v="14"/>
    <n v="24"/>
    <n v="2"/>
    <n v="22"/>
    <s v="Ninguna"/>
    <n v="10"/>
    <n v="24"/>
    <n v="0.41666666666666669"/>
    <n v="48"/>
  </r>
  <r>
    <x v="561"/>
    <n v="20"/>
    <s v="Plato_17"/>
    <s v="Descripción del Plato_17"/>
    <n v="19"/>
    <n v="31"/>
    <n v="2"/>
    <n v="42"/>
    <s v="Sin cebolla"/>
    <n v="12"/>
    <n v="31"/>
    <n v="0.38709677419354838"/>
    <n v="62"/>
  </r>
  <r>
    <x v="562"/>
    <n v="12"/>
    <s v="Plato_6"/>
    <s v="Descripción del Plato_6"/>
    <n v="16"/>
    <n v="27"/>
    <n v="2"/>
    <n v="37"/>
    <s v="Sin cebolla"/>
    <n v="11"/>
    <n v="27"/>
    <n v="0.40740740740740738"/>
    <n v="54"/>
  </r>
  <r>
    <x v="563"/>
    <n v="9"/>
    <s v="Plato_19"/>
    <s v="Descripción del Plato_19"/>
    <n v="22"/>
    <n v="36"/>
    <n v="1"/>
    <n v="7"/>
    <s v="Sin cebolla"/>
    <n v="14"/>
    <n v="36"/>
    <n v="0.3888888888888889"/>
    <n v="36"/>
  </r>
  <r>
    <x v="563"/>
    <n v="9"/>
    <s v="Plato_20"/>
    <s v="Descripción del Plato_20"/>
    <n v="25"/>
    <n v="40"/>
    <n v="2"/>
    <n v="36"/>
    <s v="Sin cebolla"/>
    <n v="15"/>
    <n v="40"/>
    <n v="0.375"/>
    <n v="80"/>
  </r>
  <r>
    <x v="563"/>
    <n v="9"/>
    <s v="Plato_3"/>
    <s v="Descripción del Plato_3"/>
    <n v="12"/>
    <n v="20"/>
    <n v="2"/>
    <n v="11"/>
    <s v="Sin cebolla"/>
    <n v="8"/>
    <n v="20"/>
    <n v="0.4"/>
    <n v="40"/>
  </r>
  <r>
    <x v="564"/>
    <n v="3"/>
    <s v="Plato_15"/>
    <s v="Descripción del Plato_15"/>
    <n v="19"/>
    <n v="32"/>
    <n v="3"/>
    <n v="19"/>
    <s v="Ninguna"/>
    <n v="13"/>
    <n v="32"/>
    <n v="0.40625"/>
    <n v="96"/>
  </r>
  <r>
    <x v="564"/>
    <n v="3"/>
    <s v="Plato_4"/>
    <s v="Descripción del Plato_4"/>
    <n v="10"/>
    <n v="18"/>
    <n v="3"/>
    <n v="53"/>
    <s v="Sin cebolla"/>
    <n v="8"/>
    <n v="18"/>
    <n v="0.44444444444444442"/>
    <n v="54"/>
  </r>
  <r>
    <x v="564"/>
    <n v="3"/>
    <s v="Plato_11"/>
    <s v="Descripción del Plato_11"/>
    <n v="20"/>
    <n v="33"/>
    <n v="2"/>
    <n v="21"/>
    <s v="Sin cebolla"/>
    <n v="13"/>
    <n v="33"/>
    <n v="0.39393939393939392"/>
    <n v="66"/>
  </r>
  <r>
    <x v="564"/>
    <n v="3"/>
    <s v="Plato_8"/>
    <s v="Descripción del Plato_8"/>
    <n v="21"/>
    <n v="35"/>
    <n v="1"/>
    <n v="5"/>
    <s v="Sin cebolla"/>
    <n v="14"/>
    <n v="35"/>
    <n v="0.4"/>
    <n v="35"/>
  </r>
  <r>
    <x v="565"/>
    <n v="4"/>
    <s v="Plato_10"/>
    <s v="Descripción del Plato_10"/>
    <n v="15"/>
    <n v="26"/>
    <n v="3"/>
    <n v="56"/>
    <s v="Ninguna"/>
    <n v="11"/>
    <n v="26"/>
    <n v="0.42307692307692307"/>
    <n v="78"/>
  </r>
  <r>
    <x v="566"/>
    <n v="15"/>
    <s v="Plato_16"/>
    <s v="Descripción del Plato_16"/>
    <n v="16"/>
    <n v="28"/>
    <n v="2"/>
    <n v="9"/>
    <s v="Ninguna"/>
    <n v="12"/>
    <n v="28"/>
    <n v="0.42857142857142855"/>
    <n v="56"/>
  </r>
  <r>
    <x v="566"/>
    <n v="15"/>
    <s v="Plato_11"/>
    <s v="Descripción del Plato_11"/>
    <n v="20"/>
    <n v="33"/>
    <n v="2"/>
    <n v="34"/>
    <s v="Sin cebolla"/>
    <n v="13"/>
    <n v="33"/>
    <n v="0.39393939393939392"/>
    <n v="66"/>
  </r>
  <r>
    <x v="566"/>
    <n v="15"/>
    <s v="Plato_18"/>
    <s v="Descripción del Plato_18"/>
    <n v="20"/>
    <n v="34"/>
    <n v="2"/>
    <n v="18"/>
    <s v="Ninguna"/>
    <n v="14"/>
    <n v="34"/>
    <n v="0.41176470588235292"/>
    <n v="68"/>
  </r>
  <r>
    <x v="566"/>
    <n v="15"/>
    <s v="Plato_13"/>
    <s v="Descripción del Plato_13"/>
    <n v="13"/>
    <n v="21"/>
    <n v="3"/>
    <n v="41"/>
    <s v="Sin cebolla"/>
    <n v="8"/>
    <n v="21"/>
    <n v="0.38095238095238093"/>
    <n v="63"/>
  </r>
  <r>
    <x v="567"/>
    <n v="5"/>
    <s v="Plato_18"/>
    <s v="Descripción del Plato_18"/>
    <n v="20"/>
    <n v="34"/>
    <n v="3"/>
    <n v="40"/>
    <s v="Ninguna"/>
    <n v="14"/>
    <n v="34"/>
    <n v="0.41176470588235292"/>
    <n v="102"/>
  </r>
  <r>
    <x v="567"/>
    <n v="5"/>
    <s v="Plato_20"/>
    <s v="Descripción del Plato_20"/>
    <n v="25"/>
    <n v="40"/>
    <n v="2"/>
    <n v="44"/>
    <s v="Sin cebolla"/>
    <n v="15"/>
    <n v="40"/>
    <n v="0.375"/>
    <n v="80"/>
  </r>
  <r>
    <x v="568"/>
    <n v="12"/>
    <s v="Plato_18"/>
    <s v="Descripción del Plato_18"/>
    <n v="20"/>
    <n v="34"/>
    <n v="2"/>
    <n v="26"/>
    <s v="Ninguna"/>
    <n v="14"/>
    <n v="34"/>
    <n v="0.41176470588235292"/>
    <n v="68"/>
  </r>
  <r>
    <x v="568"/>
    <n v="12"/>
    <s v="Plato_13"/>
    <s v="Descripción del Plato_13"/>
    <n v="13"/>
    <n v="21"/>
    <n v="3"/>
    <n v="32"/>
    <s v="Sin cebolla"/>
    <n v="8"/>
    <n v="21"/>
    <n v="0.38095238095238093"/>
    <n v="63"/>
  </r>
  <r>
    <x v="569"/>
    <n v="1"/>
    <s v="Plato_11"/>
    <s v="Descripción del Plato_11"/>
    <n v="20"/>
    <n v="33"/>
    <n v="1"/>
    <n v="38"/>
    <s v="Ninguna"/>
    <n v="13"/>
    <n v="33"/>
    <n v="0.39393939393939392"/>
    <n v="33"/>
  </r>
  <r>
    <x v="569"/>
    <n v="1"/>
    <s v="Plato_10"/>
    <s v="Descripción del Plato_10"/>
    <n v="15"/>
    <n v="26"/>
    <n v="2"/>
    <n v="8"/>
    <s v="Sin cebolla"/>
    <n v="11"/>
    <n v="26"/>
    <n v="0.42307692307692307"/>
    <n v="52"/>
  </r>
  <r>
    <x v="570"/>
    <n v="15"/>
    <s v="Plato_6"/>
    <s v="Descripción del Plato_6"/>
    <n v="16"/>
    <n v="27"/>
    <n v="2"/>
    <n v="26"/>
    <s v="Ninguna"/>
    <n v="11"/>
    <n v="27"/>
    <n v="0.40740740740740738"/>
    <n v="54"/>
  </r>
  <r>
    <x v="571"/>
    <n v="19"/>
    <s v="Plato_2"/>
    <s v="Descripción del Plato_2"/>
    <n v="18"/>
    <n v="30"/>
    <n v="1"/>
    <n v="34"/>
    <s v="Sin cebolla"/>
    <n v="12"/>
    <n v="30"/>
    <n v="0.4"/>
    <n v="30"/>
  </r>
  <r>
    <x v="571"/>
    <n v="19"/>
    <s v="Plato_5"/>
    <s v="Descripción del Plato_5"/>
    <n v="13"/>
    <n v="22"/>
    <n v="2"/>
    <n v="10"/>
    <s v="Sin cebolla"/>
    <n v="9"/>
    <n v="22"/>
    <n v="0.40909090909090912"/>
    <n v="44"/>
  </r>
  <r>
    <x v="572"/>
    <n v="7"/>
    <s v="Plato_13"/>
    <s v="Descripción del Plato_13"/>
    <n v="13"/>
    <n v="21"/>
    <n v="3"/>
    <n v="41"/>
    <s v="Ninguna"/>
    <n v="8"/>
    <n v="21"/>
    <n v="0.38095238095238093"/>
    <n v="63"/>
  </r>
  <r>
    <x v="572"/>
    <n v="7"/>
    <s v="Plato_18"/>
    <s v="Descripción del Plato_18"/>
    <n v="20"/>
    <n v="34"/>
    <n v="3"/>
    <n v="28"/>
    <s v="Sin cebolla"/>
    <n v="14"/>
    <n v="34"/>
    <n v="0.41176470588235292"/>
    <n v="102"/>
  </r>
  <r>
    <x v="573"/>
    <n v="20"/>
    <s v="Plato_10"/>
    <s v="Descripción del Plato_10"/>
    <n v="15"/>
    <n v="26"/>
    <n v="3"/>
    <n v="50"/>
    <s v="Sin cebolla"/>
    <n v="11"/>
    <n v="26"/>
    <n v="0.42307692307692307"/>
    <n v="78"/>
  </r>
  <r>
    <x v="573"/>
    <n v="20"/>
    <s v="Plato_19"/>
    <s v="Descripción del Plato_19"/>
    <n v="22"/>
    <n v="36"/>
    <n v="2"/>
    <n v="40"/>
    <s v="Ninguna"/>
    <n v="14"/>
    <n v="36"/>
    <n v="0.3888888888888889"/>
    <n v="72"/>
  </r>
  <r>
    <x v="573"/>
    <n v="20"/>
    <s v="Plato_4"/>
    <s v="Descripción del Plato_4"/>
    <n v="10"/>
    <n v="18"/>
    <n v="2"/>
    <n v="37"/>
    <s v="Sin cebolla"/>
    <n v="8"/>
    <n v="18"/>
    <n v="0.44444444444444442"/>
    <n v="36"/>
  </r>
  <r>
    <x v="573"/>
    <n v="20"/>
    <s v="Plato_13"/>
    <s v="Descripción del Plato_13"/>
    <n v="13"/>
    <n v="21"/>
    <n v="1"/>
    <n v="41"/>
    <s v="Sin cebolla"/>
    <n v="8"/>
    <n v="21"/>
    <n v="0.38095238095238093"/>
    <n v="21"/>
  </r>
  <r>
    <x v="574"/>
    <n v="15"/>
    <s v="Plato_4"/>
    <s v="Descripción del Plato_4"/>
    <n v="10"/>
    <n v="18"/>
    <n v="1"/>
    <n v="44"/>
    <s v="Ninguna"/>
    <n v="8"/>
    <n v="18"/>
    <n v="0.44444444444444442"/>
    <n v="18"/>
  </r>
  <r>
    <x v="575"/>
    <n v="9"/>
    <s v="Plato_11"/>
    <s v="Descripción del Plato_11"/>
    <n v="20"/>
    <n v="33"/>
    <n v="1"/>
    <n v="46"/>
    <s v="Ninguna"/>
    <n v="13"/>
    <n v="33"/>
    <n v="0.39393939393939392"/>
    <n v="33"/>
  </r>
  <r>
    <x v="575"/>
    <n v="9"/>
    <s v="Plato_17"/>
    <s v="Descripción del Plato_17"/>
    <n v="19"/>
    <n v="31"/>
    <n v="3"/>
    <n v="32"/>
    <s v="Ninguna"/>
    <n v="12"/>
    <n v="31"/>
    <n v="0.38709677419354838"/>
    <n v="93"/>
  </r>
  <r>
    <x v="575"/>
    <n v="9"/>
    <s v="Plato_19"/>
    <s v="Descripción del Plato_19"/>
    <n v="22"/>
    <n v="36"/>
    <n v="3"/>
    <n v="37"/>
    <s v="Sin cebolla"/>
    <n v="14"/>
    <n v="36"/>
    <n v="0.3888888888888889"/>
    <n v="108"/>
  </r>
  <r>
    <x v="576"/>
    <n v="5"/>
    <s v="Plato_4"/>
    <s v="Descripción del Plato_4"/>
    <n v="10"/>
    <n v="18"/>
    <n v="1"/>
    <n v="10"/>
    <s v="Sin cebolla"/>
    <n v="8"/>
    <n v="18"/>
    <n v="0.44444444444444442"/>
    <n v="18"/>
  </r>
  <r>
    <x v="576"/>
    <n v="5"/>
    <s v="Plato_5"/>
    <s v="Descripción del Plato_5"/>
    <n v="13"/>
    <n v="22"/>
    <n v="1"/>
    <n v="15"/>
    <s v="Ninguna"/>
    <n v="9"/>
    <n v="22"/>
    <n v="0.40909090909090912"/>
    <n v="22"/>
  </r>
  <r>
    <x v="577"/>
    <n v="11"/>
    <s v="Plato_2"/>
    <s v="Descripción del Plato_2"/>
    <n v="18"/>
    <n v="30"/>
    <n v="3"/>
    <n v="44"/>
    <s v="Ninguna"/>
    <n v="12"/>
    <n v="30"/>
    <n v="0.4"/>
    <n v="90"/>
  </r>
  <r>
    <x v="578"/>
    <n v="9"/>
    <s v="Plato_1"/>
    <s v="Descripción del Plato_1"/>
    <n v="15"/>
    <n v="25"/>
    <n v="2"/>
    <n v="48"/>
    <s v="Ninguna"/>
    <n v="10"/>
    <n v="25"/>
    <n v="0.4"/>
    <n v="50"/>
  </r>
  <r>
    <x v="579"/>
    <n v="10"/>
    <s v="Plato_11"/>
    <s v="Descripción del Plato_11"/>
    <n v="20"/>
    <n v="33"/>
    <n v="1"/>
    <n v="30"/>
    <s v="Ninguna"/>
    <n v="13"/>
    <n v="33"/>
    <n v="0.39393939393939392"/>
    <n v="33"/>
  </r>
  <r>
    <x v="580"/>
    <n v="18"/>
    <s v="Plato_11"/>
    <s v="Descripción del Plato_11"/>
    <n v="20"/>
    <n v="33"/>
    <n v="1"/>
    <n v="15"/>
    <s v="Ninguna"/>
    <n v="13"/>
    <n v="33"/>
    <n v="0.39393939393939392"/>
    <n v="33"/>
  </r>
  <r>
    <x v="580"/>
    <n v="18"/>
    <s v="Plato_2"/>
    <s v="Descripción del Plato_2"/>
    <n v="18"/>
    <n v="30"/>
    <n v="3"/>
    <n v="40"/>
    <s v="Ninguna"/>
    <n v="12"/>
    <n v="30"/>
    <n v="0.4"/>
    <n v="90"/>
  </r>
  <r>
    <x v="581"/>
    <n v="3"/>
    <s v="Plato_6"/>
    <s v="Descripción del Plato_6"/>
    <n v="16"/>
    <n v="27"/>
    <n v="2"/>
    <n v="42"/>
    <s v="Sin cebolla"/>
    <n v="11"/>
    <n v="27"/>
    <n v="0.40740740740740738"/>
    <n v="54"/>
  </r>
  <r>
    <x v="582"/>
    <n v="9"/>
    <s v="Plato_12"/>
    <s v="Descripción del Plato_12"/>
    <n v="11"/>
    <n v="19"/>
    <n v="3"/>
    <n v="15"/>
    <s v="Ninguna"/>
    <n v="8"/>
    <n v="19"/>
    <n v="0.42105263157894735"/>
    <n v="57"/>
  </r>
  <r>
    <x v="582"/>
    <n v="9"/>
    <s v="Plato_4"/>
    <s v="Descripción del Plato_4"/>
    <n v="10"/>
    <n v="18"/>
    <n v="1"/>
    <n v="11"/>
    <s v="Ninguna"/>
    <n v="8"/>
    <n v="18"/>
    <n v="0.44444444444444442"/>
    <n v="18"/>
  </r>
  <r>
    <x v="582"/>
    <n v="9"/>
    <s v="Plato_7"/>
    <s v="Descripción del Plato_7"/>
    <n v="14"/>
    <n v="24"/>
    <n v="2"/>
    <n v="29"/>
    <s v="Sin cebolla"/>
    <n v="10"/>
    <n v="24"/>
    <n v="0.41666666666666669"/>
    <n v="48"/>
  </r>
  <r>
    <x v="582"/>
    <n v="9"/>
    <s v="Plato_20"/>
    <s v="Descripción del Plato_20"/>
    <n v="25"/>
    <n v="40"/>
    <n v="3"/>
    <n v="50"/>
    <s v="Sin cebolla"/>
    <n v="15"/>
    <n v="40"/>
    <n v="0.375"/>
    <n v="120"/>
  </r>
  <r>
    <x v="583"/>
    <n v="9"/>
    <s v="Plato_13"/>
    <s v="Descripción del Plato_13"/>
    <n v="13"/>
    <n v="21"/>
    <n v="1"/>
    <n v="57"/>
    <s v="Sin cebolla"/>
    <n v="8"/>
    <n v="21"/>
    <n v="0.38095238095238093"/>
    <n v="21"/>
  </r>
  <r>
    <x v="583"/>
    <n v="9"/>
    <s v="Plato_17"/>
    <s v="Descripción del Plato_17"/>
    <n v="19"/>
    <n v="31"/>
    <n v="2"/>
    <n v="34"/>
    <s v="Ninguna"/>
    <n v="12"/>
    <n v="31"/>
    <n v="0.38709677419354838"/>
    <n v="62"/>
  </r>
  <r>
    <x v="583"/>
    <n v="9"/>
    <s v="Plato_16"/>
    <s v="Descripción del Plato_16"/>
    <n v="16"/>
    <n v="28"/>
    <n v="2"/>
    <n v="23"/>
    <s v="Ninguna"/>
    <n v="12"/>
    <n v="28"/>
    <n v="0.42857142857142855"/>
    <n v="56"/>
  </r>
  <r>
    <x v="584"/>
    <n v="3"/>
    <s v="Plato_15"/>
    <s v="Descripción del Plato_15"/>
    <n v="19"/>
    <n v="32"/>
    <n v="1"/>
    <n v="35"/>
    <s v="Sin cebolla"/>
    <n v="13"/>
    <n v="32"/>
    <n v="0.40625"/>
    <n v="32"/>
  </r>
  <r>
    <x v="584"/>
    <n v="3"/>
    <s v="Plato_8"/>
    <s v="Descripción del Plato_8"/>
    <n v="21"/>
    <n v="35"/>
    <n v="1"/>
    <n v="8"/>
    <s v="Sin cebolla"/>
    <n v="14"/>
    <n v="35"/>
    <n v="0.4"/>
    <n v="35"/>
  </r>
  <r>
    <x v="584"/>
    <n v="3"/>
    <s v="Plato_4"/>
    <s v="Descripción del Plato_4"/>
    <n v="10"/>
    <n v="18"/>
    <n v="2"/>
    <n v="22"/>
    <s v="Ninguna"/>
    <n v="8"/>
    <n v="18"/>
    <n v="0.44444444444444442"/>
    <n v="36"/>
  </r>
  <r>
    <x v="584"/>
    <n v="3"/>
    <s v="Plato_1"/>
    <s v="Descripción del Plato_1"/>
    <n v="15"/>
    <n v="25"/>
    <n v="1"/>
    <n v="30"/>
    <s v="Sin cebolla"/>
    <n v="10"/>
    <n v="25"/>
    <n v="0.4"/>
    <n v="25"/>
  </r>
  <r>
    <x v="585"/>
    <n v="17"/>
    <s v="Plato_11"/>
    <s v="Descripción del Plato_11"/>
    <n v="20"/>
    <n v="33"/>
    <n v="3"/>
    <n v="47"/>
    <s v="Sin cebolla"/>
    <n v="13"/>
    <n v="33"/>
    <n v="0.39393939393939392"/>
    <n v="99"/>
  </r>
  <r>
    <x v="585"/>
    <n v="17"/>
    <s v="Plato_7"/>
    <s v="Descripción del Plato_7"/>
    <n v="14"/>
    <n v="24"/>
    <n v="3"/>
    <n v="45"/>
    <s v="Ninguna"/>
    <n v="10"/>
    <n v="24"/>
    <n v="0.41666666666666669"/>
    <n v="72"/>
  </r>
  <r>
    <x v="586"/>
    <n v="7"/>
    <s v="Plato_7"/>
    <s v="Descripción del Plato_7"/>
    <n v="14"/>
    <n v="24"/>
    <n v="2"/>
    <n v="43"/>
    <s v="Sin cebolla"/>
    <n v="10"/>
    <n v="24"/>
    <n v="0.41666666666666669"/>
    <n v="48"/>
  </r>
  <r>
    <x v="587"/>
    <n v="15"/>
    <s v="Plato_10"/>
    <s v="Descripción del Plato_10"/>
    <n v="15"/>
    <n v="26"/>
    <n v="1"/>
    <n v="25"/>
    <s v="Sin cebolla"/>
    <n v="11"/>
    <n v="26"/>
    <n v="0.42307692307692307"/>
    <n v="26"/>
  </r>
  <r>
    <x v="587"/>
    <n v="15"/>
    <s v="Plato_1"/>
    <s v="Descripción del Plato_1"/>
    <n v="15"/>
    <n v="25"/>
    <n v="3"/>
    <n v="12"/>
    <s v="Sin cebolla"/>
    <n v="10"/>
    <n v="25"/>
    <n v="0.4"/>
    <n v="75"/>
  </r>
  <r>
    <x v="588"/>
    <n v="10"/>
    <s v="Plato_14"/>
    <s v="Descripción del Plato_14"/>
    <n v="14"/>
    <n v="23"/>
    <n v="1"/>
    <n v="45"/>
    <s v="Ninguna"/>
    <n v="9"/>
    <n v="23"/>
    <n v="0.39130434782608697"/>
    <n v="23"/>
  </r>
  <r>
    <x v="588"/>
    <n v="10"/>
    <s v="Plato_18"/>
    <s v="Descripción del Plato_18"/>
    <n v="20"/>
    <n v="34"/>
    <n v="3"/>
    <n v="59"/>
    <s v="Ninguna"/>
    <n v="14"/>
    <n v="34"/>
    <n v="0.41176470588235292"/>
    <n v="102"/>
  </r>
  <r>
    <x v="588"/>
    <n v="10"/>
    <s v="Plato_13"/>
    <s v="Descripción del Plato_13"/>
    <n v="13"/>
    <n v="21"/>
    <n v="3"/>
    <n v="7"/>
    <s v="Ninguna"/>
    <n v="8"/>
    <n v="21"/>
    <n v="0.38095238095238093"/>
    <n v="63"/>
  </r>
  <r>
    <x v="588"/>
    <n v="10"/>
    <s v="Plato_15"/>
    <s v="Descripción del Plato_15"/>
    <n v="19"/>
    <n v="32"/>
    <n v="3"/>
    <n v="9"/>
    <s v="Ninguna"/>
    <n v="13"/>
    <n v="32"/>
    <n v="0.40625"/>
    <n v="96"/>
  </r>
  <r>
    <x v="589"/>
    <n v="3"/>
    <s v="Plato_18"/>
    <s v="Descripción del Plato_18"/>
    <n v="20"/>
    <n v="34"/>
    <n v="3"/>
    <n v="43"/>
    <s v="Sin cebolla"/>
    <n v="14"/>
    <n v="34"/>
    <n v="0.41176470588235292"/>
    <n v="102"/>
  </r>
  <r>
    <x v="589"/>
    <n v="3"/>
    <s v="Plato_3"/>
    <s v="Descripción del Plato_3"/>
    <n v="12"/>
    <n v="20"/>
    <n v="1"/>
    <n v="21"/>
    <s v="Sin cebolla"/>
    <n v="8"/>
    <n v="20"/>
    <n v="0.4"/>
    <n v="20"/>
  </r>
  <r>
    <x v="590"/>
    <n v="11"/>
    <s v="Plato_20"/>
    <s v="Descripción del Plato_20"/>
    <n v="25"/>
    <n v="40"/>
    <n v="3"/>
    <n v="51"/>
    <s v="Ninguna"/>
    <n v="15"/>
    <n v="40"/>
    <n v="0.375"/>
    <n v="120"/>
  </r>
  <r>
    <x v="591"/>
    <n v="5"/>
    <s v="Plato_5"/>
    <s v="Descripción del Plato_5"/>
    <n v="13"/>
    <n v="22"/>
    <n v="2"/>
    <n v="59"/>
    <s v="Ninguna"/>
    <n v="9"/>
    <n v="22"/>
    <n v="0.40909090909090912"/>
    <n v="44"/>
  </r>
  <r>
    <x v="591"/>
    <n v="5"/>
    <s v="Plato_1"/>
    <s v="Descripción del Plato_1"/>
    <n v="15"/>
    <n v="25"/>
    <n v="2"/>
    <n v="42"/>
    <s v="Ninguna"/>
    <n v="10"/>
    <n v="25"/>
    <n v="0.4"/>
    <n v="50"/>
  </r>
  <r>
    <x v="592"/>
    <n v="17"/>
    <s v="Plato_20"/>
    <s v="Descripción del Plato_20"/>
    <n v="25"/>
    <n v="40"/>
    <n v="1"/>
    <n v="30"/>
    <s v="Ninguna"/>
    <n v="15"/>
    <n v="40"/>
    <n v="0.375"/>
    <n v="40"/>
  </r>
  <r>
    <x v="592"/>
    <n v="17"/>
    <s v="Plato_17"/>
    <s v="Descripción del Plato_17"/>
    <n v="19"/>
    <n v="31"/>
    <n v="1"/>
    <n v="8"/>
    <s v="Ninguna"/>
    <n v="12"/>
    <n v="31"/>
    <n v="0.38709677419354838"/>
    <n v="31"/>
  </r>
  <r>
    <x v="592"/>
    <n v="17"/>
    <s v="Plato_11"/>
    <s v="Descripción del Plato_11"/>
    <n v="20"/>
    <n v="33"/>
    <n v="2"/>
    <n v="5"/>
    <s v="Sin cebolla"/>
    <n v="13"/>
    <n v="33"/>
    <n v="0.39393939393939392"/>
    <n v="66"/>
  </r>
  <r>
    <x v="592"/>
    <n v="17"/>
    <s v="Plato_19"/>
    <s v="Descripción del Plato_19"/>
    <n v="22"/>
    <n v="36"/>
    <n v="2"/>
    <n v="5"/>
    <s v="Ninguna"/>
    <n v="14"/>
    <n v="36"/>
    <n v="0.3888888888888889"/>
    <n v="72"/>
  </r>
  <r>
    <x v="593"/>
    <n v="17"/>
    <s v="Plato_11"/>
    <s v="Descripción del Plato_11"/>
    <n v="20"/>
    <n v="33"/>
    <n v="1"/>
    <n v="5"/>
    <s v="Ninguna"/>
    <n v="13"/>
    <n v="33"/>
    <n v="0.39393939393939392"/>
    <n v="33"/>
  </r>
  <r>
    <x v="593"/>
    <n v="17"/>
    <s v="Plato_5"/>
    <s v="Descripción del Plato_5"/>
    <n v="13"/>
    <n v="22"/>
    <n v="3"/>
    <n v="44"/>
    <s v="Ninguna"/>
    <n v="9"/>
    <n v="22"/>
    <n v="0.40909090909090912"/>
    <n v="66"/>
  </r>
  <r>
    <x v="593"/>
    <n v="17"/>
    <s v="Plato_3"/>
    <s v="Descripción del Plato_3"/>
    <n v="12"/>
    <n v="20"/>
    <n v="2"/>
    <n v="49"/>
    <s v="Ninguna"/>
    <n v="8"/>
    <n v="20"/>
    <n v="0.4"/>
    <n v="40"/>
  </r>
  <r>
    <x v="594"/>
    <n v="9"/>
    <s v="Plato_13"/>
    <s v="Descripción del Plato_13"/>
    <n v="13"/>
    <n v="21"/>
    <n v="2"/>
    <n v="5"/>
    <s v="Ninguna"/>
    <n v="8"/>
    <n v="21"/>
    <n v="0.38095238095238093"/>
    <n v="42"/>
  </r>
  <r>
    <x v="594"/>
    <n v="9"/>
    <s v="Plato_2"/>
    <s v="Descripción del Plato_2"/>
    <n v="18"/>
    <n v="30"/>
    <n v="1"/>
    <n v="44"/>
    <s v="Sin cebolla"/>
    <n v="12"/>
    <n v="30"/>
    <n v="0.4"/>
    <n v="30"/>
  </r>
  <r>
    <x v="595"/>
    <n v="18"/>
    <s v="Plato_14"/>
    <s v="Descripción del Plato_14"/>
    <n v="14"/>
    <n v="23"/>
    <n v="2"/>
    <n v="47"/>
    <s v="Sin cebolla"/>
    <n v="9"/>
    <n v="23"/>
    <n v="0.39130434782608697"/>
    <n v="46"/>
  </r>
  <r>
    <x v="595"/>
    <n v="18"/>
    <s v="Plato_7"/>
    <s v="Descripción del Plato_7"/>
    <n v="14"/>
    <n v="24"/>
    <n v="2"/>
    <n v="50"/>
    <s v="Sin cebolla"/>
    <n v="10"/>
    <n v="24"/>
    <n v="0.41666666666666669"/>
    <n v="48"/>
  </r>
  <r>
    <x v="595"/>
    <n v="18"/>
    <s v="Plato_15"/>
    <s v="Descripción del Plato_15"/>
    <n v="19"/>
    <n v="32"/>
    <n v="3"/>
    <n v="42"/>
    <s v="Sin cebolla"/>
    <n v="13"/>
    <n v="32"/>
    <n v="0.40625"/>
    <n v="96"/>
  </r>
  <r>
    <x v="595"/>
    <n v="18"/>
    <s v="Plato_1"/>
    <s v="Descripción del Plato_1"/>
    <n v="15"/>
    <n v="25"/>
    <n v="2"/>
    <n v="19"/>
    <s v="Ninguna"/>
    <n v="10"/>
    <n v="25"/>
    <n v="0.4"/>
    <n v="50"/>
  </r>
  <r>
    <x v="596"/>
    <n v="16"/>
    <s v="Plato_16"/>
    <s v="Descripción del Plato_16"/>
    <n v="16"/>
    <n v="28"/>
    <n v="1"/>
    <n v="39"/>
    <s v="Sin cebolla"/>
    <n v="12"/>
    <n v="28"/>
    <n v="0.42857142857142855"/>
    <n v="28"/>
  </r>
  <r>
    <x v="596"/>
    <n v="16"/>
    <s v="Plato_4"/>
    <s v="Descripción del Plato_4"/>
    <n v="10"/>
    <n v="18"/>
    <n v="1"/>
    <n v="55"/>
    <s v="Sin cebolla"/>
    <n v="8"/>
    <n v="18"/>
    <n v="0.44444444444444442"/>
    <n v="18"/>
  </r>
  <r>
    <x v="596"/>
    <n v="16"/>
    <s v="Plato_20"/>
    <s v="Descripción del Plato_20"/>
    <n v="25"/>
    <n v="40"/>
    <n v="2"/>
    <n v="39"/>
    <s v="Sin cebolla"/>
    <n v="15"/>
    <n v="40"/>
    <n v="0.375"/>
    <n v="80"/>
  </r>
  <r>
    <x v="596"/>
    <n v="16"/>
    <s v="Plato_7"/>
    <s v="Descripción del Plato_7"/>
    <n v="14"/>
    <n v="24"/>
    <n v="1"/>
    <n v="8"/>
    <s v="Sin cebolla"/>
    <n v="10"/>
    <n v="24"/>
    <n v="0.41666666666666669"/>
    <n v="24"/>
  </r>
  <r>
    <x v="597"/>
    <n v="9"/>
    <s v="Plato_10"/>
    <s v="Descripción del Plato_10"/>
    <n v="15"/>
    <n v="26"/>
    <n v="2"/>
    <n v="44"/>
    <s v="Ninguna"/>
    <n v="11"/>
    <n v="26"/>
    <n v="0.42307692307692307"/>
    <n v="52"/>
  </r>
  <r>
    <x v="597"/>
    <n v="9"/>
    <s v="Plato_15"/>
    <s v="Descripción del Plato_15"/>
    <n v="19"/>
    <n v="32"/>
    <n v="2"/>
    <n v="22"/>
    <s v="Ninguna"/>
    <n v="13"/>
    <n v="32"/>
    <n v="0.40625"/>
    <n v="64"/>
  </r>
  <r>
    <x v="597"/>
    <n v="9"/>
    <s v="Plato_17"/>
    <s v="Descripción del Plato_17"/>
    <n v="19"/>
    <n v="31"/>
    <n v="3"/>
    <n v="15"/>
    <s v="Ninguna"/>
    <n v="12"/>
    <n v="31"/>
    <n v="0.38709677419354838"/>
    <n v="93"/>
  </r>
  <r>
    <x v="598"/>
    <n v="11"/>
    <s v="Plato_18"/>
    <s v="Descripción del Plato_18"/>
    <n v="20"/>
    <n v="34"/>
    <n v="2"/>
    <n v="5"/>
    <s v="Ninguna"/>
    <n v="14"/>
    <n v="34"/>
    <n v="0.41176470588235292"/>
    <n v="68"/>
  </r>
  <r>
    <x v="598"/>
    <n v="11"/>
    <s v="Plato_17"/>
    <s v="Descripción del Plato_17"/>
    <n v="19"/>
    <n v="31"/>
    <n v="1"/>
    <n v="49"/>
    <s v="Ninguna"/>
    <n v="12"/>
    <n v="31"/>
    <n v="0.38709677419354838"/>
    <n v="31"/>
  </r>
  <r>
    <x v="598"/>
    <n v="11"/>
    <s v="Plato_8"/>
    <s v="Descripción del Plato_8"/>
    <n v="21"/>
    <n v="35"/>
    <n v="2"/>
    <n v="54"/>
    <s v="Ninguna"/>
    <n v="14"/>
    <n v="35"/>
    <n v="0.4"/>
    <n v="70"/>
  </r>
  <r>
    <x v="599"/>
    <n v="14"/>
    <s v="Plato_16"/>
    <s v="Descripción del Plato_16"/>
    <n v="16"/>
    <n v="28"/>
    <n v="3"/>
    <n v="22"/>
    <s v="Sin cebolla"/>
    <n v="12"/>
    <n v="28"/>
    <n v="0.42857142857142855"/>
    <n v="84"/>
  </r>
  <r>
    <x v="599"/>
    <n v="14"/>
    <s v="Plato_2"/>
    <s v="Descripción del Plato_2"/>
    <n v="18"/>
    <n v="30"/>
    <n v="2"/>
    <n v="43"/>
    <s v="Ninguna"/>
    <n v="12"/>
    <n v="30"/>
    <n v="0.4"/>
    <n v="60"/>
  </r>
  <r>
    <x v="600"/>
    <n v="13"/>
    <s v="Plato_20"/>
    <s v="Descripción del Plato_20"/>
    <n v="25"/>
    <n v="40"/>
    <n v="2"/>
    <n v="11"/>
    <s v="Sin cebolla"/>
    <n v="15"/>
    <n v="40"/>
    <n v="0.375"/>
    <n v="80"/>
  </r>
  <r>
    <x v="600"/>
    <n v="13"/>
    <s v="Plato_16"/>
    <s v="Descripción del Plato_16"/>
    <n v="16"/>
    <n v="28"/>
    <n v="3"/>
    <n v="28"/>
    <s v="Ninguna"/>
    <n v="12"/>
    <n v="28"/>
    <n v="0.42857142857142855"/>
    <n v="84"/>
  </r>
  <r>
    <x v="600"/>
    <n v="13"/>
    <s v="Plato_14"/>
    <s v="Descripción del Plato_14"/>
    <n v="14"/>
    <n v="23"/>
    <n v="1"/>
    <n v="44"/>
    <s v="Sin cebolla"/>
    <n v="9"/>
    <n v="23"/>
    <n v="0.39130434782608697"/>
    <n v="23"/>
  </r>
  <r>
    <x v="600"/>
    <n v="13"/>
    <s v="Plato_8"/>
    <s v="Descripción del Plato_8"/>
    <n v="21"/>
    <n v="35"/>
    <n v="3"/>
    <n v="32"/>
    <s v="Ninguna"/>
    <n v="14"/>
    <n v="35"/>
    <n v="0.4"/>
    <n v="105"/>
  </r>
  <r>
    <x v="601"/>
    <n v="12"/>
    <s v="Plato_8"/>
    <s v="Descripción del Plato_8"/>
    <n v="21"/>
    <n v="35"/>
    <n v="2"/>
    <n v="56"/>
    <s v="Ninguna"/>
    <n v="14"/>
    <n v="35"/>
    <n v="0.4"/>
    <n v="70"/>
  </r>
  <r>
    <x v="601"/>
    <n v="12"/>
    <s v="Plato_5"/>
    <s v="Descripción del Plato_5"/>
    <n v="13"/>
    <n v="22"/>
    <n v="3"/>
    <n v="58"/>
    <s v="Ninguna"/>
    <n v="9"/>
    <n v="22"/>
    <n v="0.40909090909090912"/>
    <n v="66"/>
  </r>
  <r>
    <x v="601"/>
    <n v="12"/>
    <s v="Plato_2"/>
    <s v="Descripción del Plato_2"/>
    <n v="18"/>
    <n v="30"/>
    <n v="3"/>
    <n v="12"/>
    <s v="Ninguna"/>
    <n v="12"/>
    <n v="30"/>
    <n v="0.4"/>
    <n v="90"/>
  </r>
  <r>
    <x v="601"/>
    <n v="12"/>
    <s v="Plato_20"/>
    <s v="Descripción del Plato_20"/>
    <n v="25"/>
    <n v="40"/>
    <n v="1"/>
    <n v="36"/>
    <s v="Sin cebolla"/>
    <n v="15"/>
    <n v="40"/>
    <n v="0.375"/>
    <n v="40"/>
  </r>
  <r>
    <x v="602"/>
    <n v="19"/>
    <s v="Plato_17"/>
    <s v="Descripción del Plato_17"/>
    <n v="19"/>
    <n v="31"/>
    <n v="2"/>
    <n v="17"/>
    <s v="Ninguna"/>
    <n v="12"/>
    <n v="31"/>
    <n v="0.38709677419354838"/>
    <n v="62"/>
  </r>
  <r>
    <x v="603"/>
    <n v="14"/>
    <s v="Plato_8"/>
    <s v="Descripción del Plato_8"/>
    <n v="21"/>
    <n v="35"/>
    <n v="3"/>
    <n v="42"/>
    <s v="Ninguna"/>
    <n v="14"/>
    <n v="35"/>
    <n v="0.4"/>
    <n v="105"/>
  </r>
  <r>
    <x v="604"/>
    <n v="19"/>
    <s v="Plato_3"/>
    <s v="Descripción del Plato_3"/>
    <n v="12"/>
    <n v="20"/>
    <n v="1"/>
    <n v="47"/>
    <s v="Ninguna"/>
    <n v="8"/>
    <n v="20"/>
    <n v="0.4"/>
    <n v="20"/>
  </r>
  <r>
    <x v="604"/>
    <n v="19"/>
    <s v="Plato_20"/>
    <s v="Descripción del Plato_20"/>
    <n v="25"/>
    <n v="40"/>
    <n v="1"/>
    <n v="24"/>
    <s v="Sin cebolla"/>
    <n v="15"/>
    <n v="40"/>
    <n v="0.375"/>
    <n v="40"/>
  </r>
  <r>
    <x v="604"/>
    <n v="19"/>
    <s v="Plato_8"/>
    <s v="Descripción del Plato_8"/>
    <n v="21"/>
    <n v="35"/>
    <n v="2"/>
    <n v="55"/>
    <s v="Sin cebolla"/>
    <n v="14"/>
    <n v="35"/>
    <n v="0.4"/>
    <n v="70"/>
  </r>
  <r>
    <x v="604"/>
    <n v="19"/>
    <s v="Plato_2"/>
    <s v="Descripción del Plato_2"/>
    <n v="18"/>
    <n v="30"/>
    <n v="3"/>
    <n v="50"/>
    <s v="Sin cebolla"/>
    <n v="12"/>
    <n v="30"/>
    <n v="0.4"/>
    <n v="90"/>
  </r>
  <r>
    <x v="605"/>
    <n v="1"/>
    <s v="Plato_1"/>
    <s v="Descripción del Plato_1"/>
    <n v="15"/>
    <n v="25"/>
    <n v="2"/>
    <n v="47"/>
    <s v="Ninguna"/>
    <n v="10"/>
    <n v="25"/>
    <n v="0.4"/>
    <n v="50"/>
  </r>
  <r>
    <x v="605"/>
    <n v="1"/>
    <s v="Plato_6"/>
    <s v="Descripción del Plato_6"/>
    <n v="16"/>
    <n v="27"/>
    <n v="3"/>
    <n v="48"/>
    <s v="Sin cebolla"/>
    <n v="11"/>
    <n v="27"/>
    <n v="0.40740740740740738"/>
    <n v="81"/>
  </r>
  <r>
    <x v="605"/>
    <n v="1"/>
    <s v="Plato_10"/>
    <s v="Descripción del Plato_10"/>
    <n v="15"/>
    <n v="26"/>
    <n v="2"/>
    <n v="50"/>
    <s v="Sin cebolla"/>
    <n v="11"/>
    <n v="26"/>
    <n v="0.42307692307692307"/>
    <n v="52"/>
  </r>
  <r>
    <x v="606"/>
    <n v="10"/>
    <s v="Plato_20"/>
    <s v="Descripción del Plato_20"/>
    <n v="25"/>
    <n v="40"/>
    <n v="1"/>
    <n v="25"/>
    <s v="Ninguna"/>
    <n v="15"/>
    <n v="40"/>
    <n v="0.375"/>
    <n v="40"/>
  </r>
  <r>
    <x v="606"/>
    <n v="10"/>
    <s v="Plato_16"/>
    <s v="Descripción del Plato_16"/>
    <n v="16"/>
    <n v="28"/>
    <n v="1"/>
    <n v="44"/>
    <s v="Ninguna"/>
    <n v="12"/>
    <n v="28"/>
    <n v="0.42857142857142855"/>
    <n v="28"/>
  </r>
  <r>
    <x v="607"/>
    <n v="7"/>
    <s v="Plato_9"/>
    <s v="Descripción del Plato_9"/>
    <n v="17"/>
    <n v="29"/>
    <n v="1"/>
    <n v="45"/>
    <s v="Ninguna"/>
    <n v="12"/>
    <n v="29"/>
    <n v="0.41379310344827586"/>
    <n v="29"/>
  </r>
  <r>
    <x v="608"/>
    <n v="1"/>
    <s v="Plato_15"/>
    <s v="Descripción del Plato_15"/>
    <n v="19"/>
    <n v="32"/>
    <n v="1"/>
    <n v="27"/>
    <s v="Sin cebolla"/>
    <n v="13"/>
    <n v="32"/>
    <n v="0.40625"/>
    <n v="32"/>
  </r>
  <r>
    <x v="609"/>
    <n v="19"/>
    <s v="Plato_10"/>
    <s v="Descripción del Plato_10"/>
    <n v="15"/>
    <n v="26"/>
    <n v="1"/>
    <n v="39"/>
    <s v="Sin cebolla"/>
    <n v="11"/>
    <n v="26"/>
    <n v="0.42307692307692307"/>
    <n v="26"/>
  </r>
  <r>
    <x v="609"/>
    <n v="19"/>
    <s v="Plato_4"/>
    <s v="Descripción del Plato_4"/>
    <n v="10"/>
    <n v="18"/>
    <n v="1"/>
    <n v="8"/>
    <s v="Ninguna"/>
    <n v="8"/>
    <n v="18"/>
    <n v="0.44444444444444442"/>
    <n v="18"/>
  </r>
  <r>
    <x v="610"/>
    <n v="13"/>
    <s v="Plato_13"/>
    <s v="Descripción del Plato_13"/>
    <n v="13"/>
    <n v="21"/>
    <n v="2"/>
    <n v="53"/>
    <s v="Sin cebolla"/>
    <n v="8"/>
    <n v="21"/>
    <n v="0.38095238095238093"/>
    <n v="42"/>
  </r>
  <r>
    <x v="610"/>
    <n v="13"/>
    <s v="Plato_19"/>
    <s v="Descripción del Plato_19"/>
    <n v="22"/>
    <n v="36"/>
    <n v="1"/>
    <n v="30"/>
    <s v="Sin cebolla"/>
    <n v="14"/>
    <n v="36"/>
    <n v="0.3888888888888889"/>
    <n v="36"/>
  </r>
  <r>
    <x v="611"/>
    <n v="11"/>
    <s v="Plato_6"/>
    <s v="Descripción del Plato_6"/>
    <n v="16"/>
    <n v="27"/>
    <n v="1"/>
    <n v="26"/>
    <s v="Ninguna"/>
    <n v="11"/>
    <n v="27"/>
    <n v="0.40740740740740738"/>
    <n v="27"/>
  </r>
  <r>
    <x v="611"/>
    <n v="11"/>
    <s v="Plato_19"/>
    <s v="Descripción del Plato_19"/>
    <n v="22"/>
    <n v="36"/>
    <n v="3"/>
    <n v="37"/>
    <s v="Ninguna"/>
    <n v="14"/>
    <n v="36"/>
    <n v="0.3888888888888889"/>
    <n v="108"/>
  </r>
  <r>
    <x v="611"/>
    <n v="11"/>
    <s v="Plato_16"/>
    <s v="Descripción del Plato_16"/>
    <n v="16"/>
    <n v="28"/>
    <n v="2"/>
    <n v="15"/>
    <s v="Ninguna"/>
    <n v="12"/>
    <n v="28"/>
    <n v="0.42857142857142855"/>
    <n v="56"/>
  </r>
  <r>
    <x v="611"/>
    <n v="11"/>
    <s v="Plato_3"/>
    <s v="Descripción del Plato_3"/>
    <n v="12"/>
    <n v="20"/>
    <n v="2"/>
    <n v="51"/>
    <s v="Ninguna"/>
    <n v="8"/>
    <n v="20"/>
    <n v="0.4"/>
    <n v="40"/>
  </r>
  <r>
    <x v="612"/>
    <n v="1"/>
    <s v="Plato_12"/>
    <s v="Descripción del Plato_12"/>
    <n v="11"/>
    <n v="19"/>
    <n v="3"/>
    <n v="41"/>
    <s v="Sin cebolla"/>
    <n v="8"/>
    <n v="19"/>
    <n v="0.42105263157894735"/>
    <n v="57"/>
  </r>
  <r>
    <x v="612"/>
    <n v="1"/>
    <s v="Plato_14"/>
    <s v="Descripción del Plato_14"/>
    <n v="14"/>
    <n v="23"/>
    <n v="3"/>
    <n v="23"/>
    <s v="Sin cebolla"/>
    <n v="9"/>
    <n v="23"/>
    <n v="0.39130434782608697"/>
    <n v="69"/>
  </r>
  <r>
    <x v="612"/>
    <n v="1"/>
    <s v="Plato_4"/>
    <s v="Descripción del Plato_4"/>
    <n v="10"/>
    <n v="18"/>
    <n v="3"/>
    <n v="31"/>
    <s v="Sin cebolla"/>
    <n v="8"/>
    <n v="18"/>
    <n v="0.44444444444444442"/>
    <n v="54"/>
  </r>
  <r>
    <x v="612"/>
    <n v="1"/>
    <s v="Plato_8"/>
    <s v="Descripción del Plato_8"/>
    <n v="21"/>
    <n v="35"/>
    <n v="3"/>
    <n v="57"/>
    <s v="Sin cebolla"/>
    <n v="14"/>
    <n v="35"/>
    <n v="0.4"/>
    <n v="105"/>
  </r>
  <r>
    <x v="613"/>
    <n v="19"/>
    <s v="Plato_7"/>
    <s v="Descripción del Plato_7"/>
    <n v="14"/>
    <n v="24"/>
    <n v="3"/>
    <n v="50"/>
    <s v="Ninguna"/>
    <n v="10"/>
    <n v="24"/>
    <n v="0.41666666666666669"/>
    <n v="72"/>
  </r>
  <r>
    <x v="614"/>
    <n v="7"/>
    <s v="Plato_17"/>
    <s v="Descripción del Plato_17"/>
    <n v="19"/>
    <n v="31"/>
    <n v="3"/>
    <n v="50"/>
    <s v="Ninguna"/>
    <n v="12"/>
    <n v="31"/>
    <n v="0.38709677419354838"/>
    <n v="93"/>
  </r>
  <r>
    <x v="614"/>
    <n v="7"/>
    <s v="Plato_14"/>
    <s v="Descripción del Plato_14"/>
    <n v="14"/>
    <n v="23"/>
    <n v="3"/>
    <n v="43"/>
    <s v="Ninguna"/>
    <n v="9"/>
    <n v="23"/>
    <n v="0.39130434782608697"/>
    <n v="69"/>
  </r>
  <r>
    <x v="614"/>
    <n v="7"/>
    <s v="Plato_1"/>
    <s v="Descripción del Plato_1"/>
    <n v="15"/>
    <n v="25"/>
    <n v="3"/>
    <n v="41"/>
    <s v="Ninguna"/>
    <n v="10"/>
    <n v="25"/>
    <n v="0.4"/>
    <n v="75"/>
  </r>
  <r>
    <x v="614"/>
    <n v="7"/>
    <s v="Plato_15"/>
    <s v="Descripción del Plato_15"/>
    <n v="19"/>
    <n v="32"/>
    <n v="3"/>
    <n v="22"/>
    <s v="Sin cebolla"/>
    <n v="13"/>
    <n v="32"/>
    <n v="0.40625"/>
    <n v="96"/>
  </r>
  <r>
    <x v="615"/>
    <n v="4"/>
    <s v="Plato_7"/>
    <s v="Descripción del Plato_7"/>
    <n v="14"/>
    <n v="24"/>
    <n v="3"/>
    <n v="33"/>
    <s v="Ninguna"/>
    <n v="10"/>
    <n v="24"/>
    <n v="0.41666666666666669"/>
    <n v="72"/>
  </r>
  <r>
    <x v="615"/>
    <n v="4"/>
    <s v="Plato_2"/>
    <s v="Descripción del Plato_2"/>
    <n v="18"/>
    <n v="30"/>
    <n v="2"/>
    <n v="14"/>
    <s v="Sin cebolla"/>
    <n v="12"/>
    <n v="30"/>
    <n v="0.4"/>
    <n v="60"/>
  </r>
  <r>
    <x v="616"/>
    <n v="13"/>
    <s v="Plato_10"/>
    <s v="Descripción del Plato_10"/>
    <n v="15"/>
    <n v="26"/>
    <n v="2"/>
    <n v="18"/>
    <s v="Sin cebolla"/>
    <n v="11"/>
    <n v="26"/>
    <n v="0.42307692307692307"/>
    <n v="52"/>
  </r>
  <r>
    <x v="616"/>
    <n v="13"/>
    <s v="Plato_2"/>
    <s v="Descripción del Plato_2"/>
    <n v="18"/>
    <n v="30"/>
    <n v="3"/>
    <n v="33"/>
    <s v="Sin cebolla"/>
    <n v="12"/>
    <n v="30"/>
    <n v="0.4"/>
    <n v="90"/>
  </r>
  <r>
    <x v="617"/>
    <n v="3"/>
    <s v="Plato_15"/>
    <s v="Descripción del Plato_15"/>
    <n v="19"/>
    <n v="32"/>
    <n v="2"/>
    <n v="6"/>
    <s v="Sin cebolla"/>
    <n v="13"/>
    <n v="32"/>
    <n v="0.40625"/>
    <n v="64"/>
  </r>
  <r>
    <x v="617"/>
    <n v="3"/>
    <s v="Plato_17"/>
    <s v="Descripción del Plato_17"/>
    <n v="19"/>
    <n v="31"/>
    <n v="3"/>
    <n v="35"/>
    <s v="Ninguna"/>
    <n v="12"/>
    <n v="31"/>
    <n v="0.38709677419354838"/>
    <n v="93"/>
  </r>
  <r>
    <x v="617"/>
    <n v="3"/>
    <s v="Plato_4"/>
    <s v="Descripción del Plato_4"/>
    <n v="10"/>
    <n v="18"/>
    <n v="3"/>
    <n v="24"/>
    <s v="Ninguna"/>
    <n v="8"/>
    <n v="18"/>
    <n v="0.44444444444444442"/>
    <n v="54"/>
  </r>
  <r>
    <x v="617"/>
    <n v="3"/>
    <s v="Plato_19"/>
    <s v="Descripción del Plato_19"/>
    <n v="22"/>
    <n v="36"/>
    <n v="3"/>
    <n v="53"/>
    <s v="Ninguna"/>
    <n v="14"/>
    <n v="36"/>
    <n v="0.3888888888888889"/>
    <n v="108"/>
  </r>
  <r>
    <x v="618"/>
    <n v="6"/>
    <s v="Plato_6"/>
    <s v="Descripción del Plato_6"/>
    <n v="16"/>
    <n v="27"/>
    <n v="2"/>
    <n v="40"/>
    <s v="Ninguna"/>
    <n v="11"/>
    <n v="27"/>
    <n v="0.40740740740740738"/>
    <n v="54"/>
  </r>
  <r>
    <x v="618"/>
    <n v="6"/>
    <s v="Plato_10"/>
    <s v="Descripción del Plato_10"/>
    <n v="15"/>
    <n v="26"/>
    <n v="3"/>
    <n v="56"/>
    <s v="Sin cebolla"/>
    <n v="11"/>
    <n v="26"/>
    <n v="0.42307692307692307"/>
    <n v="78"/>
  </r>
  <r>
    <x v="619"/>
    <n v="16"/>
    <s v="Plato_12"/>
    <s v="Descripción del Plato_12"/>
    <n v="11"/>
    <n v="19"/>
    <n v="3"/>
    <n v="40"/>
    <s v="Sin cebolla"/>
    <n v="8"/>
    <n v="19"/>
    <n v="0.42105263157894735"/>
    <n v="57"/>
  </r>
  <r>
    <x v="620"/>
    <n v="5"/>
    <s v="Plato_8"/>
    <s v="Descripción del Plato_8"/>
    <n v="21"/>
    <n v="35"/>
    <n v="3"/>
    <n v="8"/>
    <s v="Sin cebolla"/>
    <n v="14"/>
    <n v="35"/>
    <n v="0.4"/>
    <n v="105"/>
  </r>
  <r>
    <x v="621"/>
    <n v="7"/>
    <s v="Plato_17"/>
    <s v="Descripción del Plato_17"/>
    <n v="19"/>
    <n v="31"/>
    <n v="3"/>
    <n v="53"/>
    <s v="Ninguna"/>
    <n v="12"/>
    <n v="31"/>
    <n v="0.38709677419354838"/>
    <n v="93"/>
  </r>
  <r>
    <x v="621"/>
    <n v="7"/>
    <s v="Plato_16"/>
    <s v="Descripción del Plato_16"/>
    <n v="16"/>
    <n v="28"/>
    <n v="1"/>
    <n v="25"/>
    <s v="Ninguna"/>
    <n v="12"/>
    <n v="28"/>
    <n v="0.42857142857142855"/>
    <n v="28"/>
  </r>
  <r>
    <x v="622"/>
    <n v="13"/>
    <s v="Plato_5"/>
    <s v="Descripción del Plato_5"/>
    <n v="13"/>
    <n v="22"/>
    <n v="2"/>
    <n v="23"/>
    <s v="Ninguna"/>
    <n v="9"/>
    <n v="22"/>
    <n v="0.40909090909090912"/>
    <n v="44"/>
  </r>
  <r>
    <x v="622"/>
    <n v="13"/>
    <s v="Plato_8"/>
    <s v="Descripción del Plato_8"/>
    <n v="21"/>
    <n v="35"/>
    <n v="2"/>
    <n v="59"/>
    <s v="Ninguna"/>
    <n v="14"/>
    <n v="35"/>
    <n v="0.4"/>
    <n v="70"/>
  </r>
  <r>
    <x v="622"/>
    <n v="13"/>
    <s v="Plato_1"/>
    <s v="Descripción del Plato_1"/>
    <n v="15"/>
    <n v="25"/>
    <n v="1"/>
    <n v="20"/>
    <s v="Ninguna"/>
    <n v="10"/>
    <n v="25"/>
    <n v="0.4"/>
    <n v="25"/>
  </r>
  <r>
    <x v="622"/>
    <n v="13"/>
    <s v="Plato_15"/>
    <s v="Descripción del Plato_15"/>
    <n v="19"/>
    <n v="32"/>
    <n v="3"/>
    <n v="43"/>
    <s v="Sin cebolla"/>
    <n v="13"/>
    <n v="32"/>
    <n v="0.40625"/>
    <n v="96"/>
  </r>
  <r>
    <x v="623"/>
    <n v="1"/>
    <s v="Plato_19"/>
    <s v="Descripción del Plato_19"/>
    <n v="22"/>
    <n v="36"/>
    <n v="1"/>
    <n v="19"/>
    <s v="Sin cebolla"/>
    <n v="14"/>
    <n v="36"/>
    <n v="0.3888888888888889"/>
    <n v="36"/>
  </r>
  <r>
    <x v="623"/>
    <n v="1"/>
    <s v="Plato_7"/>
    <s v="Descripción del Plato_7"/>
    <n v="14"/>
    <n v="24"/>
    <n v="1"/>
    <n v="45"/>
    <s v="Ninguna"/>
    <n v="10"/>
    <n v="24"/>
    <n v="0.41666666666666669"/>
    <n v="24"/>
  </r>
  <r>
    <x v="623"/>
    <n v="1"/>
    <s v="Plato_13"/>
    <s v="Descripción del Plato_13"/>
    <n v="13"/>
    <n v="21"/>
    <n v="2"/>
    <n v="15"/>
    <s v="Sin cebolla"/>
    <n v="8"/>
    <n v="21"/>
    <n v="0.38095238095238093"/>
    <n v="42"/>
  </r>
  <r>
    <x v="624"/>
    <n v="5"/>
    <s v="Plato_4"/>
    <s v="Descripción del Plato_4"/>
    <n v="10"/>
    <n v="18"/>
    <n v="2"/>
    <n v="12"/>
    <s v="Ninguna"/>
    <n v="8"/>
    <n v="18"/>
    <n v="0.44444444444444442"/>
    <n v="36"/>
  </r>
  <r>
    <x v="624"/>
    <n v="5"/>
    <s v="Plato_20"/>
    <s v="Descripción del Plato_20"/>
    <n v="25"/>
    <n v="40"/>
    <n v="1"/>
    <n v="46"/>
    <s v="Sin cebolla"/>
    <n v="15"/>
    <n v="40"/>
    <n v="0.375"/>
    <n v="40"/>
  </r>
  <r>
    <x v="624"/>
    <n v="5"/>
    <s v="Plato_13"/>
    <s v="Descripción del Plato_13"/>
    <n v="13"/>
    <n v="21"/>
    <n v="3"/>
    <n v="39"/>
    <s v="Ninguna"/>
    <n v="8"/>
    <n v="21"/>
    <n v="0.38095238095238093"/>
    <n v="63"/>
  </r>
  <r>
    <x v="625"/>
    <n v="14"/>
    <s v="Plato_2"/>
    <s v="Descripción del Plato_2"/>
    <n v="18"/>
    <n v="30"/>
    <n v="2"/>
    <n v="11"/>
    <s v="Ninguna"/>
    <n v="12"/>
    <n v="30"/>
    <n v="0.4"/>
    <n v="60"/>
  </r>
  <r>
    <x v="625"/>
    <n v="14"/>
    <s v="Plato_7"/>
    <s v="Descripción del Plato_7"/>
    <n v="14"/>
    <n v="24"/>
    <n v="2"/>
    <n v="36"/>
    <s v="Sin cebolla"/>
    <n v="10"/>
    <n v="24"/>
    <n v="0.41666666666666669"/>
    <n v="48"/>
  </r>
  <r>
    <x v="625"/>
    <n v="14"/>
    <s v="Plato_9"/>
    <s v="Descripción del Plato_9"/>
    <n v="17"/>
    <n v="29"/>
    <n v="1"/>
    <n v="11"/>
    <s v="Sin cebolla"/>
    <n v="12"/>
    <n v="29"/>
    <n v="0.41379310344827586"/>
    <n v="29"/>
  </r>
  <r>
    <x v="626"/>
    <n v="4"/>
    <s v="Plato_13"/>
    <s v="Descripción del Plato_13"/>
    <n v="13"/>
    <n v="21"/>
    <n v="1"/>
    <n v="37"/>
    <s v="Ninguna"/>
    <n v="8"/>
    <n v="21"/>
    <n v="0.38095238095238093"/>
    <n v="21"/>
  </r>
  <r>
    <x v="627"/>
    <n v="2"/>
    <s v="Plato_7"/>
    <s v="Descripción del Plato_7"/>
    <n v="14"/>
    <n v="24"/>
    <n v="2"/>
    <n v="10"/>
    <s v="Ninguna"/>
    <n v="10"/>
    <n v="24"/>
    <n v="0.41666666666666669"/>
    <n v="48"/>
  </r>
  <r>
    <x v="627"/>
    <n v="2"/>
    <s v="Plato_20"/>
    <s v="Descripción del Plato_20"/>
    <n v="25"/>
    <n v="40"/>
    <n v="3"/>
    <n v="33"/>
    <s v="Sin cebolla"/>
    <n v="15"/>
    <n v="40"/>
    <n v="0.375"/>
    <n v="120"/>
  </r>
  <r>
    <x v="628"/>
    <n v="17"/>
    <s v="Plato_18"/>
    <s v="Descripción del Plato_18"/>
    <n v="20"/>
    <n v="34"/>
    <n v="1"/>
    <n v="22"/>
    <s v="Sin cebolla"/>
    <n v="14"/>
    <n v="34"/>
    <n v="0.41176470588235292"/>
    <n v="34"/>
  </r>
  <r>
    <x v="628"/>
    <n v="17"/>
    <s v="Plato_3"/>
    <s v="Descripción del Plato_3"/>
    <n v="12"/>
    <n v="20"/>
    <n v="3"/>
    <n v="19"/>
    <s v="Ninguna"/>
    <n v="8"/>
    <n v="20"/>
    <n v="0.4"/>
    <n v="60"/>
  </r>
  <r>
    <x v="628"/>
    <n v="17"/>
    <s v="Plato_4"/>
    <s v="Descripción del Plato_4"/>
    <n v="10"/>
    <n v="18"/>
    <n v="2"/>
    <n v="43"/>
    <s v="Sin cebolla"/>
    <n v="8"/>
    <n v="18"/>
    <n v="0.44444444444444442"/>
    <n v="36"/>
  </r>
  <r>
    <x v="629"/>
    <n v="2"/>
    <s v="Plato_17"/>
    <s v="Descripción del Plato_17"/>
    <n v="19"/>
    <n v="31"/>
    <n v="2"/>
    <n v="19"/>
    <s v="Ninguna"/>
    <n v="12"/>
    <n v="31"/>
    <n v="0.38709677419354838"/>
    <n v="62"/>
  </r>
  <r>
    <x v="629"/>
    <n v="2"/>
    <s v="Plato_20"/>
    <s v="Descripción del Plato_20"/>
    <n v="25"/>
    <n v="40"/>
    <n v="3"/>
    <n v="56"/>
    <s v="Ninguna"/>
    <n v="15"/>
    <n v="40"/>
    <n v="0.375"/>
    <n v="120"/>
  </r>
  <r>
    <x v="630"/>
    <n v="6"/>
    <s v="Plato_5"/>
    <s v="Descripción del Plato_5"/>
    <n v="13"/>
    <n v="22"/>
    <n v="3"/>
    <n v="46"/>
    <s v="Ninguna"/>
    <n v="9"/>
    <n v="22"/>
    <n v="0.40909090909090912"/>
    <n v="66"/>
  </r>
  <r>
    <x v="631"/>
    <n v="16"/>
    <s v="Plato_15"/>
    <s v="Descripción del Plato_15"/>
    <n v="19"/>
    <n v="32"/>
    <n v="3"/>
    <n v="41"/>
    <s v="Sin cebolla"/>
    <n v="13"/>
    <n v="32"/>
    <n v="0.40625"/>
    <n v="96"/>
  </r>
  <r>
    <x v="631"/>
    <n v="16"/>
    <s v="Plato_11"/>
    <s v="Descripción del Plato_11"/>
    <n v="20"/>
    <n v="33"/>
    <n v="1"/>
    <n v="47"/>
    <s v="Ninguna"/>
    <n v="13"/>
    <n v="33"/>
    <n v="0.39393939393939392"/>
    <n v="33"/>
  </r>
  <r>
    <x v="632"/>
    <n v="16"/>
    <s v="Plato_2"/>
    <s v="Descripción del Plato_2"/>
    <n v="18"/>
    <n v="30"/>
    <n v="3"/>
    <n v="10"/>
    <s v="Ninguna"/>
    <n v="12"/>
    <n v="30"/>
    <n v="0.4"/>
    <n v="90"/>
  </r>
  <r>
    <x v="632"/>
    <n v="16"/>
    <s v="Plato_7"/>
    <s v="Descripción del Plato_7"/>
    <n v="14"/>
    <n v="24"/>
    <n v="2"/>
    <n v="51"/>
    <s v="Sin cebolla"/>
    <n v="10"/>
    <n v="24"/>
    <n v="0.41666666666666669"/>
    <n v="48"/>
  </r>
  <r>
    <x v="632"/>
    <n v="16"/>
    <s v="Plato_5"/>
    <s v="Descripción del Plato_5"/>
    <n v="13"/>
    <n v="22"/>
    <n v="2"/>
    <n v="34"/>
    <s v="Ninguna"/>
    <n v="9"/>
    <n v="22"/>
    <n v="0.40909090909090912"/>
    <n v="44"/>
  </r>
  <r>
    <x v="632"/>
    <n v="16"/>
    <s v="Plato_4"/>
    <s v="Descripción del Plato_4"/>
    <n v="10"/>
    <n v="18"/>
    <n v="3"/>
    <n v="54"/>
    <s v="Sin cebolla"/>
    <n v="8"/>
    <n v="18"/>
    <n v="0.44444444444444442"/>
    <n v="54"/>
  </r>
  <r>
    <x v="633"/>
    <n v="2"/>
    <s v="Plato_5"/>
    <s v="Descripción del Plato_5"/>
    <n v="13"/>
    <n v="22"/>
    <n v="2"/>
    <n v="25"/>
    <s v="Ninguna"/>
    <n v="9"/>
    <n v="22"/>
    <n v="0.40909090909090912"/>
    <n v="44"/>
  </r>
  <r>
    <x v="633"/>
    <n v="2"/>
    <s v="Plato_20"/>
    <s v="Descripción del Plato_20"/>
    <n v="25"/>
    <n v="40"/>
    <n v="3"/>
    <n v="38"/>
    <s v="Sin cebolla"/>
    <n v="15"/>
    <n v="40"/>
    <n v="0.375"/>
    <n v="120"/>
  </r>
  <r>
    <x v="633"/>
    <n v="2"/>
    <s v="Plato_1"/>
    <s v="Descripción del Plato_1"/>
    <n v="15"/>
    <n v="25"/>
    <n v="3"/>
    <n v="43"/>
    <s v="Sin cebolla"/>
    <n v="10"/>
    <n v="25"/>
    <n v="0.4"/>
    <n v="75"/>
  </r>
  <r>
    <x v="633"/>
    <n v="2"/>
    <s v="Plato_8"/>
    <s v="Descripción del Plato_8"/>
    <n v="21"/>
    <n v="35"/>
    <n v="3"/>
    <n v="51"/>
    <s v="Ninguna"/>
    <n v="14"/>
    <n v="35"/>
    <n v="0.4"/>
    <n v="105"/>
  </r>
  <r>
    <x v="634"/>
    <n v="5"/>
    <s v="Plato_9"/>
    <s v="Descripción del Plato_9"/>
    <n v="17"/>
    <n v="29"/>
    <n v="2"/>
    <n v="25"/>
    <s v="Sin cebolla"/>
    <n v="12"/>
    <n v="29"/>
    <n v="0.41379310344827586"/>
    <n v="58"/>
  </r>
  <r>
    <x v="635"/>
    <n v="14"/>
    <s v="Plato_7"/>
    <s v="Descripción del Plato_7"/>
    <n v="14"/>
    <n v="24"/>
    <n v="2"/>
    <n v="45"/>
    <s v="Ninguna"/>
    <n v="10"/>
    <n v="24"/>
    <n v="0.41666666666666669"/>
    <n v="48"/>
  </r>
  <r>
    <x v="635"/>
    <n v="14"/>
    <s v="Plato_12"/>
    <s v="Descripción del Plato_12"/>
    <n v="11"/>
    <n v="19"/>
    <n v="3"/>
    <n v="54"/>
    <s v="Sin cebolla"/>
    <n v="8"/>
    <n v="19"/>
    <n v="0.42105263157894735"/>
    <n v="57"/>
  </r>
  <r>
    <x v="635"/>
    <n v="14"/>
    <s v="Plato_13"/>
    <s v="Descripción del Plato_13"/>
    <n v="13"/>
    <n v="21"/>
    <n v="1"/>
    <n v="52"/>
    <s v="Sin cebolla"/>
    <n v="8"/>
    <n v="21"/>
    <n v="0.38095238095238093"/>
    <n v="21"/>
  </r>
  <r>
    <x v="636"/>
    <n v="6"/>
    <s v="Plato_11"/>
    <s v="Descripción del Plato_11"/>
    <n v="20"/>
    <n v="33"/>
    <n v="1"/>
    <n v="23"/>
    <s v="Sin cebolla"/>
    <n v="13"/>
    <n v="33"/>
    <n v="0.39393939393939392"/>
    <n v="33"/>
  </r>
  <r>
    <x v="636"/>
    <n v="6"/>
    <s v="Plato_18"/>
    <s v="Descripción del Plato_18"/>
    <n v="20"/>
    <n v="34"/>
    <n v="1"/>
    <n v="6"/>
    <s v="Sin cebolla"/>
    <n v="14"/>
    <n v="34"/>
    <n v="0.41176470588235292"/>
    <n v="34"/>
  </r>
  <r>
    <x v="636"/>
    <n v="6"/>
    <s v="Plato_1"/>
    <s v="Descripción del Plato_1"/>
    <n v="15"/>
    <n v="25"/>
    <n v="2"/>
    <n v="32"/>
    <s v="Ninguna"/>
    <n v="10"/>
    <n v="25"/>
    <n v="0.4"/>
    <n v="50"/>
  </r>
  <r>
    <x v="637"/>
    <n v="16"/>
    <s v="Plato_2"/>
    <s v="Descripción del Plato_2"/>
    <n v="18"/>
    <n v="30"/>
    <n v="3"/>
    <n v="44"/>
    <s v="Ninguna"/>
    <n v="12"/>
    <n v="30"/>
    <n v="0.4"/>
    <n v="90"/>
  </r>
  <r>
    <x v="638"/>
    <n v="8"/>
    <s v="Plato_10"/>
    <s v="Descripción del Plato_10"/>
    <n v="15"/>
    <n v="26"/>
    <n v="2"/>
    <n v="52"/>
    <s v="Ninguna"/>
    <n v="11"/>
    <n v="26"/>
    <n v="0.42307692307692307"/>
    <n v="52"/>
  </r>
  <r>
    <x v="638"/>
    <n v="8"/>
    <s v="Plato_17"/>
    <s v="Descripción del Plato_17"/>
    <n v="19"/>
    <n v="31"/>
    <n v="2"/>
    <n v="29"/>
    <s v="Ninguna"/>
    <n v="12"/>
    <n v="31"/>
    <n v="0.38709677419354838"/>
    <n v="62"/>
  </r>
  <r>
    <x v="638"/>
    <n v="8"/>
    <s v="Plato_12"/>
    <s v="Descripción del Plato_12"/>
    <n v="11"/>
    <n v="19"/>
    <n v="2"/>
    <n v="55"/>
    <s v="Ninguna"/>
    <n v="8"/>
    <n v="19"/>
    <n v="0.42105263157894735"/>
    <n v="38"/>
  </r>
  <r>
    <x v="639"/>
    <n v="14"/>
    <s v="Plato_10"/>
    <s v="Descripción del Plato_10"/>
    <n v="15"/>
    <n v="26"/>
    <n v="3"/>
    <n v="7"/>
    <s v="Sin cebolla"/>
    <n v="11"/>
    <n v="26"/>
    <n v="0.42307692307692307"/>
    <n v="78"/>
  </r>
  <r>
    <x v="639"/>
    <n v="14"/>
    <s v="Plato_13"/>
    <s v="Descripción del Plato_13"/>
    <n v="13"/>
    <n v="21"/>
    <n v="2"/>
    <n v="12"/>
    <s v="Ninguna"/>
    <n v="8"/>
    <n v="21"/>
    <n v="0.38095238095238093"/>
    <n v="42"/>
  </r>
  <r>
    <x v="639"/>
    <n v="14"/>
    <s v="Plato_11"/>
    <s v="Descripción del Plato_11"/>
    <n v="20"/>
    <n v="33"/>
    <n v="3"/>
    <n v="56"/>
    <s v="Sin cebolla"/>
    <n v="13"/>
    <n v="33"/>
    <n v="0.39393939393939392"/>
    <n v="99"/>
  </r>
  <r>
    <x v="640"/>
    <n v="2"/>
    <s v="Plato_9"/>
    <s v="Descripción del Plato_9"/>
    <n v="17"/>
    <n v="29"/>
    <n v="3"/>
    <n v="17"/>
    <s v="Ninguna"/>
    <n v="12"/>
    <n v="29"/>
    <n v="0.41379310344827586"/>
    <n v="87"/>
  </r>
  <r>
    <x v="640"/>
    <n v="2"/>
    <s v="Plato_1"/>
    <s v="Descripción del Plato_1"/>
    <n v="15"/>
    <n v="25"/>
    <n v="3"/>
    <n v="28"/>
    <s v="Sin cebolla"/>
    <n v="10"/>
    <n v="25"/>
    <n v="0.4"/>
    <n v="75"/>
  </r>
  <r>
    <x v="640"/>
    <n v="2"/>
    <s v="Plato_14"/>
    <s v="Descripción del Plato_14"/>
    <n v="14"/>
    <n v="23"/>
    <n v="2"/>
    <n v="29"/>
    <s v="Ninguna"/>
    <n v="9"/>
    <n v="23"/>
    <n v="0.39130434782608697"/>
    <n v="46"/>
  </r>
  <r>
    <x v="641"/>
    <n v="15"/>
    <s v="Plato_13"/>
    <s v="Descripción del Plato_13"/>
    <n v="13"/>
    <n v="21"/>
    <n v="3"/>
    <n v="6"/>
    <s v="Sin cebolla"/>
    <n v="8"/>
    <n v="21"/>
    <n v="0.38095238095238093"/>
    <n v="63"/>
  </r>
  <r>
    <x v="641"/>
    <n v="15"/>
    <s v="Plato_10"/>
    <s v="Descripción del Plato_10"/>
    <n v="15"/>
    <n v="26"/>
    <n v="1"/>
    <n v="57"/>
    <s v="Sin cebolla"/>
    <n v="11"/>
    <n v="26"/>
    <n v="0.42307692307692307"/>
    <n v="26"/>
  </r>
  <r>
    <x v="641"/>
    <n v="15"/>
    <s v="Plato_9"/>
    <s v="Descripción del Plato_9"/>
    <n v="17"/>
    <n v="29"/>
    <n v="3"/>
    <n v="18"/>
    <s v="Sin cebolla"/>
    <n v="12"/>
    <n v="29"/>
    <n v="0.41379310344827586"/>
    <n v="87"/>
  </r>
  <r>
    <x v="642"/>
    <n v="17"/>
    <s v="Plato_11"/>
    <s v="Descripción del Plato_11"/>
    <n v="20"/>
    <n v="33"/>
    <n v="1"/>
    <n v="18"/>
    <s v="Ninguna"/>
    <n v="13"/>
    <n v="33"/>
    <n v="0.39393939393939392"/>
    <n v="33"/>
  </r>
  <r>
    <x v="643"/>
    <n v="9"/>
    <s v="Plato_17"/>
    <s v="Descripción del Plato_17"/>
    <n v="19"/>
    <n v="31"/>
    <n v="3"/>
    <n v="51"/>
    <s v="Ninguna"/>
    <n v="12"/>
    <n v="31"/>
    <n v="0.38709677419354838"/>
    <n v="93"/>
  </r>
  <r>
    <x v="644"/>
    <n v="6"/>
    <s v="Plato_11"/>
    <s v="Descripción del Plato_11"/>
    <n v="20"/>
    <n v="33"/>
    <n v="3"/>
    <n v="43"/>
    <s v="Sin cebolla"/>
    <n v="13"/>
    <n v="33"/>
    <n v="0.39393939393939392"/>
    <n v="99"/>
  </r>
  <r>
    <x v="644"/>
    <n v="6"/>
    <s v="Plato_6"/>
    <s v="Descripción del Plato_6"/>
    <n v="16"/>
    <n v="27"/>
    <n v="3"/>
    <n v="54"/>
    <s v="Ninguna"/>
    <n v="11"/>
    <n v="27"/>
    <n v="0.40740740740740738"/>
    <n v="81"/>
  </r>
  <r>
    <x v="645"/>
    <n v="12"/>
    <s v="Plato_8"/>
    <s v="Descripción del Plato_8"/>
    <n v="21"/>
    <n v="35"/>
    <n v="2"/>
    <n v="36"/>
    <s v="Ninguna"/>
    <n v="14"/>
    <n v="35"/>
    <n v="0.4"/>
    <n v="70"/>
  </r>
  <r>
    <x v="646"/>
    <n v="12"/>
    <s v="Plato_4"/>
    <s v="Descripción del Plato_4"/>
    <n v="10"/>
    <n v="18"/>
    <n v="2"/>
    <n v="13"/>
    <s v="Sin cebolla"/>
    <n v="8"/>
    <n v="18"/>
    <n v="0.44444444444444442"/>
    <n v="36"/>
  </r>
  <r>
    <x v="646"/>
    <n v="12"/>
    <s v="Plato_17"/>
    <s v="Descripción del Plato_17"/>
    <n v="19"/>
    <n v="31"/>
    <n v="2"/>
    <n v="26"/>
    <s v="Sin cebolla"/>
    <n v="12"/>
    <n v="31"/>
    <n v="0.38709677419354838"/>
    <n v="62"/>
  </r>
  <r>
    <x v="647"/>
    <n v="9"/>
    <s v="Plato_16"/>
    <s v="Descripción del Plato_16"/>
    <n v="16"/>
    <n v="28"/>
    <n v="2"/>
    <n v="47"/>
    <s v="Ninguna"/>
    <n v="12"/>
    <n v="28"/>
    <n v="0.42857142857142855"/>
    <n v="56"/>
  </r>
  <r>
    <x v="648"/>
    <n v="9"/>
    <s v="Plato_9"/>
    <s v="Descripción del Plato_9"/>
    <n v="17"/>
    <n v="29"/>
    <n v="3"/>
    <n v="22"/>
    <s v="Sin cebolla"/>
    <n v="12"/>
    <n v="29"/>
    <n v="0.41379310344827586"/>
    <n v="87"/>
  </r>
  <r>
    <x v="648"/>
    <n v="9"/>
    <s v="Plato_16"/>
    <s v="Descripción del Plato_16"/>
    <n v="16"/>
    <n v="28"/>
    <n v="3"/>
    <n v="40"/>
    <s v="Ninguna"/>
    <n v="12"/>
    <n v="28"/>
    <n v="0.42857142857142855"/>
    <n v="84"/>
  </r>
  <r>
    <x v="648"/>
    <n v="9"/>
    <s v="Plato_1"/>
    <s v="Descripción del Plato_1"/>
    <n v="15"/>
    <n v="25"/>
    <n v="1"/>
    <n v="32"/>
    <s v="Sin cebolla"/>
    <n v="10"/>
    <n v="25"/>
    <n v="0.4"/>
    <n v="25"/>
  </r>
  <r>
    <x v="648"/>
    <n v="9"/>
    <s v="Plato_3"/>
    <s v="Descripción del Plato_3"/>
    <n v="12"/>
    <n v="20"/>
    <n v="3"/>
    <n v="15"/>
    <s v="Ninguna"/>
    <n v="8"/>
    <n v="20"/>
    <n v="0.4"/>
    <n v="60"/>
  </r>
  <r>
    <x v="649"/>
    <n v="11"/>
    <s v="Plato_13"/>
    <s v="Descripción del Plato_13"/>
    <n v="13"/>
    <n v="21"/>
    <n v="2"/>
    <n v="18"/>
    <s v="Sin cebolla"/>
    <n v="8"/>
    <n v="21"/>
    <n v="0.38095238095238093"/>
    <n v="42"/>
  </r>
  <r>
    <x v="649"/>
    <n v="11"/>
    <s v="Plato_9"/>
    <s v="Descripción del Plato_9"/>
    <n v="17"/>
    <n v="29"/>
    <n v="2"/>
    <n v="35"/>
    <s v="Sin cebolla"/>
    <n v="12"/>
    <n v="29"/>
    <n v="0.41379310344827586"/>
    <n v="58"/>
  </r>
  <r>
    <x v="649"/>
    <n v="11"/>
    <s v="Plato_15"/>
    <s v="Descripción del Plato_15"/>
    <n v="19"/>
    <n v="32"/>
    <n v="1"/>
    <n v="12"/>
    <s v="Sin cebolla"/>
    <n v="13"/>
    <n v="32"/>
    <n v="0.40625"/>
    <n v="32"/>
  </r>
  <r>
    <x v="649"/>
    <n v="11"/>
    <s v="Plato_8"/>
    <s v="Descripción del Plato_8"/>
    <n v="21"/>
    <n v="35"/>
    <n v="3"/>
    <n v="11"/>
    <s v="Ninguna"/>
    <n v="14"/>
    <n v="35"/>
    <n v="0.4"/>
    <n v="105"/>
  </r>
  <r>
    <x v="650"/>
    <n v="16"/>
    <s v="Plato_20"/>
    <s v="Descripción del Plato_20"/>
    <n v="25"/>
    <n v="40"/>
    <n v="2"/>
    <n v="50"/>
    <s v="Ninguna"/>
    <n v="15"/>
    <n v="40"/>
    <n v="0.375"/>
    <n v="80"/>
  </r>
  <r>
    <x v="650"/>
    <n v="16"/>
    <s v="Plato_13"/>
    <s v="Descripción del Plato_13"/>
    <n v="13"/>
    <n v="21"/>
    <n v="3"/>
    <n v="9"/>
    <s v="Ninguna"/>
    <n v="8"/>
    <n v="21"/>
    <n v="0.38095238095238093"/>
    <n v="63"/>
  </r>
  <r>
    <x v="650"/>
    <n v="16"/>
    <s v="Plato_11"/>
    <s v="Descripción del Plato_11"/>
    <n v="20"/>
    <n v="33"/>
    <n v="2"/>
    <n v="29"/>
    <s v="Ninguna"/>
    <n v="13"/>
    <n v="33"/>
    <n v="0.39393939393939392"/>
    <n v="66"/>
  </r>
  <r>
    <x v="651"/>
    <n v="14"/>
    <s v="Plato_17"/>
    <s v="Descripción del Plato_17"/>
    <n v="19"/>
    <n v="31"/>
    <n v="2"/>
    <n v="12"/>
    <s v="Ninguna"/>
    <n v="12"/>
    <n v="31"/>
    <n v="0.38709677419354838"/>
    <n v="62"/>
  </r>
  <r>
    <x v="651"/>
    <n v="14"/>
    <s v="Plato_19"/>
    <s v="Descripción del Plato_19"/>
    <n v="22"/>
    <n v="36"/>
    <n v="3"/>
    <n v="38"/>
    <s v="Sin cebolla"/>
    <n v="14"/>
    <n v="36"/>
    <n v="0.3888888888888889"/>
    <n v="108"/>
  </r>
  <r>
    <x v="652"/>
    <n v="13"/>
    <s v="Plato_16"/>
    <s v="Descripción del Plato_16"/>
    <n v="16"/>
    <n v="28"/>
    <n v="3"/>
    <n v="51"/>
    <s v="Sin cebolla"/>
    <n v="12"/>
    <n v="28"/>
    <n v="0.42857142857142855"/>
    <n v="84"/>
  </r>
  <r>
    <x v="652"/>
    <n v="13"/>
    <s v="Plato_2"/>
    <s v="Descripción del Plato_2"/>
    <n v="18"/>
    <n v="30"/>
    <n v="3"/>
    <n v="46"/>
    <s v="Ninguna"/>
    <n v="12"/>
    <n v="30"/>
    <n v="0.4"/>
    <n v="90"/>
  </r>
  <r>
    <x v="652"/>
    <n v="13"/>
    <s v="Plato_8"/>
    <s v="Descripción del Plato_8"/>
    <n v="21"/>
    <n v="35"/>
    <n v="2"/>
    <n v="53"/>
    <s v="Ninguna"/>
    <n v="14"/>
    <n v="35"/>
    <n v="0.4"/>
    <n v="70"/>
  </r>
  <r>
    <x v="653"/>
    <n v="12"/>
    <s v="Plato_5"/>
    <s v="Descripción del Plato_5"/>
    <n v="13"/>
    <n v="22"/>
    <n v="1"/>
    <n v="31"/>
    <s v="Ninguna"/>
    <n v="9"/>
    <n v="22"/>
    <n v="0.40909090909090912"/>
    <n v="22"/>
  </r>
  <r>
    <x v="653"/>
    <n v="12"/>
    <s v="Plato_3"/>
    <s v="Descripción del Plato_3"/>
    <n v="12"/>
    <n v="20"/>
    <n v="1"/>
    <n v="13"/>
    <s v="Ninguna"/>
    <n v="8"/>
    <n v="20"/>
    <n v="0.4"/>
    <n v="20"/>
  </r>
  <r>
    <x v="654"/>
    <n v="5"/>
    <s v="Plato_17"/>
    <s v="Descripción del Plato_17"/>
    <n v="19"/>
    <n v="31"/>
    <n v="3"/>
    <n v="36"/>
    <s v="Sin cebolla"/>
    <n v="12"/>
    <n v="31"/>
    <n v="0.38709677419354838"/>
    <n v="93"/>
  </r>
  <r>
    <x v="655"/>
    <n v="19"/>
    <s v="Plato_14"/>
    <s v="Descripción del Plato_14"/>
    <n v="14"/>
    <n v="23"/>
    <n v="1"/>
    <n v="13"/>
    <s v="Ninguna"/>
    <n v="9"/>
    <n v="23"/>
    <n v="0.39130434782608697"/>
    <n v="23"/>
  </r>
  <r>
    <x v="655"/>
    <n v="19"/>
    <s v="Plato_3"/>
    <s v="Descripción del Plato_3"/>
    <n v="12"/>
    <n v="20"/>
    <n v="3"/>
    <n v="44"/>
    <s v="Sin cebolla"/>
    <n v="8"/>
    <n v="20"/>
    <n v="0.4"/>
    <n v="60"/>
  </r>
  <r>
    <x v="655"/>
    <n v="19"/>
    <s v="Plato_12"/>
    <s v="Descripción del Plato_12"/>
    <n v="11"/>
    <n v="19"/>
    <n v="2"/>
    <n v="39"/>
    <s v="Sin cebolla"/>
    <n v="8"/>
    <n v="19"/>
    <n v="0.42105263157894735"/>
    <n v="38"/>
  </r>
  <r>
    <x v="655"/>
    <n v="19"/>
    <s v="Plato_19"/>
    <s v="Descripción del Plato_19"/>
    <n v="22"/>
    <n v="36"/>
    <n v="1"/>
    <n v="14"/>
    <s v="Ninguna"/>
    <n v="14"/>
    <n v="36"/>
    <n v="0.3888888888888889"/>
    <n v="36"/>
  </r>
  <r>
    <x v="656"/>
    <n v="1"/>
    <s v="Plato_20"/>
    <s v="Descripción del Plato_20"/>
    <n v="25"/>
    <n v="40"/>
    <n v="2"/>
    <n v="55"/>
    <s v="Sin cebolla"/>
    <n v="15"/>
    <n v="40"/>
    <n v="0.375"/>
    <n v="80"/>
  </r>
  <r>
    <x v="656"/>
    <n v="1"/>
    <s v="Plato_14"/>
    <s v="Descripción del Plato_14"/>
    <n v="14"/>
    <n v="23"/>
    <n v="2"/>
    <n v="39"/>
    <s v="Sin cebolla"/>
    <n v="9"/>
    <n v="23"/>
    <n v="0.39130434782608697"/>
    <n v="46"/>
  </r>
  <r>
    <x v="656"/>
    <n v="1"/>
    <s v="Plato_8"/>
    <s v="Descripción del Plato_8"/>
    <n v="21"/>
    <n v="35"/>
    <n v="2"/>
    <n v="40"/>
    <s v="Sin cebolla"/>
    <n v="14"/>
    <n v="35"/>
    <n v="0.4"/>
    <n v="70"/>
  </r>
  <r>
    <x v="657"/>
    <n v="19"/>
    <s v="Plato_15"/>
    <s v="Descripción del Plato_15"/>
    <n v="19"/>
    <n v="32"/>
    <n v="1"/>
    <n v="21"/>
    <s v="Sin cebolla"/>
    <n v="13"/>
    <n v="32"/>
    <n v="0.40625"/>
    <n v="32"/>
  </r>
  <r>
    <x v="657"/>
    <n v="19"/>
    <s v="Plato_6"/>
    <s v="Descripción del Plato_6"/>
    <n v="16"/>
    <n v="27"/>
    <n v="2"/>
    <n v="27"/>
    <s v="Sin cebolla"/>
    <n v="11"/>
    <n v="27"/>
    <n v="0.40740740740740738"/>
    <n v="54"/>
  </r>
  <r>
    <x v="658"/>
    <n v="9"/>
    <s v="Plato_9"/>
    <s v="Descripción del Plato_9"/>
    <n v="17"/>
    <n v="29"/>
    <n v="3"/>
    <n v="31"/>
    <s v="Ninguna"/>
    <n v="12"/>
    <n v="29"/>
    <n v="0.41379310344827586"/>
    <n v="87"/>
  </r>
  <r>
    <x v="659"/>
    <n v="19"/>
    <s v="Plato_12"/>
    <s v="Descripción del Plato_12"/>
    <n v="11"/>
    <n v="19"/>
    <n v="2"/>
    <n v="24"/>
    <s v="Sin cebolla"/>
    <n v="8"/>
    <n v="19"/>
    <n v="0.42105263157894735"/>
    <n v="38"/>
  </r>
  <r>
    <x v="659"/>
    <n v="19"/>
    <s v="Plato_2"/>
    <s v="Descripción del Plato_2"/>
    <n v="18"/>
    <n v="30"/>
    <n v="3"/>
    <n v="16"/>
    <s v="Ninguna"/>
    <n v="12"/>
    <n v="30"/>
    <n v="0.4"/>
    <n v="90"/>
  </r>
  <r>
    <x v="659"/>
    <n v="19"/>
    <s v="Plato_20"/>
    <s v="Descripción del Plato_20"/>
    <n v="25"/>
    <n v="40"/>
    <n v="2"/>
    <n v="5"/>
    <s v="Sin cebolla"/>
    <n v="15"/>
    <n v="40"/>
    <n v="0.375"/>
    <n v="80"/>
  </r>
  <r>
    <x v="660"/>
    <n v="16"/>
    <s v="Plato_14"/>
    <s v="Descripción del Plato_14"/>
    <n v="14"/>
    <n v="23"/>
    <n v="3"/>
    <n v="56"/>
    <s v="Sin cebolla"/>
    <n v="9"/>
    <n v="23"/>
    <n v="0.39130434782608697"/>
    <n v="69"/>
  </r>
  <r>
    <x v="660"/>
    <n v="16"/>
    <s v="Plato_17"/>
    <s v="Descripción del Plato_17"/>
    <n v="19"/>
    <n v="31"/>
    <n v="1"/>
    <n v="22"/>
    <s v="Sin cebolla"/>
    <n v="12"/>
    <n v="31"/>
    <n v="0.38709677419354838"/>
    <n v="31"/>
  </r>
  <r>
    <x v="660"/>
    <n v="16"/>
    <s v="Plato_1"/>
    <s v="Descripción del Plato_1"/>
    <n v="15"/>
    <n v="25"/>
    <n v="2"/>
    <n v="30"/>
    <s v="Ninguna"/>
    <n v="10"/>
    <n v="25"/>
    <n v="0.4"/>
    <n v="50"/>
  </r>
  <r>
    <x v="660"/>
    <n v="16"/>
    <s v="Plato_16"/>
    <s v="Descripción del Plato_16"/>
    <n v="16"/>
    <n v="28"/>
    <n v="2"/>
    <n v="27"/>
    <s v="Sin cebolla"/>
    <n v="12"/>
    <n v="28"/>
    <n v="0.42857142857142855"/>
    <n v="56"/>
  </r>
  <r>
    <x v="661"/>
    <n v="15"/>
    <s v="Plato_7"/>
    <s v="Descripción del Plato_7"/>
    <n v="14"/>
    <n v="24"/>
    <n v="3"/>
    <n v="34"/>
    <s v="Ninguna"/>
    <n v="10"/>
    <n v="24"/>
    <n v="0.41666666666666669"/>
    <n v="72"/>
  </r>
  <r>
    <x v="661"/>
    <n v="15"/>
    <s v="Plato_1"/>
    <s v="Descripción del Plato_1"/>
    <n v="15"/>
    <n v="25"/>
    <n v="1"/>
    <n v="10"/>
    <s v="Sin cebolla"/>
    <n v="10"/>
    <n v="25"/>
    <n v="0.4"/>
    <n v="25"/>
  </r>
  <r>
    <x v="661"/>
    <n v="15"/>
    <s v="Plato_19"/>
    <s v="Descripción del Plato_19"/>
    <n v="22"/>
    <n v="36"/>
    <n v="1"/>
    <n v="41"/>
    <s v="Ninguna"/>
    <n v="14"/>
    <n v="36"/>
    <n v="0.3888888888888889"/>
    <n v="36"/>
  </r>
  <r>
    <x v="662"/>
    <n v="3"/>
    <s v="Plato_4"/>
    <s v="Descripción del Plato_4"/>
    <n v="10"/>
    <n v="18"/>
    <n v="2"/>
    <n v="40"/>
    <s v="Sin cebolla"/>
    <n v="8"/>
    <n v="18"/>
    <n v="0.44444444444444442"/>
    <n v="36"/>
  </r>
  <r>
    <x v="662"/>
    <n v="3"/>
    <s v="Plato_9"/>
    <s v="Descripción del Plato_9"/>
    <n v="17"/>
    <n v="29"/>
    <n v="2"/>
    <n v="5"/>
    <s v="Sin cebolla"/>
    <n v="12"/>
    <n v="29"/>
    <n v="0.41379310344827586"/>
    <n v="58"/>
  </r>
  <r>
    <x v="662"/>
    <n v="3"/>
    <s v="Plato_3"/>
    <s v="Descripción del Plato_3"/>
    <n v="12"/>
    <n v="20"/>
    <n v="1"/>
    <n v="42"/>
    <s v="Sin cebolla"/>
    <n v="8"/>
    <n v="20"/>
    <n v="0.4"/>
    <n v="20"/>
  </r>
  <r>
    <x v="663"/>
    <n v="20"/>
    <s v="Plato_4"/>
    <s v="Descripción del Plato_4"/>
    <n v="10"/>
    <n v="18"/>
    <n v="1"/>
    <n v="9"/>
    <s v="Ninguna"/>
    <n v="8"/>
    <n v="18"/>
    <n v="0.44444444444444442"/>
    <n v="18"/>
  </r>
  <r>
    <x v="663"/>
    <n v="20"/>
    <s v="Plato_12"/>
    <s v="Descripción del Plato_12"/>
    <n v="11"/>
    <n v="19"/>
    <n v="2"/>
    <n v="42"/>
    <s v="Ninguna"/>
    <n v="8"/>
    <n v="19"/>
    <n v="0.42105263157894735"/>
    <n v="38"/>
  </r>
  <r>
    <x v="663"/>
    <n v="20"/>
    <s v="Plato_5"/>
    <s v="Descripción del Plato_5"/>
    <n v="13"/>
    <n v="22"/>
    <n v="3"/>
    <n v="48"/>
    <s v="Sin cebolla"/>
    <n v="9"/>
    <n v="22"/>
    <n v="0.40909090909090912"/>
    <n v="66"/>
  </r>
  <r>
    <x v="664"/>
    <n v="6"/>
    <s v="Plato_1"/>
    <s v="Descripción del Plato_1"/>
    <n v="15"/>
    <n v="25"/>
    <n v="3"/>
    <n v="25"/>
    <s v="Sin cebolla"/>
    <n v="10"/>
    <n v="25"/>
    <n v="0.4"/>
    <n v="75"/>
  </r>
  <r>
    <x v="664"/>
    <n v="6"/>
    <s v="Plato_6"/>
    <s v="Descripción del Plato_6"/>
    <n v="16"/>
    <n v="27"/>
    <n v="2"/>
    <n v="15"/>
    <s v="Sin cebolla"/>
    <n v="11"/>
    <n v="27"/>
    <n v="0.40740740740740738"/>
    <n v="54"/>
  </r>
  <r>
    <x v="665"/>
    <n v="8"/>
    <s v="Plato_3"/>
    <s v="Descripción del Plato_3"/>
    <n v="12"/>
    <n v="20"/>
    <n v="2"/>
    <n v="27"/>
    <s v="Sin cebolla"/>
    <n v="8"/>
    <n v="20"/>
    <n v="0.4"/>
    <n v="40"/>
  </r>
  <r>
    <x v="666"/>
    <n v="6"/>
    <s v="Plato_19"/>
    <s v="Descripción del Plato_19"/>
    <n v="22"/>
    <n v="36"/>
    <n v="1"/>
    <n v="12"/>
    <s v="Ninguna"/>
    <n v="14"/>
    <n v="36"/>
    <n v="0.3888888888888889"/>
    <n v="36"/>
  </r>
  <r>
    <x v="667"/>
    <n v="12"/>
    <s v="Plato_10"/>
    <s v="Descripción del Plato_10"/>
    <n v="15"/>
    <n v="26"/>
    <n v="3"/>
    <n v="59"/>
    <s v="Ninguna"/>
    <n v="11"/>
    <n v="26"/>
    <n v="0.42307692307692307"/>
    <n v="78"/>
  </r>
  <r>
    <x v="667"/>
    <n v="12"/>
    <s v="Plato_7"/>
    <s v="Descripción del Plato_7"/>
    <n v="14"/>
    <n v="24"/>
    <n v="2"/>
    <n v="9"/>
    <s v="Sin cebolla"/>
    <n v="10"/>
    <n v="24"/>
    <n v="0.41666666666666669"/>
    <n v="48"/>
  </r>
  <r>
    <x v="667"/>
    <n v="12"/>
    <s v="Plato_1"/>
    <s v="Descripción del Plato_1"/>
    <n v="15"/>
    <n v="25"/>
    <n v="3"/>
    <n v="47"/>
    <s v="Ninguna"/>
    <n v="10"/>
    <n v="25"/>
    <n v="0.4"/>
    <n v="75"/>
  </r>
  <r>
    <x v="668"/>
    <n v="10"/>
    <s v="Plato_17"/>
    <s v="Descripción del Plato_17"/>
    <n v="19"/>
    <n v="31"/>
    <n v="1"/>
    <n v="13"/>
    <s v="Sin cebolla"/>
    <n v="12"/>
    <n v="31"/>
    <n v="0.38709677419354838"/>
    <n v="31"/>
  </r>
  <r>
    <x v="668"/>
    <n v="10"/>
    <s v="Plato_6"/>
    <s v="Descripción del Plato_6"/>
    <n v="16"/>
    <n v="27"/>
    <n v="2"/>
    <n v="14"/>
    <s v="Sin cebolla"/>
    <n v="11"/>
    <n v="27"/>
    <n v="0.40740740740740738"/>
    <n v="54"/>
  </r>
  <r>
    <x v="668"/>
    <n v="10"/>
    <s v="Plato_15"/>
    <s v="Descripción del Plato_15"/>
    <n v="19"/>
    <n v="32"/>
    <n v="3"/>
    <n v="42"/>
    <s v="Sin cebolla"/>
    <n v="13"/>
    <n v="32"/>
    <n v="0.40625"/>
    <n v="96"/>
  </r>
  <r>
    <x v="669"/>
    <n v="16"/>
    <s v="Plato_14"/>
    <s v="Descripción del Plato_14"/>
    <n v="14"/>
    <n v="23"/>
    <n v="1"/>
    <n v="26"/>
    <s v="Ninguna"/>
    <n v="9"/>
    <n v="23"/>
    <n v="0.39130434782608697"/>
    <n v="23"/>
  </r>
  <r>
    <x v="669"/>
    <n v="16"/>
    <s v="Plato_8"/>
    <s v="Descripción del Plato_8"/>
    <n v="21"/>
    <n v="35"/>
    <n v="1"/>
    <n v="17"/>
    <s v="Sin cebolla"/>
    <n v="14"/>
    <n v="35"/>
    <n v="0.4"/>
    <n v="35"/>
  </r>
  <r>
    <x v="669"/>
    <n v="16"/>
    <s v="Plato_19"/>
    <s v="Descripción del Plato_19"/>
    <n v="22"/>
    <n v="36"/>
    <n v="1"/>
    <n v="32"/>
    <s v="Ninguna"/>
    <n v="14"/>
    <n v="36"/>
    <n v="0.3888888888888889"/>
    <n v="36"/>
  </r>
  <r>
    <x v="670"/>
    <n v="17"/>
    <s v="Plato_8"/>
    <s v="Descripción del Plato_8"/>
    <n v="21"/>
    <n v="35"/>
    <n v="2"/>
    <n v="29"/>
    <s v="Sin cebolla"/>
    <n v="14"/>
    <n v="35"/>
    <n v="0.4"/>
    <n v="70"/>
  </r>
  <r>
    <x v="670"/>
    <n v="17"/>
    <s v="Plato_1"/>
    <s v="Descripción del Plato_1"/>
    <n v="15"/>
    <n v="25"/>
    <n v="2"/>
    <n v="32"/>
    <s v="Ninguna"/>
    <n v="10"/>
    <n v="25"/>
    <n v="0.4"/>
    <n v="50"/>
  </r>
  <r>
    <x v="670"/>
    <n v="17"/>
    <s v="Plato_15"/>
    <s v="Descripción del Plato_15"/>
    <n v="19"/>
    <n v="32"/>
    <n v="2"/>
    <n v="34"/>
    <s v="Ninguna"/>
    <n v="13"/>
    <n v="32"/>
    <n v="0.40625"/>
    <n v="64"/>
  </r>
  <r>
    <x v="671"/>
    <n v="12"/>
    <s v="Plato_15"/>
    <s v="Descripción del Plato_15"/>
    <n v="19"/>
    <n v="32"/>
    <n v="3"/>
    <n v="21"/>
    <s v="Sin cebolla"/>
    <n v="13"/>
    <n v="32"/>
    <n v="0.40625"/>
    <n v="96"/>
  </r>
  <r>
    <x v="671"/>
    <n v="12"/>
    <s v="Plato_13"/>
    <s v="Descripción del Plato_13"/>
    <n v="13"/>
    <n v="21"/>
    <n v="2"/>
    <n v="15"/>
    <s v="Sin cebolla"/>
    <n v="8"/>
    <n v="21"/>
    <n v="0.38095238095238093"/>
    <n v="42"/>
  </r>
  <r>
    <x v="671"/>
    <n v="12"/>
    <s v="Plato_12"/>
    <s v="Descripción del Plato_12"/>
    <n v="11"/>
    <n v="19"/>
    <n v="1"/>
    <n v="42"/>
    <s v="Ninguna"/>
    <n v="8"/>
    <n v="19"/>
    <n v="0.42105263157894735"/>
    <n v="19"/>
  </r>
  <r>
    <x v="672"/>
    <n v="20"/>
    <s v="Plato_20"/>
    <s v="Descripción del Plato_20"/>
    <n v="25"/>
    <n v="40"/>
    <n v="2"/>
    <n v="13"/>
    <s v="Ninguna"/>
    <n v="15"/>
    <n v="40"/>
    <n v="0.375"/>
    <n v="80"/>
  </r>
  <r>
    <x v="672"/>
    <n v="20"/>
    <s v="Plato_8"/>
    <s v="Descripción del Plato_8"/>
    <n v="21"/>
    <n v="35"/>
    <n v="3"/>
    <n v="10"/>
    <s v="Ninguna"/>
    <n v="14"/>
    <n v="35"/>
    <n v="0.4"/>
    <n v="105"/>
  </r>
  <r>
    <x v="672"/>
    <n v="20"/>
    <s v="Plato_2"/>
    <s v="Descripción del Plato_2"/>
    <n v="18"/>
    <n v="30"/>
    <n v="1"/>
    <n v="25"/>
    <s v="Ninguna"/>
    <n v="12"/>
    <n v="30"/>
    <n v="0.4"/>
    <n v="30"/>
  </r>
  <r>
    <x v="672"/>
    <n v="20"/>
    <s v="Plato_1"/>
    <s v="Descripción del Plato_1"/>
    <n v="15"/>
    <n v="25"/>
    <n v="2"/>
    <n v="45"/>
    <s v="Sin cebolla"/>
    <n v="10"/>
    <n v="25"/>
    <n v="0.4"/>
    <n v="50"/>
  </r>
  <r>
    <x v="673"/>
    <n v="1"/>
    <s v="Plato_12"/>
    <s v="Descripción del Plato_12"/>
    <n v="11"/>
    <n v="19"/>
    <n v="3"/>
    <n v="11"/>
    <s v="Ninguna"/>
    <n v="8"/>
    <n v="19"/>
    <n v="0.42105263157894735"/>
    <n v="57"/>
  </r>
  <r>
    <x v="673"/>
    <n v="1"/>
    <s v="Plato_4"/>
    <s v="Descripción del Plato_4"/>
    <n v="10"/>
    <n v="18"/>
    <n v="2"/>
    <n v="12"/>
    <s v="Ninguna"/>
    <n v="8"/>
    <n v="18"/>
    <n v="0.44444444444444442"/>
    <n v="36"/>
  </r>
  <r>
    <x v="673"/>
    <n v="1"/>
    <s v="Plato_17"/>
    <s v="Descripción del Plato_17"/>
    <n v="19"/>
    <n v="31"/>
    <n v="3"/>
    <n v="7"/>
    <s v="Sin cebolla"/>
    <n v="12"/>
    <n v="31"/>
    <n v="0.38709677419354838"/>
    <n v="93"/>
  </r>
  <r>
    <x v="673"/>
    <n v="1"/>
    <s v="Plato_13"/>
    <s v="Descripción del Plato_13"/>
    <n v="13"/>
    <n v="21"/>
    <n v="1"/>
    <n v="35"/>
    <s v="Ninguna"/>
    <n v="8"/>
    <n v="21"/>
    <n v="0.38095238095238093"/>
    <n v="21"/>
  </r>
  <r>
    <x v="674"/>
    <n v="5"/>
    <s v="Plato_1"/>
    <s v="Descripción del Plato_1"/>
    <n v="15"/>
    <n v="25"/>
    <n v="1"/>
    <n v="8"/>
    <s v="Ninguna"/>
    <n v="10"/>
    <n v="25"/>
    <n v="0.4"/>
    <n v="25"/>
  </r>
  <r>
    <x v="674"/>
    <n v="5"/>
    <s v="Plato_3"/>
    <s v="Descripción del Plato_3"/>
    <n v="12"/>
    <n v="20"/>
    <n v="3"/>
    <n v="54"/>
    <s v="Sin cebolla"/>
    <n v="8"/>
    <n v="20"/>
    <n v="0.4"/>
    <n v="60"/>
  </r>
  <r>
    <x v="674"/>
    <n v="5"/>
    <s v="Plato_19"/>
    <s v="Descripción del Plato_19"/>
    <n v="22"/>
    <n v="36"/>
    <n v="3"/>
    <n v="59"/>
    <s v="Ninguna"/>
    <n v="14"/>
    <n v="36"/>
    <n v="0.3888888888888889"/>
    <n v="108"/>
  </r>
  <r>
    <x v="675"/>
    <n v="7"/>
    <s v="Plato_17"/>
    <s v="Descripción del Plato_17"/>
    <n v="19"/>
    <n v="31"/>
    <n v="1"/>
    <n v="45"/>
    <s v="Ninguna"/>
    <n v="12"/>
    <n v="31"/>
    <n v="0.38709677419354838"/>
    <n v="31"/>
  </r>
  <r>
    <x v="675"/>
    <n v="7"/>
    <s v="Plato_14"/>
    <s v="Descripción del Plato_14"/>
    <n v="14"/>
    <n v="23"/>
    <n v="1"/>
    <n v="40"/>
    <s v="Sin cebolla"/>
    <n v="9"/>
    <n v="23"/>
    <n v="0.39130434782608697"/>
    <n v="23"/>
  </r>
  <r>
    <x v="675"/>
    <n v="7"/>
    <s v="Plato_16"/>
    <s v="Descripción del Plato_16"/>
    <n v="16"/>
    <n v="28"/>
    <n v="1"/>
    <n v="12"/>
    <s v="Sin cebolla"/>
    <n v="12"/>
    <n v="28"/>
    <n v="0.42857142857142855"/>
    <n v="28"/>
  </r>
  <r>
    <x v="675"/>
    <n v="7"/>
    <s v="Plato_13"/>
    <s v="Descripción del Plato_13"/>
    <n v="13"/>
    <n v="21"/>
    <n v="2"/>
    <n v="24"/>
    <s v="Ninguna"/>
    <n v="8"/>
    <n v="21"/>
    <n v="0.38095238095238093"/>
    <n v="42"/>
  </r>
  <r>
    <x v="676"/>
    <n v="14"/>
    <s v="Plato_3"/>
    <s v="Descripción del Plato_3"/>
    <n v="12"/>
    <n v="20"/>
    <n v="2"/>
    <n v="55"/>
    <s v="Ninguna"/>
    <n v="8"/>
    <n v="20"/>
    <n v="0.4"/>
    <n v="40"/>
  </r>
  <r>
    <x v="676"/>
    <n v="14"/>
    <s v="Plato_8"/>
    <s v="Descripción del Plato_8"/>
    <n v="21"/>
    <n v="35"/>
    <n v="2"/>
    <n v="59"/>
    <s v="Sin cebolla"/>
    <n v="14"/>
    <n v="35"/>
    <n v="0.4"/>
    <n v="70"/>
  </r>
  <r>
    <x v="676"/>
    <n v="14"/>
    <s v="Plato_18"/>
    <s v="Descripción del Plato_18"/>
    <n v="20"/>
    <n v="34"/>
    <n v="1"/>
    <n v="34"/>
    <s v="Sin cebolla"/>
    <n v="14"/>
    <n v="34"/>
    <n v="0.41176470588235292"/>
    <n v="34"/>
  </r>
  <r>
    <x v="677"/>
    <n v="19"/>
    <s v="Plato_9"/>
    <s v="Descripción del Plato_9"/>
    <n v="17"/>
    <n v="29"/>
    <n v="1"/>
    <n v="27"/>
    <s v="Ninguna"/>
    <n v="12"/>
    <n v="29"/>
    <n v="0.41379310344827586"/>
    <n v="29"/>
  </r>
  <r>
    <x v="677"/>
    <n v="19"/>
    <s v="Plato_12"/>
    <s v="Descripción del Plato_12"/>
    <n v="11"/>
    <n v="19"/>
    <n v="3"/>
    <n v="37"/>
    <s v="Sin cebolla"/>
    <n v="8"/>
    <n v="19"/>
    <n v="0.42105263157894735"/>
    <n v="57"/>
  </r>
  <r>
    <x v="677"/>
    <n v="19"/>
    <s v="Plato_8"/>
    <s v="Descripción del Plato_8"/>
    <n v="21"/>
    <n v="35"/>
    <n v="2"/>
    <n v="37"/>
    <s v="Sin cebolla"/>
    <n v="14"/>
    <n v="35"/>
    <n v="0.4"/>
    <n v="70"/>
  </r>
  <r>
    <x v="677"/>
    <n v="19"/>
    <s v="Plato_7"/>
    <s v="Descripción del Plato_7"/>
    <n v="14"/>
    <n v="24"/>
    <n v="2"/>
    <n v="20"/>
    <s v="Sin cebolla"/>
    <n v="10"/>
    <n v="24"/>
    <n v="0.41666666666666669"/>
    <n v="48"/>
  </r>
  <r>
    <x v="678"/>
    <n v="9"/>
    <s v="Plato_13"/>
    <s v="Descripción del Plato_13"/>
    <n v="13"/>
    <n v="21"/>
    <n v="2"/>
    <n v="27"/>
    <s v="Sin cebolla"/>
    <n v="8"/>
    <n v="21"/>
    <n v="0.38095238095238093"/>
    <n v="42"/>
  </r>
  <r>
    <x v="678"/>
    <n v="9"/>
    <s v="Plato_10"/>
    <s v="Descripción del Plato_10"/>
    <n v="15"/>
    <n v="26"/>
    <n v="1"/>
    <n v="11"/>
    <s v="Sin cebolla"/>
    <n v="11"/>
    <n v="26"/>
    <n v="0.42307692307692307"/>
    <n v="26"/>
  </r>
  <r>
    <x v="678"/>
    <n v="9"/>
    <s v="Plato_16"/>
    <s v="Descripción del Plato_16"/>
    <n v="16"/>
    <n v="28"/>
    <n v="2"/>
    <n v="16"/>
    <s v="Sin cebolla"/>
    <n v="12"/>
    <n v="28"/>
    <n v="0.42857142857142855"/>
    <n v="56"/>
  </r>
  <r>
    <x v="678"/>
    <n v="9"/>
    <s v="Plato_1"/>
    <s v="Descripción del Plato_1"/>
    <n v="15"/>
    <n v="25"/>
    <n v="3"/>
    <n v="52"/>
    <s v="Sin cebolla"/>
    <n v="10"/>
    <n v="25"/>
    <n v="0.4"/>
    <n v="75"/>
  </r>
  <r>
    <x v="679"/>
    <n v="5"/>
    <s v="Plato_4"/>
    <s v="Descripción del Plato_4"/>
    <n v="10"/>
    <n v="18"/>
    <n v="2"/>
    <n v="6"/>
    <s v="Sin cebolla"/>
    <n v="8"/>
    <n v="18"/>
    <n v="0.44444444444444442"/>
    <n v="36"/>
  </r>
  <r>
    <x v="679"/>
    <n v="5"/>
    <s v="Plato_3"/>
    <s v="Descripción del Plato_3"/>
    <n v="12"/>
    <n v="20"/>
    <n v="3"/>
    <n v="49"/>
    <s v="Sin cebolla"/>
    <n v="8"/>
    <n v="20"/>
    <n v="0.4"/>
    <n v="60"/>
  </r>
  <r>
    <x v="679"/>
    <n v="5"/>
    <s v="Plato_11"/>
    <s v="Descripción del Plato_11"/>
    <n v="20"/>
    <n v="33"/>
    <n v="2"/>
    <n v="56"/>
    <s v="Ninguna"/>
    <n v="13"/>
    <n v="33"/>
    <n v="0.39393939393939392"/>
    <n v="66"/>
  </r>
  <r>
    <x v="680"/>
    <n v="2"/>
    <s v="Plato_11"/>
    <s v="Descripción del Plato_11"/>
    <n v="20"/>
    <n v="33"/>
    <n v="1"/>
    <n v="44"/>
    <s v="Ninguna"/>
    <n v="13"/>
    <n v="33"/>
    <n v="0.39393939393939392"/>
    <n v="33"/>
  </r>
  <r>
    <x v="680"/>
    <n v="2"/>
    <s v="Plato_13"/>
    <s v="Descripción del Plato_13"/>
    <n v="13"/>
    <n v="21"/>
    <n v="2"/>
    <n v="21"/>
    <s v="Sin cebolla"/>
    <n v="8"/>
    <n v="21"/>
    <n v="0.38095238095238093"/>
    <n v="42"/>
  </r>
  <r>
    <x v="681"/>
    <n v="1"/>
    <s v="Plato_14"/>
    <s v="Descripción del Plato_14"/>
    <n v="14"/>
    <n v="23"/>
    <n v="1"/>
    <n v="43"/>
    <s v="Ninguna"/>
    <n v="9"/>
    <n v="23"/>
    <n v="0.39130434782608697"/>
    <n v="23"/>
  </r>
  <r>
    <x v="682"/>
    <n v="2"/>
    <s v="Plato_5"/>
    <s v="Descripción del Plato_5"/>
    <n v="13"/>
    <n v="22"/>
    <n v="1"/>
    <n v="25"/>
    <s v="Sin cebolla"/>
    <n v="9"/>
    <n v="22"/>
    <n v="0.40909090909090912"/>
    <n v="22"/>
  </r>
  <r>
    <x v="682"/>
    <n v="2"/>
    <s v="Plato_3"/>
    <s v="Descripción del Plato_3"/>
    <n v="12"/>
    <n v="20"/>
    <n v="2"/>
    <n v="35"/>
    <s v="Ninguna"/>
    <n v="8"/>
    <n v="20"/>
    <n v="0.4"/>
    <n v="40"/>
  </r>
  <r>
    <x v="682"/>
    <n v="2"/>
    <s v="Plato_20"/>
    <s v="Descripción del Plato_20"/>
    <n v="25"/>
    <n v="40"/>
    <n v="1"/>
    <n v="6"/>
    <s v="Sin cebolla"/>
    <n v="15"/>
    <n v="40"/>
    <n v="0.375"/>
    <n v="40"/>
  </r>
  <r>
    <x v="682"/>
    <n v="2"/>
    <s v="Plato_17"/>
    <s v="Descripción del Plato_17"/>
    <n v="19"/>
    <n v="31"/>
    <n v="2"/>
    <n v="16"/>
    <s v="Sin cebolla"/>
    <n v="12"/>
    <n v="31"/>
    <n v="0.38709677419354838"/>
    <n v="62"/>
  </r>
  <r>
    <x v="683"/>
    <n v="10"/>
    <s v="Plato_19"/>
    <s v="Descripción del Plato_19"/>
    <n v="22"/>
    <n v="36"/>
    <n v="1"/>
    <n v="38"/>
    <s v="Ninguna"/>
    <n v="14"/>
    <n v="36"/>
    <n v="0.3888888888888889"/>
    <n v="36"/>
  </r>
  <r>
    <x v="683"/>
    <n v="10"/>
    <s v="Plato_17"/>
    <s v="Descripción del Plato_17"/>
    <n v="19"/>
    <n v="31"/>
    <n v="1"/>
    <n v="10"/>
    <s v="Sin cebolla"/>
    <n v="12"/>
    <n v="31"/>
    <n v="0.38709677419354838"/>
    <n v="31"/>
  </r>
  <r>
    <x v="683"/>
    <n v="10"/>
    <s v="Plato_10"/>
    <s v="Descripción del Plato_10"/>
    <n v="15"/>
    <n v="26"/>
    <n v="1"/>
    <n v="25"/>
    <s v="Ninguna"/>
    <n v="11"/>
    <n v="26"/>
    <n v="0.42307692307692307"/>
    <n v="26"/>
  </r>
  <r>
    <x v="683"/>
    <n v="10"/>
    <s v="Plato_9"/>
    <s v="Descripción del Plato_9"/>
    <n v="17"/>
    <n v="29"/>
    <n v="3"/>
    <n v="37"/>
    <s v="Ninguna"/>
    <n v="12"/>
    <n v="29"/>
    <n v="0.41379310344827586"/>
    <n v="87"/>
  </r>
  <r>
    <x v="684"/>
    <n v="5"/>
    <s v="Plato_6"/>
    <s v="Descripción del Plato_6"/>
    <n v="16"/>
    <n v="27"/>
    <n v="2"/>
    <n v="17"/>
    <s v="Sin cebolla"/>
    <n v="11"/>
    <n v="27"/>
    <n v="0.40740740740740738"/>
    <n v="54"/>
  </r>
  <r>
    <x v="685"/>
    <n v="10"/>
    <s v="Plato_17"/>
    <s v="Descripción del Plato_17"/>
    <n v="19"/>
    <n v="31"/>
    <n v="2"/>
    <n v="37"/>
    <s v="Ninguna"/>
    <n v="12"/>
    <n v="31"/>
    <n v="0.38709677419354838"/>
    <n v="62"/>
  </r>
  <r>
    <x v="685"/>
    <n v="10"/>
    <s v="Plato_3"/>
    <s v="Descripción del Plato_3"/>
    <n v="12"/>
    <n v="20"/>
    <n v="2"/>
    <n v="21"/>
    <s v="Sin cebolla"/>
    <n v="8"/>
    <n v="20"/>
    <n v="0.4"/>
    <n v="40"/>
  </r>
  <r>
    <x v="686"/>
    <n v="2"/>
    <s v="Plato_19"/>
    <s v="Descripción del Plato_19"/>
    <n v="22"/>
    <n v="36"/>
    <n v="2"/>
    <n v="29"/>
    <s v="Ninguna"/>
    <n v="14"/>
    <n v="36"/>
    <n v="0.3888888888888889"/>
    <n v="72"/>
  </r>
  <r>
    <x v="687"/>
    <n v="3"/>
    <s v="Plato_9"/>
    <s v="Descripción del Plato_9"/>
    <n v="17"/>
    <n v="29"/>
    <n v="1"/>
    <n v="14"/>
    <s v="Sin cebolla"/>
    <n v="12"/>
    <n v="29"/>
    <n v="0.41379310344827586"/>
    <n v="29"/>
  </r>
  <r>
    <x v="688"/>
    <n v="14"/>
    <s v="Plato_14"/>
    <s v="Descripción del Plato_14"/>
    <n v="14"/>
    <n v="23"/>
    <n v="3"/>
    <n v="16"/>
    <s v="Ninguna"/>
    <n v="9"/>
    <n v="23"/>
    <n v="0.39130434782608697"/>
    <n v="69"/>
  </r>
  <r>
    <x v="688"/>
    <n v="14"/>
    <s v="Plato_1"/>
    <s v="Descripción del Plato_1"/>
    <n v="15"/>
    <n v="25"/>
    <n v="3"/>
    <n v="7"/>
    <s v="Ninguna"/>
    <n v="10"/>
    <n v="25"/>
    <n v="0.4"/>
    <n v="75"/>
  </r>
  <r>
    <x v="688"/>
    <n v="14"/>
    <s v="Plato_13"/>
    <s v="Descripción del Plato_13"/>
    <n v="13"/>
    <n v="21"/>
    <n v="1"/>
    <n v="6"/>
    <s v="Sin cebolla"/>
    <n v="8"/>
    <n v="21"/>
    <n v="0.38095238095238093"/>
    <n v="21"/>
  </r>
  <r>
    <x v="689"/>
    <n v="15"/>
    <s v="Plato_20"/>
    <s v="Descripción del Plato_20"/>
    <n v="25"/>
    <n v="40"/>
    <n v="1"/>
    <n v="49"/>
    <s v="Ninguna"/>
    <n v="15"/>
    <n v="40"/>
    <n v="0.375"/>
    <n v="40"/>
  </r>
  <r>
    <x v="689"/>
    <n v="15"/>
    <s v="Plato_17"/>
    <s v="Descripción del Plato_17"/>
    <n v="19"/>
    <n v="31"/>
    <n v="2"/>
    <n v="16"/>
    <s v="Ninguna"/>
    <n v="12"/>
    <n v="31"/>
    <n v="0.38709677419354838"/>
    <n v="62"/>
  </r>
  <r>
    <x v="689"/>
    <n v="15"/>
    <s v="Plato_16"/>
    <s v="Descripción del Plato_16"/>
    <n v="16"/>
    <n v="28"/>
    <n v="2"/>
    <n v="54"/>
    <s v="Ninguna"/>
    <n v="12"/>
    <n v="28"/>
    <n v="0.42857142857142855"/>
    <n v="56"/>
  </r>
  <r>
    <x v="689"/>
    <n v="15"/>
    <s v="Plato_11"/>
    <s v="Descripción del Plato_11"/>
    <n v="20"/>
    <n v="33"/>
    <n v="1"/>
    <n v="24"/>
    <s v="Ninguna"/>
    <n v="13"/>
    <n v="33"/>
    <n v="0.39393939393939392"/>
    <n v="33"/>
  </r>
  <r>
    <x v="690"/>
    <n v="19"/>
    <s v="Plato_5"/>
    <s v="Descripción del Plato_5"/>
    <n v="13"/>
    <n v="22"/>
    <n v="3"/>
    <n v="34"/>
    <s v="Ninguna"/>
    <n v="9"/>
    <n v="22"/>
    <n v="0.40909090909090912"/>
    <n v="66"/>
  </r>
  <r>
    <x v="691"/>
    <n v="9"/>
    <s v="Plato_8"/>
    <s v="Descripción del Plato_8"/>
    <n v="21"/>
    <n v="35"/>
    <n v="3"/>
    <n v="33"/>
    <s v="Sin cebolla"/>
    <n v="14"/>
    <n v="35"/>
    <n v="0.4"/>
    <n v="105"/>
  </r>
  <r>
    <x v="691"/>
    <n v="9"/>
    <s v="Plato_2"/>
    <s v="Descripción del Plato_2"/>
    <n v="18"/>
    <n v="30"/>
    <n v="1"/>
    <n v="49"/>
    <s v="Ninguna"/>
    <n v="12"/>
    <n v="30"/>
    <n v="0.4"/>
    <n v="30"/>
  </r>
  <r>
    <x v="691"/>
    <n v="9"/>
    <s v="Plato_4"/>
    <s v="Descripción del Plato_4"/>
    <n v="10"/>
    <n v="18"/>
    <n v="1"/>
    <n v="11"/>
    <s v="Ninguna"/>
    <n v="8"/>
    <n v="18"/>
    <n v="0.44444444444444442"/>
    <n v="18"/>
  </r>
  <r>
    <x v="691"/>
    <n v="9"/>
    <s v="Plato_3"/>
    <s v="Descripción del Plato_3"/>
    <n v="12"/>
    <n v="20"/>
    <n v="1"/>
    <n v="7"/>
    <s v="Ninguna"/>
    <n v="8"/>
    <n v="20"/>
    <n v="0.4"/>
    <n v="20"/>
  </r>
  <r>
    <x v="692"/>
    <n v="15"/>
    <s v="Plato_19"/>
    <s v="Descripción del Plato_19"/>
    <n v="22"/>
    <n v="36"/>
    <n v="1"/>
    <n v="20"/>
    <s v="Ninguna"/>
    <n v="14"/>
    <n v="36"/>
    <n v="0.3888888888888889"/>
    <n v="36"/>
  </r>
  <r>
    <x v="692"/>
    <n v="15"/>
    <s v="Plato_13"/>
    <s v="Descripción del Plato_13"/>
    <n v="13"/>
    <n v="21"/>
    <n v="2"/>
    <n v="24"/>
    <s v="Ninguna"/>
    <n v="8"/>
    <n v="21"/>
    <n v="0.38095238095238093"/>
    <n v="42"/>
  </r>
  <r>
    <x v="693"/>
    <n v="5"/>
    <s v="Plato_3"/>
    <s v="Descripción del Plato_3"/>
    <n v="12"/>
    <n v="20"/>
    <n v="3"/>
    <n v="20"/>
    <s v="Ninguna"/>
    <n v="8"/>
    <n v="20"/>
    <n v="0.4"/>
    <n v="60"/>
  </r>
  <r>
    <x v="693"/>
    <n v="5"/>
    <s v="Plato_4"/>
    <s v="Descripción del Plato_4"/>
    <n v="10"/>
    <n v="18"/>
    <n v="2"/>
    <n v="26"/>
    <s v="Sin cebolla"/>
    <n v="8"/>
    <n v="18"/>
    <n v="0.44444444444444442"/>
    <n v="36"/>
  </r>
  <r>
    <x v="693"/>
    <n v="5"/>
    <s v="Plato_20"/>
    <s v="Descripción del Plato_20"/>
    <n v="25"/>
    <n v="40"/>
    <n v="1"/>
    <n v="40"/>
    <s v="Ninguna"/>
    <n v="15"/>
    <n v="40"/>
    <n v="0.375"/>
    <n v="40"/>
  </r>
  <r>
    <x v="693"/>
    <n v="5"/>
    <s v="Plato_13"/>
    <s v="Descripción del Plato_13"/>
    <n v="13"/>
    <n v="21"/>
    <n v="1"/>
    <n v="42"/>
    <s v="Sin cebolla"/>
    <n v="8"/>
    <n v="21"/>
    <n v="0.38095238095238093"/>
    <n v="21"/>
  </r>
  <r>
    <x v="694"/>
    <n v="9"/>
    <s v="Plato_16"/>
    <s v="Descripción del Plato_16"/>
    <n v="16"/>
    <n v="28"/>
    <n v="2"/>
    <n v="30"/>
    <s v="Sin cebolla"/>
    <n v="12"/>
    <n v="28"/>
    <n v="0.42857142857142855"/>
    <n v="56"/>
  </r>
  <r>
    <x v="694"/>
    <n v="9"/>
    <s v="Plato_2"/>
    <s v="Descripción del Plato_2"/>
    <n v="18"/>
    <n v="30"/>
    <n v="2"/>
    <n v="7"/>
    <s v="Sin cebolla"/>
    <n v="12"/>
    <n v="30"/>
    <n v="0.4"/>
    <n v="60"/>
  </r>
  <r>
    <x v="695"/>
    <n v="2"/>
    <s v="Plato_14"/>
    <s v="Descripción del Plato_14"/>
    <n v="14"/>
    <n v="23"/>
    <n v="2"/>
    <n v="23"/>
    <s v="Ninguna"/>
    <n v="9"/>
    <n v="23"/>
    <n v="0.39130434782608697"/>
    <n v="46"/>
  </r>
  <r>
    <x v="696"/>
    <n v="4"/>
    <s v="Plato_14"/>
    <s v="Descripción del Plato_14"/>
    <n v="14"/>
    <n v="23"/>
    <n v="2"/>
    <n v="24"/>
    <s v="Ninguna"/>
    <n v="9"/>
    <n v="23"/>
    <n v="0.39130434782608697"/>
    <n v="46"/>
  </r>
  <r>
    <x v="696"/>
    <n v="4"/>
    <s v="Plato_11"/>
    <s v="Descripción del Plato_11"/>
    <n v="20"/>
    <n v="33"/>
    <n v="2"/>
    <n v="41"/>
    <s v="Sin cebolla"/>
    <n v="13"/>
    <n v="33"/>
    <n v="0.39393939393939392"/>
    <n v="66"/>
  </r>
  <r>
    <x v="696"/>
    <n v="4"/>
    <s v="Plato_2"/>
    <s v="Descripción del Plato_2"/>
    <n v="18"/>
    <n v="30"/>
    <n v="2"/>
    <n v="35"/>
    <s v="Sin cebolla"/>
    <n v="12"/>
    <n v="30"/>
    <n v="0.4"/>
    <n v="60"/>
  </r>
  <r>
    <x v="696"/>
    <n v="4"/>
    <s v="Plato_6"/>
    <s v="Descripción del Plato_6"/>
    <n v="16"/>
    <n v="27"/>
    <n v="1"/>
    <n v="7"/>
    <s v="Ninguna"/>
    <n v="11"/>
    <n v="27"/>
    <n v="0.40740740740740738"/>
    <n v="27"/>
  </r>
  <r>
    <x v="697"/>
    <n v="19"/>
    <s v="Plato_6"/>
    <s v="Descripción del Plato_6"/>
    <n v="16"/>
    <n v="27"/>
    <n v="1"/>
    <n v="55"/>
    <s v="Sin cebolla"/>
    <n v="11"/>
    <n v="27"/>
    <n v="0.40740740740740738"/>
    <n v="27"/>
  </r>
  <r>
    <x v="697"/>
    <n v="19"/>
    <s v="Plato_10"/>
    <s v="Descripción del Plato_10"/>
    <n v="15"/>
    <n v="26"/>
    <n v="1"/>
    <n v="12"/>
    <s v="Sin cebolla"/>
    <n v="11"/>
    <n v="26"/>
    <n v="0.42307692307692307"/>
    <n v="26"/>
  </r>
  <r>
    <x v="697"/>
    <n v="19"/>
    <s v="Plato_14"/>
    <s v="Descripción del Plato_14"/>
    <n v="14"/>
    <n v="23"/>
    <n v="3"/>
    <n v="19"/>
    <s v="Sin cebolla"/>
    <n v="9"/>
    <n v="23"/>
    <n v="0.39130434782608697"/>
    <n v="69"/>
  </r>
  <r>
    <x v="697"/>
    <n v="19"/>
    <s v="Plato_13"/>
    <s v="Descripción del Plato_13"/>
    <n v="13"/>
    <n v="21"/>
    <n v="3"/>
    <n v="15"/>
    <s v="Sin cebolla"/>
    <n v="8"/>
    <n v="21"/>
    <n v="0.38095238095238093"/>
    <n v="63"/>
  </r>
  <r>
    <x v="698"/>
    <n v="8"/>
    <s v="Plato_9"/>
    <s v="Descripción del Plato_9"/>
    <n v="17"/>
    <n v="29"/>
    <n v="2"/>
    <n v="11"/>
    <s v="Sin cebolla"/>
    <n v="12"/>
    <n v="29"/>
    <n v="0.41379310344827586"/>
    <n v="58"/>
  </r>
  <r>
    <x v="699"/>
    <n v="8"/>
    <s v="Plato_18"/>
    <s v="Descripción del Plato_18"/>
    <n v="20"/>
    <n v="34"/>
    <n v="3"/>
    <n v="37"/>
    <s v="Sin cebolla"/>
    <n v="14"/>
    <n v="34"/>
    <n v="0.41176470588235292"/>
    <n v="102"/>
  </r>
  <r>
    <x v="699"/>
    <n v="8"/>
    <s v="Plato_10"/>
    <s v="Descripción del Plato_10"/>
    <n v="15"/>
    <n v="26"/>
    <n v="3"/>
    <n v="35"/>
    <s v="Sin cebolla"/>
    <n v="11"/>
    <n v="26"/>
    <n v="0.42307692307692307"/>
    <n v="78"/>
  </r>
  <r>
    <x v="699"/>
    <n v="8"/>
    <s v="Plato_6"/>
    <s v="Descripción del Plato_6"/>
    <n v="16"/>
    <n v="27"/>
    <n v="2"/>
    <n v="14"/>
    <s v="Sin cebolla"/>
    <n v="11"/>
    <n v="27"/>
    <n v="0.40740740740740738"/>
    <n v="54"/>
  </r>
  <r>
    <x v="700"/>
    <n v="19"/>
    <s v="Plato_11"/>
    <s v="Descripción del Plato_11"/>
    <n v="20"/>
    <n v="33"/>
    <n v="2"/>
    <n v="42"/>
    <s v="Sin cebolla"/>
    <n v="13"/>
    <n v="33"/>
    <n v="0.39393939393939392"/>
    <n v="66"/>
  </r>
  <r>
    <x v="700"/>
    <n v="19"/>
    <s v="Plato_4"/>
    <s v="Descripción del Plato_4"/>
    <n v="10"/>
    <n v="18"/>
    <n v="2"/>
    <n v="55"/>
    <s v="Sin cebolla"/>
    <n v="8"/>
    <n v="18"/>
    <n v="0.44444444444444442"/>
    <n v="36"/>
  </r>
  <r>
    <x v="701"/>
    <n v="13"/>
    <s v="Plato_4"/>
    <s v="Descripción del Plato_4"/>
    <n v="10"/>
    <n v="18"/>
    <n v="2"/>
    <n v="59"/>
    <s v="Ninguna"/>
    <n v="8"/>
    <n v="18"/>
    <n v="0.44444444444444442"/>
    <n v="36"/>
  </r>
  <r>
    <x v="701"/>
    <n v="13"/>
    <s v="Plato_13"/>
    <s v="Descripción del Plato_13"/>
    <n v="13"/>
    <n v="21"/>
    <n v="1"/>
    <n v="36"/>
    <s v="Ninguna"/>
    <n v="8"/>
    <n v="21"/>
    <n v="0.38095238095238093"/>
    <n v="21"/>
  </r>
  <r>
    <x v="701"/>
    <n v="13"/>
    <s v="Plato_6"/>
    <s v="Descripción del Plato_6"/>
    <n v="16"/>
    <n v="27"/>
    <n v="2"/>
    <n v="29"/>
    <s v="Sin cebolla"/>
    <n v="11"/>
    <n v="27"/>
    <n v="0.40740740740740738"/>
    <n v="54"/>
  </r>
  <r>
    <x v="701"/>
    <n v="13"/>
    <s v="Plato_16"/>
    <s v="Descripción del Plato_16"/>
    <n v="16"/>
    <n v="28"/>
    <n v="3"/>
    <n v="31"/>
    <s v="Ninguna"/>
    <n v="12"/>
    <n v="28"/>
    <n v="0.42857142857142855"/>
    <n v="84"/>
  </r>
  <r>
    <x v="702"/>
    <n v="9"/>
    <s v="Plato_13"/>
    <s v="Descripción del Plato_13"/>
    <n v="13"/>
    <n v="21"/>
    <n v="3"/>
    <n v="29"/>
    <s v="Sin cebolla"/>
    <n v="8"/>
    <n v="21"/>
    <n v="0.38095238095238093"/>
    <n v="63"/>
  </r>
  <r>
    <x v="703"/>
    <n v="13"/>
    <s v="Plato_4"/>
    <s v="Descripción del Plato_4"/>
    <n v="10"/>
    <n v="18"/>
    <n v="1"/>
    <n v="38"/>
    <s v="Ninguna"/>
    <n v="8"/>
    <n v="18"/>
    <n v="0.44444444444444442"/>
    <n v="18"/>
  </r>
  <r>
    <x v="704"/>
    <n v="12"/>
    <s v="Plato_3"/>
    <s v="Descripción del Plato_3"/>
    <n v="12"/>
    <n v="20"/>
    <n v="3"/>
    <n v="25"/>
    <s v="Sin cebolla"/>
    <n v="8"/>
    <n v="20"/>
    <n v="0.4"/>
    <n v="60"/>
  </r>
  <r>
    <x v="704"/>
    <n v="12"/>
    <s v="Plato_10"/>
    <s v="Descripción del Plato_10"/>
    <n v="15"/>
    <n v="26"/>
    <n v="2"/>
    <n v="8"/>
    <s v="Ninguna"/>
    <n v="11"/>
    <n v="26"/>
    <n v="0.42307692307692307"/>
    <n v="52"/>
  </r>
  <r>
    <x v="705"/>
    <n v="20"/>
    <s v="Plato_4"/>
    <s v="Descripción del Plato_4"/>
    <n v="10"/>
    <n v="18"/>
    <n v="3"/>
    <n v="33"/>
    <s v="Sin cebolla"/>
    <n v="8"/>
    <n v="18"/>
    <n v="0.44444444444444442"/>
    <n v="54"/>
  </r>
  <r>
    <x v="706"/>
    <n v="15"/>
    <s v="Plato_15"/>
    <s v="Descripción del Plato_15"/>
    <n v="19"/>
    <n v="32"/>
    <n v="1"/>
    <n v="31"/>
    <s v="Ninguna"/>
    <n v="13"/>
    <n v="32"/>
    <n v="0.40625"/>
    <n v="32"/>
  </r>
  <r>
    <x v="706"/>
    <n v="15"/>
    <s v="Plato_13"/>
    <s v="Descripción del Plato_13"/>
    <n v="13"/>
    <n v="21"/>
    <n v="1"/>
    <n v="42"/>
    <s v="Sin cebolla"/>
    <n v="8"/>
    <n v="21"/>
    <n v="0.38095238095238093"/>
    <n v="21"/>
  </r>
  <r>
    <x v="706"/>
    <n v="15"/>
    <s v="Plato_2"/>
    <s v="Descripción del Plato_2"/>
    <n v="18"/>
    <n v="30"/>
    <n v="2"/>
    <n v="53"/>
    <s v="Ninguna"/>
    <n v="12"/>
    <n v="30"/>
    <n v="0.4"/>
    <n v="60"/>
  </r>
  <r>
    <x v="706"/>
    <n v="15"/>
    <s v="Plato_19"/>
    <s v="Descripción del Plato_19"/>
    <n v="22"/>
    <n v="36"/>
    <n v="2"/>
    <n v="11"/>
    <s v="Ninguna"/>
    <n v="14"/>
    <n v="36"/>
    <n v="0.3888888888888889"/>
    <n v="72"/>
  </r>
  <r>
    <x v="707"/>
    <n v="5"/>
    <s v="Plato_6"/>
    <s v="Descripción del Plato_6"/>
    <n v="16"/>
    <n v="27"/>
    <n v="2"/>
    <n v="24"/>
    <s v="Sin cebolla"/>
    <n v="11"/>
    <n v="27"/>
    <n v="0.40740740740740738"/>
    <n v="54"/>
  </r>
  <r>
    <x v="708"/>
    <n v="8"/>
    <s v="Plato_13"/>
    <s v="Descripción del Plato_13"/>
    <n v="13"/>
    <n v="21"/>
    <n v="2"/>
    <n v="7"/>
    <s v="Ninguna"/>
    <n v="8"/>
    <n v="21"/>
    <n v="0.38095238095238093"/>
    <n v="42"/>
  </r>
  <r>
    <x v="708"/>
    <n v="8"/>
    <s v="Plato_8"/>
    <s v="Descripción del Plato_8"/>
    <n v="21"/>
    <n v="35"/>
    <n v="1"/>
    <n v="33"/>
    <s v="Sin cebolla"/>
    <n v="14"/>
    <n v="35"/>
    <n v="0.4"/>
    <n v="35"/>
  </r>
  <r>
    <x v="708"/>
    <n v="8"/>
    <s v="Plato_11"/>
    <s v="Descripción del Plato_11"/>
    <n v="20"/>
    <n v="33"/>
    <n v="2"/>
    <n v="27"/>
    <s v="Sin cebolla"/>
    <n v="13"/>
    <n v="33"/>
    <n v="0.39393939393939392"/>
    <n v="66"/>
  </r>
  <r>
    <x v="708"/>
    <n v="8"/>
    <s v="Plato_1"/>
    <s v="Descripción del Plato_1"/>
    <n v="15"/>
    <n v="25"/>
    <n v="2"/>
    <n v="31"/>
    <s v="Ninguna"/>
    <n v="10"/>
    <n v="25"/>
    <n v="0.4"/>
    <n v="50"/>
  </r>
  <r>
    <x v="709"/>
    <n v="18"/>
    <s v="Plato_3"/>
    <s v="Descripción del Plato_3"/>
    <n v="12"/>
    <n v="20"/>
    <n v="2"/>
    <n v="32"/>
    <s v="Ninguna"/>
    <n v="8"/>
    <n v="20"/>
    <n v="0.4"/>
    <n v="40"/>
  </r>
  <r>
    <x v="709"/>
    <n v="18"/>
    <s v="Plato_12"/>
    <s v="Descripción del Plato_12"/>
    <n v="11"/>
    <n v="19"/>
    <n v="3"/>
    <n v="45"/>
    <s v="Sin cebolla"/>
    <n v="8"/>
    <n v="19"/>
    <n v="0.42105263157894735"/>
    <n v="57"/>
  </r>
  <r>
    <x v="709"/>
    <n v="18"/>
    <s v="Plato_4"/>
    <s v="Descripción del Plato_4"/>
    <n v="10"/>
    <n v="18"/>
    <n v="1"/>
    <n v="20"/>
    <s v="Sin cebolla"/>
    <n v="8"/>
    <n v="18"/>
    <n v="0.44444444444444442"/>
    <n v="18"/>
  </r>
  <r>
    <x v="709"/>
    <n v="18"/>
    <s v="Plato_14"/>
    <s v="Descripción del Plato_14"/>
    <n v="14"/>
    <n v="23"/>
    <n v="1"/>
    <n v="43"/>
    <s v="Sin cebolla"/>
    <n v="9"/>
    <n v="23"/>
    <n v="0.39130434782608697"/>
    <n v="23"/>
  </r>
  <r>
    <x v="710"/>
    <n v="20"/>
    <s v="Plato_18"/>
    <s v="Descripción del Plato_18"/>
    <n v="20"/>
    <n v="34"/>
    <n v="3"/>
    <n v="43"/>
    <s v="Ninguna"/>
    <n v="14"/>
    <n v="34"/>
    <n v="0.41176470588235292"/>
    <n v="102"/>
  </r>
  <r>
    <x v="710"/>
    <n v="20"/>
    <s v="Plato_15"/>
    <s v="Descripción del Plato_15"/>
    <n v="19"/>
    <n v="32"/>
    <n v="2"/>
    <n v="16"/>
    <s v="Sin cebolla"/>
    <n v="13"/>
    <n v="32"/>
    <n v="0.40625"/>
    <n v="64"/>
  </r>
  <r>
    <x v="711"/>
    <n v="10"/>
    <s v="Plato_7"/>
    <s v="Descripción del Plato_7"/>
    <n v="14"/>
    <n v="24"/>
    <n v="2"/>
    <n v="49"/>
    <s v="Ninguna"/>
    <n v="10"/>
    <n v="24"/>
    <n v="0.41666666666666669"/>
    <n v="48"/>
  </r>
  <r>
    <x v="712"/>
    <n v="6"/>
    <s v="Plato_11"/>
    <s v="Descripción del Plato_11"/>
    <n v="20"/>
    <n v="33"/>
    <n v="3"/>
    <n v="41"/>
    <s v="Sin cebolla"/>
    <n v="13"/>
    <n v="33"/>
    <n v="0.39393939393939392"/>
    <n v="99"/>
  </r>
  <r>
    <x v="712"/>
    <n v="6"/>
    <s v="Plato_9"/>
    <s v="Descripción del Plato_9"/>
    <n v="17"/>
    <n v="29"/>
    <n v="3"/>
    <n v="14"/>
    <s v="Sin cebolla"/>
    <n v="12"/>
    <n v="29"/>
    <n v="0.41379310344827586"/>
    <n v="87"/>
  </r>
  <r>
    <x v="712"/>
    <n v="6"/>
    <s v="Plato_15"/>
    <s v="Descripción del Plato_15"/>
    <n v="19"/>
    <n v="32"/>
    <n v="3"/>
    <n v="45"/>
    <s v="Ninguna"/>
    <n v="13"/>
    <n v="32"/>
    <n v="0.40625"/>
    <n v="96"/>
  </r>
  <r>
    <x v="712"/>
    <n v="6"/>
    <s v="Plato_10"/>
    <s v="Descripción del Plato_10"/>
    <n v="15"/>
    <n v="26"/>
    <n v="3"/>
    <n v="25"/>
    <s v="Ninguna"/>
    <n v="11"/>
    <n v="26"/>
    <n v="0.42307692307692307"/>
    <n v="78"/>
  </r>
  <r>
    <x v="713"/>
    <n v="19"/>
    <s v="Plato_18"/>
    <s v="Descripción del Plato_18"/>
    <n v="20"/>
    <n v="34"/>
    <n v="3"/>
    <n v="17"/>
    <s v="Sin cebolla"/>
    <n v="14"/>
    <n v="34"/>
    <n v="0.41176470588235292"/>
    <n v="102"/>
  </r>
  <r>
    <x v="713"/>
    <n v="19"/>
    <s v="Plato_2"/>
    <s v="Descripción del Plato_2"/>
    <n v="18"/>
    <n v="30"/>
    <n v="3"/>
    <n v="17"/>
    <s v="Sin cebolla"/>
    <n v="12"/>
    <n v="30"/>
    <n v="0.4"/>
    <n v="90"/>
  </r>
  <r>
    <x v="713"/>
    <n v="19"/>
    <s v="Plato_11"/>
    <s v="Descripción del Plato_11"/>
    <n v="20"/>
    <n v="33"/>
    <n v="1"/>
    <n v="29"/>
    <s v="Sin cebolla"/>
    <n v="13"/>
    <n v="33"/>
    <n v="0.39393939393939392"/>
    <n v="33"/>
  </r>
  <r>
    <x v="714"/>
    <n v="12"/>
    <s v="Plato_2"/>
    <s v="Descripción del Plato_2"/>
    <n v="18"/>
    <n v="30"/>
    <n v="3"/>
    <n v="35"/>
    <s v="Ninguna"/>
    <n v="12"/>
    <n v="30"/>
    <n v="0.4"/>
    <n v="90"/>
  </r>
  <r>
    <x v="714"/>
    <n v="12"/>
    <s v="Plato_6"/>
    <s v="Descripción del Plato_6"/>
    <n v="16"/>
    <n v="27"/>
    <n v="1"/>
    <n v="14"/>
    <s v="Ninguna"/>
    <n v="11"/>
    <n v="27"/>
    <n v="0.40740740740740738"/>
    <n v="27"/>
  </r>
  <r>
    <x v="714"/>
    <n v="12"/>
    <s v="Plato_1"/>
    <s v="Descripción del Plato_1"/>
    <n v="15"/>
    <n v="25"/>
    <n v="3"/>
    <n v="38"/>
    <s v="Ninguna"/>
    <n v="10"/>
    <n v="25"/>
    <n v="0.4"/>
    <n v="75"/>
  </r>
  <r>
    <x v="714"/>
    <n v="12"/>
    <s v="Plato_4"/>
    <s v="Descripción del Plato_4"/>
    <n v="10"/>
    <n v="18"/>
    <n v="3"/>
    <n v="49"/>
    <s v="Sin cebolla"/>
    <n v="8"/>
    <n v="18"/>
    <n v="0.44444444444444442"/>
    <n v="54"/>
  </r>
  <r>
    <x v="715"/>
    <n v="12"/>
    <s v="Plato_13"/>
    <s v="Descripción del Plato_13"/>
    <n v="13"/>
    <n v="21"/>
    <n v="3"/>
    <n v="12"/>
    <s v="Ninguna"/>
    <n v="8"/>
    <n v="21"/>
    <n v="0.38095238095238093"/>
    <n v="63"/>
  </r>
  <r>
    <x v="715"/>
    <n v="12"/>
    <s v="Plato_1"/>
    <s v="Descripción del Plato_1"/>
    <n v="15"/>
    <n v="25"/>
    <n v="3"/>
    <n v="48"/>
    <s v="Ninguna"/>
    <n v="10"/>
    <n v="25"/>
    <n v="0.4"/>
    <n v="75"/>
  </r>
  <r>
    <x v="715"/>
    <n v="12"/>
    <s v="Plato_17"/>
    <s v="Descripción del Plato_17"/>
    <n v="19"/>
    <n v="31"/>
    <n v="3"/>
    <n v="30"/>
    <s v="Sin cebolla"/>
    <n v="12"/>
    <n v="31"/>
    <n v="0.38709677419354838"/>
    <n v="93"/>
  </r>
  <r>
    <x v="716"/>
    <n v="8"/>
    <s v="Plato_5"/>
    <s v="Descripción del Plato_5"/>
    <n v="13"/>
    <n v="22"/>
    <n v="2"/>
    <n v="23"/>
    <s v="Sin cebolla"/>
    <n v="9"/>
    <n v="22"/>
    <n v="0.40909090909090912"/>
    <n v="44"/>
  </r>
  <r>
    <x v="716"/>
    <n v="8"/>
    <s v="Plato_2"/>
    <s v="Descripción del Plato_2"/>
    <n v="18"/>
    <n v="30"/>
    <n v="1"/>
    <n v="36"/>
    <s v="Sin cebolla"/>
    <n v="12"/>
    <n v="30"/>
    <n v="0.4"/>
    <n v="30"/>
  </r>
  <r>
    <x v="716"/>
    <n v="8"/>
    <s v="Plato_6"/>
    <s v="Descripción del Plato_6"/>
    <n v="16"/>
    <n v="27"/>
    <n v="3"/>
    <n v="13"/>
    <s v="Sin cebolla"/>
    <n v="11"/>
    <n v="27"/>
    <n v="0.40740740740740738"/>
    <n v="81"/>
  </r>
  <r>
    <x v="717"/>
    <n v="7"/>
    <s v="Plato_3"/>
    <s v="Descripción del Plato_3"/>
    <n v="12"/>
    <n v="20"/>
    <n v="1"/>
    <n v="58"/>
    <s v="Sin cebolla"/>
    <n v="8"/>
    <n v="20"/>
    <n v="0.4"/>
    <n v="20"/>
  </r>
  <r>
    <x v="718"/>
    <n v="16"/>
    <s v="Plato_20"/>
    <s v="Descripción del Plato_20"/>
    <n v="25"/>
    <n v="40"/>
    <n v="1"/>
    <n v="15"/>
    <s v="Ninguna"/>
    <n v="15"/>
    <n v="40"/>
    <n v="0.375"/>
    <n v="40"/>
  </r>
  <r>
    <x v="718"/>
    <n v="16"/>
    <s v="Plato_12"/>
    <s v="Descripción del Plato_12"/>
    <n v="11"/>
    <n v="19"/>
    <n v="2"/>
    <n v="34"/>
    <s v="Ninguna"/>
    <n v="8"/>
    <n v="19"/>
    <n v="0.42105263157894735"/>
    <n v="38"/>
  </r>
  <r>
    <x v="718"/>
    <n v="16"/>
    <s v="Plato_9"/>
    <s v="Descripción del Plato_9"/>
    <n v="17"/>
    <n v="29"/>
    <n v="1"/>
    <n v="21"/>
    <s v="Ninguna"/>
    <n v="12"/>
    <n v="29"/>
    <n v="0.41379310344827586"/>
    <n v="29"/>
  </r>
  <r>
    <x v="719"/>
    <n v="4"/>
    <s v="Plato_11"/>
    <s v="Descripción del Plato_11"/>
    <n v="20"/>
    <n v="33"/>
    <n v="1"/>
    <n v="36"/>
    <s v="Ninguna"/>
    <n v="13"/>
    <n v="33"/>
    <n v="0.39393939393939392"/>
    <n v="33"/>
  </r>
  <r>
    <x v="719"/>
    <n v="4"/>
    <s v="Plato_9"/>
    <s v="Descripción del Plato_9"/>
    <n v="17"/>
    <n v="29"/>
    <n v="3"/>
    <n v="44"/>
    <s v="Sin cebolla"/>
    <n v="12"/>
    <n v="29"/>
    <n v="0.41379310344827586"/>
    <n v="87"/>
  </r>
  <r>
    <x v="719"/>
    <n v="4"/>
    <s v="Plato_7"/>
    <s v="Descripción del Plato_7"/>
    <n v="14"/>
    <n v="24"/>
    <n v="2"/>
    <n v="53"/>
    <s v="Sin cebolla"/>
    <n v="10"/>
    <n v="24"/>
    <n v="0.41666666666666669"/>
    <n v="48"/>
  </r>
  <r>
    <x v="720"/>
    <n v="6"/>
    <s v="Plato_9"/>
    <s v="Descripción del Plato_9"/>
    <n v="17"/>
    <n v="29"/>
    <n v="1"/>
    <n v="20"/>
    <s v="Sin cebolla"/>
    <n v="12"/>
    <n v="29"/>
    <n v="0.41379310344827586"/>
    <n v="29"/>
  </r>
  <r>
    <x v="720"/>
    <n v="6"/>
    <s v="Plato_19"/>
    <s v="Descripción del Plato_19"/>
    <n v="22"/>
    <n v="36"/>
    <n v="1"/>
    <n v="15"/>
    <s v="Sin cebolla"/>
    <n v="14"/>
    <n v="36"/>
    <n v="0.3888888888888889"/>
    <n v="36"/>
  </r>
  <r>
    <x v="720"/>
    <n v="6"/>
    <s v="Plato_7"/>
    <s v="Descripción del Plato_7"/>
    <n v="14"/>
    <n v="24"/>
    <n v="3"/>
    <n v="44"/>
    <s v="Ninguna"/>
    <n v="10"/>
    <n v="24"/>
    <n v="0.41666666666666669"/>
    <n v="72"/>
  </r>
  <r>
    <x v="720"/>
    <n v="6"/>
    <s v="Plato_6"/>
    <s v="Descripción del Plato_6"/>
    <n v="16"/>
    <n v="27"/>
    <n v="3"/>
    <n v="54"/>
    <s v="Sin cebolla"/>
    <n v="11"/>
    <n v="27"/>
    <n v="0.40740740740740738"/>
    <n v="81"/>
  </r>
  <r>
    <x v="721"/>
    <n v="13"/>
    <s v="Plato_13"/>
    <s v="Descripción del Plato_13"/>
    <n v="13"/>
    <n v="21"/>
    <n v="3"/>
    <n v="43"/>
    <s v="Ninguna"/>
    <n v="8"/>
    <n v="21"/>
    <n v="0.38095238095238093"/>
    <n v="63"/>
  </r>
  <r>
    <x v="721"/>
    <n v="13"/>
    <s v="Plato_5"/>
    <s v="Descripción del Plato_5"/>
    <n v="13"/>
    <n v="22"/>
    <n v="1"/>
    <n v="16"/>
    <s v="Ninguna"/>
    <n v="9"/>
    <n v="22"/>
    <n v="0.40909090909090912"/>
    <n v="22"/>
  </r>
  <r>
    <x v="722"/>
    <n v="12"/>
    <s v="Plato_16"/>
    <s v="Descripción del Plato_16"/>
    <n v="16"/>
    <n v="28"/>
    <n v="2"/>
    <n v="22"/>
    <s v="Ninguna"/>
    <n v="12"/>
    <n v="28"/>
    <n v="0.42857142857142855"/>
    <n v="56"/>
  </r>
  <r>
    <x v="722"/>
    <n v="12"/>
    <s v="Plato_8"/>
    <s v="Descripción del Plato_8"/>
    <n v="21"/>
    <n v="35"/>
    <n v="2"/>
    <n v="9"/>
    <s v="Ninguna"/>
    <n v="14"/>
    <n v="35"/>
    <n v="0.4"/>
    <n v="70"/>
  </r>
  <r>
    <x v="723"/>
    <n v="8"/>
    <s v="Plato_5"/>
    <s v="Descripción del Plato_5"/>
    <n v="13"/>
    <n v="22"/>
    <n v="3"/>
    <n v="56"/>
    <s v="Ninguna"/>
    <n v="9"/>
    <n v="22"/>
    <n v="0.40909090909090912"/>
    <n v="66"/>
  </r>
  <r>
    <x v="724"/>
    <n v="10"/>
    <s v="Plato_18"/>
    <s v="Descripción del Plato_18"/>
    <n v="20"/>
    <n v="34"/>
    <n v="3"/>
    <n v="30"/>
    <s v="Ninguna"/>
    <n v="14"/>
    <n v="34"/>
    <n v="0.41176470588235292"/>
    <n v="102"/>
  </r>
  <r>
    <x v="724"/>
    <n v="10"/>
    <s v="Plato_5"/>
    <s v="Descripción del Plato_5"/>
    <n v="13"/>
    <n v="22"/>
    <n v="3"/>
    <n v="55"/>
    <s v="Ninguna"/>
    <n v="9"/>
    <n v="22"/>
    <n v="0.40909090909090912"/>
    <n v="66"/>
  </r>
  <r>
    <x v="725"/>
    <n v="11"/>
    <s v="Plato_5"/>
    <s v="Descripción del Plato_5"/>
    <n v="13"/>
    <n v="22"/>
    <n v="2"/>
    <n v="6"/>
    <s v="Ninguna"/>
    <n v="9"/>
    <n v="22"/>
    <n v="0.40909090909090912"/>
    <n v="44"/>
  </r>
  <r>
    <x v="725"/>
    <n v="11"/>
    <s v="Plato_19"/>
    <s v="Descripción del Plato_19"/>
    <n v="22"/>
    <n v="36"/>
    <n v="1"/>
    <n v="13"/>
    <s v="Ninguna"/>
    <n v="14"/>
    <n v="36"/>
    <n v="0.3888888888888889"/>
    <n v="36"/>
  </r>
  <r>
    <x v="725"/>
    <n v="11"/>
    <s v="Plato_14"/>
    <s v="Descripción del Plato_14"/>
    <n v="14"/>
    <n v="23"/>
    <n v="2"/>
    <n v="55"/>
    <s v="Ninguna"/>
    <n v="9"/>
    <n v="23"/>
    <n v="0.39130434782608697"/>
    <n v="46"/>
  </r>
  <r>
    <x v="726"/>
    <n v="17"/>
    <s v="Plato_3"/>
    <s v="Descripción del Plato_3"/>
    <n v="12"/>
    <n v="20"/>
    <n v="2"/>
    <n v="21"/>
    <s v="Sin cebolla"/>
    <n v="8"/>
    <n v="20"/>
    <n v="0.4"/>
    <n v="40"/>
  </r>
  <r>
    <x v="727"/>
    <n v="9"/>
    <s v="Plato_4"/>
    <s v="Descripción del Plato_4"/>
    <n v="10"/>
    <n v="18"/>
    <n v="1"/>
    <n v="42"/>
    <s v="Ninguna"/>
    <n v="8"/>
    <n v="18"/>
    <n v="0.44444444444444442"/>
    <n v="18"/>
  </r>
  <r>
    <x v="727"/>
    <n v="9"/>
    <s v="Plato_6"/>
    <s v="Descripción del Plato_6"/>
    <n v="16"/>
    <n v="27"/>
    <n v="3"/>
    <n v="8"/>
    <s v="Ninguna"/>
    <n v="11"/>
    <n v="27"/>
    <n v="0.40740740740740738"/>
    <n v="81"/>
  </r>
  <r>
    <x v="727"/>
    <n v="9"/>
    <s v="Plato_15"/>
    <s v="Descripción del Plato_15"/>
    <n v="19"/>
    <n v="32"/>
    <n v="3"/>
    <n v="22"/>
    <s v="Ninguna"/>
    <n v="13"/>
    <n v="32"/>
    <n v="0.40625"/>
    <n v="96"/>
  </r>
  <r>
    <x v="728"/>
    <n v="20"/>
    <s v="Plato_18"/>
    <s v="Descripción del Plato_18"/>
    <n v="20"/>
    <n v="34"/>
    <n v="2"/>
    <n v="57"/>
    <s v="Ninguna"/>
    <n v="14"/>
    <n v="34"/>
    <n v="0.41176470588235292"/>
    <n v="68"/>
  </r>
  <r>
    <x v="728"/>
    <n v="20"/>
    <s v="Plato_3"/>
    <s v="Descripción del Plato_3"/>
    <n v="12"/>
    <n v="20"/>
    <n v="3"/>
    <n v="8"/>
    <s v="Sin cebolla"/>
    <n v="8"/>
    <n v="20"/>
    <n v="0.4"/>
    <n v="60"/>
  </r>
  <r>
    <x v="729"/>
    <n v="8"/>
    <s v="Plato_2"/>
    <s v="Descripción del Plato_2"/>
    <n v="18"/>
    <n v="30"/>
    <n v="3"/>
    <n v="32"/>
    <s v="Sin cebolla"/>
    <n v="12"/>
    <n v="30"/>
    <n v="0.4"/>
    <n v="90"/>
  </r>
  <r>
    <x v="729"/>
    <n v="8"/>
    <s v="Plato_7"/>
    <s v="Descripción del Plato_7"/>
    <n v="14"/>
    <n v="24"/>
    <n v="1"/>
    <n v="47"/>
    <s v="Sin cebolla"/>
    <n v="10"/>
    <n v="24"/>
    <n v="0.41666666666666669"/>
    <n v="24"/>
  </r>
  <r>
    <x v="730"/>
    <n v="17"/>
    <s v="Plato_15"/>
    <s v="Descripción del Plato_15"/>
    <n v="19"/>
    <n v="32"/>
    <n v="2"/>
    <n v="47"/>
    <s v="Sin cebolla"/>
    <n v="13"/>
    <n v="32"/>
    <n v="0.40625"/>
    <n v="64"/>
  </r>
  <r>
    <x v="731"/>
    <n v="12"/>
    <s v="Plato_20"/>
    <s v="Descripción del Plato_20"/>
    <n v="25"/>
    <n v="40"/>
    <n v="3"/>
    <n v="29"/>
    <s v="Ninguna"/>
    <n v="15"/>
    <n v="40"/>
    <n v="0.375"/>
    <n v="120"/>
  </r>
  <r>
    <x v="731"/>
    <n v="12"/>
    <s v="Plato_10"/>
    <s v="Descripción del Plato_10"/>
    <n v="15"/>
    <n v="26"/>
    <n v="3"/>
    <n v="36"/>
    <s v="Sin cebolla"/>
    <n v="11"/>
    <n v="26"/>
    <n v="0.42307692307692307"/>
    <n v="78"/>
  </r>
  <r>
    <x v="731"/>
    <n v="12"/>
    <s v="Plato_19"/>
    <s v="Descripción del Plato_19"/>
    <n v="22"/>
    <n v="36"/>
    <n v="3"/>
    <n v="56"/>
    <s v="Sin cebolla"/>
    <n v="14"/>
    <n v="36"/>
    <n v="0.3888888888888889"/>
    <n v="108"/>
  </r>
  <r>
    <x v="732"/>
    <n v="14"/>
    <s v="Plato_19"/>
    <s v="Descripción del Plato_19"/>
    <n v="22"/>
    <n v="36"/>
    <n v="3"/>
    <n v="31"/>
    <s v="Sin cebolla"/>
    <n v="14"/>
    <n v="36"/>
    <n v="0.3888888888888889"/>
    <n v="108"/>
  </r>
  <r>
    <x v="732"/>
    <n v="14"/>
    <s v="Plato_7"/>
    <s v="Descripción del Plato_7"/>
    <n v="14"/>
    <n v="24"/>
    <n v="1"/>
    <n v="34"/>
    <s v="Ninguna"/>
    <n v="10"/>
    <n v="24"/>
    <n v="0.41666666666666669"/>
    <n v="24"/>
  </r>
  <r>
    <x v="732"/>
    <n v="14"/>
    <s v="Plato_6"/>
    <s v="Descripción del Plato_6"/>
    <n v="16"/>
    <n v="27"/>
    <n v="2"/>
    <n v="9"/>
    <s v="Sin cebolla"/>
    <n v="11"/>
    <n v="27"/>
    <n v="0.40740740740740738"/>
    <n v="54"/>
  </r>
  <r>
    <x v="733"/>
    <n v="14"/>
    <s v="Plato_15"/>
    <s v="Descripción del Plato_15"/>
    <n v="19"/>
    <n v="32"/>
    <n v="3"/>
    <n v="11"/>
    <s v="Sin cebolla"/>
    <n v="13"/>
    <n v="32"/>
    <n v="0.40625"/>
    <n v="96"/>
  </r>
  <r>
    <x v="733"/>
    <n v="14"/>
    <s v="Plato_7"/>
    <s v="Descripción del Plato_7"/>
    <n v="14"/>
    <n v="24"/>
    <n v="1"/>
    <n v="16"/>
    <s v="Ninguna"/>
    <n v="10"/>
    <n v="24"/>
    <n v="0.41666666666666669"/>
    <n v="24"/>
  </r>
  <r>
    <x v="733"/>
    <n v="14"/>
    <s v="Plato_12"/>
    <s v="Descripción del Plato_12"/>
    <n v="11"/>
    <n v="19"/>
    <n v="1"/>
    <n v="25"/>
    <s v="Ninguna"/>
    <n v="8"/>
    <n v="19"/>
    <n v="0.42105263157894735"/>
    <n v="19"/>
  </r>
  <r>
    <x v="734"/>
    <n v="20"/>
    <s v="Plato_14"/>
    <s v="Descripción del Plato_14"/>
    <n v="14"/>
    <n v="23"/>
    <n v="2"/>
    <n v="30"/>
    <s v="Sin cebolla"/>
    <n v="9"/>
    <n v="23"/>
    <n v="0.39130434782608697"/>
    <n v="46"/>
  </r>
  <r>
    <x v="734"/>
    <n v="20"/>
    <s v="Plato_15"/>
    <s v="Descripción del Plato_15"/>
    <n v="19"/>
    <n v="32"/>
    <n v="3"/>
    <n v="57"/>
    <s v="Ninguna"/>
    <n v="13"/>
    <n v="32"/>
    <n v="0.40625"/>
    <n v="96"/>
  </r>
  <r>
    <x v="735"/>
    <n v="17"/>
    <s v="Plato_5"/>
    <s v="Descripción del Plato_5"/>
    <n v="13"/>
    <n v="22"/>
    <n v="3"/>
    <n v="22"/>
    <s v="Sin cebolla"/>
    <n v="9"/>
    <n v="22"/>
    <n v="0.40909090909090912"/>
    <n v="66"/>
  </r>
  <r>
    <x v="735"/>
    <n v="17"/>
    <s v="Plato_16"/>
    <s v="Descripción del Plato_16"/>
    <n v="16"/>
    <n v="28"/>
    <n v="2"/>
    <n v="43"/>
    <s v="Ninguna"/>
    <n v="12"/>
    <n v="28"/>
    <n v="0.42857142857142855"/>
    <n v="56"/>
  </r>
  <r>
    <x v="735"/>
    <n v="17"/>
    <s v="Plato_17"/>
    <s v="Descripción del Plato_17"/>
    <n v="19"/>
    <n v="31"/>
    <n v="3"/>
    <n v="27"/>
    <s v="Sin cebolla"/>
    <n v="12"/>
    <n v="31"/>
    <n v="0.38709677419354838"/>
    <n v="93"/>
  </r>
  <r>
    <x v="736"/>
    <n v="6"/>
    <s v="Plato_9"/>
    <s v="Descripción del Plato_9"/>
    <n v="17"/>
    <n v="29"/>
    <n v="2"/>
    <n v="17"/>
    <s v="Sin cebolla"/>
    <n v="12"/>
    <n v="29"/>
    <n v="0.41379310344827586"/>
    <n v="58"/>
  </r>
  <r>
    <x v="736"/>
    <n v="6"/>
    <s v="Plato_2"/>
    <s v="Descripción del Plato_2"/>
    <n v="18"/>
    <n v="30"/>
    <n v="2"/>
    <n v="5"/>
    <s v="Ninguna"/>
    <n v="12"/>
    <n v="30"/>
    <n v="0.4"/>
    <n v="60"/>
  </r>
  <r>
    <x v="737"/>
    <n v="15"/>
    <s v="Plato_10"/>
    <s v="Descripción del Plato_10"/>
    <n v="15"/>
    <n v="26"/>
    <n v="2"/>
    <n v="59"/>
    <s v="Ninguna"/>
    <n v="11"/>
    <n v="26"/>
    <n v="0.42307692307692307"/>
    <n v="52"/>
  </r>
  <r>
    <x v="737"/>
    <n v="15"/>
    <s v="Plato_16"/>
    <s v="Descripción del Plato_16"/>
    <n v="16"/>
    <n v="28"/>
    <n v="1"/>
    <n v="15"/>
    <s v="Ninguna"/>
    <n v="12"/>
    <n v="28"/>
    <n v="0.42857142857142855"/>
    <n v="28"/>
  </r>
  <r>
    <x v="737"/>
    <n v="15"/>
    <s v="Plato_4"/>
    <s v="Descripción del Plato_4"/>
    <n v="10"/>
    <n v="18"/>
    <n v="3"/>
    <n v="20"/>
    <s v="Sin cebolla"/>
    <n v="8"/>
    <n v="18"/>
    <n v="0.44444444444444442"/>
    <n v="54"/>
  </r>
  <r>
    <x v="738"/>
    <n v="10"/>
    <s v="Plato_14"/>
    <s v="Descripción del Plato_14"/>
    <n v="14"/>
    <n v="23"/>
    <n v="2"/>
    <n v="54"/>
    <s v="Ninguna"/>
    <n v="9"/>
    <n v="23"/>
    <n v="0.39130434782608697"/>
    <n v="46"/>
  </r>
  <r>
    <x v="739"/>
    <n v="16"/>
    <s v="Plato_16"/>
    <s v="Descripción del Plato_16"/>
    <n v="16"/>
    <n v="28"/>
    <n v="3"/>
    <n v="31"/>
    <s v="Ninguna"/>
    <n v="12"/>
    <n v="28"/>
    <n v="0.42857142857142855"/>
    <n v="84"/>
  </r>
  <r>
    <x v="739"/>
    <n v="16"/>
    <s v="Plato_15"/>
    <s v="Descripción del Plato_15"/>
    <n v="19"/>
    <n v="32"/>
    <n v="1"/>
    <n v="16"/>
    <s v="Sin cebolla"/>
    <n v="13"/>
    <n v="32"/>
    <n v="0.40625"/>
    <n v="32"/>
  </r>
  <r>
    <x v="739"/>
    <n v="16"/>
    <s v="Plato_19"/>
    <s v="Descripción del Plato_19"/>
    <n v="22"/>
    <n v="36"/>
    <n v="3"/>
    <n v="45"/>
    <s v="Sin cebolla"/>
    <n v="14"/>
    <n v="36"/>
    <n v="0.3888888888888889"/>
    <n v="108"/>
  </r>
  <r>
    <x v="739"/>
    <n v="16"/>
    <s v="Plato_14"/>
    <s v="Descripción del Plato_14"/>
    <n v="14"/>
    <n v="23"/>
    <n v="3"/>
    <n v="21"/>
    <s v="Sin cebolla"/>
    <n v="9"/>
    <n v="23"/>
    <n v="0.39130434782608697"/>
    <n v="69"/>
  </r>
  <r>
    <x v="740"/>
    <n v="14"/>
    <s v="Plato_7"/>
    <s v="Descripción del Plato_7"/>
    <n v="14"/>
    <n v="24"/>
    <n v="3"/>
    <n v="52"/>
    <s v="Sin cebolla"/>
    <n v="10"/>
    <n v="24"/>
    <n v="0.41666666666666669"/>
    <n v="72"/>
  </r>
  <r>
    <x v="740"/>
    <n v="14"/>
    <s v="Plato_9"/>
    <s v="Descripción del Plato_9"/>
    <n v="17"/>
    <n v="29"/>
    <n v="2"/>
    <n v="40"/>
    <s v="Ninguna"/>
    <n v="12"/>
    <n v="29"/>
    <n v="0.41379310344827586"/>
    <n v="58"/>
  </r>
  <r>
    <x v="740"/>
    <n v="14"/>
    <s v="Plato_11"/>
    <s v="Descripción del Plato_11"/>
    <n v="20"/>
    <n v="33"/>
    <n v="3"/>
    <n v="39"/>
    <s v="Sin cebolla"/>
    <n v="13"/>
    <n v="33"/>
    <n v="0.39393939393939392"/>
    <n v="99"/>
  </r>
  <r>
    <x v="740"/>
    <n v="14"/>
    <s v="Plato_16"/>
    <s v="Descripción del Plato_16"/>
    <n v="16"/>
    <n v="28"/>
    <n v="2"/>
    <n v="34"/>
    <s v="Sin cebolla"/>
    <n v="12"/>
    <n v="28"/>
    <n v="0.42857142857142855"/>
    <n v="56"/>
  </r>
  <r>
    <x v="741"/>
    <n v="20"/>
    <s v="Plato_17"/>
    <s v="Descripción del Plato_17"/>
    <n v="19"/>
    <n v="31"/>
    <n v="1"/>
    <n v="41"/>
    <s v="Sin cebolla"/>
    <n v="12"/>
    <n v="31"/>
    <n v="0.38709677419354838"/>
    <n v="31"/>
  </r>
  <r>
    <x v="741"/>
    <n v="20"/>
    <s v="Plato_2"/>
    <s v="Descripción del Plato_2"/>
    <n v="18"/>
    <n v="30"/>
    <n v="3"/>
    <n v="43"/>
    <s v="Ninguna"/>
    <n v="12"/>
    <n v="30"/>
    <n v="0.4"/>
    <n v="90"/>
  </r>
  <r>
    <x v="741"/>
    <n v="20"/>
    <s v="Plato_10"/>
    <s v="Descripción del Plato_10"/>
    <n v="15"/>
    <n v="26"/>
    <n v="1"/>
    <n v="26"/>
    <s v="Sin cebolla"/>
    <n v="11"/>
    <n v="26"/>
    <n v="0.42307692307692307"/>
    <n v="26"/>
  </r>
  <r>
    <x v="741"/>
    <n v="20"/>
    <s v="Plato_12"/>
    <s v="Descripción del Plato_12"/>
    <n v="11"/>
    <n v="19"/>
    <n v="1"/>
    <n v="35"/>
    <s v="Ninguna"/>
    <n v="8"/>
    <n v="19"/>
    <n v="0.42105263157894735"/>
    <n v="19"/>
  </r>
  <r>
    <x v="742"/>
    <n v="19"/>
    <s v="Plato_10"/>
    <s v="Descripción del Plato_10"/>
    <n v="15"/>
    <n v="26"/>
    <n v="2"/>
    <n v="59"/>
    <s v="Sin cebolla"/>
    <n v="11"/>
    <n v="26"/>
    <n v="0.42307692307692307"/>
    <n v="52"/>
  </r>
  <r>
    <x v="742"/>
    <n v="19"/>
    <s v="Plato_4"/>
    <s v="Descripción del Plato_4"/>
    <n v="10"/>
    <n v="18"/>
    <n v="2"/>
    <n v="41"/>
    <s v="Ninguna"/>
    <n v="8"/>
    <n v="18"/>
    <n v="0.44444444444444442"/>
    <n v="36"/>
  </r>
  <r>
    <x v="742"/>
    <n v="19"/>
    <s v="Plato_14"/>
    <s v="Descripción del Plato_14"/>
    <n v="14"/>
    <n v="23"/>
    <n v="2"/>
    <n v="43"/>
    <s v="Sin cebolla"/>
    <n v="9"/>
    <n v="23"/>
    <n v="0.39130434782608697"/>
    <n v="46"/>
  </r>
  <r>
    <x v="743"/>
    <n v="11"/>
    <s v="Plato_4"/>
    <s v="Descripción del Plato_4"/>
    <n v="10"/>
    <n v="18"/>
    <n v="1"/>
    <n v="57"/>
    <s v="Ninguna"/>
    <n v="8"/>
    <n v="18"/>
    <n v="0.44444444444444442"/>
    <n v="18"/>
  </r>
  <r>
    <x v="743"/>
    <n v="11"/>
    <s v="Plato_9"/>
    <s v="Descripción del Plato_9"/>
    <n v="17"/>
    <n v="29"/>
    <n v="2"/>
    <n v="10"/>
    <s v="Ninguna"/>
    <n v="12"/>
    <n v="29"/>
    <n v="0.41379310344827586"/>
    <n v="58"/>
  </r>
  <r>
    <x v="744"/>
    <n v="3"/>
    <s v="Plato_8"/>
    <s v="Descripción del Plato_8"/>
    <n v="21"/>
    <n v="35"/>
    <n v="3"/>
    <n v="34"/>
    <s v="Ninguna"/>
    <n v="14"/>
    <n v="35"/>
    <n v="0.4"/>
    <n v="105"/>
  </r>
  <r>
    <x v="744"/>
    <n v="3"/>
    <s v="Plato_7"/>
    <s v="Descripción del Plato_7"/>
    <n v="14"/>
    <n v="24"/>
    <n v="2"/>
    <n v="9"/>
    <s v="Ninguna"/>
    <n v="10"/>
    <n v="24"/>
    <n v="0.41666666666666669"/>
    <n v="48"/>
  </r>
  <r>
    <x v="744"/>
    <n v="3"/>
    <s v="Plato_1"/>
    <s v="Descripción del Plato_1"/>
    <n v="15"/>
    <n v="25"/>
    <n v="2"/>
    <n v="23"/>
    <s v="Ninguna"/>
    <n v="10"/>
    <n v="25"/>
    <n v="0.4"/>
    <n v="50"/>
  </r>
  <r>
    <x v="744"/>
    <n v="3"/>
    <s v="Plato_6"/>
    <s v="Descripción del Plato_6"/>
    <n v="16"/>
    <n v="27"/>
    <n v="3"/>
    <n v="7"/>
    <s v="Sin cebolla"/>
    <n v="11"/>
    <n v="27"/>
    <n v="0.40740740740740738"/>
    <n v="81"/>
  </r>
  <r>
    <x v="745"/>
    <n v="13"/>
    <s v="Plato_8"/>
    <s v="Descripción del Plato_8"/>
    <n v="21"/>
    <n v="35"/>
    <n v="3"/>
    <n v="34"/>
    <s v="Ninguna"/>
    <n v="14"/>
    <n v="35"/>
    <n v="0.4"/>
    <n v="105"/>
  </r>
  <r>
    <x v="745"/>
    <n v="13"/>
    <s v="Plato_15"/>
    <s v="Descripción del Plato_15"/>
    <n v="19"/>
    <n v="32"/>
    <n v="3"/>
    <n v="43"/>
    <s v="Ninguna"/>
    <n v="13"/>
    <n v="32"/>
    <n v="0.40625"/>
    <n v="96"/>
  </r>
  <r>
    <x v="746"/>
    <n v="16"/>
    <s v="Plato_1"/>
    <s v="Descripción del Plato_1"/>
    <n v="15"/>
    <n v="25"/>
    <n v="1"/>
    <n v="28"/>
    <s v="Ninguna"/>
    <n v="10"/>
    <n v="25"/>
    <n v="0.4"/>
    <n v="25"/>
  </r>
  <r>
    <x v="747"/>
    <n v="2"/>
    <s v="Plato_15"/>
    <s v="Descripción del Plato_15"/>
    <n v="19"/>
    <n v="32"/>
    <n v="1"/>
    <n v="5"/>
    <s v="Sin cebolla"/>
    <n v="13"/>
    <n v="32"/>
    <n v="0.40625"/>
    <n v="32"/>
  </r>
  <r>
    <x v="747"/>
    <n v="2"/>
    <s v="Plato_10"/>
    <s v="Descripción del Plato_10"/>
    <n v="15"/>
    <n v="26"/>
    <n v="3"/>
    <n v="32"/>
    <s v="Ninguna"/>
    <n v="11"/>
    <n v="26"/>
    <n v="0.42307692307692307"/>
    <n v="78"/>
  </r>
  <r>
    <x v="748"/>
    <n v="1"/>
    <s v="Plato_8"/>
    <s v="Descripción del Plato_8"/>
    <n v="21"/>
    <n v="35"/>
    <n v="2"/>
    <n v="8"/>
    <s v="Ninguna"/>
    <n v="14"/>
    <n v="35"/>
    <n v="0.4"/>
    <n v="70"/>
  </r>
  <r>
    <x v="749"/>
    <n v="6"/>
    <s v="Plato_17"/>
    <s v="Descripción del Plato_17"/>
    <n v="19"/>
    <n v="31"/>
    <n v="3"/>
    <n v="47"/>
    <s v="Ninguna"/>
    <n v="12"/>
    <n v="31"/>
    <n v="0.38709677419354838"/>
    <n v="93"/>
  </r>
  <r>
    <x v="749"/>
    <n v="6"/>
    <s v="Plato_10"/>
    <s v="Descripción del Plato_10"/>
    <n v="15"/>
    <n v="26"/>
    <n v="1"/>
    <n v="39"/>
    <s v="Ninguna"/>
    <n v="11"/>
    <n v="26"/>
    <n v="0.42307692307692307"/>
    <n v="26"/>
  </r>
  <r>
    <x v="750"/>
    <n v="17"/>
    <s v="Plato_9"/>
    <s v="Descripción del Plato_9"/>
    <n v="17"/>
    <n v="29"/>
    <n v="1"/>
    <n v="37"/>
    <s v="Ninguna"/>
    <n v="12"/>
    <n v="29"/>
    <n v="0.41379310344827586"/>
    <n v="29"/>
  </r>
  <r>
    <x v="750"/>
    <n v="17"/>
    <s v="Plato_1"/>
    <s v="Descripción del Plato_1"/>
    <n v="15"/>
    <n v="25"/>
    <n v="3"/>
    <n v="31"/>
    <s v="Sin cebolla"/>
    <n v="10"/>
    <n v="25"/>
    <n v="0.4"/>
    <n v="75"/>
  </r>
  <r>
    <x v="750"/>
    <n v="17"/>
    <s v="Plato_5"/>
    <s v="Descripción del Plato_5"/>
    <n v="13"/>
    <n v="22"/>
    <n v="3"/>
    <n v="19"/>
    <s v="Ninguna"/>
    <n v="9"/>
    <n v="22"/>
    <n v="0.40909090909090912"/>
    <n v="66"/>
  </r>
  <r>
    <x v="751"/>
    <n v="3"/>
    <s v="Plato_2"/>
    <s v="Descripción del Plato_2"/>
    <n v="18"/>
    <n v="30"/>
    <n v="2"/>
    <n v="30"/>
    <s v="Sin cebolla"/>
    <n v="12"/>
    <n v="30"/>
    <n v="0.4"/>
    <n v="60"/>
  </r>
  <r>
    <x v="752"/>
    <n v="11"/>
    <s v="Plato_15"/>
    <s v="Descripción del Plato_15"/>
    <n v="19"/>
    <n v="32"/>
    <n v="1"/>
    <n v="35"/>
    <s v="Sin cebolla"/>
    <n v="13"/>
    <n v="32"/>
    <n v="0.40625"/>
    <n v="32"/>
  </r>
  <r>
    <x v="752"/>
    <n v="11"/>
    <s v="Plato_14"/>
    <s v="Descripción del Plato_14"/>
    <n v="14"/>
    <n v="23"/>
    <n v="1"/>
    <n v="23"/>
    <s v="Sin cebolla"/>
    <n v="9"/>
    <n v="23"/>
    <n v="0.39130434782608697"/>
    <n v="23"/>
  </r>
  <r>
    <x v="752"/>
    <n v="11"/>
    <s v="Plato_7"/>
    <s v="Descripción del Plato_7"/>
    <n v="14"/>
    <n v="24"/>
    <n v="3"/>
    <n v="24"/>
    <s v="Ninguna"/>
    <n v="10"/>
    <n v="24"/>
    <n v="0.41666666666666669"/>
    <n v="72"/>
  </r>
  <r>
    <x v="752"/>
    <n v="11"/>
    <s v="Plato_19"/>
    <s v="Descripción del Plato_19"/>
    <n v="22"/>
    <n v="36"/>
    <n v="1"/>
    <n v="46"/>
    <s v="Ninguna"/>
    <n v="14"/>
    <n v="36"/>
    <n v="0.3888888888888889"/>
    <n v="36"/>
  </r>
  <r>
    <x v="753"/>
    <n v="8"/>
    <s v="Plato_7"/>
    <s v="Descripción del Plato_7"/>
    <n v="14"/>
    <n v="24"/>
    <n v="3"/>
    <n v="26"/>
    <s v="Ninguna"/>
    <n v="10"/>
    <n v="24"/>
    <n v="0.41666666666666669"/>
    <n v="72"/>
  </r>
  <r>
    <x v="753"/>
    <n v="8"/>
    <s v="Plato_6"/>
    <s v="Descripción del Plato_6"/>
    <n v="16"/>
    <n v="27"/>
    <n v="3"/>
    <n v="11"/>
    <s v="Sin cebolla"/>
    <n v="11"/>
    <n v="27"/>
    <n v="0.40740740740740738"/>
    <n v="81"/>
  </r>
  <r>
    <x v="753"/>
    <n v="8"/>
    <s v="Plato_16"/>
    <s v="Descripción del Plato_16"/>
    <n v="16"/>
    <n v="28"/>
    <n v="3"/>
    <n v="52"/>
    <s v="Ninguna"/>
    <n v="12"/>
    <n v="28"/>
    <n v="0.42857142857142855"/>
    <n v="84"/>
  </r>
  <r>
    <x v="754"/>
    <n v="12"/>
    <s v="Plato_13"/>
    <s v="Descripción del Plato_13"/>
    <n v="13"/>
    <n v="21"/>
    <n v="1"/>
    <n v="6"/>
    <s v="Ninguna"/>
    <n v="8"/>
    <n v="21"/>
    <n v="0.38095238095238093"/>
    <n v="21"/>
  </r>
  <r>
    <x v="754"/>
    <n v="12"/>
    <s v="Plato_1"/>
    <s v="Descripción del Plato_1"/>
    <n v="15"/>
    <n v="25"/>
    <n v="3"/>
    <n v="37"/>
    <s v="Ninguna"/>
    <n v="10"/>
    <n v="25"/>
    <n v="0.4"/>
    <n v="75"/>
  </r>
  <r>
    <x v="754"/>
    <n v="12"/>
    <s v="Plato_12"/>
    <s v="Descripción del Plato_12"/>
    <n v="11"/>
    <n v="19"/>
    <n v="3"/>
    <n v="46"/>
    <s v="Ninguna"/>
    <n v="8"/>
    <n v="19"/>
    <n v="0.42105263157894735"/>
    <n v="57"/>
  </r>
  <r>
    <x v="754"/>
    <n v="12"/>
    <s v="Plato_9"/>
    <s v="Descripción del Plato_9"/>
    <n v="17"/>
    <n v="29"/>
    <n v="2"/>
    <n v="20"/>
    <s v="Sin cebolla"/>
    <n v="12"/>
    <n v="29"/>
    <n v="0.41379310344827586"/>
    <n v="58"/>
  </r>
  <r>
    <x v="755"/>
    <n v="11"/>
    <s v="Plato_17"/>
    <s v="Descripción del Plato_17"/>
    <n v="19"/>
    <n v="31"/>
    <n v="1"/>
    <n v="21"/>
    <s v="Ninguna"/>
    <n v="12"/>
    <n v="31"/>
    <n v="0.38709677419354838"/>
    <n v="31"/>
  </r>
  <r>
    <x v="755"/>
    <n v="11"/>
    <s v="Plato_12"/>
    <s v="Descripción del Plato_12"/>
    <n v="11"/>
    <n v="19"/>
    <n v="1"/>
    <n v="13"/>
    <s v="Ninguna"/>
    <n v="8"/>
    <n v="19"/>
    <n v="0.42105263157894735"/>
    <n v="19"/>
  </r>
  <r>
    <x v="756"/>
    <n v="3"/>
    <s v="Plato_2"/>
    <s v="Descripción del Plato_2"/>
    <n v="18"/>
    <n v="30"/>
    <n v="2"/>
    <n v="40"/>
    <s v="Ninguna"/>
    <n v="12"/>
    <n v="30"/>
    <n v="0.4"/>
    <n v="60"/>
  </r>
  <r>
    <x v="757"/>
    <n v="18"/>
    <s v="Plato_2"/>
    <s v="Descripción del Plato_2"/>
    <n v="18"/>
    <n v="30"/>
    <n v="1"/>
    <n v="32"/>
    <s v="Ninguna"/>
    <n v="12"/>
    <n v="30"/>
    <n v="0.4"/>
    <n v="30"/>
  </r>
  <r>
    <x v="757"/>
    <n v="18"/>
    <s v="Plato_5"/>
    <s v="Descripción del Plato_5"/>
    <n v="13"/>
    <n v="22"/>
    <n v="1"/>
    <n v="9"/>
    <s v="Sin cebolla"/>
    <n v="9"/>
    <n v="22"/>
    <n v="0.40909090909090912"/>
    <n v="22"/>
  </r>
  <r>
    <x v="758"/>
    <n v="20"/>
    <s v="Plato_11"/>
    <s v="Descripción del Plato_11"/>
    <n v="20"/>
    <n v="33"/>
    <n v="3"/>
    <n v="48"/>
    <s v="Ninguna"/>
    <n v="13"/>
    <n v="33"/>
    <n v="0.39393939393939392"/>
    <n v="99"/>
  </r>
  <r>
    <x v="758"/>
    <n v="20"/>
    <s v="Plato_6"/>
    <s v="Descripción del Plato_6"/>
    <n v="16"/>
    <n v="27"/>
    <n v="3"/>
    <n v="51"/>
    <s v="Ninguna"/>
    <n v="11"/>
    <n v="27"/>
    <n v="0.40740740740740738"/>
    <n v="81"/>
  </r>
  <r>
    <x v="758"/>
    <n v="20"/>
    <s v="Plato_1"/>
    <s v="Descripción del Plato_1"/>
    <n v="15"/>
    <n v="25"/>
    <n v="3"/>
    <n v="41"/>
    <s v="Ninguna"/>
    <n v="10"/>
    <n v="25"/>
    <n v="0.4"/>
    <n v="75"/>
  </r>
  <r>
    <x v="758"/>
    <n v="20"/>
    <s v="Plato_9"/>
    <s v="Descripción del Plato_9"/>
    <n v="17"/>
    <n v="29"/>
    <n v="3"/>
    <n v="56"/>
    <s v="Sin cebolla"/>
    <n v="12"/>
    <n v="29"/>
    <n v="0.41379310344827586"/>
    <n v="87"/>
  </r>
  <r>
    <x v="759"/>
    <n v="5"/>
    <s v="Plato_8"/>
    <s v="Descripción del Plato_8"/>
    <n v="21"/>
    <n v="35"/>
    <n v="3"/>
    <n v="20"/>
    <s v="Ninguna"/>
    <n v="14"/>
    <n v="35"/>
    <n v="0.4"/>
    <n v="105"/>
  </r>
  <r>
    <x v="760"/>
    <n v="4"/>
    <s v="Plato_7"/>
    <s v="Descripción del Plato_7"/>
    <n v="14"/>
    <n v="24"/>
    <n v="3"/>
    <n v="54"/>
    <s v="Sin cebolla"/>
    <n v="10"/>
    <n v="24"/>
    <n v="0.41666666666666669"/>
    <n v="72"/>
  </r>
  <r>
    <x v="760"/>
    <n v="4"/>
    <s v="Plato_16"/>
    <s v="Descripción del Plato_16"/>
    <n v="16"/>
    <n v="28"/>
    <n v="2"/>
    <n v="20"/>
    <s v="Ninguna"/>
    <n v="12"/>
    <n v="28"/>
    <n v="0.42857142857142855"/>
    <n v="56"/>
  </r>
  <r>
    <x v="760"/>
    <n v="4"/>
    <s v="Plato_14"/>
    <s v="Descripción del Plato_14"/>
    <n v="14"/>
    <n v="23"/>
    <n v="2"/>
    <n v="28"/>
    <s v="Ninguna"/>
    <n v="9"/>
    <n v="23"/>
    <n v="0.39130434782608697"/>
    <n v="46"/>
  </r>
  <r>
    <x v="761"/>
    <n v="4"/>
    <s v="Plato_13"/>
    <s v="Descripción del Plato_13"/>
    <n v="13"/>
    <n v="21"/>
    <n v="1"/>
    <n v="20"/>
    <s v="Sin cebolla"/>
    <n v="8"/>
    <n v="21"/>
    <n v="0.38095238095238093"/>
    <n v="21"/>
  </r>
  <r>
    <x v="761"/>
    <n v="4"/>
    <s v="Plato_10"/>
    <s v="Descripción del Plato_10"/>
    <n v="15"/>
    <n v="26"/>
    <n v="3"/>
    <n v="9"/>
    <s v="Ninguna"/>
    <n v="11"/>
    <n v="26"/>
    <n v="0.42307692307692307"/>
    <n v="78"/>
  </r>
  <r>
    <x v="762"/>
    <n v="18"/>
    <s v="Plato_11"/>
    <s v="Descripción del Plato_11"/>
    <n v="20"/>
    <n v="33"/>
    <n v="2"/>
    <n v="14"/>
    <s v="Sin cebolla"/>
    <n v="13"/>
    <n v="33"/>
    <n v="0.39393939393939392"/>
    <n v="66"/>
  </r>
  <r>
    <x v="762"/>
    <n v="18"/>
    <s v="Plato_12"/>
    <s v="Descripción del Plato_12"/>
    <n v="11"/>
    <n v="19"/>
    <n v="2"/>
    <n v="18"/>
    <s v="Sin cebolla"/>
    <n v="8"/>
    <n v="19"/>
    <n v="0.42105263157894735"/>
    <n v="38"/>
  </r>
  <r>
    <x v="763"/>
    <n v="20"/>
    <s v="Plato_6"/>
    <s v="Descripción del Plato_6"/>
    <n v="16"/>
    <n v="27"/>
    <n v="1"/>
    <n v="53"/>
    <s v="Ninguna"/>
    <n v="11"/>
    <n v="27"/>
    <n v="0.40740740740740738"/>
    <n v="27"/>
  </r>
  <r>
    <x v="763"/>
    <n v="20"/>
    <s v="Plato_18"/>
    <s v="Descripción del Plato_18"/>
    <n v="20"/>
    <n v="34"/>
    <n v="1"/>
    <n v="24"/>
    <s v="Ninguna"/>
    <n v="14"/>
    <n v="34"/>
    <n v="0.41176470588235292"/>
    <n v="34"/>
  </r>
  <r>
    <x v="763"/>
    <n v="20"/>
    <s v="Plato_7"/>
    <s v="Descripción del Plato_7"/>
    <n v="14"/>
    <n v="24"/>
    <n v="1"/>
    <n v="35"/>
    <s v="Ninguna"/>
    <n v="10"/>
    <n v="24"/>
    <n v="0.41666666666666669"/>
    <n v="24"/>
  </r>
  <r>
    <x v="764"/>
    <n v="20"/>
    <s v="Plato_10"/>
    <s v="Descripción del Plato_10"/>
    <n v="15"/>
    <n v="26"/>
    <n v="3"/>
    <n v="55"/>
    <s v="Sin cebolla"/>
    <n v="11"/>
    <n v="26"/>
    <n v="0.42307692307692307"/>
    <n v="78"/>
  </r>
  <r>
    <x v="764"/>
    <n v="20"/>
    <s v="Plato_16"/>
    <s v="Descripción del Plato_16"/>
    <n v="16"/>
    <n v="28"/>
    <n v="2"/>
    <n v="14"/>
    <s v="Ninguna"/>
    <n v="12"/>
    <n v="28"/>
    <n v="0.42857142857142855"/>
    <n v="56"/>
  </r>
  <r>
    <x v="764"/>
    <n v="20"/>
    <s v="Plato_13"/>
    <s v="Descripción del Plato_13"/>
    <n v="13"/>
    <n v="21"/>
    <n v="3"/>
    <n v="52"/>
    <s v="Ninguna"/>
    <n v="8"/>
    <n v="21"/>
    <n v="0.38095238095238093"/>
    <n v="63"/>
  </r>
  <r>
    <x v="764"/>
    <n v="20"/>
    <s v="Plato_19"/>
    <s v="Descripción del Plato_19"/>
    <n v="22"/>
    <n v="36"/>
    <n v="1"/>
    <n v="43"/>
    <s v="Ninguna"/>
    <n v="14"/>
    <n v="36"/>
    <n v="0.3888888888888889"/>
    <n v="36"/>
  </r>
  <r>
    <x v="765"/>
    <n v="17"/>
    <s v="Plato_2"/>
    <s v="Descripción del Plato_2"/>
    <n v="18"/>
    <n v="30"/>
    <n v="2"/>
    <n v="52"/>
    <s v="Ninguna"/>
    <n v="12"/>
    <n v="30"/>
    <n v="0.4"/>
    <n v="60"/>
  </r>
  <r>
    <x v="765"/>
    <n v="17"/>
    <s v="Plato_12"/>
    <s v="Descripción del Plato_12"/>
    <n v="11"/>
    <n v="19"/>
    <n v="1"/>
    <n v="59"/>
    <s v="Ninguna"/>
    <n v="8"/>
    <n v="19"/>
    <n v="0.42105263157894735"/>
    <n v="19"/>
  </r>
  <r>
    <x v="765"/>
    <n v="17"/>
    <s v="Plato_3"/>
    <s v="Descripción del Plato_3"/>
    <n v="12"/>
    <n v="20"/>
    <n v="3"/>
    <n v="7"/>
    <s v="Ninguna"/>
    <n v="8"/>
    <n v="20"/>
    <n v="0.4"/>
    <n v="60"/>
  </r>
  <r>
    <x v="765"/>
    <n v="17"/>
    <s v="Plato_14"/>
    <s v="Descripción del Plato_14"/>
    <n v="14"/>
    <n v="23"/>
    <n v="2"/>
    <n v="16"/>
    <s v="Sin cebolla"/>
    <n v="9"/>
    <n v="23"/>
    <n v="0.39130434782608697"/>
    <n v="46"/>
  </r>
  <r>
    <x v="766"/>
    <n v="10"/>
    <s v="Plato_9"/>
    <s v="Descripción del Plato_9"/>
    <n v="17"/>
    <n v="29"/>
    <n v="2"/>
    <n v="12"/>
    <s v="Sin cebolla"/>
    <n v="12"/>
    <n v="29"/>
    <n v="0.41379310344827586"/>
    <n v="58"/>
  </r>
  <r>
    <x v="766"/>
    <n v="10"/>
    <s v="Plato_7"/>
    <s v="Descripción del Plato_7"/>
    <n v="14"/>
    <n v="24"/>
    <n v="2"/>
    <n v="30"/>
    <s v="Sin cebolla"/>
    <n v="10"/>
    <n v="24"/>
    <n v="0.41666666666666669"/>
    <n v="48"/>
  </r>
  <r>
    <x v="766"/>
    <n v="10"/>
    <s v="Plato_13"/>
    <s v="Descripción del Plato_13"/>
    <n v="13"/>
    <n v="21"/>
    <n v="3"/>
    <n v="43"/>
    <s v="Sin cebolla"/>
    <n v="8"/>
    <n v="21"/>
    <n v="0.38095238095238093"/>
    <n v="6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n v="10"/>
    <x v="0"/>
    <n v="6"/>
    <d v="2023-04-01T01:07:00"/>
    <d v="2023-04-01T03:50:00"/>
    <x v="0"/>
    <x v="0"/>
    <x v="0"/>
    <n v="48.55"/>
    <s v="Reservada"/>
    <n v="1"/>
    <x v="0"/>
    <s v="Plato_7, Plato_2"/>
    <n v="138"/>
    <x v="0"/>
    <d v="1899-12-30T01:07:00"/>
    <d v="1899-12-30T03:50:00"/>
    <d v="1899-12-30T02:43:00"/>
    <n v="0.95"/>
    <n v="1.7666666666162201"/>
    <x v="0"/>
    <d v="1899-12-30T00:15:00"/>
    <x v="0"/>
  </r>
  <r>
    <n v="6"/>
    <x v="1"/>
    <n v="6"/>
    <d v="2023-04-01T01:28:00"/>
    <d v="2023-04-01T03:49:00"/>
    <x v="1"/>
    <x v="1"/>
    <x v="1"/>
    <n v="43.3"/>
    <s v="Reservada"/>
    <n v="2"/>
    <x v="1"/>
    <s v="Plato_17, Plato_6"/>
    <n v="58"/>
    <x v="0"/>
    <d v="1899-12-30T01:28:00"/>
    <d v="1899-12-30T03:49:00"/>
    <d v="1899-12-30T02:21:00"/>
    <n v="1.4166666666666667"/>
    <n v="0.93333333331005019"/>
    <x v="0"/>
    <m/>
    <x v="0"/>
  </r>
  <r>
    <n v="20"/>
    <x v="2"/>
    <n v="1"/>
    <d v="2023-04-01T00:29:00"/>
    <d v="2023-04-01T03:56:00"/>
    <x v="2"/>
    <x v="1"/>
    <x v="2"/>
    <n v="30.87"/>
    <s v="Libre"/>
    <n v="3"/>
    <x v="2"/>
    <s v="Plato_20, Plato_17, Plato_19, Plato_9"/>
    <n v="165"/>
    <x v="0"/>
    <d v="1899-12-30T00:29:00"/>
    <d v="1899-12-30T03:56:00"/>
    <d v="1899-12-30T03:27:00"/>
    <n v="2.1"/>
    <n v="1.3500000000698491"/>
    <x v="0"/>
    <m/>
    <x v="0"/>
  </r>
  <r>
    <n v="3"/>
    <x v="3"/>
    <n v="1"/>
    <d v="2023-04-01T03:03:00"/>
    <d v="2023-04-01T04:31:00"/>
    <x v="3"/>
    <x v="0"/>
    <x v="2"/>
    <n v="34.68"/>
    <s v="Libre"/>
    <n v="4"/>
    <x v="3"/>
    <s v="Plato_11, Plato_16"/>
    <n v="183"/>
    <x v="0"/>
    <d v="1899-12-30T03:03:00"/>
    <d v="1899-12-30T04:31:00"/>
    <d v="1899-12-30T01:28:00"/>
    <n v="0.66666666666666663"/>
    <n v="0.80000000006596872"/>
    <x v="0"/>
    <m/>
    <x v="0"/>
  </r>
  <r>
    <n v="8"/>
    <x v="4"/>
    <n v="2"/>
    <d v="2023-04-01T00:01:00"/>
    <d v="2023-04-01T02:06:00"/>
    <x v="4"/>
    <x v="0"/>
    <x v="2"/>
    <n v="24.33"/>
    <s v="Libre"/>
    <n v="5"/>
    <x v="4"/>
    <s v="Plato_12, Plato_7"/>
    <n v="67"/>
    <x v="0"/>
    <d v="1899-12-30T00:01:00"/>
    <d v="1899-12-30T02:06:00"/>
    <d v="1899-12-30T02:05:00"/>
    <n v="0.28333333333333333"/>
    <n v="1.7999999999805976"/>
    <x v="0"/>
    <m/>
    <x v="0"/>
  </r>
  <r>
    <n v="7"/>
    <x v="5"/>
    <n v="5"/>
    <d v="2023-04-01T01:24:00"/>
    <d v="2023-04-01T03:32:00"/>
    <x v="4"/>
    <x v="2"/>
    <x v="2"/>
    <n v="26.57"/>
    <s v="Libre"/>
    <n v="6"/>
    <x v="4"/>
    <s v="Plato_8"/>
    <n v="70"/>
    <x v="0"/>
    <d v="1899-12-30T01:24:00"/>
    <d v="1899-12-30T03:32:00"/>
    <d v="1899-12-30T02:08:00"/>
    <n v="0.18333333333333332"/>
    <n v="1.9499999999689559"/>
    <x v="0"/>
    <m/>
    <x v="0"/>
  </r>
  <r>
    <n v="17"/>
    <x v="6"/>
    <n v="6"/>
    <d v="2023-04-01T01:57:00"/>
    <d v="2023-04-01T04:22:00"/>
    <x v="2"/>
    <x v="2"/>
    <x v="2"/>
    <n v="10.54"/>
    <s v="Ocupada"/>
    <n v="7"/>
    <x v="5"/>
    <s v="Plato_15, Plato_19"/>
    <n v="172"/>
    <x v="0"/>
    <d v="1899-12-30T01:57:00"/>
    <d v="1899-12-30T04:22:00"/>
    <d v="1899-12-30T02:40:00"/>
    <n v="0.68333333333333335"/>
    <n v="1.9833333331781129"/>
    <x v="0"/>
    <m/>
    <x v="0"/>
  </r>
  <r>
    <n v="11"/>
    <x v="7"/>
    <n v="1"/>
    <d v="2023-04-01T02:11:00"/>
    <d v="2023-04-01T04:49:00"/>
    <x v="2"/>
    <x v="1"/>
    <x v="2"/>
    <n v="49.18"/>
    <s v="Reservada"/>
    <n v="8"/>
    <x v="3"/>
    <s v="Plato_5, Plato_16, Plato_20"/>
    <n v="242"/>
    <x v="0"/>
    <d v="1899-12-30T02:11:00"/>
    <d v="1899-12-30T04:49:00"/>
    <d v="1899-12-30T02:38:00"/>
    <n v="0.91666666666666663"/>
    <n v="1.7166666666938304"/>
    <x v="0"/>
    <m/>
    <x v="0"/>
  </r>
  <r>
    <n v="15"/>
    <x v="8"/>
    <n v="5"/>
    <d v="2023-04-01T02:03:00"/>
    <d v="2023-04-01T04:25:00"/>
    <x v="2"/>
    <x v="0"/>
    <x v="0"/>
    <n v="46.85"/>
    <s v="Libre"/>
    <n v="9"/>
    <x v="6"/>
    <s v="Plato_2, Plato_7, Plato_12, Plato_15"/>
    <n v="169"/>
    <x v="0"/>
    <d v="1899-12-30T02:03:00"/>
    <d v="1899-12-30T04:25:00"/>
    <d v="1899-12-30T02:22:00"/>
    <n v="2.4333333333333331"/>
    <n v="0"/>
    <x v="1"/>
    <m/>
    <x v="0"/>
  </r>
  <r>
    <n v="17"/>
    <x v="9"/>
    <n v="1"/>
    <d v="2023-04-01T00:02:00"/>
    <d v="2023-04-01T01:53:00"/>
    <x v="4"/>
    <x v="0"/>
    <x v="2"/>
    <n v="16.600000000000001"/>
    <s v="Ocupada"/>
    <n v="10"/>
    <x v="7"/>
    <s v="Plato_18, Plato_20"/>
    <n v="148"/>
    <x v="0"/>
    <d v="1899-12-30T00:02:00"/>
    <d v="1899-12-30T01:53:00"/>
    <d v="1899-12-30T02:06:00"/>
    <n v="0.48333333333333334"/>
    <n v="1.6166666667597989"/>
    <x v="0"/>
    <m/>
    <x v="0"/>
  </r>
  <r>
    <n v="14"/>
    <x v="10"/>
    <n v="1"/>
    <d v="2023-04-01T03:46:00"/>
    <d v="2023-04-01T06:33:00"/>
    <x v="1"/>
    <x v="0"/>
    <x v="2"/>
    <n v="32.89"/>
    <s v="Libre"/>
    <n v="11"/>
    <x v="4"/>
    <s v="Plato_16, Plato_2"/>
    <n v="88"/>
    <x v="0"/>
    <d v="1899-12-30T03:46:00"/>
    <d v="1899-12-30T06:33:00"/>
    <d v="1899-12-30T02:47:00"/>
    <n v="0.93333333333333335"/>
    <n v="1.849999999992239"/>
    <x v="0"/>
    <m/>
    <x v="0"/>
  </r>
  <r>
    <n v="14"/>
    <x v="11"/>
    <n v="6"/>
    <d v="2023-04-01T00:04:00"/>
    <d v="2023-04-01T03:23:00"/>
    <x v="4"/>
    <x v="2"/>
    <x v="2"/>
    <n v="45.27"/>
    <s v="Ocupada"/>
    <n v="12"/>
    <x v="1"/>
    <s v="Plato_16, Plato_19, Plato_8, Plato_20"/>
    <n v="326"/>
    <x v="0"/>
    <d v="1899-12-30T00:04:00"/>
    <d v="1899-12-30T03:23:00"/>
    <d v="1899-12-30T03:34:00"/>
    <n v="1.5833333333333333"/>
    <n v="1.9833333333178114"/>
    <x v="0"/>
    <m/>
    <x v="0"/>
  </r>
  <r>
    <n v="2"/>
    <x v="12"/>
    <n v="1"/>
    <d v="2023-04-01T03:09:00"/>
    <d v="2023-04-01T05:32:00"/>
    <x v="3"/>
    <x v="0"/>
    <x v="1"/>
    <n v="22.06"/>
    <s v="Ocupada"/>
    <n v="13"/>
    <x v="2"/>
    <s v="Plato_9"/>
    <n v="87"/>
    <x v="0"/>
    <d v="1899-12-30T03:09:00"/>
    <d v="1899-12-30T05:32:00"/>
    <d v="1899-12-30T02:38:00"/>
    <n v="0.98333333333333328"/>
    <n v="1.6500000000853712"/>
    <x v="0"/>
    <m/>
    <x v="0"/>
  </r>
  <r>
    <n v="16"/>
    <x v="13"/>
    <n v="6"/>
    <d v="2023-04-01T00:18:00"/>
    <d v="2023-04-01T01:58:00"/>
    <x v="2"/>
    <x v="0"/>
    <x v="1"/>
    <n v="48.76"/>
    <s v="Libre"/>
    <n v="14"/>
    <x v="4"/>
    <s v="Plato_3, Plato_11, Plato_14, Plato_2"/>
    <n v="129"/>
    <x v="0"/>
    <d v="1899-12-30T00:18:00"/>
    <d v="1899-12-30T01:58:00"/>
    <d v="1899-12-30T01:40:00"/>
    <n v="2.5666666666666669"/>
    <n v="0"/>
    <x v="1"/>
    <m/>
    <x v="0"/>
  </r>
  <r>
    <n v="6"/>
    <x v="14"/>
    <n v="4"/>
    <d v="2023-04-01T03:24:00"/>
    <d v="2023-04-01T04:59:00"/>
    <x v="1"/>
    <x v="1"/>
    <x v="2"/>
    <n v="28.77"/>
    <s v="Ocupada"/>
    <n v="15"/>
    <x v="7"/>
    <s v="Plato_16, Plato_13, Plato_8"/>
    <n v="224"/>
    <x v="0"/>
    <d v="1899-12-30T03:24:00"/>
    <d v="1899-12-30T04:59:00"/>
    <d v="1899-12-30T01:50:00"/>
    <n v="1.7166666666666666"/>
    <n v="0.11666666658905656"/>
    <x v="0"/>
    <m/>
    <x v="0"/>
  </r>
  <r>
    <n v="20"/>
    <x v="15"/>
    <n v="5"/>
    <d v="2023-04-01T02:31:00"/>
    <d v="2023-04-01T04:24:00"/>
    <x v="4"/>
    <x v="0"/>
    <x v="1"/>
    <n v="37.9"/>
    <s v="Reservada"/>
    <n v="16"/>
    <x v="6"/>
    <s v="Plato_16"/>
    <n v="28"/>
    <x v="0"/>
    <d v="1899-12-30T02:31:00"/>
    <d v="1899-12-30T04:24:00"/>
    <d v="1899-12-30T01:53:00"/>
    <n v="0.6333333333333333"/>
    <n v="1.2500000000271636"/>
    <x v="0"/>
    <m/>
    <x v="0"/>
  </r>
  <r>
    <n v="14"/>
    <x v="16"/>
    <n v="6"/>
    <d v="2023-04-01T00:09:00"/>
    <d v="2023-04-01T03:27:00"/>
    <x v="2"/>
    <x v="1"/>
    <x v="2"/>
    <n v="12.17"/>
    <s v="Libre"/>
    <n v="17"/>
    <x v="8"/>
    <s v="Plato_8, Plato_4, Plato_5"/>
    <n v="137"/>
    <x v="0"/>
    <d v="1899-12-30T00:09:00"/>
    <d v="1899-12-30T03:27:00"/>
    <d v="1899-12-30T03:18:00"/>
    <n v="2.6333333333333333"/>
    <n v="0.66666666677144049"/>
    <x v="0"/>
    <m/>
    <x v="0"/>
  </r>
  <r>
    <n v="9"/>
    <x v="17"/>
    <n v="2"/>
    <d v="2023-04-01T02:06:00"/>
    <d v="2023-04-01T04:26:00"/>
    <x v="2"/>
    <x v="1"/>
    <x v="2"/>
    <n v="33.090000000000003"/>
    <s v="Libre"/>
    <n v="18"/>
    <x v="1"/>
    <s v="Plato_9, Plato_20, Plato_10, Plato_15"/>
    <n v="251"/>
    <x v="0"/>
    <d v="1899-12-30T02:06:00"/>
    <d v="1899-12-30T04:26:00"/>
    <d v="1899-12-30T02:20:00"/>
    <n v="2.2333333333333334"/>
    <n v="9.9999999922389726E-2"/>
    <x v="0"/>
    <m/>
    <x v="0"/>
  </r>
  <r>
    <n v="18"/>
    <x v="18"/>
    <n v="3"/>
    <d v="2023-04-01T00:35:00"/>
    <d v="2023-04-01T03:29:00"/>
    <x v="2"/>
    <x v="0"/>
    <x v="2"/>
    <n v="17.45"/>
    <s v="Libre"/>
    <n v="19"/>
    <x v="9"/>
    <s v="Plato_20"/>
    <n v="80"/>
    <x v="0"/>
    <d v="1899-12-30T00:35:00"/>
    <d v="1899-12-30T03:29:00"/>
    <d v="1899-12-30T02:54:00"/>
    <n v="0.73333333333333328"/>
    <n v="2.1666666666899497"/>
    <x v="0"/>
    <m/>
    <x v="0"/>
  </r>
  <r>
    <n v="8"/>
    <x v="19"/>
    <n v="2"/>
    <d v="2023-04-01T01:25:00"/>
    <d v="2023-04-01T05:12:00"/>
    <x v="0"/>
    <x v="0"/>
    <x v="2"/>
    <n v="31.7"/>
    <s v="Reservada"/>
    <n v="20"/>
    <x v="9"/>
    <s v="Plato_8, Plato_1, Plato_14"/>
    <n v="178"/>
    <x v="0"/>
    <d v="1899-12-30T01:25:00"/>
    <d v="1899-12-30T05:12:00"/>
    <d v="1899-12-30T03:47:00"/>
    <n v="1.1666666666666667"/>
    <n v="2.6166666666006977"/>
    <x v="0"/>
    <m/>
    <x v="0"/>
  </r>
  <r>
    <n v="12"/>
    <x v="20"/>
    <n v="2"/>
    <d v="2023-04-01T03:39:00"/>
    <d v="2023-04-01T05:52:00"/>
    <x v="0"/>
    <x v="0"/>
    <x v="2"/>
    <n v="20.53"/>
    <s v="Reservada"/>
    <n v="21"/>
    <x v="7"/>
    <s v="Plato_20, Plato_3, Plato_15, Plato_1"/>
    <n v="274"/>
    <x v="0"/>
    <d v="1899-12-30T03:39:00"/>
    <d v="1899-12-30T05:52:00"/>
    <d v="1899-12-30T02:13:00"/>
    <n v="2.5333333333333332"/>
    <n v="0"/>
    <x v="1"/>
    <m/>
    <x v="0"/>
  </r>
  <r>
    <n v="15"/>
    <x v="21"/>
    <n v="1"/>
    <d v="2023-04-01T02:16:00"/>
    <d v="2023-04-01T04:47:00"/>
    <x v="4"/>
    <x v="0"/>
    <x v="2"/>
    <n v="45.41"/>
    <s v="Libre"/>
    <n v="22"/>
    <x v="8"/>
    <s v="Plato_4, Plato_18, Plato_9, Plato_8"/>
    <n v="213"/>
    <x v="0"/>
    <d v="1899-12-30T02:16:00"/>
    <d v="1899-12-30T04:47:00"/>
    <d v="1899-12-30T02:31:00"/>
    <n v="2.0499999999999998"/>
    <n v="0.46666666666278633"/>
    <x v="0"/>
    <m/>
    <x v="0"/>
  </r>
  <r>
    <n v="1"/>
    <x v="22"/>
    <n v="5"/>
    <d v="2023-04-01T02:44:00"/>
    <d v="2023-04-01T04:09:00"/>
    <x v="3"/>
    <x v="2"/>
    <x v="2"/>
    <n v="38.46"/>
    <s v="Libre"/>
    <n v="23"/>
    <x v="9"/>
    <s v="Plato_12, Plato_6"/>
    <n v="138"/>
    <x v="0"/>
    <d v="1899-12-30T02:44:00"/>
    <d v="1899-12-30T04:09:00"/>
    <d v="1899-12-30T01:25:00"/>
    <n v="1.05"/>
    <n v="0.36666666674427684"/>
    <x v="0"/>
    <m/>
    <x v="0"/>
  </r>
  <r>
    <n v="5"/>
    <x v="23"/>
    <n v="5"/>
    <d v="2023-04-01T03:01:00"/>
    <d v="2023-04-01T06:20:00"/>
    <x v="0"/>
    <x v="0"/>
    <x v="2"/>
    <n v="38.18"/>
    <s v="Ocupada"/>
    <n v="24"/>
    <x v="5"/>
    <s v="Plato_10, Plato_9, Plato_14, Plato_20"/>
    <n v="233"/>
    <x v="0"/>
    <d v="1899-12-30T03:01:00"/>
    <d v="1899-12-30T06:20:00"/>
    <d v="1899-12-30T03:34:00"/>
    <n v="3"/>
    <n v="0.56666666665114462"/>
    <x v="0"/>
    <m/>
    <x v="0"/>
  </r>
  <r>
    <n v="12"/>
    <x v="24"/>
    <n v="5"/>
    <d v="2023-04-01T03:01:00"/>
    <d v="2023-04-01T04:59:00"/>
    <x v="3"/>
    <x v="2"/>
    <x v="0"/>
    <n v="46.15"/>
    <s v="Ocupada"/>
    <n v="25"/>
    <x v="1"/>
    <s v="Plato_18"/>
    <n v="34"/>
    <x v="0"/>
    <d v="1899-12-30T03:01:00"/>
    <d v="1899-12-30T04:59:00"/>
    <d v="1899-12-30T02:13:00"/>
    <n v="0.58333333333333337"/>
    <n v="1.6333333332828865"/>
    <x v="0"/>
    <m/>
    <x v="0"/>
  </r>
  <r>
    <n v="18"/>
    <x v="25"/>
    <n v="2"/>
    <d v="2023-04-01T02:04:00"/>
    <d v="2023-04-01T05:47:00"/>
    <x v="3"/>
    <x v="1"/>
    <x v="2"/>
    <n v="10.37"/>
    <s v="Ocupada"/>
    <n v="26"/>
    <x v="7"/>
    <s v="Plato_4, Plato_13, Plato_7"/>
    <n v="126"/>
    <x v="0"/>
    <d v="1899-12-30T02:04:00"/>
    <d v="1899-12-30T05:47:00"/>
    <d v="1899-12-30T03:58:00"/>
    <n v="1.8166666666666667"/>
    <n v="2.1500000000659689"/>
    <x v="0"/>
    <m/>
    <x v="0"/>
  </r>
  <r>
    <n v="4"/>
    <x v="26"/>
    <n v="2"/>
    <d v="2023-04-01T01:19:00"/>
    <d v="2023-04-01T02:27:00"/>
    <x v="3"/>
    <x v="0"/>
    <x v="2"/>
    <n v="19.27"/>
    <s v="Ocupada"/>
    <n v="27"/>
    <x v="2"/>
    <s v="Plato_8, Plato_10"/>
    <n v="61"/>
    <x v="0"/>
    <d v="1899-12-30T01:19:00"/>
    <d v="1899-12-30T02:27:00"/>
    <d v="1899-12-30T01:23:00"/>
    <n v="0.91666666666666663"/>
    <n v="0.46666666669383028"/>
    <x v="0"/>
    <m/>
    <x v="0"/>
  </r>
  <r>
    <n v="2"/>
    <x v="27"/>
    <n v="2"/>
    <d v="2023-04-01T00:49:00"/>
    <d v="2023-04-01T03:16:00"/>
    <x v="4"/>
    <x v="2"/>
    <x v="2"/>
    <n v="41.22"/>
    <s v="Reservada"/>
    <n v="28"/>
    <x v="10"/>
    <s v="Plato_4, Plato_9"/>
    <n v="94"/>
    <x v="0"/>
    <d v="1899-12-30T00:49:00"/>
    <d v="1899-12-30T03:16:00"/>
    <d v="1899-12-30T02:27:00"/>
    <n v="0.93333333333333335"/>
    <n v="1.5166666666201005"/>
    <x v="0"/>
    <m/>
    <x v="0"/>
  </r>
  <r>
    <n v="20"/>
    <x v="28"/>
    <n v="5"/>
    <d v="2023-04-01T03:02:00"/>
    <d v="2023-04-01T06:10:00"/>
    <x v="2"/>
    <x v="0"/>
    <x v="2"/>
    <n v="14.83"/>
    <s v="Ocupada"/>
    <n v="29"/>
    <x v="8"/>
    <s v="Plato_1, Plato_4, Plato_17"/>
    <n v="173"/>
    <x v="0"/>
    <d v="1899-12-30T03:02:00"/>
    <d v="1899-12-30T06:10:00"/>
    <d v="1899-12-30T03:23:00"/>
    <n v="1.1833333333333333"/>
    <n v="2.200000000085371"/>
    <x v="0"/>
    <m/>
    <x v="0"/>
  </r>
  <r>
    <n v="14"/>
    <x v="29"/>
    <n v="4"/>
    <d v="2023-04-01T02:55:00"/>
    <d v="2023-04-01T06:13:00"/>
    <x v="4"/>
    <x v="0"/>
    <x v="1"/>
    <n v="26.29"/>
    <s v="Libre"/>
    <n v="30"/>
    <x v="5"/>
    <s v="Plato_10, Plato_3"/>
    <n v="112"/>
    <x v="0"/>
    <d v="1899-12-30T02:55:00"/>
    <d v="1899-12-30T06:13:00"/>
    <d v="1899-12-30T03:18:00"/>
    <n v="1.1499999999999999"/>
    <n v="2.1499999999301509"/>
    <x v="0"/>
    <m/>
    <x v="0"/>
  </r>
  <r>
    <n v="13"/>
    <x v="30"/>
    <n v="3"/>
    <d v="2023-04-01T02:51:00"/>
    <d v="2023-04-01T06:02:00"/>
    <x v="2"/>
    <x v="1"/>
    <x v="2"/>
    <n v="19.809999999999999"/>
    <s v="Ocupada"/>
    <n v="31"/>
    <x v="10"/>
    <s v="Plato_9, Plato_12"/>
    <n v="67"/>
    <x v="0"/>
    <d v="1899-12-30T02:51:00"/>
    <d v="1899-12-30T06:02:00"/>
    <d v="1899-12-30T03:26:00"/>
    <n v="1.75"/>
    <n v="1.6833333332324401"/>
    <x v="0"/>
    <m/>
    <x v="0"/>
  </r>
  <r>
    <n v="5"/>
    <x v="31"/>
    <n v="1"/>
    <d v="2023-04-01T03:08:00"/>
    <d v="2023-04-01T06:49:00"/>
    <x v="1"/>
    <x v="0"/>
    <x v="2"/>
    <n v="28.25"/>
    <s v="Ocupada"/>
    <n v="32"/>
    <x v="7"/>
    <s v="Plato_15, Plato_11, Plato_10, Plato_4"/>
    <n v="211"/>
    <x v="0"/>
    <d v="1899-12-30T03:08:00"/>
    <d v="1899-12-30T06:49:00"/>
    <d v="1899-12-30T03:56:00"/>
    <n v="2.1333333333333333"/>
    <n v="1.7999999999573144"/>
    <x v="0"/>
    <m/>
    <x v="0"/>
  </r>
  <r>
    <n v="4"/>
    <x v="32"/>
    <n v="5"/>
    <d v="2023-04-01T03:33:00"/>
    <d v="2023-04-01T06:21:00"/>
    <x v="4"/>
    <x v="2"/>
    <x v="0"/>
    <n v="20.38"/>
    <s v="Ocupada"/>
    <n v="33"/>
    <x v="4"/>
    <s v="Plato_8, Plato_6, Plato_15, Plato_10"/>
    <n v="306"/>
    <x v="0"/>
    <d v="1899-12-30T03:33:00"/>
    <d v="1899-12-30T06:21:00"/>
    <d v="1899-12-30T03:03:00"/>
    <n v="2.1666666666666665"/>
    <n v="0.88333333320527663"/>
    <x v="0"/>
    <m/>
    <x v="0"/>
  </r>
  <r>
    <n v="15"/>
    <x v="33"/>
    <n v="1"/>
    <d v="2023-04-01T02:16:00"/>
    <d v="2023-04-01T06:07:00"/>
    <x v="4"/>
    <x v="1"/>
    <x v="2"/>
    <n v="13.08"/>
    <s v="Libre"/>
    <n v="34"/>
    <x v="4"/>
    <s v="Plato_18, Plato_10"/>
    <n v="112"/>
    <x v="0"/>
    <d v="1899-12-30T02:16:00"/>
    <d v="1899-12-30T06:07:00"/>
    <d v="1899-12-30T03:51:00"/>
    <n v="1.0833333333333333"/>
    <n v="2.7666666666433839"/>
    <x v="0"/>
    <m/>
    <x v="0"/>
  </r>
  <r>
    <n v="13"/>
    <x v="34"/>
    <n v="2"/>
    <d v="2023-04-01T03:18:00"/>
    <d v="2023-04-01T05:55:00"/>
    <x v="0"/>
    <x v="0"/>
    <x v="2"/>
    <n v="15.75"/>
    <s v="Ocupada"/>
    <n v="35"/>
    <x v="4"/>
    <s v="Plato_2, Plato_9, Plato_11, Plato_17"/>
    <n v="214"/>
    <x v="0"/>
    <d v="1899-12-30T03:18:00"/>
    <d v="1899-12-30T05:55:00"/>
    <d v="1899-12-30T02:52:00"/>
    <n v="1.0833333333333333"/>
    <n v="1.7833333334807928"/>
    <x v="0"/>
    <m/>
    <x v="0"/>
  </r>
  <r>
    <n v="5"/>
    <x v="35"/>
    <n v="5"/>
    <d v="2023-04-01T03:27:00"/>
    <d v="2023-04-01T06:26:00"/>
    <x v="2"/>
    <x v="0"/>
    <x v="2"/>
    <n v="45.28"/>
    <s v="Ocupada"/>
    <n v="36"/>
    <x v="6"/>
    <s v="Plato_2"/>
    <n v="30"/>
    <x v="0"/>
    <d v="1899-12-30T03:27:00"/>
    <d v="1899-12-30T06:26:00"/>
    <d v="1899-12-30T03:14:00"/>
    <n v="0.6333333333333333"/>
    <n v="2.5999999999456729"/>
    <x v="0"/>
    <m/>
    <x v="0"/>
  </r>
  <r>
    <n v="20"/>
    <x v="36"/>
    <n v="1"/>
    <d v="2023-04-01T03:24:00"/>
    <d v="2023-04-01T06:02:00"/>
    <x v="3"/>
    <x v="2"/>
    <x v="2"/>
    <n v="10.39"/>
    <s v="Ocupada"/>
    <n v="37"/>
    <x v="2"/>
    <s v="Plato_13"/>
    <n v="21"/>
    <x v="0"/>
    <d v="1899-12-30T03:24:00"/>
    <d v="1899-12-30T06:02:00"/>
    <d v="1899-12-30T02:53:00"/>
    <n v="0.78333333333333333"/>
    <n v="2.0999999998525407"/>
    <x v="0"/>
    <m/>
    <x v="0"/>
  </r>
  <r>
    <n v="10"/>
    <x v="37"/>
    <n v="6"/>
    <d v="2023-04-01T02:38:00"/>
    <d v="2023-04-01T03:53:00"/>
    <x v="4"/>
    <x v="0"/>
    <x v="0"/>
    <n v="16.309999999999999"/>
    <s v="Reservada"/>
    <n v="38"/>
    <x v="9"/>
    <s v="Plato_17, Plato_8, Plato_19"/>
    <n v="235"/>
    <x v="0"/>
    <d v="1899-12-30T02:38:00"/>
    <d v="1899-12-30T03:53:00"/>
    <d v="1899-12-30T01:15:00"/>
    <n v="1.6333333333333333"/>
    <n v="0"/>
    <x v="1"/>
    <m/>
    <x v="0"/>
  </r>
  <r>
    <n v="15"/>
    <x v="38"/>
    <n v="3"/>
    <d v="2023-04-01T03:41:00"/>
    <d v="2023-04-01T07:39:00"/>
    <x v="2"/>
    <x v="2"/>
    <x v="1"/>
    <n v="48.36"/>
    <s v="Ocupada"/>
    <n v="39"/>
    <x v="6"/>
    <s v="Plato_19"/>
    <n v="108"/>
    <x v="0"/>
    <d v="1899-12-30T03:41:00"/>
    <d v="1899-12-30T07:39:00"/>
    <d v="1899-12-30T04:13:00"/>
    <n v="0.95"/>
    <n v="3.2666666666744275"/>
    <x v="0"/>
    <m/>
    <x v="0"/>
  </r>
  <r>
    <n v="1"/>
    <x v="39"/>
    <n v="1"/>
    <d v="2023-04-01T02:00:00"/>
    <d v="2023-04-01T04:05:00"/>
    <x v="0"/>
    <x v="0"/>
    <x v="1"/>
    <n v="13.68"/>
    <s v="Libre"/>
    <n v="40"/>
    <x v="10"/>
    <s v="Plato_9, Plato_11, Plato_16"/>
    <n v="148"/>
    <x v="0"/>
    <d v="1899-12-30T02:00:00"/>
    <d v="1899-12-30T04:05:00"/>
    <d v="1899-12-30T02:05:00"/>
    <n v="1.3"/>
    <n v="0.78333333331393074"/>
    <x v="0"/>
    <m/>
    <x v="0"/>
  </r>
  <r>
    <n v="7"/>
    <x v="40"/>
    <n v="4"/>
    <d v="2023-04-01T02:14:00"/>
    <d v="2023-04-01T04:20:00"/>
    <x v="2"/>
    <x v="0"/>
    <x v="2"/>
    <n v="15.24"/>
    <s v="Ocupada"/>
    <n v="41"/>
    <x v="4"/>
    <s v="Plato_15, Plato_10, Plato_2"/>
    <n v="204"/>
    <x v="0"/>
    <d v="1899-12-30T02:14:00"/>
    <d v="1899-12-30T04:20:00"/>
    <d v="1899-12-30T02:21:00"/>
    <n v="1.4833333333333334"/>
    <n v="0.8666666667015912"/>
    <x v="0"/>
    <m/>
    <x v="0"/>
  </r>
  <r>
    <n v="14"/>
    <x v="41"/>
    <n v="1"/>
    <d v="2023-04-01T00:25:00"/>
    <d v="2023-04-01T01:46:00"/>
    <x v="2"/>
    <x v="0"/>
    <x v="2"/>
    <n v="49.58"/>
    <s v="Reservada"/>
    <n v="42"/>
    <x v="6"/>
    <s v="Plato_5, Plato_20"/>
    <n v="102"/>
    <x v="0"/>
    <d v="1899-12-30T00:25:00"/>
    <d v="1899-12-30T01:46:00"/>
    <d v="1899-12-30T01:21:00"/>
    <n v="1.1499999999999999"/>
    <n v="0.20000000003492469"/>
    <x v="0"/>
    <m/>
    <x v="0"/>
  </r>
  <r>
    <n v="8"/>
    <x v="42"/>
    <n v="6"/>
    <d v="2023-04-01T01:02:00"/>
    <d v="2023-04-01T03:14:00"/>
    <x v="4"/>
    <x v="0"/>
    <x v="2"/>
    <n v="32.19"/>
    <s v="Ocupada"/>
    <n v="43"/>
    <x v="4"/>
    <s v="Plato_15, Plato_18, Plato_7, Plato_17"/>
    <n v="203"/>
    <x v="0"/>
    <d v="1899-12-30T01:02:00"/>
    <d v="1899-12-30T03:14:00"/>
    <d v="1899-12-30T02:27:00"/>
    <n v="2.4333333333333331"/>
    <n v="1.6666666678308406E-2"/>
    <x v="0"/>
    <m/>
    <x v="0"/>
  </r>
  <r>
    <n v="18"/>
    <x v="39"/>
    <n v="1"/>
    <d v="2023-04-01T03:06:00"/>
    <d v="2023-04-01T06:18:00"/>
    <x v="4"/>
    <x v="0"/>
    <x v="2"/>
    <n v="42.6"/>
    <s v="Libre"/>
    <n v="44"/>
    <x v="0"/>
    <s v="Plato_10, Plato_1, Plato_13"/>
    <n v="122"/>
    <x v="0"/>
    <d v="1899-12-30T03:06:00"/>
    <d v="1899-12-30T06:18:00"/>
    <d v="1899-12-30T03:12:00"/>
    <n v="1.4166666666666667"/>
    <n v="1.7833333332867671"/>
    <x v="0"/>
    <m/>
    <x v="0"/>
  </r>
  <r>
    <n v="17"/>
    <x v="43"/>
    <n v="2"/>
    <d v="2023-04-01T02:15:00"/>
    <d v="2023-04-01T04:01:00"/>
    <x v="2"/>
    <x v="0"/>
    <x v="2"/>
    <n v="25.41"/>
    <s v="Reservada"/>
    <n v="45"/>
    <x v="4"/>
    <s v="Plato_4"/>
    <n v="54"/>
    <x v="0"/>
    <d v="1899-12-30T02:15:00"/>
    <d v="1899-12-30T04:01:00"/>
    <d v="1899-12-30T01:46:00"/>
    <n v="0.78333333333333333"/>
    <n v="0.98333333332945283"/>
    <x v="0"/>
    <m/>
    <x v="0"/>
  </r>
  <r>
    <n v="10"/>
    <x v="44"/>
    <n v="1"/>
    <d v="2023-04-01T01:47:00"/>
    <d v="2023-04-01T03:39:00"/>
    <x v="3"/>
    <x v="0"/>
    <x v="2"/>
    <n v="27.97"/>
    <s v="Libre"/>
    <n v="46"/>
    <x v="9"/>
    <s v="Plato_2, Plato_18, Plato_14"/>
    <n v="140"/>
    <x v="0"/>
    <d v="1899-12-30T01:47:00"/>
    <d v="1899-12-30T03:39:00"/>
    <d v="1899-12-30T01:52:00"/>
    <n v="1.4333333333333333"/>
    <n v="0.43333333330616974"/>
    <x v="0"/>
    <m/>
    <x v="0"/>
  </r>
  <r>
    <n v="18"/>
    <x v="45"/>
    <n v="3"/>
    <d v="2023-04-01T03:30:00"/>
    <d v="2023-04-01T07:29:00"/>
    <x v="2"/>
    <x v="0"/>
    <x v="2"/>
    <n v="10.98"/>
    <s v="Ocupada"/>
    <n v="47"/>
    <x v="2"/>
    <s v="Plato_11, Plato_14, Plato_3"/>
    <n v="109"/>
    <x v="0"/>
    <d v="1899-12-30T03:30:00"/>
    <d v="1899-12-30T07:29:00"/>
    <d v="1899-12-30T04:14:00"/>
    <n v="1.45"/>
    <n v="2.7833333332207983"/>
    <x v="0"/>
    <m/>
    <x v="0"/>
  </r>
  <r>
    <n v="17"/>
    <x v="46"/>
    <n v="2"/>
    <d v="2023-04-01T00:28:00"/>
    <d v="2023-04-01T04:02:00"/>
    <x v="0"/>
    <x v="1"/>
    <x v="2"/>
    <n v="25.31"/>
    <s v="Libre"/>
    <n v="48"/>
    <x v="6"/>
    <s v="Plato_6, Plato_5, Plato_11"/>
    <n v="158"/>
    <x v="0"/>
    <d v="1899-12-30T00:28:00"/>
    <d v="1899-12-30T04:02:00"/>
    <d v="1899-12-30T03:34:00"/>
    <n v="2.0666666666666669"/>
    <n v="1.5000000001008931"/>
    <x v="0"/>
    <m/>
    <x v="0"/>
  </r>
  <r>
    <n v="8"/>
    <x v="47"/>
    <n v="3"/>
    <d v="2023-04-01T01:44:00"/>
    <d v="2023-04-01T05:29:00"/>
    <x v="2"/>
    <x v="0"/>
    <x v="2"/>
    <n v="20.92"/>
    <s v="Libre"/>
    <n v="49"/>
    <x v="7"/>
    <s v="Plato_7, Plato_15, Plato_4"/>
    <n v="186"/>
    <x v="0"/>
    <d v="1899-12-30T01:44:00"/>
    <d v="1899-12-30T05:29:00"/>
    <d v="1899-12-30T03:45:00"/>
    <n v="1.35"/>
    <n v="2.4"/>
    <x v="0"/>
    <m/>
    <x v="0"/>
  </r>
  <r>
    <n v="19"/>
    <x v="48"/>
    <n v="5"/>
    <d v="2023-04-01T03:54:00"/>
    <d v="2023-04-01T06:57:00"/>
    <x v="4"/>
    <x v="0"/>
    <x v="0"/>
    <n v="16.739999999999998"/>
    <s v="Ocupada"/>
    <n v="50"/>
    <x v="10"/>
    <s v="Plato_15, Plato_5"/>
    <n v="76"/>
    <x v="0"/>
    <d v="1899-12-30T03:54:00"/>
    <d v="1899-12-30T06:57:00"/>
    <d v="1899-12-30T03:18:00"/>
    <n v="0.35"/>
    <n v="2.9499999999883584"/>
    <x v="0"/>
    <m/>
    <x v="0"/>
  </r>
  <r>
    <n v="12"/>
    <x v="49"/>
    <n v="1"/>
    <d v="2023-04-01T01:42:00"/>
    <d v="2023-04-01T03:02:00"/>
    <x v="3"/>
    <x v="2"/>
    <x v="2"/>
    <n v="37.08"/>
    <s v="Reservada"/>
    <n v="51"/>
    <x v="0"/>
    <s v="Plato_14, Plato_11, Plato_5, Plato_4"/>
    <n v="225"/>
    <x v="0"/>
    <d v="1899-12-30T01:42:00"/>
    <d v="1899-12-30T03:02:00"/>
    <d v="1899-12-30T01:20:00"/>
    <n v="2.7333333333333334"/>
    <n v="0"/>
    <x v="1"/>
    <m/>
    <x v="0"/>
  </r>
  <r>
    <n v="7"/>
    <x v="50"/>
    <n v="4"/>
    <d v="2023-04-01T00:01:00"/>
    <d v="2023-04-01T01:11:00"/>
    <x v="0"/>
    <x v="0"/>
    <x v="2"/>
    <n v="46.88"/>
    <s v="Libre"/>
    <n v="52"/>
    <x v="3"/>
    <s v="Plato_11, Plato_17, Plato_18"/>
    <n v="263"/>
    <x v="0"/>
    <d v="1899-12-30T00:01:00"/>
    <d v="1899-12-30T01:11:00"/>
    <d v="1899-12-30T01:10:00"/>
    <n v="1.0333333333333334"/>
    <n v="0.13333333329452812"/>
    <x v="0"/>
    <m/>
    <x v="0"/>
  </r>
  <r>
    <n v="16"/>
    <x v="51"/>
    <n v="5"/>
    <d v="2023-04-01T03:01:00"/>
    <d v="2023-04-01T04:44:00"/>
    <x v="3"/>
    <x v="0"/>
    <x v="0"/>
    <n v="36.880000000000003"/>
    <s v="Libre"/>
    <n v="53"/>
    <x v="3"/>
    <s v="Plato_14, Plato_2, Plato_19"/>
    <n v="267"/>
    <x v="0"/>
    <d v="1899-12-30T03:01:00"/>
    <d v="1899-12-30T04:44:00"/>
    <d v="1899-12-30T01:43:00"/>
    <n v="1.8666666666666667"/>
    <n v="0"/>
    <x v="1"/>
    <m/>
    <x v="0"/>
  </r>
  <r>
    <n v="6"/>
    <x v="52"/>
    <n v="6"/>
    <d v="2023-04-01T00:40:00"/>
    <d v="2023-04-01T04:14:00"/>
    <x v="4"/>
    <x v="2"/>
    <x v="2"/>
    <n v="23.36"/>
    <s v="Reservada"/>
    <n v="54"/>
    <x v="6"/>
    <s v="Plato_8, Plato_17, Plato_4, Plato_11"/>
    <n v="187"/>
    <x v="0"/>
    <d v="1899-12-30T00:40:00"/>
    <d v="1899-12-30T04:14:00"/>
    <d v="1899-12-30T03:34:00"/>
    <n v="3.3833333333333333"/>
    <n v="0.18333333325960366"/>
    <x v="0"/>
    <m/>
    <x v="0"/>
  </r>
  <r>
    <n v="20"/>
    <x v="53"/>
    <n v="5"/>
    <d v="2023-04-01T01:30:00"/>
    <d v="2023-04-01T05:00:00"/>
    <x v="4"/>
    <x v="2"/>
    <x v="2"/>
    <n v="45.49"/>
    <s v="Ocupada"/>
    <n v="55"/>
    <x v="4"/>
    <s v="Plato_11, Plato_7, Plato_19, Plato_15"/>
    <n v="255"/>
    <x v="0"/>
    <d v="1899-12-30T01:30:00"/>
    <d v="1899-12-30T05:00:00"/>
    <d v="1899-12-30T03:45:00"/>
    <n v="1.6"/>
    <n v="2.1500000000582076"/>
    <x v="0"/>
    <m/>
    <x v="0"/>
  </r>
  <r>
    <n v="1"/>
    <x v="14"/>
    <n v="3"/>
    <d v="2023-04-01T01:20:00"/>
    <d v="2023-04-01T04:57:00"/>
    <x v="3"/>
    <x v="0"/>
    <x v="0"/>
    <n v="43.2"/>
    <s v="Libre"/>
    <n v="56"/>
    <x v="8"/>
    <s v="Plato_9, Plato_12"/>
    <n v="48"/>
    <x v="0"/>
    <d v="1899-12-30T01:20:00"/>
    <d v="1899-12-30T04:57:00"/>
    <d v="1899-12-30T03:37:00"/>
    <n v="1.3"/>
    <n v="2.3166666667559186"/>
    <x v="0"/>
    <m/>
    <x v="0"/>
  </r>
  <r>
    <n v="18"/>
    <x v="54"/>
    <n v="2"/>
    <d v="2023-04-01T03:04:00"/>
    <d v="2023-04-01T04:52:00"/>
    <x v="2"/>
    <x v="0"/>
    <x v="2"/>
    <n v="45.45"/>
    <s v="Libre"/>
    <n v="57"/>
    <x v="1"/>
    <s v="Plato_8, Plato_20, Plato_5, Plato_19"/>
    <n v="169"/>
    <x v="0"/>
    <d v="1899-12-30T03:04:00"/>
    <d v="1899-12-30T04:52:00"/>
    <d v="1899-12-30T01:48:00"/>
    <n v="1.1333333333333333"/>
    <n v="0.6666666665968175"/>
    <x v="0"/>
    <m/>
    <x v="0"/>
  </r>
  <r>
    <n v="8"/>
    <x v="55"/>
    <n v="3"/>
    <d v="2023-04-01T01:31:00"/>
    <d v="2023-04-01T04:21:00"/>
    <x v="1"/>
    <x v="2"/>
    <x v="2"/>
    <n v="30.7"/>
    <s v="Reservada"/>
    <n v="58"/>
    <x v="2"/>
    <s v="Plato_5, Plato_3"/>
    <n v="82"/>
    <x v="0"/>
    <d v="1899-12-30T01:31:00"/>
    <d v="1899-12-30T04:21:00"/>
    <d v="1899-12-30T02:50:00"/>
    <n v="1.2166666666666666"/>
    <n v="1.6166666666472642"/>
    <x v="0"/>
    <m/>
    <x v="0"/>
  </r>
  <r>
    <n v="8"/>
    <x v="56"/>
    <n v="4"/>
    <d v="2023-04-01T01:21:00"/>
    <d v="2023-04-01T05:04:00"/>
    <x v="1"/>
    <x v="0"/>
    <x v="1"/>
    <n v="33.89"/>
    <s v="Libre"/>
    <n v="59"/>
    <x v="1"/>
    <s v="Plato_12, Plato_14, Plato_4, Plato_20"/>
    <n v="160"/>
    <x v="0"/>
    <d v="1899-12-30T01:21:00"/>
    <d v="1899-12-30T05:04:00"/>
    <d v="1899-12-30T03:43:00"/>
    <n v="0.8"/>
    <n v="2.9166666665580125"/>
    <x v="0"/>
    <m/>
    <x v="0"/>
  </r>
  <r>
    <n v="6"/>
    <x v="57"/>
    <n v="1"/>
    <d v="2023-04-01T02:09:00"/>
    <d v="2023-04-01T05:46:00"/>
    <x v="1"/>
    <x v="0"/>
    <x v="2"/>
    <n v="19.54"/>
    <s v="Reservada"/>
    <n v="60"/>
    <x v="6"/>
    <s v="Plato_4, Plato_11"/>
    <n v="102"/>
    <x v="0"/>
    <d v="1899-12-30T02:09:00"/>
    <d v="1899-12-30T05:46:00"/>
    <d v="1899-12-30T03:37:00"/>
    <n v="0.71666666666666667"/>
    <n v="2.8999999999146286"/>
    <x v="0"/>
    <m/>
    <x v="0"/>
  </r>
  <r>
    <n v="10"/>
    <x v="58"/>
    <n v="5"/>
    <d v="2023-04-01T03:49:00"/>
    <d v="2023-04-01T06:22:00"/>
    <x v="2"/>
    <x v="0"/>
    <x v="2"/>
    <n v="42.87"/>
    <s v="Ocupada"/>
    <n v="61"/>
    <x v="9"/>
    <s v="Plato_20, Plato_4, Plato_2, Plato_16"/>
    <n v="242"/>
    <x v="0"/>
    <d v="1899-12-30T03:49:00"/>
    <d v="1899-12-30T06:22:00"/>
    <d v="1899-12-30T02:48:00"/>
    <n v="2.65"/>
    <n v="0.1499999999301509"/>
    <x v="0"/>
    <m/>
    <x v="0"/>
  </r>
  <r>
    <n v="2"/>
    <x v="59"/>
    <n v="1"/>
    <d v="2023-04-01T02:47:00"/>
    <d v="2023-04-01T06:24:00"/>
    <x v="1"/>
    <x v="2"/>
    <x v="2"/>
    <n v="37.93"/>
    <s v="Ocupada"/>
    <n v="62"/>
    <x v="10"/>
    <s v="Plato_2, Plato_12, Plato_17"/>
    <n v="148"/>
    <x v="0"/>
    <d v="1899-12-30T02:47:00"/>
    <d v="1899-12-30T06:24:00"/>
    <d v="1899-12-30T03:52:00"/>
    <n v="2.5833333333333335"/>
    <n v="1.2833333334225849"/>
    <x v="0"/>
    <m/>
    <x v="0"/>
  </r>
  <r>
    <n v="17"/>
    <x v="10"/>
    <n v="4"/>
    <d v="2023-04-01T00:41:00"/>
    <d v="2023-04-01T04:06:00"/>
    <x v="4"/>
    <x v="0"/>
    <x v="2"/>
    <n v="33.340000000000003"/>
    <s v="Reservada"/>
    <n v="63"/>
    <x v="1"/>
    <s v="Plato_3, Plato_8"/>
    <n v="55"/>
    <x v="0"/>
    <d v="1899-12-30T00:41:00"/>
    <d v="1899-12-30T04:06:00"/>
    <d v="1899-12-30T03:25:00"/>
    <n v="0.5"/>
    <n v="2.9166666666278616"/>
    <x v="0"/>
    <m/>
    <x v="0"/>
  </r>
  <r>
    <n v="3"/>
    <x v="60"/>
    <n v="3"/>
    <d v="2023-04-01T01:40:00"/>
    <d v="2023-04-01T04:02:00"/>
    <x v="3"/>
    <x v="1"/>
    <x v="1"/>
    <n v="34.770000000000003"/>
    <s v="Reservada"/>
    <n v="64"/>
    <x v="4"/>
    <s v="Plato_3, Plato_20, Plato_19"/>
    <n v="288"/>
    <x v="0"/>
    <d v="1899-12-30T01:40:00"/>
    <d v="1899-12-30T04:02:00"/>
    <d v="1899-12-30T02:22:00"/>
    <n v="1.3666666666666667"/>
    <n v="1.0000000000310441"/>
    <x v="0"/>
    <m/>
    <x v="0"/>
  </r>
  <r>
    <n v="5"/>
    <x v="61"/>
    <n v="1"/>
    <d v="2023-04-01T01:54:00"/>
    <d v="2023-04-01T03:03:00"/>
    <x v="0"/>
    <x v="0"/>
    <x v="0"/>
    <n v="14"/>
    <s v="Ocupada"/>
    <n v="65"/>
    <x v="6"/>
    <s v="Plato_16, Plato_17, Plato_12, Plato_20"/>
    <n v="196"/>
    <x v="0"/>
    <d v="1899-12-30T01:54:00"/>
    <d v="1899-12-30T03:03:00"/>
    <d v="1899-12-30T01:24:00"/>
    <n v="2.5833333333333335"/>
    <n v="0"/>
    <x v="1"/>
    <m/>
    <x v="0"/>
  </r>
  <r>
    <n v="18"/>
    <x v="62"/>
    <n v="2"/>
    <d v="2023-04-01T02:28:00"/>
    <d v="2023-04-01T06:18:00"/>
    <x v="3"/>
    <x v="0"/>
    <x v="2"/>
    <n v="10.88"/>
    <s v="Reservada"/>
    <n v="66"/>
    <x v="0"/>
    <s v="Plato_19, Plato_20, Plato_4"/>
    <n v="210"/>
    <x v="0"/>
    <d v="1899-12-30T02:28:00"/>
    <d v="1899-12-30T06:18:00"/>
    <d v="1899-12-30T03:50:00"/>
    <n v="1.9"/>
    <n v="1.9333333332557232"/>
    <x v="0"/>
    <m/>
    <x v="0"/>
  </r>
  <r>
    <n v="2"/>
    <x v="63"/>
    <n v="6"/>
    <d v="2023-04-01T03:45:00"/>
    <d v="2023-04-01T05:10:00"/>
    <x v="2"/>
    <x v="0"/>
    <x v="0"/>
    <n v="21.25"/>
    <s v="Reservada"/>
    <n v="67"/>
    <x v="4"/>
    <s v="Plato_20, Plato_19, Plato_10, Plato_2"/>
    <n v="256"/>
    <x v="0"/>
    <d v="1899-12-30T03:45:00"/>
    <d v="1899-12-30T05:10:00"/>
    <d v="1899-12-30T01:25:00"/>
    <n v="2.1833333333333331"/>
    <n v="0"/>
    <x v="1"/>
    <m/>
    <x v="0"/>
  </r>
  <r>
    <n v="8"/>
    <x v="64"/>
    <n v="4"/>
    <d v="2023-04-01T00:02:00"/>
    <d v="2023-04-01T03:15:00"/>
    <x v="3"/>
    <x v="2"/>
    <x v="2"/>
    <n v="45.65"/>
    <s v="Ocupada"/>
    <n v="68"/>
    <x v="2"/>
    <s v="Plato_14, Plato_16, Plato_15, Plato_1"/>
    <n v="218"/>
    <x v="0"/>
    <d v="1899-12-30T00:02:00"/>
    <d v="1899-12-30T03:15:00"/>
    <d v="1899-12-30T03:28:00"/>
    <n v="2.4166666666666665"/>
    <n v="1.0500000000077612"/>
    <x v="0"/>
    <m/>
    <x v="0"/>
  </r>
  <r>
    <n v="5"/>
    <x v="65"/>
    <n v="4"/>
    <d v="2023-04-01T02:02:00"/>
    <d v="2023-04-01T03:57:00"/>
    <x v="2"/>
    <x v="0"/>
    <x v="2"/>
    <n v="31.49"/>
    <s v="Libre"/>
    <n v="69"/>
    <x v="4"/>
    <s v="Plato_13, Plato_7, Plato_11"/>
    <n v="234"/>
    <x v="0"/>
    <d v="1899-12-30T02:02:00"/>
    <d v="1899-12-30T03:57:00"/>
    <d v="1899-12-30T01:55:00"/>
    <n v="1.5333333333333334"/>
    <n v="0.38333333329452812"/>
    <x v="0"/>
    <m/>
    <x v="0"/>
  </r>
  <r>
    <n v="17"/>
    <x v="66"/>
    <n v="4"/>
    <d v="2023-04-01T00:11:00"/>
    <d v="2023-04-01T01:22:00"/>
    <x v="4"/>
    <x v="0"/>
    <x v="0"/>
    <n v="28.26"/>
    <s v="Libre"/>
    <n v="70"/>
    <x v="3"/>
    <s v="Plato_1, Plato_18"/>
    <n v="118"/>
    <x v="0"/>
    <d v="1899-12-30T00:11:00"/>
    <d v="1899-12-30T01:22:00"/>
    <d v="1899-12-30T01:11:00"/>
    <n v="0.66666666666666663"/>
    <n v="0.51666666650756576"/>
    <x v="0"/>
    <m/>
    <x v="0"/>
  </r>
  <r>
    <n v="18"/>
    <x v="67"/>
    <n v="4"/>
    <d v="2023-04-01T01:57:00"/>
    <d v="2023-04-01T05:56:00"/>
    <x v="0"/>
    <x v="0"/>
    <x v="2"/>
    <n v="24.01"/>
    <s v="Ocupada"/>
    <n v="71"/>
    <x v="3"/>
    <s v="Plato_2, Plato_14"/>
    <n v="136"/>
    <x v="0"/>
    <d v="1899-12-30T01:57:00"/>
    <d v="1899-12-30T05:56:00"/>
    <d v="1899-12-30T04:14:00"/>
    <n v="0.81666666666666665"/>
    <n v="3.4166666665541321"/>
    <x v="0"/>
    <m/>
    <x v="0"/>
  </r>
  <r>
    <n v="17"/>
    <x v="68"/>
    <n v="1"/>
    <d v="2023-04-01T02:42:00"/>
    <d v="2023-04-01T05:51:00"/>
    <x v="2"/>
    <x v="0"/>
    <x v="2"/>
    <n v="15.28"/>
    <s v="Reservada"/>
    <n v="72"/>
    <x v="4"/>
    <s v="Plato_13, Plato_4"/>
    <n v="75"/>
    <x v="0"/>
    <d v="1899-12-30T02:42:00"/>
    <d v="1899-12-30T05:51:00"/>
    <d v="1899-12-30T03:09:00"/>
    <n v="0.9"/>
    <n v="2.2499999999650755"/>
    <x v="0"/>
    <m/>
    <x v="0"/>
  </r>
  <r>
    <n v="1"/>
    <x v="69"/>
    <n v="4"/>
    <d v="2023-04-01T02:39:00"/>
    <d v="2023-04-01T06:09:00"/>
    <x v="4"/>
    <x v="1"/>
    <x v="2"/>
    <n v="34.51"/>
    <s v="Libre"/>
    <n v="73"/>
    <x v="10"/>
    <s v="Plato_6"/>
    <n v="81"/>
    <x v="0"/>
    <d v="1899-12-30T02:39:00"/>
    <d v="1899-12-30T06:09:00"/>
    <d v="1899-12-30T03:30:00"/>
    <n v="0.33333333333333331"/>
    <n v="3.1666666665502512"/>
    <x v="0"/>
    <m/>
    <x v="0"/>
  </r>
  <r>
    <n v="19"/>
    <x v="70"/>
    <n v="4"/>
    <d v="2023-04-01T01:04:00"/>
    <d v="2023-04-01T04:13:00"/>
    <x v="4"/>
    <x v="0"/>
    <x v="2"/>
    <n v="30.83"/>
    <s v="Libre"/>
    <n v="74"/>
    <x v="2"/>
    <s v="Plato_10, Plato_18, Plato_15"/>
    <n v="218"/>
    <x v="0"/>
    <d v="1899-12-30T01:04:00"/>
    <d v="1899-12-30T04:13:00"/>
    <d v="1899-12-30T03:09:00"/>
    <n v="1.6666666666666667"/>
    <n v="1.4833333332984087"/>
    <x v="0"/>
    <m/>
    <x v="0"/>
  </r>
  <r>
    <n v="19"/>
    <x v="71"/>
    <n v="5"/>
    <d v="2023-04-01T03:36:00"/>
    <d v="2023-04-01T04:49:00"/>
    <x v="3"/>
    <x v="0"/>
    <x v="2"/>
    <n v="45.23"/>
    <s v="Ocupada"/>
    <n v="75"/>
    <x v="5"/>
    <s v="Plato_20, Plato_14"/>
    <n v="109"/>
    <x v="0"/>
    <d v="1899-12-30T03:36:00"/>
    <d v="1899-12-30T04:49:00"/>
    <d v="1899-12-30T01:28:00"/>
    <n v="0.85"/>
    <n v="0.61666666661622005"/>
    <x v="0"/>
    <m/>
    <x v="0"/>
  </r>
  <r>
    <n v="17"/>
    <x v="72"/>
    <n v="3"/>
    <d v="2023-04-01T02:57:00"/>
    <d v="2023-04-01T05:24:00"/>
    <x v="1"/>
    <x v="0"/>
    <x v="2"/>
    <n v="17.760000000000002"/>
    <s v="Reservada"/>
    <n v="76"/>
    <x v="10"/>
    <s v="Plato_2, Plato_4, Plato_7, Plato_10"/>
    <n v="158"/>
    <x v="0"/>
    <d v="1899-12-30T02:57:00"/>
    <d v="1899-12-30T05:24:00"/>
    <d v="1899-12-30T02:27:00"/>
    <n v="1.6166666666666667"/>
    <n v="0.83333333328676717"/>
    <x v="0"/>
    <m/>
    <x v="0"/>
  </r>
  <r>
    <n v="3"/>
    <x v="73"/>
    <n v="1"/>
    <d v="2023-04-01T02:46:00"/>
    <d v="2023-04-01T06:15:00"/>
    <x v="0"/>
    <x v="2"/>
    <x v="2"/>
    <n v="19.88"/>
    <s v="Libre"/>
    <n v="77"/>
    <x v="6"/>
    <s v="Plato_4, Plato_7, Plato_11"/>
    <n v="99"/>
    <x v="0"/>
    <d v="1899-12-30T02:46:00"/>
    <d v="1899-12-30T06:15:00"/>
    <d v="1899-12-30T03:29:00"/>
    <n v="1.6166666666666667"/>
    <n v="1.8666666666705471"/>
    <x v="0"/>
    <m/>
    <x v="0"/>
  </r>
  <r>
    <n v="7"/>
    <x v="74"/>
    <n v="4"/>
    <d v="2023-04-01T01:34:00"/>
    <d v="2023-04-01T03:03:00"/>
    <x v="0"/>
    <x v="0"/>
    <x v="2"/>
    <n v="20.02"/>
    <s v="Libre"/>
    <n v="78"/>
    <x v="1"/>
    <s v="Plato_12"/>
    <n v="57"/>
    <x v="0"/>
    <d v="1899-12-30T01:34:00"/>
    <d v="1899-12-30T03:03:00"/>
    <d v="1899-12-30T01:29:00"/>
    <n v="0.9"/>
    <n v="0.58333333327900616"/>
    <x v="0"/>
    <m/>
    <x v="0"/>
  </r>
  <r>
    <n v="16"/>
    <x v="75"/>
    <n v="2"/>
    <d v="2023-04-01T01:34:00"/>
    <d v="2023-04-01T05:08:00"/>
    <x v="0"/>
    <x v="0"/>
    <x v="2"/>
    <n v="34.01"/>
    <s v="Libre"/>
    <n v="79"/>
    <x v="5"/>
    <s v="Plato_9, Plato_11, Plato_3, Plato_13"/>
    <n v="309"/>
    <x v="0"/>
    <d v="1899-12-30T01:34:00"/>
    <d v="1899-12-30T05:08:00"/>
    <d v="1899-12-30T03:34:00"/>
    <n v="1.6"/>
    <n v="1.9666666665929369"/>
    <x v="0"/>
    <m/>
    <x v="0"/>
  </r>
  <r>
    <n v="18"/>
    <x v="76"/>
    <n v="6"/>
    <d v="2023-04-01T02:14:00"/>
    <d v="2023-04-01T03:46:00"/>
    <x v="4"/>
    <x v="0"/>
    <x v="2"/>
    <n v="39.049999999999997"/>
    <s v="Libre"/>
    <n v="80"/>
    <x v="5"/>
    <s v="Plato_5, Plato_9, Plato_7"/>
    <n v="121"/>
    <x v="0"/>
    <d v="1899-12-30T02:14:00"/>
    <d v="1899-12-30T03:46:00"/>
    <d v="1899-12-30T01:32:00"/>
    <n v="1.1166666666666667"/>
    <n v="0.41666666677532094"/>
    <x v="0"/>
    <m/>
    <x v="0"/>
  </r>
  <r>
    <n v="17"/>
    <x v="77"/>
    <n v="4"/>
    <d v="2023-04-01T03:40:00"/>
    <d v="2023-04-01T06:31:00"/>
    <x v="3"/>
    <x v="2"/>
    <x v="2"/>
    <n v="23.69"/>
    <s v="Ocupada"/>
    <n v="81"/>
    <x v="7"/>
    <s v="Plato_17"/>
    <n v="62"/>
    <x v="0"/>
    <d v="1899-12-30T03:40:00"/>
    <d v="1899-12-30T06:31:00"/>
    <d v="1899-12-30T03:06:00"/>
    <n v="0.98333333333333328"/>
    <n v="2.1166666665269682"/>
    <x v="0"/>
    <m/>
    <x v="0"/>
  </r>
  <r>
    <n v="16"/>
    <x v="78"/>
    <n v="3"/>
    <d v="2023-04-01T03:25:00"/>
    <d v="2023-04-01T07:10:00"/>
    <x v="3"/>
    <x v="1"/>
    <x v="2"/>
    <n v="38.6"/>
    <s v="Libre"/>
    <n v="82"/>
    <x v="3"/>
    <s v="Plato_1, Plato_2"/>
    <n v="80"/>
    <x v="0"/>
    <d v="1899-12-30T03:25:00"/>
    <d v="1899-12-30T07:10:00"/>
    <d v="1899-12-30T03:45:00"/>
    <n v="0.31666666666666665"/>
    <n v="3.4333333333333336"/>
    <x v="0"/>
    <m/>
    <x v="0"/>
  </r>
  <r>
    <n v="15"/>
    <x v="79"/>
    <n v="1"/>
    <d v="2023-04-01T03:42:00"/>
    <d v="2023-04-01T06:39:00"/>
    <x v="1"/>
    <x v="2"/>
    <x v="2"/>
    <n v="24.94"/>
    <s v="Ocupada"/>
    <n v="83"/>
    <x v="10"/>
    <s v="Plato_6, Plato_3, Plato_15"/>
    <n v="170"/>
    <x v="0"/>
    <d v="1899-12-30T03:42:00"/>
    <d v="1899-12-30T06:39:00"/>
    <d v="1899-12-30T03:12:00"/>
    <n v="1.5666666666666667"/>
    <n v="1.6333333333449749"/>
    <x v="0"/>
    <m/>
    <x v="0"/>
  </r>
  <r>
    <n v="19"/>
    <x v="80"/>
    <n v="5"/>
    <d v="2023-04-01T01:42:00"/>
    <d v="2023-04-01T03:18:00"/>
    <x v="4"/>
    <x v="0"/>
    <x v="2"/>
    <n v="15.11"/>
    <s v="Ocupada"/>
    <n v="84"/>
    <x v="4"/>
    <s v="Plato_2"/>
    <n v="60"/>
    <x v="0"/>
    <d v="1899-12-30T01:42:00"/>
    <d v="1899-12-30T03:18:00"/>
    <d v="1899-12-30T01:51:00"/>
    <n v="0.16666666666666666"/>
    <n v="1.6833333333100502"/>
    <x v="0"/>
    <m/>
    <x v="0"/>
  </r>
  <r>
    <n v="8"/>
    <x v="81"/>
    <n v="3"/>
    <d v="2023-04-01T02:35:00"/>
    <d v="2023-04-01T04:31:00"/>
    <x v="2"/>
    <x v="2"/>
    <x v="2"/>
    <n v="45.96"/>
    <s v="Libre"/>
    <n v="85"/>
    <x v="8"/>
    <s v="Plato_16, Plato_19, Plato_3, Plato_15"/>
    <n v="208"/>
    <x v="0"/>
    <d v="1899-12-30T02:35:00"/>
    <d v="1899-12-30T04:31:00"/>
    <d v="1899-12-30T01:56:00"/>
    <n v="2.3666666666666667"/>
    <n v="0"/>
    <x v="1"/>
    <m/>
    <x v="0"/>
  </r>
  <r>
    <n v="20"/>
    <x v="82"/>
    <n v="3"/>
    <d v="2023-04-01T00:02:00"/>
    <d v="2023-04-01T02:08:00"/>
    <x v="3"/>
    <x v="0"/>
    <x v="0"/>
    <n v="11.84"/>
    <s v="Libre"/>
    <n v="86"/>
    <x v="0"/>
    <s v="Plato_1"/>
    <n v="50"/>
    <x v="0"/>
    <d v="1899-12-30T00:02:00"/>
    <d v="1899-12-30T02:08:00"/>
    <d v="1899-12-30T02:06:00"/>
    <n v="0.13333333333333333"/>
    <n v="1.9666666667015913"/>
    <x v="0"/>
    <m/>
    <x v="0"/>
  </r>
  <r>
    <n v="3"/>
    <x v="83"/>
    <n v="2"/>
    <d v="2023-04-01T01:46:00"/>
    <d v="2023-04-01T03:18:00"/>
    <x v="4"/>
    <x v="0"/>
    <x v="2"/>
    <n v="29.46"/>
    <s v="Ocupada"/>
    <n v="87"/>
    <x v="5"/>
    <s v="Plato_4, Plato_15, Plato_17"/>
    <n v="99"/>
    <x v="0"/>
    <d v="1899-12-30T01:46:00"/>
    <d v="1899-12-30T03:18:00"/>
    <d v="1899-12-30T01:47:00"/>
    <n v="1.1833333333333333"/>
    <n v="0.5999999999340313"/>
    <x v="0"/>
    <m/>
    <x v="0"/>
  </r>
  <r>
    <n v="18"/>
    <x v="84"/>
    <n v="1"/>
    <d v="2023-04-01T03:30:00"/>
    <d v="2023-04-01T06:40:00"/>
    <x v="4"/>
    <x v="0"/>
    <x v="0"/>
    <n v="23.93"/>
    <s v="Reservada"/>
    <n v="88"/>
    <x v="8"/>
    <s v="Plato_20, Plato_12, Plato_10"/>
    <n v="123"/>
    <x v="0"/>
    <d v="1899-12-30T03:30:00"/>
    <d v="1899-12-30T06:40:00"/>
    <d v="1899-12-30T03:10:00"/>
    <n v="1.95"/>
    <n v="1.2166666666860693"/>
    <x v="0"/>
    <m/>
    <x v="0"/>
  </r>
  <r>
    <n v="11"/>
    <x v="58"/>
    <n v="4"/>
    <d v="2023-04-01T00:42:00"/>
    <d v="2023-04-01T02:19:00"/>
    <x v="3"/>
    <x v="1"/>
    <x v="0"/>
    <n v="12.28"/>
    <s v="Libre"/>
    <n v="89"/>
    <x v="7"/>
    <s v="Plato_14, Plato_18, Plato_5"/>
    <n v="159"/>
    <x v="0"/>
    <d v="1899-12-30T00:42:00"/>
    <d v="1899-12-30T02:19:00"/>
    <d v="1899-12-30T01:37:00"/>
    <n v="2.3666666666666667"/>
    <n v="0"/>
    <x v="1"/>
    <m/>
    <x v="0"/>
  </r>
  <r>
    <n v="6"/>
    <x v="85"/>
    <n v="3"/>
    <d v="2023-04-01T01:17:00"/>
    <d v="2023-04-01T03:13:00"/>
    <x v="3"/>
    <x v="0"/>
    <x v="0"/>
    <n v="30.69"/>
    <s v="Reservada"/>
    <n v="90"/>
    <x v="8"/>
    <s v="Plato_18"/>
    <n v="34"/>
    <x v="0"/>
    <d v="1899-12-30T01:17:00"/>
    <d v="1899-12-30T03:13:00"/>
    <d v="1899-12-30T01:56:00"/>
    <n v="0.8"/>
    <n v="1.1333333333488553"/>
    <x v="0"/>
    <m/>
    <x v="0"/>
  </r>
  <r>
    <n v="1"/>
    <x v="86"/>
    <n v="5"/>
    <d v="2023-04-01T03:38:00"/>
    <d v="2023-04-01T05:24:00"/>
    <x v="3"/>
    <x v="0"/>
    <x v="2"/>
    <n v="39.1"/>
    <s v="Reservada"/>
    <n v="91"/>
    <x v="0"/>
    <s v="Plato_8, Plato_13, Plato_5, Plato_6"/>
    <n v="293"/>
    <x v="0"/>
    <d v="1899-12-30T03:38:00"/>
    <d v="1899-12-30T05:24:00"/>
    <d v="1899-12-30T01:46:00"/>
    <n v="2.2000000000000002"/>
    <n v="0"/>
    <x v="1"/>
    <m/>
    <x v="0"/>
  </r>
  <r>
    <n v="6"/>
    <x v="87"/>
    <n v="2"/>
    <d v="2023-04-01T03:35:00"/>
    <d v="2023-04-01T06:09:00"/>
    <x v="2"/>
    <x v="1"/>
    <x v="2"/>
    <n v="12.75"/>
    <s v="Libre"/>
    <n v="92"/>
    <x v="5"/>
    <s v="Plato_9, Plato_7"/>
    <n v="82"/>
    <x v="0"/>
    <d v="1899-12-30T03:35:00"/>
    <d v="1899-12-30T06:09:00"/>
    <d v="1899-12-30T02:34:00"/>
    <n v="0.7"/>
    <n v="1.8666666666511447"/>
    <x v="0"/>
    <m/>
    <x v="0"/>
  </r>
  <r>
    <n v="2"/>
    <x v="88"/>
    <n v="2"/>
    <d v="2023-04-01T01:39:00"/>
    <d v="2023-04-01T03:48:00"/>
    <x v="2"/>
    <x v="0"/>
    <x v="2"/>
    <n v="45.66"/>
    <s v="Libre"/>
    <n v="93"/>
    <x v="4"/>
    <s v="Plato_9"/>
    <n v="29"/>
    <x v="0"/>
    <d v="1899-12-30T01:39:00"/>
    <d v="1899-12-30T03:48:00"/>
    <d v="1899-12-30T02:09:00"/>
    <n v="0.3"/>
    <n v="1.850000000023283"/>
    <x v="0"/>
    <m/>
    <x v="0"/>
  </r>
  <r>
    <n v="12"/>
    <x v="89"/>
    <n v="1"/>
    <d v="2023-04-01T01:52:00"/>
    <d v="2023-04-01T04:53:00"/>
    <x v="4"/>
    <x v="0"/>
    <x v="2"/>
    <n v="28.36"/>
    <s v="Ocupada"/>
    <n v="94"/>
    <x v="9"/>
    <s v="Plato_2, Plato_15, Plato_11"/>
    <n v="253"/>
    <x v="0"/>
    <d v="1899-12-30T01:52:00"/>
    <d v="1899-12-30T04:53:00"/>
    <d v="1899-12-30T03:16:00"/>
    <n v="2.15"/>
    <n v="1.1166666667209939"/>
    <x v="0"/>
    <m/>
    <x v="0"/>
  </r>
  <r>
    <n v="12"/>
    <x v="90"/>
    <n v="5"/>
    <d v="2023-04-01T03:19:00"/>
    <d v="2023-04-01T06:07:00"/>
    <x v="2"/>
    <x v="2"/>
    <x v="2"/>
    <n v="24.68"/>
    <s v="Ocupada"/>
    <n v="95"/>
    <x v="0"/>
    <s v="Plato_12, Plato_15"/>
    <n v="153"/>
    <x v="0"/>
    <d v="1899-12-30T03:19:00"/>
    <d v="1899-12-30T06:07:00"/>
    <d v="1899-12-30T03:03:00"/>
    <n v="0.68333333333333335"/>
    <n v="2.3666666667132326"/>
    <x v="0"/>
    <m/>
    <x v="0"/>
  </r>
  <r>
    <n v="16"/>
    <x v="91"/>
    <n v="5"/>
    <d v="2023-04-01T01:59:00"/>
    <d v="2023-04-01T05:26:00"/>
    <x v="4"/>
    <x v="1"/>
    <x v="2"/>
    <n v="33.630000000000003"/>
    <s v="Libre"/>
    <n v="96"/>
    <x v="6"/>
    <s v="Plato_11, Plato_12, Plato_7"/>
    <n v="176"/>
    <x v="0"/>
    <d v="1899-12-30T01:59:00"/>
    <d v="1899-12-30T05:26:00"/>
    <d v="1899-12-30T03:27:00"/>
    <n v="1.2666666666666666"/>
    <n v="2.1833333334031826"/>
    <x v="0"/>
    <m/>
    <x v="0"/>
  </r>
  <r>
    <n v="14"/>
    <x v="92"/>
    <n v="2"/>
    <d v="2023-04-01T01:46:00"/>
    <d v="2023-04-01T03:03:00"/>
    <x v="2"/>
    <x v="2"/>
    <x v="2"/>
    <n v="19.22"/>
    <s v="Ocupada"/>
    <n v="97"/>
    <x v="8"/>
    <s v="Plato_10, Plato_3, Plato_18"/>
    <n v="188"/>
    <x v="0"/>
    <d v="1899-12-30T01:46:00"/>
    <d v="1899-12-30T03:03:00"/>
    <d v="1899-12-30T01:32:00"/>
    <n v="1.3166666666666667"/>
    <n v="0.21666666665890566"/>
    <x v="0"/>
    <m/>
    <x v="0"/>
  </r>
  <r>
    <n v="7"/>
    <x v="93"/>
    <n v="3"/>
    <d v="2023-04-01T01:01:00"/>
    <d v="2023-04-01T03:22:00"/>
    <x v="3"/>
    <x v="0"/>
    <x v="2"/>
    <n v="17.149999999999999"/>
    <s v="Ocupada"/>
    <n v="98"/>
    <x v="6"/>
    <s v="Plato_3, Plato_9, Plato_12"/>
    <n v="166"/>
    <x v="0"/>
    <d v="1899-12-30T01:01:00"/>
    <d v="1899-12-30T03:22:00"/>
    <d v="1899-12-30T02:36:00"/>
    <n v="2.3333333333333335"/>
    <n v="0.26666666664338345"/>
    <x v="0"/>
    <m/>
    <x v="0"/>
  </r>
  <r>
    <n v="2"/>
    <x v="12"/>
    <n v="6"/>
    <d v="2023-04-01T02:22:00"/>
    <d v="2023-04-01T06:18:00"/>
    <x v="2"/>
    <x v="0"/>
    <x v="2"/>
    <n v="33.549999999999997"/>
    <s v="Ocupada"/>
    <n v="99"/>
    <x v="9"/>
    <s v="Plato_2, Plato_17, Plato_12, Plato_9"/>
    <n v="139"/>
    <x v="0"/>
    <d v="1899-12-30T02:22:00"/>
    <d v="1899-12-30T06:18:00"/>
    <d v="1899-12-30T04:11:00"/>
    <n v="1.4333333333333333"/>
    <n v="2.7499999998991065"/>
    <x v="0"/>
    <m/>
    <x v="0"/>
  </r>
  <r>
    <n v="18"/>
    <x v="5"/>
    <n v="1"/>
    <d v="2023-04-01T03:32:00"/>
    <d v="2023-04-01T06:45:00"/>
    <x v="1"/>
    <x v="0"/>
    <x v="2"/>
    <n v="15.15"/>
    <s v="Reservada"/>
    <n v="100"/>
    <x v="3"/>
    <s v="Plato_7, Plato_5, Plato_1"/>
    <n v="166"/>
    <x v="0"/>
    <d v="1899-12-30T03:32:00"/>
    <d v="1899-12-30T06:45:00"/>
    <d v="1899-12-30T03:13:00"/>
    <n v="1.7166666666666666"/>
    <n v="1.5000000000077611"/>
    <x v="0"/>
    <m/>
    <x v="0"/>
  </r>
  <r>
    <n v="1"/>
    <x v="94"/>
    <n v="5"/>
    <d v="2023-04-01T00:14:00"/>
    <d v="2023-04-01T02:15:00"/>
    <x v="4"/>
    <x v="0"/>
    <x v="2"/>
    <n v="15.09"/>
    <s v="Libre"/>
    <n v="101"/>
    <x v="5"/>
    <s v="Plato_17, Plato_1, Plato_5, Plato_8"/>
    <n v="138"/>
    <x v="0"/>
    <d v="1899-12-30T00:14:00"/>
    <d v="1899-12-30T02:15:00"/>
    <d v="1899-12-30T02:01:00"/>
    <n v="2.2333333333333334"/>
    <n v="0"/>
    <x v="1"/>
    <m/>
    <x v="0"/>
  </r>
  <r>
    <n v="19"/>
    <x v="95"/>
    <n v="2"/>
    <d v="2023-04-01T01:33:00"/>
    <d v="2023-04-01T04:14:00"/>
    <x v="0"/>
    <x v="0"/>
    <x v="2"/>
    <n v="12.65"/>
    <s v="Reservada"/>
    <n v="102"/>
    <x v="5"/>
    <s v="Plato_16, Plato_9"/>
    <n v="171"/>
    <x v="0"/>
    <d v="1899-12-30T01:33:00"/>
    <d v="1899-12-30T04:14:00"/>
    <d v="1899-12-30T02:41:00"/>
    <n v="0.76666666666666672"/>
    <n v="1.9166666666821888"/>
    <x v="0"/>
    <m/>
    <x v="0"/>
  </r>
  <r>
    <n v="13"/>
    <x v="96"/>
    <n v="3"/>
    <d v="2023-04-01T01:42:00"/>
    <d v="2023-04-01T05:10:00"/>
    <x v="4"/>
    <x v="0"/>
    <x v="0"/>
    <n v="26.75"/>
    <s v="Reservada"/>
    <n v="103"/>
    <x v="2"/>
    <s v="Plato_13, Plato_18, Plato_4"/>
    <n v="73"/>
    <x v="0"/>
    <d v="1899-12-30T01:42:00"/>
    <d v="1899-12-30T05:10:00"/>
    <d v="1899-12-30T03:28:00"/>
    <n v="1.65"/>
    <n v="1.8166666667908431"/>
    <x v="0"/>
    <m/>
    <x v="0"/>
  </r>
  <r>
    <n v="14"/>
    <x v="97"/>
    <n v="4"/>
    <d v="2023-04-01T01:28:00"/>
    <d v="2023-04-01T02:44:00"/>
    <x v="0"/>
    <x v="1"/>
    <x v="0"/>
    <n v="11.12"/>
    <s v="Reservada"/>
    <n v="104"/>
    <x v="7"/>
    <s v="Plato_14, Plato_17"/>
    <n v="77"/>
    <x v="0"/>
    <d v="1899-12-30T01:28:00"/>
    <d v="1899-12-30T02:44:00"/>
    <d v="1899-12-30T01:16:00"/>
    <n v="0.91666666666666663"/>
    <n v="0.34999999993791187"/>
    <x v="0"/>
    <m/>
    <x v="0"/>
  </r>
  <r>
    <n v="14"/>
    <x v="98"/>
    <n v="6"/>
    <d v="2023-04-01T01:18:00"/>
    <d v="2023-04-01T04:00:00"/>
    <x v="0"/>
    <x v="0"/>
    <x v="2"/>
    <n v="15.64"/>
    <s v="Libre"/>
    <n v="105"/>
    <x v="2"/>
    <s v="Plato_3, Plato_6"/>
    <n v="141"/>
    <x v="0"/>
    <d v="1899-12-30T01:18:00"/>
    <d v="1899-12-30T04:00:00"/>
    <d v="1899-12-30T02:42:00"/>
    <n v="0.71666666666666667"/>
    <n v="1.9833333332285594"/>
    <x v="0"/>
    <m/>
    <x v="0"/>
  </r>
  <r>
    <n v="15"/>
    <x v="99"/>
    <n v="3"/>
    <d v="2023-04-01T02:00:00"/>
    <d v="2023-04-01T05:08:00"/>
    <x v="4"/>
    <x v="1"/>
    <x v="1"/>
    <n v="22.72"/>
    <s v="Libre"/>
    <n v="106"/>
    <x v="7"/>
    <s v="Plato_18"/>
    <n v="68"/>
    <x v="0"/>
    <d v="1899-12-30T02:00:00"/>
    <d v="1899-12-30T05:08:00"/>
    <d v="1899-12-30T03:08:00"/>
    <n v="0.48333333333333334"/>
    <n v="2.6499999999107482"/>
    <x v="0"/>
    <m/>
    <x v="0"/>
  </r>
  <r>
    <n v="11"/>
    <x v="100"/>
    <n v="5"/>
    <d v="2023-04-01T01:29:00"/>
    <d v="2023-04-01T02:58:00"/>
    <x v="2"/>
    <x v="0"/>
    <x v="0"/>
    <n v="48.77"/>
    <s v="Reservada"/>
    <n v="107"/>
    <x v="6"/>
    <s v="Plato_15, Plato_9, Plato_18"/>
    <n v="253"/>
    <x v="0"/>
    <d v="1899-12-30T01:29:00"/>
    <d v="1899-12-30T02:58:00"/>
    <d v="1899-12-30T01:29:00"/>
    <n v="2.35"/>
    <n v="0"/>
    <x v="1"/>
    <m/>
    <x v="0"/>
  </r>
  <r>
    <n v="3"/>
    <x v="101"/>
    <n v="3"/>
    <d v="2023-04-01T01:32:00"/>
    <d v="2023-04-01T03:37:00"/>
    <x v="4"/>
    <x v="1"/>
    <x v="0"/>
    <n v="23.26"/>
    <s v="Reservada"/>
    <n v="108"/>
    <x v="3"/>
    <s v="Plato_9, Plato_4, Plato_3, Plato_16"/>
    <n v="124"/>
    <x v="0"/>
    <d v="1899-12-30T01:32:00"/>
    <d v="1899-12-30T03:37:00"/>
    <d v="1899-12-30T02:05:00"/>
    <n v="1.9166666666666667"/>
    <n v="0.16666666664726404"/>
    <x v="0"/>
    <m/>
    <x v="0"/>
  </r>
  <r>
    <n v="10"/>
    <x v="102"/>
    <n v="2"/>
    <d v="2023-04-01T01:25:00"/>
    <d v="2023-04-01T02:26:00"/>
    <x v="4"/>
    <x v="1"/>
    <x v="2"/>
    <n v="42.95"/>
    <s v="Libre"/>
    <n v="109"/>
    <x v="8"/>
    <s v="Plato_18, Plato_14, Plato_5"/>
    <n v="169"/>
    <x v="0"/>
    <d v="1899-12-30T01:25:00"/>
    <d v="1899-12-30T02:26:00"/>
    <d v="1899-12-30T01:01:00"/>
    <n v="1.9666666666666666"/>
    <n v="0"/>
    <x v="1"/>
    <m/>
    <x v="0"/>
  </r>
  <r>
    <n v="5"/>
    <x v="103"/>
    <n v="1"/>
    <d v="2023-04-01T03:32:00"/>
    <d v="2023-04-01T06:37:00"/>
    <x v="1"/>
    <x v="0"/>
    <x v="2"/>
    <n v="47.91"/>
    <s v="Reservada"/>
    <n v="110"/>
    <x v="3"/>
    <s v="Plato_9, Plato_10, Plato_6"/>
    <n v="163"/>
    <x v="0"/>
    <d v="1899-12-30T03:32:00"/>
    <d v="1899-12-30T06:37:00"/>
    <d v="1899-12-30T03:05:00"/>
    <n v="2.0166666666666666"/>
    <n v="1.0666666665890565"/>
    <x v="0"/>
    <m/>
    <x v="0"/>
  </r>
  <r>
    <n v="3"/>
    <x v="104"/>
    <n v="2"/>
    <d v="2023-04-01T01:48:00"/>
    <d v="2023-04-01T05:07:00"/>
    <x v="0"/>
    <x v="1"/>
    <x v="2"/>
    <n v="18.82"/>
    <s v="Reservada"/>
    <n v="111"/>
    <x v="8"/>
    <s v="Plato_15, Plato_5, Plato_7, Plato_9"/>
    <n v="204"/>
    <x v="0"/>
    <d v="1899-12-30T01:48:00"/>
    <d v="1899-12-30T05:07:00"/>
    <d v="1899-12-30T03:19:00"/>
    <n v="2.2833333333333332"/>
    <n v="1.0333333333178114"/>
    <x v="0"/>
    <m/>
    <x v="0"/>
  </r>
  <r>
    <n v="6"/>
    <x v="105"/>
    <n v="2"/>
    <d v="2023-04-01T01:49:00"/>
    <d v="2023-04-01T04:01:00"/>
    <x v="2"/>
    <x v="2"/>
    <x v="1"/>
    <n v="35.36"/>
    <s v="Ocupada"/>
    <n v="112"/>
    <x v="4"/>
    <s v="Plato_3"/>
    <n v="20"/>
    <x v="0"/>
    <d v="1899-12-30T01:49:00"/>
    <d v="1899-12-30T04:01:00"/>
    <d v="1899-12-30T02:27:00"/>
    <n v="0.26666666666666666"/>
    <n v="2.1833333333449749"/>
    <x v="0"/>
    <m/>
    <x v="0"/>
  </r>
  <r>
    <n v="4"/>
    <x v="106"/>
    <n v="2"/>
    <d v="2023-04-01T01:12:00"/>
    <d v="2023-04-01T04:21:00"/>
    <x v="0"/>
    <x v="0"/>
    <x v="2"/>
    <n v="29.74"/>
    <s v="Ocupada"/>
    <n v="113"/>
    <x v="2"/>
    <s v="Plato_18"/>
    <n v="68"/>
    <x v="0"/>
    <d v="1899-12-30T01:12:00"/>
    <d v="1899-12-30T04:21:00"/>
    <d v="1899-12-30T03:24:00"/>
    <n v="0.85"/>
    <n v="2.5499999999650753"/>
    <x v="0"/>
    <m/>
    <x v="0"/>
  </r>
  <r>
    <n v="7"/>
    <x v="107"/>
    <n v="6"/>
    <d v="2023-04-01T00:49:00"/>
    <d v="2023-04-01T03:30:00"/>
    <x v="1"/>
    <x v="0"/>
    <x v="2"/>
    <n v="38.81"/>
    <s v="Ocupada"/>
    <n v="114"/>
    <x v="9"/>
    <s v="Plato_2, Plato_9, Plato_4, Plato_5"/>
    <n v="253"/>
    <x v="0"/>
    <d v="1899-12-30T00:49:00"/>
    <d v="1899-12-30T03:30:00"/>
    <d v="1899-12-30T02:56:00"/>
    <n v="2.1833333333333331"/>
    <n v="0.75000000001552225"/>
    <x v="0"/>
    <m/>
    <x v="0"/>
  </r>
  <r>
    <n v="12"/>
    <x v="94"/>
    <n v="6"/>
    <d v="2023-04-01T03:43:00"/>
    <d v="2023-04-01T06:26:00"/>
    <x v="1"/>
    <x v="2"/>
    <x v="0"/>
    <n v="46.46"/>
    <s v="Ocupada"/>
    <n v="115"/>
    <x v="7"/>
    <s v="Plato_6, Plato_2, Plato_15"/>
    <n v="237"/>
    <x v="0"/>
    <d v="1899-12-30T03:43:00"/>
    <d v="1899-12-30T06:26:00"/>
    <d v="1899-12-30T02:58:00"/>
    <n v="1.6333333333333333"/>
    <n v="1.3333333332828867"/>
    <x v="0"/>
    <m/>
    <x v="0"/>
  </r>
  <r>
    <n v="8"/>
    <x v="108"/>
    <n v="5"/>
    <d v="2023-04-01T03:15:00"/>
    <d v="2023-04-01T06:33:00"/>
    <x v="1"/>
    <x v="0"/>
    <x v="2"/>
    <n v="47.69"/>
    <s v="Ocupada"/>
    <n v="116"/>
    <x v="9"/>
    <s v="Plato_15, Plato_8, Plato_19, Plato_18"/>
    <n v="269"/>
    <x v="0"/>
    <d v="1899-12-30T03:15:00"/>
    <d v="1899-12-30T06:33:00"/>
    <d v="1899-12-30T03:33:00"/>
    <n v="2.15"/>
    <n v="1.4000000001047739"/>
    <x v="0"/>
    <m/>
    <x v="0"/>
  </r>
  <r>
    <n v="8"/>
    <x v="109"/>
    <n v="4"/>
    <d v="2023-04-01T02:55:00"/>
    <d v="2023-04-01T05:45:00"/>
    <x v="0"/>
    <x v="1"/>
    <x v="2"/>
    <n v="11.65"/>
    <s v="Ocupada"/>
    <n v="117"/>
    <x v="9"/>
    <s v="Plato_8"/>
    <n v="70"/>
    <x v="0"/>
    <d v="1899-12-30T02:55:00"/>
    <d v="1899-12-30T05:45:00"/>
    <d v="1899-12-30T03:05:00"/>
    <n v="0.13333333333333333"/>
    <n v="2.9499999999805975"/>
    <x v="0"/>
    <m/>
    <x v="0"/>
  </r>
  <r>
    <n v="13"/>
    <x v="110"/>
    <n v="1"/>
    <d v="2023-04-01T00:34:00"/>
    <d v="2023-04-01T01:45:00"/>
    <x v="3"/>
    <x v="2"/>
    <x v="0"/>
    <n v="49.32"/>
    <s v="Libre"/>
    <n v="118"/>
    <x v="6"/>
    <s v="Plato_4, Plato_14, Plato_6, Plato_15"/>
    <n v="209"/>
    <x v="0"/>
    <d v="1899-12-30T00:34:00"/>
    <d v="1899-12-30T01:45:00"/>
    <d v="1899-12-30T01:11:00"/>
    <n v="2.2666666666666666"/>
    <n v="0"/>
    <x v="1"/>
    <m/>
    <x v="0"/>
  </r>
  <r>
    <n v="17"/>
    <x v="111"/>
    <n v="3"/>
    <d v="2023-04-02T03:24:00"/>
    <d v="2023-04-02T05:03:00"/>
    <x v="2"/>
    <x v="1"/>
    <x v="2"/>
    <n v="11.5"/>
    <s v="Reservada"/>
    <n v="119"/>
    <x v="4"/>
    <s v="Plato_10, Plato_19, Plato_4"/>
    <n v="134"/>
    <x v="1"/>
    <d v="1899-12-30T03:24:00"/>
    <d v="1899-12-30T05:03:00"/>
    <d v="1899-12-30T01:39:00"/>
    <n v="0.9"/>
    <n v="0.74999999996507538"/>
    <x v="0"/>
    <m/>
    <x v="1"/>
  </r>
  <r>
    <n v="4"/>
    <x v="112"/>
    <n v="2"/>
    <d v="2023-04-02T00:38:00"/>
    <d v="2023-04-02T01:42:00"/>
    <x v="1"/>
    <x v="0"/>
    <x v="1"/>
    <n v="12.51"/>
    <s v="Reservada"/>
    <n v="120"/>
    <x v="7"/>
    <s v="Plato_17, Plato_10"/>
    <n v="145"/>
    <x v="1"/>
    <d v="1899-12-30T00:38:00"/>
    <d v="1899-12-30T01:42:00"/>
    <d v="1899-12-30T01:04:00"/>
    <n v="1.6166666666666667"/>
    <n v="0"/>
    <x v="1"/>
    <m/>
    <x v="1"/>
  </r>
  <r>
    <n v="5"/>
    <x v="113"/>
    <n v="4"/>
    <d v="2023-04-02T03:45:00"/>
    <d v="2023-04-02T06:13:00"/>
    <x v="4"/>
    <x v="0"/>
    <x v="2"/>
    <n v="12.3"/>
    <s v="Reservada"/>
    <n v="121"/>
    <x v="3"/>
    <s v="Plato_10"/>
    <n v="52"/>
    <x v="1"/>
    <d v="1899-12-30T03:45:00"/>
    <d v="1899-12-30T06:13:00"/>
    <d v="1899-12-30T02:28:00"/>
    <n v="0.6333333333333333"/>
    <n v="1.8333333333410944"/>
    <x v="0"/>
    <m/>
    <x v="1"/>
  </r>
  <r>
    <n v="6"/>
    <x v="114"/>
    <n v="6"/>
    <d v="2023-04-02T01:23:00"/>
    <d v="2023-04-02T02:48:00"/>
    <x v="1"/>
    <x v="0"/>
    <x v="0"/>
    <n v="20.38"/>
    <s v="Ocupada"/>
    <n v="122"/>
    <x v="1"/>
    <s v="Plato_8"/>
    <n v="105"/>
    <x v="1"/>
    <d v="1899-12-30T01:23:00"/>
    <d v="1899-12-30T02:48:00"/>
    <d v="1899-12-30T01:40:00"/>
    <n v="0.53333333333333333"/>
    <n v="1.1333333334109437"/>
    <x v="0"/>
    <m/>
    <x v="1"/>
  </r>
  <r>
    <n v="16"/>
    <x v="115"/>
    <n v="6"/>
    <d v="2023-04-02T03:09:00"/>
    <d v="2023-04-02T04:10:00"/>
    <x v="4"/>
    <x v="0"/>
    <x v="0"/>
    <n v="46.88"/>
    <s v="Reservada"/>
    <n v="123"/>
    <x v="10"/>
    <s v="Plato_7"/>
    <n v="24"/>
    <x v="1"/>
    <d v="1899-12-30T03:09:00"/>
    <d v="1899-12-30T04:10:00"/>
    <d v="1899-12-30T01:01:00"/>
    <n v="0.55000000000000004"/>
    <n v="0.46666666666278611"/>
    <x v="0"/>
    <m/>
    <x v="1"/>
  </r>
  <r>
    <n v="16"/>
    <x v="116"/>
    <n v="5"/>
    <d v="2023-04-02T03:39:00"/>
    <d v="2023-04-02T05:22:00"/>
    <x v="0"/>
    <x v="0"/>
    <x v="0"/>
    <n v="10.85"/>
    <s v="Libre"/>
    <n v="124"/>
    <x v="0"/>
    <s v="Plato_3, Plato_1, Plato_11, Plato_9"/>
    <n v="222"/>
    <x v="1"/>
    <d v="1899-12-30T03:39:00"/>
    <d v="1899-12-30T05:22:00"/>
    <d v="1899-12-30T01:43:00"/>
    <n v="2.2999999999999998"/>
    <n v="0"/>
    <x v="1"/>
    <m/>
    <x v="1"/>
  </r>
  <r>
    <n v="14"/>
    <x v="117"/>
    <n v="2"/>
    <d v="2023-04-02T02:56:00"/>
    <d v="2023-04-02T06:13:00"/>
    <x v="0"/>
    <x v="0"/>
    <x v="2"/>
    <n v="24.66"/>
    <s v="Libre"/>
    <n v="125"/>
    <x v="6"/>
    <s v="Plato_16, Plato_18, Plato_3"/>
    <n v="184"/>
    <x v="1"/>
    <d v="1899-12-30T02:56:00"/>
    <d v="1899-12-30T06:13:00"/>
    <d v="1899-12-30T03:17:00"/>
    <n v="1.4"/>
    <n v="1.8833333333837801"/>
    <x v="0"/>
    <m/>
    <x v="1"/>
  </r>
  <r>
    <n v="18"/>
    <x v="118"/>
    <n v="3"/>
    <d v="2023-04-02T02:45:00"/>
    <d v="2023-04-02T05:12:00"/>
    <x v="1"/>
    <x v="0"/>
    <x v="2"/>
    <n v="41.82"/>
    <s v="Libre"/>
    <n v="126"/>
    <x v="4"/>
    <s v="Plato_16, Plato_8, Plato_7, Plato_2"/>
    <n v="165"/>
    <x v="1"/>
    <d v="1899-12-30T02:45:00"/>
    <d v="1899-12-30T05:12:00"/>
    <d v="1899-12-30T02:27:00"/>
    <n v="2.3166666666666669"/>
    <n v="0.133333333286767"/>
    <x v="0"/>
    <m/>
    <x v="1"/>
  </r>
  <r>
    <n v="6"/>
    <x v="119"/>
    <n v="4"/>
    <d v="2023-04-02T00:42:00"/>
    <d v="2023-04-02T02:28:00"/>
    <x v="4"/>
    <x v="0"/>
    <x v="2"/>
    <n v="32.82"/>
    <s v="Libre"/>
    <n v="127"/>
    <x v="10"/>
    <s v="Plato_19"/>
    <n v="72"/>
    <x v="1"/>
    <d v="1899-12-30T00:42:00"/>
    <d v="1899-12-30T02:28:00"/>
    <d v="1899-12-30T01:46:00"/>
    <n v="0.5"/>
    <n v="1.2666666666627862"/>
    <x v="0"/>
    <m/>
    <x v="1"/>
  </r>
  <r>
    <n v="2"/>
    <x v="120"/>
    <n v="5"/>
    <d v="2023-04-02T01:31:00"/>
    <d v="2023-04-02T03:28:00"/>
    <x v="2"/>
    <x v="0"/>
    <x v="1"/>
    <n v="49.36"/>
    <s v="Ocupada"/>
    <n v="128"/>
    <x v="7"/>
    <s v="Plato_1, Plato_4, Plato_7, Plato_17"/>
    <n v="239"/>
    <x v="1"/>
    <d v="1899-12-30T01:31:00"/>
    <d v="1899-12-30T03:28:00"/>
    <d v="1899-12-30T02:12:00"/>
    <n v="2.8666666666666667"/>
    <n v="0"/>
    <x v="1"/>
    <m/>
    <x v="1"/>
  </r>
  <r>
    <n v="16"/>
    <x v="121"/>
    <n v="5"/>
    <d v="2023-04-02T00:41:00"/>
    <d v="2023-04-02T02:41:00"/>
    <x v="2"/>
    <x v="0"/>
    <x v="2"/>
    <n v="49.3"/>
    <s v="Reservada"/>
    <n v="129"/>
    <x v="4"/>
    <s v="Plato_12, Plato_3, Plato_9"/>
    <n v="106"/>
    <x v="1"/>
    <d v="1899-12-30T00:41:00"/>
    <d v="1899-12-30T02:41:00"/>
    <d v="1899-12-30T02:00:00"/>
    <n v="1.3333333333333333"/>
    <n v="0.6666666667248744"/>
    <x v="0"/>
    <m/>
    <x v="1"/>
  </r>
  <r>
    <n v="10"/>
    <x v="122"/>
    <n v="4"/>
    <d v="2023-04-02T00:26:00"/>
    <d v="2023-04-02T01:32:00"/>
    <x v="2"/>
    <x v="0"/>
    <x v="2"/>
    <n v="38.130000000000003"/>
    <s v="Libre"/>
    <n v="130"/>
    <x v="1"/>
    <s v="Plato_8"/>
    <n v="35"/>
    <x v="1"/>
    <d v="1899-12-30T00:26:00"/>
    <d v="1899-12-30T01:32:00"/>
    <d v="1899-12-30T01:06:00"/>
    <n v="0.41666666666666669"/>
    <n v="0.68333333325184253"/>
    <x v="0"/>
    <m/>
    <x v="1"/>
  </r>
  <r>
    <n v="7"/>
    <x v="14"/>
    <n v="5"/>
    <d v="2023-04-02T00:43:00"/>
    <d v="2023-04-02T04:18:00"/>
    <x v="4"/>
    <x v="0"/>
    <x v="2"/>
    <n v="42.41"/>
    <s v="Ocupada"/>
    <n v="131"/>
    <x v="8"/>
    <s v="Plato_20, Plato_4, Plato_13"/>
    <n v="157"/>
    <x v="1"/>
    <d v="1899-12-30T00:43:00"/>
    <d v="1899-12-30T04:18:00"/>
    <d v="1899-12-30T03:50:00"/>
    <n v="2"/>
    <n v="1.8333333333139308"/>
    <x v="0"/>
    <m/>
    <x v="1"/>
  </r>
  <r>
    <n v="9"/>
    <x v="123"/>
    <n v="2"/>
    <d v="2023-04-02T01:26:00"/>
    <d v="2023-04-02T02:43:00"/>
    <x v="0"/>
    <x v="2"/>
    <x v="0"/>
    <n v="30.96"/>
    <s v="Reservada"/>
    <n v="132"/>
    <x v="6"/>
    <s v="Plato_14, Plato_19, Plato_13, Plato_8"/>
    <n v="206"/>
    <x v="1"/>
    <d v="1899-12-30T01:26:00"/>
    <d v="1899-12-30T02:43:00"/>
    <d v="1899-12-30T01:17:00"/>
    <n v="1.7"/>
    <n v="0"/>
    <x v="1"/>
    <m/>
    <x v="1"/>
  </r>
  <r>
    <n v="20"/>
    <x v="124"/>
    <n v="6"/>
    <d v="2023-04-02T00:54:00"/>
    <d v="2023-04-02T03:52:00"/>
    <x v="2"/>
    <x v="0"/>
    <x v="2"/>
    <n v="39.74"/>
    <s v="Ocupada"/>
    <n v="133"/>
    <x v="9"/>
    <s v="Plato_15, Plato_18, Plato_17, Plato_4"/>
    <n v="182"/>
    <x v="1"/>
    <d v="1899-12-30T00:54:00"/>
    <d v="1899-12-30T03:52:00"/>
    <d v="1899-12-30T03:13:00"/>
    <n v="1.7833333333333334"/>
    <n v="1.4333333333993019"/>
    <x v="0"/>
    <m/>
    <x v="1"/>
  </r>
  <r>
    <n v="3"/>
    <x v="125"/>
    <n v="6"/>
    <d v="2023-04-02T00:07:00"/>
    <d v="2023-04-02T03:52:00"/>
    <x v="1"/>
    <x v="2"/>
    <x v="2"/>
    <n v="30.1"/>
    <s v="Libre"/>
    <n v="134"/>
    <x v="7"/>
    <s v="Plato_7, Plato_15"/>
    <n v="120"/>
    <x v="1"/>
    <d v="1899-12-30T00:07:00"/>
    <d v="1899-12-30T03:52:00"/>
    <d v="1899-12-30T03:45:00"/>
    <n v="0.8"/>
    <n v="2.95"/>
    <x v="0"/>
    <m/>
    <x v="1"/>
  </r>
  <r>
    <n v="11"/>
    <x v="126"/>
    <n v="1"/>
    <d v="2023-04-02T01:00:00"/>
    <d v="2023-04-02T03:01:00"/>
    <x v="3"/>
    <x v="2"/>
    <x v="2"/>
    <n v="34.700000000000003"/>
    <s v="Ocupada"/>
    <n v="135"/>
    <x v="2"/>
    <s v="Plato_17, Plato_20, Plato_9"/>
    <n v="260"/>
    <x v="1"/>
    <d v="1899-12-30T01:00:00"/>
    <d v="1899-12-30T03:01:00"/>
    <d v="1899-12-30T02:16:00"/>
    <n v="1.4666666666666666"/>
    <n v="0.80000000011253491"/>
    <x v="0"/>
    <m/>
    <x v="1"/>
  </r>
  <r>
    <n v="6"/>
    <x v="127"/>
    <n v="1"/>
    <d v="2023-04-02T01:50:00"/>
    <d v="2023-04-02T05:01:00"/>
    <x v="1"/>
    <x v="0"/>
    <x v="2"/>
    <n v="30.25"/>
    <s v="Ocupada"/>
    <n v="136"/>
    <x v="6"/>
    <s v="Plato_20"/>
    <n v="80"/>
    <x v="1"/>
    <d v="1899-12-30T01:50:00"/>
    <d v="1899-12-30T05:01:00"/>
    <d v="1899-12-30T03:26:00"/>
    <n v="0.21666666666666667"/>
    <n v="3.2166666665657733"/>
    <x v="0"/>
    <m/>
    <x v="1"/>
  </r>
  <r>
    <n v="13"/>
    <x v="128"/>
    <n v="3"/>
    <d v="2023-04-02T01:21:00"/>
    <d v="2023-04-02T04:11:00"/>
    <x v="4"/>
    <x v="1"/>
    <x v="2"/>
    <n v="12.4"/>
    <s v="Ocupada"/>
    <n v="137"/>
    <x v="1"/>
    <s v="Plato_13"/>
    <n v="63"/>
    <x v="1"/>
    <d v="1899-12-30T01:21:00"/>
    <d v="1899-12-30T04:11:00"/>
    <d v="1899-12-30T03:05:00"/>
    <n v="0.68333333333333335"/>
    <n v="2.3999999999805972"/>
    <x v="0"/>
    <m/>
    <x v="1"/>
  </r>
  <r>
    <n v="6"/>
    <x v="129"/>
    <n v="2"/>
    <d v="2023-04-02T03:48:00"/>
    <d v="2023-04-02T05:09:00"/>
    <x v="2"/>
    <x v="1"/>
    <x v="0"/>
    <n v="32.79"/>
    <s v="Ocupada"/>
    <n v="138"/>
    <x v="5"/>
    <s v="Plato_17, Plato_12, Plato_10, Plato_2"/>
    <n v="238"/>
    <x v="1"/>
    <d v="1899-12-30T03:48:00"/>
    <d v="1899-12-30T05:09:00"/>
    <d v="1899-12-30T01:36:00"/>
    <n v="1.6166666666666667"/>
    <n v="0"/>
    <x v="1"/>
    <m/>
    <x v="1"/>
  </r>
  <r>
    <n v="16"/>
    <x v="130"/>
    <n v="3"/>
    <d v="2023-04-02T00:40:00"/>
    <d v="2023-04-02T04:39:00"/>
    <x v="2"/>
    <x v="0"/>
    <x v="2"/>
    <n v="47.2"/>
    <s v="Libre"/>
    <n v="139"/>
    <x v="9"/>
    <s v="Plato_8"/>
    <n v="35"/>
    <x v="1"/>
    <d v="1899-12-30T00:40:00"/>
    <d v="1899-12-30T04:39:00"/>
    <d v="1899-12-30T03:59:00"/>
    <n v="0.43333333333333335"/>
    <n v="3.549999999887465"/>
    <x v="0"/>
    <m/>
    <x v="1"/>
  </r>
  <r>
    <n v="11"/>
    <x v="131"/>
    <n v="4"/>
    <d v="2023-04-02T03:49:00"/>
    <d v="2023-04-02T06:29:00"/>
    <x v="2"/>
    <x v="0"/>
    <x v="1"/>
    <n v="32.130000000000003"/>
    <s v="Libre"/>
    <n v="140"/>
    <x v="3"/>
    <s v="Plato_1, Plato_8, Plato_4"/>
    <n v="191"/>
    <x v="1"/>
    <d v="1899-12-30T03:49:00"/>
    <d v="1899-12-30T06:29:00"/>
    <d v="1899-12-30T02:40:00"/>
    <n v="1.9666666666666666"/>
    <n v="0.699999999961195"/>
    <x v="0"/>
    <m/>
    <x v="1"/>
  </r>
  <r>
    <n v="4"/>
    <x v="132"/>
    <n v="4"/>
    <d v="2023-04-02T01:58:00"/>
    <d v="2023-04-02T05:45:00"/>
    <x v="0"/>
    <x v="1"/>
    <x v="2"/>
    <n v="41.56"/>
    <s v="Reservada"/>
    <n v="141"/>
    <x v="8"/>
    <s v="Plato_13"/>
    <n v="21"/>
    <x v="1"/>
    <d v="1899-12-30T01:58:00"/>
    <d v="1899-12-30T05:45:00"/>
    <d v="1899-12-30T03:47:00"/>
    <n v="0.46666666666666667"/>
    <n v="3.3166666667753208"/>
    <x v="0"/>
    <m/>
    <x v="1"/>
  </r>
  <r>
    <n v="14"/>
    <x v="133"/>
    <n v="3"/>
    <d v="2023-04-02T02:05:00"/>
    <d v="2023-04-02T04:05:00"/>
    <x v="4"/>
    <x v="0"/>
    <x v="2"/>
    <n v="16.29"/>
    <s v="Ocupada"/>
    <n v="142"/>
    <x v="10"/>
    <s v="Plato_7, Plato_14, Plato_20"/>
    <n v="181"/>
    <x v="1"/>
    <d v="1899-12-30T02:05:00"/>
    <d v="1899-12-30T04:05:00"/>
    <d v="1899-12-30T02:15:00"/>
    <n v="1.1666666666666667"/>
    <n v="1.0833333333915409"/>
    <x v="0"/>
    <m/>
    <x v="1"/>
  </r>
  <r>
    <n v="9"/>
    <x v="134"/>
    <n v="4"/>
    <d v="2023-04-02T00:32:00"/>
    <d v="2023-04-02T04:30:00"/>
    <x v="4"/>
    <x v="0"/>
    <x v="1"/>
    <n v="48.26"/>
    <s v="Libre"/>
    <n v="143"/>
    <x v="4"/>
    <s v="Plato_1"/>
    <n v="50"/>
    <x v="1"/>
    <d v="1899-12-30T00:32:00"/>
    <d v="1899-12-30T04:30:00"/>
    <d v="1899-12-30T03:58:00"/>
    <n v="0.26666666666666666"/>
    <n v="3.7000000000077611"/>
    <x v="0"/>
    <m/>
    <x v="1"/>
  </r>
  <r>
    <n v="18"/>
    <x v="135"/>
    <n v="1"/>
    <d v="2023-04-02T02:58:00"/>
    <d v="2023-04-02T05:32:00"/>
    <x v="4"/>
    <x v="2"/>
    <x v="2"/>
    <n v="11.22"/>
    <s v="Ocupada"/>
    <n v="144"/>
    <x v="4"/>
    <s v="Plato_19, Plato_12, Plato_9, Plato_18"/>
    <n v="185"/>
    <x v="1"/>
    <d v="1899-12-30T02:58:00"/>
    <d v="1899-12-30T05:32:00"/>
    <d v="1899-12-30T02:49:00"/>
    <n v="2.5"/>
    <n v="0.31666666665114462"/>
    <x v="0"/>
    <m/>
    <x v="1"/>
  </r>
  <r>
    <n v="2"/>
    <x v="136"/>
    <n v="5"/>
    <d v="2023-04-02T00:37:00"/>
    <d v="2023-04-02T01:42:00"/>
    <x v="2"/>
    <x v="2"/>
    <x v="2"/>
    <n v="11.32"/>
    <s v="Ocupada"/>
    <n v="145"/>
    <x v="5"/>
    <s v="Plato_5, Plato_2"/>
    <n v="126"/>
    <x v="1"/>
    <d v="1899-12-30T00:37:00"/>
    <d v="1899-12-30T01:42:00"/>
    <d v="1899-12-30T01:20:00"/>
    <n v="1.7666666666666666"/>
    <n v="0"/>
    <x v="1"/>
    <m/>
    <x v="1"/>
  </r>
  <r>
    <n v="8"/>
    <x v="137"/>
    <n v="6"/>
    <d v="2023-04-02T01:40:00"/>
    <d v="2023-04-02T02:54:00"/>
    <x v="0"/>
    <x v="0"/>
    <x v="2"/>
    <n v="38.4"/>
    <s v="Reservada"/>
    <n v="146"/>
    <x v="3"/>
    <s v="Plato_17"/>
    <n v="62"/>
    <x v="1"/>
    <d v="1899-12-30T01:40:00"/>
    <d v="1899-12-30T02:54:00"/>
    <d v="1899-12-30T01:14:00"/>
    <n v="0.78333333333333333"/>
    <n v="0.45000000000388052"/>
    <x v="0"/>
    <m/>
    <x v="1"/>
  </r>
  <r>
    <n v="5"/>
    <x v="138"/>
    <n v="4"/>
    <d v="2023-04-02T03:18:00"/>
    <d v="2023-04-02T04:58:00"/>
    <x v="0"/>
    <x v="1"/>
    <x v="2"/>
    <n v="27.14"/>
    <s v="Reservada"/>
    <n v="147"/>
    <x v="1"/>
    <s v="Plato_20, Plato_5"/>
    <n v="84"/>
    <x v="1"/>
    <d v="1899-12-30T03:18:00"/>
    <d v="1899-12-30T04:58:00"/>
    <d v="1899-12-30T01:40:00"/>
    <n v="0.55000000000000004"/>
    <n v="1.1166666666860692"/>
    <x v="0"/>
    <m/>
    <x v="1"/>
  </r>
  <r>
    <n v="10"/>
    <x v="139"/>
    <n v="6"/>
    <d v="2023-04-02T03:52:00"/>
    <d v="2023-04-02T05:59:00"/>
    <x v="0"/>
    <x v="0"/>
    <x v="0"/>
    <n v="46.26"/>
    <s v="Ocupada"/>
    <n v="148"/>
    <x v="1"/>
    <s v="Plato_9, Plato_18, Plato_3, Plato_10"/>
    <n v="212"/>
    <x v="1"/>
    <d v="1899-12-30T03:52:00"/>
    <d v="1899-12-30T05:59:00"/>
    <d v="1899-12-30T02:22:00"/>
    <n v="2.65"/>
    <n v="0"/>
    <x v="1"/>
    <m/>
    <x v="1"/>
  </r>
  <r>
    <n v="18"/>
    <x v="140"/>
    <n v="4"/>
    <d v="2023-04-02T01:35:00"/>
    <d v="2023-04-02T04:50:00"/>
    <x v="3"/>
    <x v="1"/>
    <x v="2"/>
    <n v="15.92"/>
    <s v="Ocupada"/>
    <n v="149"/>
    <x v="2"/>
    <s v="Plato_18, Plato_2, Plato_4, Plato_9"/>
    <n v="226"/>
    <x v="1"/>
    <d v="1899-12-30T01:35:00"/>
    <d v="1899-12-30T04:50:00"/>
    <d v="1899-12-30T03:30:00"/>
    <n v="2.3166666666666669"/>
    <n v="1.1833333334497484"/>
    <x v="0"/>
    <m/>
    <x v="1"/>
  </r>
  <r>
    <n v="18"/>
    <x v="141"/>
    <n v="6"/>
    <d v="2023-04-02T00:37:00"/>
    <d v="2023-04-02T03:10:00"/>
    <x v="1"/>
    <x v="0"/>
    <x v="0"/>
    <n v="48.43"/>
    <s v="Libre"/>
    <n v="150"/>
    <x v="10"/>
    <s v="Plato_5, Plato_11, Plato_3"/>
    <n v="150"/>
    <x v="1"/>
    <d v="1899-12-30T00:37:00"/>
    <d v="1899-12-30T03:10:00"/>
    <d v="1899-12-30T02:33:00"/>
    <n v="1.7666666666666666"/>
    <n v="0.78333333343810718"/>
    <x v="0"/>
    <m/>
    <x v="1"/>
  </r>
  <r>
    <n v="6"/>
    <x v="142"/>
    <n v="2"/>
    <d v="2023-04-02T03:15:00"/>
    <d v="2023-04-02T06:53:00"/>
    <x v="4"/>
    <x v="2"/>
    <x v="2"/>
    <n v="41.51"/>
    <s v="Ocupada"/>
    <n v="151"/>
    <x v="8"/>
    <s v="Plato_14, Plato_13"/>
    <n v="132"/>
    <x v="1"/>
    <d v="1899-12-30T03:15:00"/>
    <d v="1899-12-30T06:53:00"/>
    <d v="1899-12-30T03:53:00"/>
    <n v="0.31666666666666665"/>
    <n v="3.5666666668102458"/>
    <x v="0"/>
    <m/>
    <x v="1"/>
  </r>
  <r>
    <n v="5"/>
    <x v="143"/>
    <n v="6"/>
    <d v="2023-04-02T01:14:00"/>
    <d v="2023-04-02T02:52:00"/>
    <x v="4"/>
    <x v="0"/>
    <x v="0"/>
    <n v="25.57"/>
    <s v="Reservada"/>
    <n v="152"/>
    <x v="8"/>
    <s v="Plato_16"/>
    <n v="56"/>
    <x v="1"/>
    <d v="1899-12-30T01:14:00"/>
    <d v="1899-12-30T02:52:00"/>
    <d v="1899-12-30T01:38:00"/>
    <n v="0.2"/>
    <n v="1.4333333332440816"/>
    <x v="0"/>
    <m/>
    <x v="1"/>
  </r>
  <r>
    <n v="10"/>
    <x v="40"/>
    <n v="1"/>
    <d v="2023-04-02T03:06:00"/>
    <d v="2023-04-02T05:26:00"/>
    <x v="2"/>
    <x v="1"/>
    <x v="0"/>
    <n v="42.84"/>
    <s v="Ocupada"/>
    <n v="153"/>
    <x v="3"/>
    <s v="Plato_11, Plato_7, Plato_20"/>
    <n v="203"/>
    <x v="1"/>
    <d v="1899-12-30T03:06:00"/>
    <d v="1899-12-30T05:26:00"/>
    <d v="1899-12-30T02:35:00"/>
    <n v="1.4833333333333334"/>
    <n v="1.1000000000970127"/>
    <x v="0"/>
    <m/>
    <x v="1"/>
  </r>
  <r>
    <n v="11"/>
    <x v="144"/>
    <n v="6"/>
    <d v="2023-04-02T02:09:00"/>
    <d v="2023-04-02T03:36:00"/>
    <x v="1"/>
    <x v="1"/>
    <x v="2"/>
    <n v="17.2"/>
    <s v="Libre"/>
    <n v="154"/>
    <x v="8"/>
    <s v="Plato_19, Plato_4"/>
    <n v="144"/>
    <x v="1"/>
    <d v="1899-12-30T02:09:00"/>
    <d v="1899-12-30T03:36:00"/>
    <d v="1899-12-30T01:27:00"/>
    <n v="1.3666666666666667"/>
    <n v="8.3333333344974836E-2"/>
    <x v="0"/>
    <m/>
    <x v="1"/>
  </r>
  <r>
    <n v="7"/>
    <x v="145"/>
    <n v="2"/>
    <d v="2023-04-02T01:53:00"/>
    <d v="2023-04-02T04:44:00"/>
    <x v="3"/>
    <x v="0"/>
    <x v="2"/>
    <n v="25.72"/>
    <s v="Reservada"/>
    <n v="155"/>
    <x v="5"/>
    <s v="Plato_6, Plato_17, Plato_3"/>
    <n v="136"/>
    <x v="1"/>
    <d v="1899-12-30T01:53:00"/>
    <d v="1899-12-30T04:44:00"/>
    <d v="1899-12-30T02:51:00"/>
    <n v="1.6666666666666667"/>
    <n v="1.1833333333682579"/>
    <x v="0"/>
    <m/>
    <x v="1"/>
  </r>
  <r>
    <n v="6"/>
    <x v="146"/>
    <n v="4"/>
    <d v="2023-04-02T00:40:00"/>
    <d v="2023-04-02T04:17:00"/>
    <x v="0"/>
    <x v="2"/>
    <x v="2"/>
    <n v="19.03"/>
    <s v="Libre"/>
    <n v="156"/>
    <x v="0"/>
    <s v="Plato_16"/>
    <n v="56"/>
    <x v="1"/>
    <d v="1899-12-30T00:40:00"/>
    <d v="1899-12-30T04:17:00"/>
    <d v="1899-12-30T03:37:00"/>
    <n v="0.1"/>
    <n v="3.5166666665812953"/>
    <x v="0"/>
    <m/>
    <x v="1"/>
  </r>
  <r>
    <n v="13"/>
    <x v="147"/>
    <n v="5"/>
    <d v="2023-04-02T03:22:00"/>
    <d v="2023-04-02T06:15:00"/>
    <x v="0"/>
    <x v="1"/>
    <x v="2"/>
    <n v="28.48"/>
    <s v="Ocupada"/>
    <n v="157"/>
    <x v="4"/>
    <s v="Plato_1, Plato_16, Plato_2, Plato_19"/>
    <n v="271"/>
    <x v="1"/>
    <d v="1899-12-30T03:22:00"/>
    <d v="1899-12-30T06:15:00"/>
    <d v="1899-12-30T03:08:00"/>
    <n v="2.5"/>
    <n v="0.63333333330228925"/>
    <x v="0"/>
    <m/>
    <x v="1"/>
  </r>
  <r>
    <n v="5"/>
    <x v="148"/>
    <n v="5"/>
    <d v="2023-04-02T02:45:00"/>
    <d v="2023-04-02T03:59:00"/>
    <x v="0"/>
    <x v="0"/>
    <x v="2"/>
    <n v="48.75"/>
    <s v="Libre"/>
    <n v="158"/>
    <x v="9"/>
    <s v="Plato_12, Plato_10, Plato_19, Plato_8"/>
    <n v="310"/>
    <x v="1"/>
    <d v="1899-12-30T02:45:00"/>
    <d v="1899-12-30T03:59:00"/>
    <d v="1899-12-30T01:14:00"/>
    <n v="2.25"/>
    <n v="0"/>
    <x v="1"/>
    <m/>
    <x v="1"/>
  </r>
  <r>
    <n v="16"/>
    <x v="149"/>
    <n v="1"/>
    <d v="2023-04-02T00:10:00"/>
    <d v="2023-04-02T01:15:00"/>
    <x v="0"/>
    <x v="1"/>
    <x v="2"/>
    <n v="47.81"/>
    <s v="Ocupada"/>
    <n v="159"/>
    <x v="2"/>
    <s v="Plato_9, Plato_17, Plato_4, Plato_11"/>
    <n v="253"/>
    <x v="1"/>
    <d v="1899-12-30T00:10:00"/>
    <d v="1899-12-30T01:15:00"/>
    <d v="1899-12-30T01:20:00"/>
    <n v="1.2333333333333334"/>
    <n v="0.10000000003880505"/>
    <x v="0"/>
    <m/>
    <x v="1"/>
  </r>
  <r>
    <n v="19"/>
    <x v="150"/>
    <n v="6"/>
    <d v="2023-04-02T01:06:00"/>
    <d v="2023-04-02T04:33:00"/>
    <x v="2"/>
    <x v="0"/>
    <x v="2"/>
    <n v="26.02"/>
    <s v="Reservada"/>
    <n v="160"/>
    <x v="1"/>
    <s v="Plato_19, Plato_7"/>
    <n v="156"/>
    <x v="1"/>
    <d v="1899-12-30T01:06:00"/>
    <d v="1899-12-30T04:33:00"/>
    <d v="1899-12-30T03:27:00"/>
    <n v="1.1166666666666667"/>
    <n v="2.3333333334031825"/>
    <x v="0"/>
    <m/>
    <x v="1"/>
  </r>
  <r>
    <n v="13"/>
    <x v="151"/>
    <n v="6"/>
    <d v="2023-04-02T00:45:00"/>
    <d v="2023-04-02T04:23:00"/>
    <x v="2"/>
    <x v="0"/>
    <x v="2"/>
    <n v="18.86"/>
    <s v="Reservada"/>
    <n v="161"/>
    <x v="3"/>
    <s v="Plato_16"/>
    <n v="84"/>
    <x v="1"/>
    <d v="1899-12-30T00:45:00"/>
    <d v="1899-12-30T04:23:00"/>
    <d v="1899-12-30T03:38:00"/>
    <n v="0.95"/>
    <n v="2.6833333333022891"/>
    <x v="0"/>
    <m/>
    <x v="1"/>
  </r>
  <r>
    <n v="14"/>
    <x v="152"/>
    <n v="4"/>
    <d v="2023-04-02T00:57:00"/>
    <d v="2023-04-02T02:34:00"/>
    <x v="1"/>
    <x v="0"/>
    <x v="2"/>
    <n v="17.55"/>
    <s v="Reservada"/>
    <n v="162"/>
    <x v="3"/>
    <s v="Plato_7"/>
    <n v="72"/>
    <x v="1"/>
    <d v="1899-12-30T00:57:00"/>
    <d v="1899-12-30T02:34:00"/>
    <d v="1899-12-30T01:37:00"/>
    <n v="0.41666666666666669"/>
    <n v="1.200000000031044"/>
    <x v="0"/>
    <m/>
    <x v="1"/>
  </r>
  <r>
    <n v="6"/>
    <x v="153"/>
    <n v="1"/>
    <d v="2023-04-02T01:35:00"/>
    <d v="2023-04-02T04:09:00"/>
    <x v="3"/>
    <x v="0"/>
    <x v="2"/>
    <n v="14.94"/>
    <s v="Ocupada"/>
    <n v="163"/>
    <x v="9"/>
    <s v="Plato_17, Plato_2, Plato_11, Plato_5"/>
    <n v="271"/>
    <x v="1"/>
    <d v="1899-12-30T01:35:00"/>
    <d v="1899-12-30T04:09:00"/>
    <d v="1899-12-30T02:49:00"/>
    <n v="1.1833333333333333"/>
    <n v="1.6333333334924343"/>
    <x v="0"/>
    <m/>
    <x v="1"/>
  </r>
  <r>
    <n v="8"/>
    <x v="154"/>
    <n v="2"/>
    <d v="2023-04-02T02:34:00"/>
    <d v="2023-04-02T06:02:00"/>
    <x v="4"/>
    <x v="2"/>
    <x v="2"/>
    <n v="47.53"/>
    <s v="Reservada"/>
    <n v="164"/>
    <x v="1"/>
    <s v="Plato_5, Plato_19, Plato_15, Plato_7"/>
    <n v="170"/>
    <x v="1"/>
    <d v="1899-12-30T02:34:00"/>
    <d v="1899-12-30T06:02:00"/>
    <d v="1899-12-30T03:28:00"/>
    <n v="1.75"/>
    <n v="1.71666666661622"/>
    <x v="0"/>
    <m/>
    <x v="1"/>
  </r>
  <r>
    <n v="10"/>
    <x v="155"/>
    <n v="3"/>
    <d v="2023-04-02T02:21:00"/>
    <d v="2023-04-02T05:12:00"/>
    <x v="0"/>
    <x v="2"/>
    <x v="2"/>
    <n v="41.9"/>
    <s v="Ocupada"/>
    <n v="165"/>
    <x v="4"/>
    <s v="Plato_7, Plato_13"/>
    <n v="90"/>
    <x v="1"/>
    <d v="1899-12-30T02:21:00"/>
    <d v="1899-12-30T05:12:00"/>
    <d v="1899-12-30T03:06:00"/>
    <n v="0.93333333333333335"/>
    <n v="2.166666666701591"/>
    <x v="0"/>
    <m/>
    <x v="1"/>
  </r>
  <r>
    <n v="12"/>
    <x v="156"/>
    <n v="1"/>
    <d v="2023-04-02T01:18:00"/>
    <d v="2023-04-02T02:44:00"/>
    <x v="4"/>
    <x v="0"/>
    <x v="1"/>
    <n v="43.95"/>
    <s v="Ocupada"/>
    <n v="166"/>
    <x v="4"/>
    <s v="Plato_14"/>
    <n v="46"/>
    <x v="1"/>
    <d v="1899-12-30T01:18:00"/>
    <d v="1899-12-30T02:44:00"/>
    <d v="1899-12-30T01:41:00"/>
    <n v="0.36666666666666664"/>
    <n v="1.316666666623981"/>
    <x v="0"/>
    <m/>
    <x v="1"/>
  </r>
  <r>
    <n v="5"/>
    <x v="157"/>
    <n v="6"/>
    <d v="2023-04-02T01:19:00"/>
    <d v="2023-04-02T02:46:00"/>
    <x v="2"/>
    <x v="0"/>
    <x v="0"/>
    <n v="42.74"/>
    <s v="Reservada"/>
    <n v="167"/>
    <x v="10"/>
    <s v="Plato_12, Plato_18, Plato_17"/>
    <n v="152"/>
    <x v="1"/>
    <d v="1899-12-30T01:19:00"/>
    <d v="1899-12-30T02:46:00"/>
    <d v="1899-12-30T01:27:00"/>
    <n v="1.2666666666666666"/>
    <n v="0.18333333334497492"/>
    <x v="0"/>
    <m/>
    <x v="1"/>
  </r>
  <r>
    <n v="17"/>
    <x v="158"/>
    <n v="4"/>
    <d v="2023-04-02T02:05:00"/>
    <d v="2023-04-02T03:23:00"/>
    <x v="1"/>
    <x v="0"/>
    <x v="2"/>
    <n v="17.09"/>
    <s v="Reservada"/>
    <n v="168"/>
    <x v="5"/>
    <s v="Plato_5"/>
    <n v="44"/>
    <x v="1"/>
    <d v="1899-12-30T02:05:00"/>
    <d v="1899-12-30T03:23:00"/>
    <d v="1899-12-30T01:18:00"/>
    <n v="0.11666666666666667"/>
    <n v="1.1833333333798994"/>
    <x v="0"/>
    <m/>
    <x v="1"/>
  </r>
  <r>
    <n v="19"/>
    <x v="159"/>
    <n v="1"/>
    <d v="2023-04-02T01:56:00"/>
    <d v="2023-04-02T05:14:00"/>
    <x v="0"/>
    <x v="0"/>
    <x v="0"/>
    <n v="16.62"/>
    <s v="Libre"/>
    <n v="169"/>
    <x v="3"/>
    <s v="Plato_13, Plato_18, Plato_5"/>
    <n v="154"/>
    <x v="1"/>
    <d v="1899-12-30T01:56:00"/>
    <d v="1899-12-30T05:14:00"/>
    <d v="1899-12-30T03:18:00"/>
    <n v="1.8333333333333333"/>
    <n v="1.4666666665968175"/>
    <x v="0"/>
    <m/>
    <x v="1"/>
  </r>
  <r>
    <n v="12"/>
    <x v="160"/>
    <n v="2"/>
    <d v="2023-04-02T02:37:00"/>
    <d v="2023-04-02T05:26:00"/>
    <x v="2"/>
    <x v="2"/>
    <x v="2"/>
    <n v="25.98"/>
    <s v="Libre"/>
    <n v="170"/>
    <x v="1"/>
    <s v="Plato_3, Plato_9, Plato_19, Plato_2"/>
    <n v="243"/>
    <x v="1"/>
    <d v="1899-12-30T02:37:00"/>
    <d v="1899-12-30T05:26:00"/>
    <d v="1899-12-30T02:49:00"/>
    <n v="1.2166666666666666"/>
    <n v="1.6000000001008934"/>
    <x v="0"/>
    <m/>
    <x v="1"/>
  </r>
  <r>
    <n v="16"/>
    <x v="161"/>
    <n v="6"/>
    <d v="2023-04-02T01:53:00"/>
    <d v="2023-04-02T03:04:00"/>
    <x v="2"/>
    <x v="2"/>
    <x v="2"/>
    <n v="46.56"/>
    <s v="Libre"/>
    <n v="171"/>
    <x v="2"/>
    <s v="Plato_10, Plato_9"/>
    <n v="139"/>
    <x v="1"/>
    <d v="1899-12-30T01:53:00"/>
    <d v="1899-12-30T03:04:00"/>
    <d v="1899-12-30T01:11:00"/>
    <n v="0.85"/>
    <n v="0.3333333333488554"/>
    <x v="0"/>
    <m/>
    <x v="1"/>
  </r>
  <r>
    <n v="12"/>
    <x v="162"/>
    <n v="3"/>
    <d v="2023-04-02T02:49:00"/>
    <d v="2023-04-02T06:06:00"/>
    <x v="1"/>
    <x v="0"/>
    <x v="2"/>
    <n v="45.17"/>
    <s v="Ocupada"/>
    <n v="172"/>
    <x v="6"/>
    <s v="Plato_18"/>
    <n v="68"/>
    <x v="1"/>
    <d v="1899-12-30T02:49:00"/>
    <d v="1899-12-30T06:06:00"/>
    <d v="1899-12-30T03:32:00"/>
    <n v="0.45"/>
    <n v="3.0833333333837798"/>
    <x v="0"/>
    <m/>
    <x v="1"/>
  </r>
  <r>
    <n v="11"/>
    <x v="163"/>
    <n v="3"/>
    <d v="2023-04-02T00:18:00"/>
    <d v="2023-04-02T03:43:00"/>
    <x v="4"/>
    <x v="0"/>
    <x v="2"/>
    <n v="48.73"/>
    <s v="Ocupada"/>
    <n v="173"/>
    <x v="9"/>
    <s v="Plato_6, Plato_15"/>
    <n v="177"/>
    <x v="1"/>
    <d v="1899-12-30T00:18:00"/>
    <d v="1899-12-30T03:43:00"/>
    <d v="1899-12-30T03:40:00"/>
    <n v="1.1166666666666667"/>
    <n v="2.5500000001358178"/>
    <x v="0"/>
    <m/>
    <x v="1"/>
  </r>
  <r>
    <n v="10"/>
    <x v="164"/>
    <n v="5"/>
    <d v="2023-04-02T00:09:00"/>
    <d v="2023-04-02T01:12:00"/>
    <x v="4"/>
    <x v="0"/>
    <x v="2"/>
    <n v="48.24"/>
    <s v="Reservada"/>
    <n v="174"/>
    <x v="5"/>
    <s v="Plato_2"/>
    <n v="60"/>
    <x v="1"/>
    <d v="1899-12-30T00:09:00"/>
    <d v="1899-12-30T01:12:00"/>
    <d v="1899-12-30T01:03:00"/>
    <n v="0.2"/>
    <n v="0.85000000010477383"/>
    <x v="0"/>
    <m/>
    <x v="1"/>
  </r>
  <r>
    <n v="14"/>
    <x v="81"/>
    <n v="3"/>
    <d v="2023-04-02T01:27:00"/>
    <d v="2023-04-02T03:04:00"/>
    <x v="0"/>
    <x v="0"/>
    <x v="2"/>
    <n v="27.94"/>
    <s v="Reservada"/>
    <n v="175"/>
    <x v="1"/>
    <s v="Plato_15, Plato_7"/>
    <n v="144"/>
    <x v="1"/>
    <d v="1899-12-30T01:27:00"/>
    <d v="1899-12-30T03:04:00"/>
    <d v="1899-12-30T01:37:00"/>
    <n v="0.78333333333333333"/>
    <n v="0.83333333336437743"/>
    <x v="0"/>
    <m/>
    <x v="1"/>
  </r>
  <r>
    <n v="20"/>
    <x v="165"/>
    <n v="4"/>
    <d v="2023-04-02T02:27:00"/>
    <d v="2023-04-02T04:32:00"/>
    <x v="2"/>
    <x v="0"/>
    <x v="2"/>
    <n v="30.5"/>
    <s v="Ocupada"/>
    <n v="176"/>
    <x v="9"/>
    <s v="Plato_13"/>
    <n v="63"/>
    <x v="1"/>
    <d v="1899-12-30T02:27:00"/>
    <d v="1899-12-30T04:32:00"/>
    <d v="1899-12-30T02:20:00"/>
    <n v="0.8"/>
    <n v="1.5333333333139307"/>
    <x v="0"/>
    <m/>
    <x v="1"/>
  </r>
  <r>
    <n v="4"/>
    <x v="166"/>
    <n v="1"/>
    <d v="2023-04-02T00:14:00"/>
    <d v="2023-04-02T01:14:00"/>
    <x v="4"/>
    <x v="2"/>
    <x v="2"/>
    <n v="10.39"/>
    <s v="Ocupada"/>
    <n v="177"/>
    <x v="4"/>
    <s v="Plato_7, Plato_10, Plato_13, Plato_12"/>
    <n v="173"/>
    <x v="1"/>
    <d v="1899-12-30T00:14:00"/>
    <d v="1899-12-30T01:14:00"/>
    <d v="1899-12-30T01:15:00"/>
    <n v="2.3666666666666667"/>
    <n v="0"/>
    <x v="1"/>
    <m/>
    <x v="1"/>
  </r>
  <r>
    <n v="11"/>
    <x v="167"/>
    <n v="6"/>
    <d v="2023-04-02T01:53:00"/>
    <d v="2023-04-02T05:18:00"/>
    <x v="0"/>
    <x v="2"/>
    <x v="2"/>
    <n v="31.6"/>
    <s v="Reservada"/>
    <n v="178"/>
    <x v="5"/>
    <s v="Plato_2, Plato_8, Plato_5, Plato_11"/>
    <n v="208"/>
    <x v="1"/>
    <d v="1899-12-30T01:53:00"/>
    <d v="1899-12-30T05:18:00"/>
    <d v="1899-12-30T03:25:00"/>
    <n v="2.4333333333333331"/>
    <n v="0.98333333329452843"/>
    <x v="0"/>
    <m/>
    <x v="1"/>
  </r>
  <r>
    <n v="12"/>
    <x v="168"/>
    <n v="2"/>
    <d v="2023-04-02T00:44:00"/>
    <d v="2023-04-02T03:08:00"/>
    <x v="4"/>
    <x v="1"/>
    <x v="2"/>
    <n v="13.3"/>
    <s v="Reservada"/>
    <n v="179"/>
    <x v="1"/>
    <s v="Plato_17"/>
    <n v="62"/>
    <x v="1"/>
    <d v="1899-12-30T00:44:00"/>
    <d v="1899-12-30T03:08:00"/>
    <d v="1899-12-30T02:24:00"/>
    <n v="0.43333333333333335"/>
    <n v="1.966666666806365"/>
    <x v="0"/>
    <m/>
    <x v="1"/>
  </r>
  <r>
    <n v="10"/>
    <x v="169"/>
    <n v="1"/>
    <d v="2023-04-02T02:21:00"/>
    <d v="2023-04-02T05:09:00"/>
    <x v="2"/>
    <x v="2"/>
    <x v="2"/>
    <n v="46.61"/>
    <s v="Reservada"/>
    <n v="180"/>
    <x v="2"/>
    <s v="Plato_9, Plato_2, Plato_3, Plato_6"/>
    <n v="166"/>
    <x v="1"/>
    <d v="1899-12-30T02:21:00"/>
    <d v="1899-12-30T05:09:00"/>
    <d v="1899-12-30T02:48:00"/>
    <n v="2.6833333333333331"/>
    <n v="0.116666666713233"/>
    <x v="0"/>
    <m/>
    <x v="1"/>
  </r>
  <r>
    <n v="15"/>
    <x v="170"/>
    <n v="1"/>
    <d v="2023-04-02T02:45:00"/>
    <d v="2023-04-02T03:54:00"/>
    <x v="1"/>
    <x v="2"/>
    <x v="2"/>
    <n v="42.58"/>
    <s v="Ocupada"/>
    <n v="181"/>
    <x v="3"/>
    <s v="Plato_6"/>
    <n v="27"/>
    <x v="1"/>
    <d v="1899-12-30T02:45:00"/>
    <d v="1899-12-30T03:54:00"/>
    <d v="1899-12-30T01:24:00"/>
    <n v="0.91666666666666663"/>
    <n v="0.48333333324020111"/>
    <x v="0"/>
    <m/>
    <x v="1"/>
  </r>
  <r>
    <n v="18"/>
    <x v="171"/>
    <n v="2"/>
    <d v="2023-04-02T03:53:00"/>
    <d v="2023-04-02T06:30:00"/>
    <x v="0"/>
    <x v="0"/>
    <x v="0"/>
    <n v="38.36"/>
    <s v="Libre"/>
    <n v="182"/>
    <x v="3"/>
    <s v="Plato_12"/>
    <n v="38"/>
    <x v="1"/>
    <d v="1899-12-30T03:53:00"/>
    <d v="1899-12-30T06:30:00"/>
    <d v="1899-12-30T02:37:00"/>
    <n v="0.18333333333333332"/>
    <n v="2.43333333330617"/>
    <x v="0"/>
    <m/>
    <x v="1"/>
  </r>
  <r>
    <n v="18"/>
    <x v="172"/>
    <n v="1"/>
    <d v="2023-04-02T02:46:00"/>
    <d v="2023-04-02T06:28:00"/>
    <x v="1"/>
    <x v="0"/>
    <x v="2"/>
    <n v="11.69"/>
    <s v="Ocupada"/>
    <n v="183"/>
    <x v="7"/>
    <s v="Plato_15, Plato_10, Plato_3, Plato_8"/>
    <n v="255"/>
    <x v="1"/>
    <d v="1899-12-30T02:46:00"/>
    <d v="1899-12-30T06:28:00"/>
    <d v="1899-12-30T03:57:00"/>
    <n v="2.7666666666666666"/>
    <n v="1.1833333333449749"/>
    <x v="0"/>
    <m/>
    <x v="1"/>
  </r>
  <r>
    <n v="4"/>
    <x v="173"/>
    <n v="6"/>
    <d v="2023-04-02T03:55:00"/>
    <d v="2023-04-02T07:01:00"/>
    <x v="3"/>
    <x v="0"/>
    <x v="2"/>
    <n v="24.24"/>
    <s v="Ocupada"/>
    <n v="184"/>
    <x v="9"/>
    <s v="Plato_16, Plato_6, Plato_3"/>
    <n v="205"/>
    <x v="1"/>
    <d v="1899-12-30T03:55:00"/>
    <d v="1899-12-30T07:01:00"/>
    <d v="1899-12-30T03:21:00"/>
    <n v="0.48333333333333334"/>
    <n v="2.8666666666433835"/>
    <x v="0"/>
    <m/>
    <x v="1"/>
  </r>
  <r>
    <n v="16"/>
    <x v="137"/>
    <n v="2"/>
    <d v="2023-04-02T02:47:00"/>
    <d v="2023-04-02T06:26:00"/>
    <x v="1"/>
    <x v="1"/>
    <x v="2"/>
    <n v="28.07"/>
    <s v="Libre"/>
    <n v="185"/>
    <x v="7"/>
    <s v="Plato_13, Plato_16"/>
    <n v="91"/>
    <x v="1"/>
    <d v="1899-12-30T02:47:00"/>
    <d v="1899-12-30T06:26:00"/>
    <d v="1899-12-30T03:39:00"/>
    <n v="0.66666666666666663"/>
    <n v="2.9833333333566165"/>
    <x v="0"/>
    <m/>
    <x v="1"/>
  </r>
  <r>
    <n v="13"/>
    <x v="174"/>
    <n v="6"/>
    <d v="2023-04-02T00:40:00"/>
    <d v="2023-04-02T04:14:00"/>
    <x v="1"/>
    <x v="0"/>
    <x v="2"/>
    <n v="17.55"/>
    <s v="Reservada"/>
    <n v="186"/>
    <x v="1"/>
    <s v="Plato_6, Plato_15, Plato_17"/>
    <n v="270"/>
    <x v="1"/>
    <d v="1899-12-30T00:40:00"/>
    <d v="1899-12-30T04:14:00"/>
    <d v="1899-12-30T03:34:00"/>
    <n v="1.55"/>
    <n v="2.0166666665929371"/>
    <x v="0"/>
    <m/>
    <x v="1"/>
  </r>
  <r>
    <n v="5"/>
    <x v="175"/>
    <n v="1"/>
    <d v="2023-04-02T02:23:00"/>
    <d v="2023-04-02T05:28:00"/>
    <x v="4"/>
    <x v="0"/>
    <x v="2"/>
    <n v="17.399999999999999"/>
    <s v="Libre"/>
    <n v="187"/>
    <x v="5"/>
    <s v="Plato_18, Plato_10, Plato_9, Plato_6"/>
    <n v="208"/>
    <x v="1"/>
    <d v="1899-12-30T02:23:00"/>
    <d v="1899-12-30T05:28:00"/>
    <d v="1899-12-30T03:05:00"/>
    <n v="2.1"/>
    <n v="0.98333333325572303"/>
    <x v="0"/>
    <m/>
    <x v="1"/>
  </r>
  <r>
    <n v="20"/>
    <x v="176"/>
    <n v="4"/>
    <d v="2023-04-02T03:40:00"/>
    <d v="2023-04-02T05:21:00"/>
    <x v="0"/>
    <x v="1"/>
    <x v="2"/>
    <n v="13.95"/>
    <s v="Reservada"/>
    <n v="188"/>
    <x v="1"/>
    <s v="Plato_17, Plato_10"/>
    <n v="83"/>
    <x v="1"/>
    <d v="1899-12-30T03:40:00"/>
    <d v="1899-12-30T05:21:00"/>
    <d v="1899-12-30T01:41:00"/>
    <n v="1.75"/>
    <n v="0"/>
    <x v="1"/>
    <m/>
    <x v="1"/>
  </r>
  <r>
    <n v="11"/>
    <x v="177"/>
    <n v="4"/>
    <d v="2023-04-02T03:48:00"/>
    <d v="2023-04-02T06:10:00"/>
    <x v="2"/>
    <x v="0"/>
    <x v="2"/>
    <n v="41.66"/>
    <s v="Reservada"/>
    <n v="189"/>
    <x v="0"/>
    <s v="Plato_18, Plato_10, Plato_7"/>
    <n v="192"/>
    <x v="1"/>
    <d v="1899-12-30T03:48:00"/>
    <d v="1899-12-30T06:10:00"/>
    <d v="1899-12-30T02:22:00"/>
    <n v="1.95"/>
    <n v="0.4166666666977108"/>
    <x v="0"/>
    <m/>
    <x v="1"/>
  </r>
  <r>
    <n v="5"/>
    <x v="140"/>
    <n v="2"/>
    <d v="2023-04-02T01:31:00"/>
    <d v="2023-04-02T03:22:00"/>
    <x v="2"/>
    <x v="0"/>
    <x v="2"/>
    <n v="38.880000000000003"/>
    <s v="Libre"/>
    <n v="190"/>
    <x v="1"/>
    <s v="Plato_4, Plato_20, Plato_8, Plato_14"/>
    <n v="202"/>
    <x v="1"/>
    <d v="1899-12-30T01:31:00"/>
    <d v="1899-12-30T03:22:00"/>
    <d v="1899-12-30T01:51:00"/>
    <n v="1.7"/>
    <n v="0.14999999991850932"/>
    <x v="0"/>
    <m/>
    <x v="1"/>
  </r>
  <r>
    <n v="12"/>
    <x v="178"/>
    <n v="6"/>
    <d v="2023-04-02T00:00:00"/>
    <d v="2023-04-02T02:36:00"/>
    <x v="2"/>
    <x v="0"/>
    <x v="2"/>
    <n v="24.36"/>
    <s v="Ocupada"/>
    <n v="191"/>
    <x v="3"/>
    <s v="Plato_1, Plato_9"/>
    <n v="162"/>
    <x v="1"/>
    <d v="1899-12-30T00:00:00"/>
    <d v="1899-12-30T02:36:00"/>
    <d v="1899-12-30T02:51:00"/>
    <n v="1.45"/>
    <n v="1.3999999999185093"/>
    <x v="0"/>
    <m/>
    <x v="1"/>
  </r>
  <r>
    <n v="17"/>
    <x v="179"/>
    <n v="4"/>
    <d v="2023-04-02T02:36:00"/>
    <d v="2023-04-02T04:53:00"/>
    <x v="2"/>
    <x v="1"/>
    <x v="1"/>
    <n v="15.99"/>
    <s v="Libre"/>
    <n v="192"/>
    <x v="9"/>
    <s v="Plato_1"/>
    <n v="75"/>
    <x v="1"/>
    <d v="1899-12-30T02:36:00"/>
    <d v="1899-12-30T04:53:00"/>
    <d v="1899-12-30T02:17:00"/>
    <n v="0.43333333333333335"/>
    <n v="1.8500000001086543"/>
    <x v="0"/>
    <m/>
    <x v="1"/>
  </r>
  <r>
    <n v="3"/>
    <x v="180"/>
    <n v="5"/>
    <d v="2023-04-02T00:12:00"/>
    <d v="2023-04-02T03:04:00"/>
    <x v="3"/>
    <x v="1"/>
    <x v="2"/>
    <n v="24.85"/>
    <s v="Reservada"/>
    <n v="193"/>
    <x v="10"/>
    <s v="Plato_10, Plato_19, Plato_6, Plato_14"/>
    <n v="220"/>
    <x v="1"/>
    <d v="1899-12-30T00:12:00"/>
    <d v="1899-12-30T03:04:00"/>
    <d v="1899-12-30T02:52:00"/>
    <n v="2.85"/>
    <n v="1.6666666755918325E-2"/>
    <x v="0"/>
    <m/>
    <x v="1"/>
  </r>
  <r>
    <n v="3"/>
    <x v="181"/>
    <n v="6"/>
    <d v="2023-04-02T02:40:00"/>
    <d v="2023-04-02T03:56:00"/>
    <x v="3"/>
    <x v="0"/>
    <x v="0"/>
    <n v="11.41"/>
    <s v="Reservada"/>
    <n v="194"/>
    <x v="4"/>
    <s v="Plato_11, Plato_2"/>
    <n v="96"/>
    <x v="1"/>
    <d v="1899-12-30T02:40:00"/>
    <d v="1899-12-30T03:56:00"/>
    <d v="1899-12-30T01:16:00"/>
    <n v="1.1333333333333333"/>
    <n v="0.13333333344586817"/>
    <x v="0"/>
    <m/>
    <x v="1"/>
  </r>
  <r>
    <n v="2"/>
    <x v="182"/>
    <n v="1"/>
    <d v="2023-04-02T03:04:00"/>
    <d v="2023-04-02T04:09:00"/>
    <x v="0"/>
    <x v="0"/>
    <x v="0"/>
    <n v="10.06"/>
    <s v="Ocupada"/>
    <n v="195"/>
    <x v="1"/>
    <s v="Plato_1"/>
    <n v="50"/>
    <x v="1"/>
    <d v="1899-12-30T03:04:00"/>
    <d v="1899-12-30T04:09:00"/>
    <d v="1899-12-30T01:20:00"/>
    <n v="0.85"/>
    <n v="0.48333333337213846"/>
    <x v="0"/>
    <m/>
    <x v="1"/>
  </r>
  <r>
    <n v="4"/>
    <x v="5"/>
    <n v="3"/>
    <d v="2023-04-02T00:11:00"/>
    <d v="2023-04-02T04:10:00"/>
    <x v="2"/>
    <x v="0"/>
    <x v="2"/>
    <n v="42.65"/>
    <s v="Reservada"/>
    <n v="196"/>
    <x v="0"/>
    <s v="Plato_3, Plato_14, Plato_9, Plato_16"/>
    <n v="191"/>
    <x v="1"/>
    <d v="1899-12-30T00:11:00"/>
    <d v="1899-12-30T04:10:00"/>
    <d v="1899-12-30T03:59:00"/>
    <n v="2.9333333333333331"/>
    <n v="1.0499999998874654"/>
    <x v="0"/>
    <m/>
    <x v="1"/>
  </r>
  <r>
    <n v="5"/>
    <x v="183"/>
    <n v="6"/>
    <d v="2023-04-02T02:46:00"/>
    <d v="2023-04-02T04:54:00"/>
    <x v="2"/>
    <x v="1"/>
    <x v="0"/>
    <n v="20.11"/>
    <s v="Ocupada"/>
    <n v="197"/>
    <x v="1"/>
    <s v="Plato_18, Plato_6"/>
    <n v="129"/>
    <x v="1"/>
    <d v="1899-12-30T02:46:00"/>
    <d v="1899-12-30T04:54:00"/>
    <d v="1899-12-30T02:23:00"/>
    <n v="1.2"/>
    <n v="1.1833333334769123"/>
    <x v="0"/>
    <m/>
    <x v="1"/>
  </r>
  <r>
    <n v="9"/>
    <x v="184"/>
    <n v="4"/>
    <d v="2023-04-02T00:36:00"/>
    <d v="2023-04-02T03:05:00"/>
    <x v="1"/>
    <x v="0"/>
    <x v="2"/>
    <n v="36.72"/>
    <s v="Reservada"/>
    <n v="198"/>
    <x v="0"/>
    <s v="Plato_6"/>
    <n v="54"/>
    <x v="1"/>
    <d v="1899-12-30T00:36:00"/>
    <d v="1899-12-30T03:05:00"/>
    <d v="1899-12-30T02:29:00"/>
    <n v="0.55000000000000004"/>
    <n v="1.9333333332207985"/>
    <x v="0"/>
    <m/>
    <x v="1"/>
  </r>
  <r>
    <n v="11"/>
    <x v="185"/>
    <n v="5"/>
    <d v="2023-04-02T01:56:00"/>
    <d v="2023-04-02T05:40:00"/>
    <x v="2"/>
    <x v="2"/>
    <x v="0"/>
    <n v="13.26"/>
    <s v="Libre"/>
    <n v="199"/>
    <x v="3"/>
    <s v="Plato_9, Plato_8, Plato_13, Plato_6"/>
    <n v="261"/>
    <x v="1"/>
    <d v="1899-12-30T01:56:00"/>
    <d v="1899-12-30T05:40:00"/>
    <d v="1899-12-30T03:44:00"/>
    <n v="2.3666666666666667"/>
    <n v="1.3666666666123395"/>
    <x v="0"/>
    <m/>
    <x v="1"/>
  </r>
  <r>
    <n v="11"/>
    <x v="186"/>
    <n v="4"/>
    <d v="2023-04-02T02:35:00"/>
    <d v="2023-04-02T05:26:00"/>
    <x v="0"/>
    <x v="0"/>
    <x v="2"/>
    <n v="48.73"/>
    <s v="Reservada"/>
    <n v="200"/>
    <x v="1"/>
    <s v="Plato_12, Plato_1"/>
    <n v="88"/>
    <x v="1"/>
    <d v="1899-12-30T02:35:00"/>
    <d v="1899-12-30T05:26:00"/>
    <d v="1899-12-30T02:51:00"/>
    <n v="1.1166666666666667"/>
    <n v="1.7333333333682579"/>
    <x v="0"/>
    <m/>
    <x v="1"/>
  </r>
  <r>
    <n v="3"/>
    <x v="187"/>
    <n v="5"/>
    <d v="2023-04-02T00:18:00"/>
    <d v="2023-04-02T01:50:00"/>
    <x v="1"/>
    <x v="2"/>
    <x v="2"/>
    <n v="19.84"/>
    <s v="Reservada"/>
    <n v="201"/>
    <x v="4"/>
    <s v="Plato_7"/>
    <n v="72"/>
    <x v="1"/>
    <d v="1899-12-30T00:18:00"/>
    <d v="1899-12-30T01:50:00"/>
    <d v="1899-12-30T01:32:00"/>
    <n v="0.96666666666666667"/>
    <n v="0.56666666677532096"/>
    <x v="0"/>
    <m/>
    <x v="1"/>
  </r>
  <r>
    <n v="16"/>
    <x v="188"/>
    <n v="5"/>
    <d v="2023-04-02T00:58:00"/>
    <d v="2023-04-02T02:00:00"/>
    <x v="0"/>
    <x v="0"/>
    <x v="2"/>
    <n v="24.19"/>
    <s v="Ocupada"/>
    <n v="202"/>
    <x v="6"/>
    <s v="Plato_19, Plato_20, Plato_7, Plato_2"/>
    <n v="206"/>
    <x v="1"/>
    <d v="1899-12-30T00:58:00"/>
    <d v="1899-12-30T02:00:00"/>
    <d v="1899-12-30T01:17:00"/>
    <n v="2.6"/>
    <n v="0"/>
    <x v="1"/>
    <m/>
    <x v="1"/>
  </r>
  <r>
    <n v="5"/>
    <x v="189"/>
    <n v="2"/>
    <d v="2023-04-02T03:57:00"/>
    <d v="2023-04-02T05:21:00"/>
    <x v="1"/>
    <x v="0"/>
    <x v="2"/>
    <n v="40.19"/>
    <s v="Libre"/>
    <n v="203"/>
    <x v="4"/>
    <s v="Plato_17, Plato_13"/>
    <n v="156"/>
    <x v="1"/>
    <d v="1899-12-30T03:57:00"/>
    <d v="1899-12-30T05:21:00"/>
    <d v="1899-12-30T01:24:00"/>
    <n v="1.4166666666666667"/>
    <n v="0"/>
    <x v="1"/>
    <m/>
    <x v="1"/>
  </r>
  <r>
    <n v="16"/>
    <x v="190"/>
    <n v="5"/>
    <d v="2023-04-02T00:17:00"/>
    <d v="2023-04-02T02:25:00"/>
    <x v="1"/>
    <x v="0"/>
    <x v="1"/>
    <n v="49.56"/>
    <s v="Libre"/>
    <n v="204"/>
    <x v="7"/>
    <s v="Plato_7"/>
    <n v="48"/>
    <x v="1"/>
    <d v="1899-12-30T00:17:00"/>
    <d v="1899-12-30T02:25:00"/>
    <d v="1899-12-30T02:08:00"/>
    <n v="0.35"/>
    <n v="1.7833333333022892"/>
    <x v="0"/>
    <m/>
    <x v="1"/>
  </r>
  <r>
    <n v="14"/>
    <x v="191"/>
    <n v="1"/>
    <d v="2023-04-02T02:15:00"/>
    <d v="2023-04-02T06:14:00"/>
    <x v="2"/>
    <x v="0"/>
    <x v="0"/>
    <n v="26.49"/>
    <s v="Libre"/>
    <n v="205"/>
    <x v="9"/>
    <s v="Plato_15, Plato_9"/>
    <n v="61"/>
    <x v="1"/>
    <d v="1899-12-30T02:15:00"/>
    <d v="1899-12-30T06:14:00"/>
    <d v="1899-12-30T03:59:00"/>
    <n v="1.4333333333333333"/>
    <n v="2.5500000000620879"/>
    <x v="0"/>
    <m/>
    <x v="1"/>
  </r>
  <r>
    <n v="4"/>
    <x v="192"/>
    <n v="6"/>
    <d v="2023-04-02T03:27:00"/>
    <d v="2023-04-02T06:09:00"/>
    <x v="4"/>
    <x v="0"/>
    <x v="2"/>
    <n v="36.96"/>
    <s v="Ocupada"/>
    <n v="206"/>
    <x v="6"/>
    <s v="Plato_2"/>
    <n v="30"/>
    <x v="1"/>
    <d v="1899-12-30T03:27:00"/>
    <d v="1899-12-30T06:09:00"/>
    <d v="1899-12-30T02:57:00"/>
    <n v="0.96666666666666667"/>
    <n v="1.9833333332285594"/>
    <x v="0"/>
    <m/>
    <x v="1"/>
  </r>
  <r>
    <n v="20"/>
    <x v="193"/>
    <n v="3"/>
    <d v="2023-04-02T02:49:00"/>
    <d v="2023-04-02T04:02:00"/>
    <x v="3"/>
    <x v="2"/>
    <x v="2"/>
    <n v="46.54"/>
    <s v="Reservada"/>
    <n v="207"/>
    <x v="2"/>
    <s v="Plato_10, Plato_8, Plato_17"/>
    <n v="180"/>
    <x v="1"/>
    <d v="1899-12-30T02:49:00"/>
    <d v="1899-12-30T04:02:00"/>
    <d v="1899-12-30T01:13:00"/>
    <n v="1.85"/>
    <n v="0"/>
    <x v="1"/>
    <m/>
    <x v="1"/>
  </r>
  <r>
    <n v="16"/>
    <x v="194"/>
    <n v="4"/>
    <d v="2023-04-02T03:33:00"/>
    <d v="2023-04-02T06:36:00"/>
    <x v="1"/>
    <x v="0"/>
    <x v="0"/>
    <n v="36.700000000000003"/>
    <s v="Ocupada"/>
    <n v="208"/>
    <x v="4"/>
    <s v="Plato_15, Plato_19, Plato_3"/>
    <n v="180"/>
    <x v="1"/>
    <d v="1899-12-30T03:33:00"/>
    <d v="1899-12-30T06:36:00"/>
    <d v="1899-12-30T03:18:00"/>
    <n v="1.6666666666666667"/>
    <n v="1.6333333333216917"/>
    <x v="0"/>
    <m/>
    <x v="1"/>
  </r>
  <r>
    <n v="9"/>
    <x v="195"/>
    <n v="6"/>
    <d v="2023-04-02T01:31:00"/>
    <d v="2023-04-02T04:06:00"/>
    <x v="1"/>
    <x v="2"/>
    <x v="1"/>
    <n v="34.49"/>
    <s v="Reservada"/>
    <n v="209"/>
    <x v="6"/>
    <s v="Plato_14, Plato_18, Plato_1, Plato_10"/>
    <n v="214"/>
    <x v="1"/>
    <d v="1899-12-30T01:31:00"/>
    <d v="1899-12-30T04:06:00"/>
    <d v="1899-12-30T02:35:00"/>
    <n v="2.85"/>
    <n v="0"/>
    <x v="1"/>
    <m/>
    <x v="1"/>
  </r>
  <r>
    <n v="10"/>
    <x v="196"/>
    <n v="4"/>
    <d v="2023-04-02T02:43:00"/>
    <d v="2023-04-02T04:29:00"/>
    <x v="2"/>
    <x v="1"/>
    <x v="2"/>
    <n v="14.67"/>
    <s v="Libre"/>
    <n v="210"/>
    <x v="5"/>
    <s v="Plato_13, Plato_2, Plato_7, Plato_20"/>
    <n v="195"/>
    <x v="1"/>
    <d v="1899-12-30T02:43:00"/>
    <d v="1899-12-30T04:29:00"/>
    <d v="1899-12-30T01:46:00"/>
    <n v="2.6333333333333333"/>
    <n v="0"/>
    <x v="1"/>
    <m/>
    <x v="1"/>
  </r>
  <r>
    <n v="1"/>
    <x v="197"/>
    <n v="2"/>
    <d v="2023-04-02T03:40:00"/>
    <d v="2023-04-02T05:26:00"/>
    <x v="1"/>
    <x v="0"/>
    <x v="0"/>
    <n v="11.13"/>
    <s v="Reservada"/>
    <n v="211"/>
    <x v="10"/>
    <s v="Plato_13, Plato_4, Plato_1, Plato_3"/>
    <n v="169"/>
    <x v="1"/>
    <d v="1899-12-30T03:40:00"/>
    <d v="1899-12-30T05:26:00"/>
    <d v="1899-12-30T01:46:00"/>
    <n v="2.25"/>
    <n v="0"/>
    <x v="1"/>
    <m/>
    <x v="1"/>
  </r>
  <r>
    <n v="14"/>
    <x v="84"/>
    <n v="6"/>
    <d v="2023-04-02T02:35:00"/>
    <d v="2023-04-02T03:40:00"/>
    <x v="4"/>
    <x v="0"/>
    <x v="0"/>
    <n v="18.850000000000001"/>
    <s v="Ocupada"/>
    <n v="212"/>
    <x v="4"/>
    <s v="Plato_2, Plato_10, Plato_13, Plato_16"/>
    <n v="245"/>
    <x v="1"/>
    <d v="1899-12-30T02:35:00"/>
    <d v="1899-12-30T03:40:00"/>
    <d v="1899-12-30T01:20:00"/>
    <n v="2.7333333333333334"/>
    <n v="0"/>
    <x v="1"/>
    <m/>
    <x v="1"/>
  </r>
  <r>
    <n v="13"/>
    <x v="198"/>
    <n v="6"/>
    <d v="2023-04-02T01:46:00"/>
    <d v="2023-04-02T04:58:00"/>
    <x v="3"/>
    <x v="0"/>
    <x v="2"/>
    <n v="28.1"/>
    <s v="Libre"/>
    <n v="213"/>
    <x v="4"/>
    <s v="Plato_6, Plato_2"/>
    <n v="87"/>
    <x v="1"/>
    <d v="1899-12-30T01:46:00"/>
    <d v="1899-12-30T04:58:00"/>
    <d v="1899-12-30T03:12:00"/>
    <n v="1.6666666666666667"/>
    <n v="1.5333333332867671"/>
    <x v="0"/>
    <m/>
    <x v="1"/>
  </r>
  <r>
    <n v="2"/>
    <x v="199"/>
    <n v="4"/>
    <d v="2023-04-02T03:18:00"/>
    <d v="2023-04-02T05:09:00"/>
    <x v="1"/>
    <x v="0"/>
    <x v="0"/>
    <n v="33.39"/>
    <s v="Ocupada"/>
    <n v="214"/>
    <x v="10"/>
    <s v="Plato_18, Plato_20, Plato_3"/>
    <n v="228"/>
    <x v="1"/>
    <d v="1899-12-30T03:18:00"/>
    <d v="1899-12-30T05:09:00"/>
    <d v="1899-12-30T02:06:00"/>
    <n v="0.6333333333333333"/>
    <n v="1.466666666759799"/>
    <x v="0"/>
    <m/>
    <x v="1"/>
  </r>
  <r>
    <n v="6"/>
    <x v="200"/>
    <n v="4"/>
    <d v="2023-04-02T03:52:00"/>
    <d v="2023-04-02T06:25:00"/>
    <x v="0"/>
    <x v="0"/>
    <x v="0"/>
    <n v="35.64"/>
    <s v="Ocupada"/>
    <n v="215"/>
    <x v="7"/>
    <s v="Plato_18, Plato_2"/>
    <n v="158"/>
    <x v="1"/>
    <d v="1899-12-30T03:52:00"/>
    <d v="1899-12-30T06:25:00"/>
    <d v="1899-12-30T02:48:00"/>
    <n v="0.76666666666666672"/>
    <n v="2.0333333332634842"/>
    <x v="0"/>
    <m/>
    <x v="1"/>
  </r>
  <r>
    <n v="17"/>
    <x v="201"/>
    <n v="6"/>
    <d v="2023-04-02T01:46:00"/>
    <d v="2023-04-02T05:36:00"/>
    <x v="2"/>
    <x v="0"/>
    <x v="2"/>
    <n v="35.69"/>
    <s v="Libre"/>
    <n v="216"/>
    <x v="7"/>
    <s v="Plato_1, Plato_13, Plato_6"/>
    <n v="142"/>
    <x v="1"/>
    <d v="1899-12-30T01:46:00"/>
    <d v="1899-12-30T05:36:00"/>
    <d v="1899-12-30T03:50:00"/>
    <n v="2"/>
    <n v="1.8333333332557231"/>
    <x v="0"/>
    <m/>
    <x v="1"/>
  </r>
  <r>
    <n v="1"/>
    <x v="164"/>
    <n v="2"/>
    <d v="2023-04-02T00:54:00"/>
    <d v="2023-04-02T04:45:00"/>
    <x v="0"/>
    <x v="2"/>
    <x v="2"/>
    <n v="31.17"/>
    <s v="Ocupada"/>
    <n v="217"/>
    <x v="1"/>
    <s v="Plato_15"/>
    <n v="96"/>
    <x v="1"/>
    <d v="1899-12-30T00:54:00"/>
    <d v="1899-12-30T04:45:00"/>
    <d v="1899-12-30T04:06:00"/>
    <n v="0.21666666666666667"/>
    <n v="3.8833333333100502"/>
    <x v="0"/>
    <m/>
    <x v="1"/>
  </r>
  <r>
    <n v="13"/>
    <x v="202"/>
    <n v="3"/>
    <d v="2023-04-02T00:27:00"/>
    <d v="2023-04-02T03:41:00"/>
    <x v="3"/>
    <x v="0"/>
    <x v="2"/>
    <n v="23.34"/>
    <s v="Ocupada"/>
    <n v="218"/>
    <x v="10"/>
    <s v="Plato_12, Plato_6, Plato_14"/>
    <n v="184"/>
    <x v="1"/>
    <d v="1899-12-30T00:27:00"/>
    <d v="1899-12-30T03:41:00"/>
    <d v="1899-12-30T03:29:00"/>
    <n v="0.76666666666666672"/>
    <n v="2.7166666665541319"/>
    <x v="0"/>
    <m/>
    <x v="1"/>
  </r>
  <r>
    <n v="1"/>
    <x v="203"/>
    <n v="5"/>
    <d v="2023-04-02T02:33:00"/>
    <d v="2023-04-02T04:49:00"/>
    <x v="0"/>
    <x v="0"/>
    <x v="2"/>
    <n v="46.96"/>
    <s v="Libre"/>
    <n v="219"/>
    <x v="5"/>
    <s v="Plato_14, Plato_17"/>
    <n v="139"/>
    <x v="1"/>
    <d v="1899-12-30T02:33:00"/>
    <d v="1899-12-30T04:49:00"/>
    <d v="1899-12-30T02:16:00"/>
    <n v="0.38333333333333336"/>
    <n v="1.8833333333876605"/>
    <x v="0"/>
    <m/>
    <x v="1"/>
  </r>
  <r>
    <n v="15"/>
    <x v="181"/>
    <n v="6"/>
    <d v="2023-04-02T01:01:00"/>
    <d v="2023-04-02T04:57:00"/>
    <x v="3"/>
    <x v="0"/>
    <x v="2"/>
    <n v="48.5"/>
    <s v="Reservada"/>
    <n v="220"/>
    <x v="8"/>
    <s v="Plato_7"/>
    <n v="24"/>
    <x v="1"/>
    <d v="1899-12-30T01:01:00"/>
    <d v="1899-12-30T04:57:00"/>
    <d v="1899-12-30T03:56:00"/>
    <n v="0.21666666666666667"/>
    <n v="3.7166666667403963"/>
    <x v="0"/>
    <m/>
    <x v="1"/>
  </r>
  <r>
    <n v="16"/>
    <x v="204"/>
    <n v="1"/>
    <d v="2023-04-02T01:51:00"/>
    <d v="2023-04-02T03:05:00"/>
    <x v="0"/>
    <x v="0"/>
    <x v="2"/>
    <n v="17.829999999999998"/>
    <s v="Libre"/>
    <n v="221"/>
    <x v="9"/>
    <s v="Plato_15, Plato_18, Plato_9"/>
    <n v="193"/>
    <x v="1"/>
    <d v="1899-12-30T01:51:00"/>
    <d v="1899-12-30T03:05:00"/>
    <d v="1899-12-30T01:14:00"/>
    <n v="1.8"/>
    <n v="0"/>
    <x v="1"/>
    <m/>
    <x v="1"/>
  </r>
  <r>
    <n v="3"/>
    <x v="205"/>
    <n v="3"/>
    <d v="2023-04-02T03:38:00"/>
    <d v="2023-04-02T06:42:00"/>
    <x v="3"/>
    <x v="2"/>
    <x v="0"/>
    <n v="32.58"/>
    <s v="Libre"/>
    <n v="222"/>
    <x v="8"/>
    <s v="Plato_14, Plato_16"/>
    <n v="97"/>
    <x v="1"/>
    <d v="1899-12-30T03:38:00"/>
    <d v="1899-12-30T06:42:00"/>
    <d v="1899-12-30T03:04:00"/>
    <n v="1.4166666666666667"/>
    <n v="1.6500000000426855"/>
    <x v="0"/>
    <m/>
    <x v="1"/>
  </r>
  <r>
    <n v="19"/>
    <x v="206"/>
    <n v="2"/>
    <d v="2023-04-02T01:16:00"/>
    <d v="2023-04-02T02:50:00"/>
    <x v="3"/>
    <x v="2"/>
    <x v="2"/>
    <n v="49.62"/>
    <s v="Reservada"/>
    <n v="223"/>
    <x v="10"/>
    <s v="Plato_15"/>
    <n v="32"/>
    <x v="1"/>
    <d v="1899-12-30T01:16:00"/>
    <d v="1899-12-30T02:50:00"/>
    <d v="1899-12-30T01:34:00"/>
    <n v="0.8833333333333333"/>
    <n v="0.68333333337601898"/>
    <x v="0"/>
    <m/>
    <x v="1"/>
  </r>
  <r>
    <n v="7"/>
    <x v="207"/>
    <n v="6"/>
    <d v="2023-04-02T02:07:00"/>
    <d v="2023-04-02T05:47:00"/>
    <x v="0"/>
    <x v="0"/>
    <x v="2"/>
    <n v="17.61"/>
    <s v="Ocupada"/>
    <n v="224"/>
    <x v="6"/>
    <s v="Plato_10"/>
    <n v="52"/>
    <x v="1"/>
    <d v="1899-12-30T02:07:00"/>
    <d v="1899-12-30T05:47:00"/>
    <d v="1899-12-30T03:55:00"/>
    <n v="0.33333333333333331"/>
    <n v="3.5833333334109434"/>
    <x v="0"/>
    <m/>
    <x v="1"/>
  </r>
  <r>
    <n v="19"/>
    <x v="208"/>
    <n v="4"/>
    <d v="2023-04-02T00:14:00"/>
    <d v="2023-04-02T01:24:00"/>
    <x v="0"/>
    <x v="1"/>
    <x v="2"/>
    <n v="35.020000000000003"/>
    <s v="Reservada"/>
    <n v="225"/>
    <x v="4"/>
    <s v="Plato_11, Plato_14"/>
    <n v="168"/>
    <x v="1"/>
    <d v="1899-12-30T00:14:00"/>
    <d v="1899-12-30T01:24:00"/>
    <d v="1899-12-30T01:10:00"/>
    <n v="1.5666666666666667"/>
    <n v="0"/>
    <x v="1"/>
    <m/>
    <x v="1"/>
  </r>
  <r>
    <n v="7"/>
    <x v="209"/>
    <n v="6"/>
    <d v="2023-04-02T00:58:00"/>
    <d v="2023-04-02T04:09:00"/>
    <x v="1"/>
    <x v="2"/>
    <x v="2"/>
    <n v="39.479999999999997"/>
    <s v="Reservada"/>
    <n v="226"/>
    <x v="5"/>
    <s v="Plato_3, Plato_13, Plato_6, Plato_9"/>
    <n v="171"/>
    <x v="1"/>
    <d v="1899-12-30T00:58:00"/>
    <d v="1899-12-30T04:09:00"/>
    <d v="1899-12-30T03:11:00"/>
    <n v="2.4333333333333331"/>
    <n v="0.75000000007372991"/>
    <x v="0"/>
    <m/>
    <x v="1"/>
  </r>
  <r>
    <n v="17"/>
    <x v="87"/>
    <n v="6"/>
    <d v="2023-04-02T01:49:00"/>
    <d v="2023-04-02T04:52:00"/>
    <x v="3"/>
    <x v="0"/>
    <x v="2"/>
    <n v="41.05"/>
    <s v="Libre"/>
    <n v="227"/>
    <x v="9"/>
    <s v="Plato_7, Plato_17, Plato_16, Plato_11"/>
    <n v="211"/>
    <x v="1"/>
    <d v="1899-12-30T01:49:00"/>
    <d v="1899-12-30T04:52:00"/>
    <d v="1899-12-30T03:03:00"/>
    <n v="1.9833333333333334"/>
    <n v="1.0666666666550251"/>
    <x v="0"/>
    <m/>
    <x v="1"/>
  </r>
  <r>
    <n v="16"/>
    <x v="210"/>
    <n v="4"/>
    <d v="2023-04-02T01:40:00"/>
    <d v="2023-04-02T04:02:00"/>
    <x v="0"/>
    <x v="0"/>
    <x v="2"/>
    <n v="10.66"/>
    <s v="Ocupada"/>
    <n v="228"/>
    <x v="8"/>
    <s v="Plato_14"/>
    <n v="69"/>
    <x v="1"/>
    <d v="1899-12-30T01:40:00"/>
    <d v="1899-12-30T04:02:00"/>
    <d v="1899-12-30T02:37:00"/>
    <n v="0.58333333333333337"/>
    <n v="2.0333333333643773"/>
    <x v="0"/>
    <m/>
    <x v="1"/>
  </r>
  <r>
    <n v="14"/>
    <x v="211"/>
    <n v="3"/>
    <d v="2023-04-02T02:34:00"/>
    <d v="2023-04-02T04:30:00"/>
    <x v="2"/>
    <x v="2"/>
    <x v="2"/>
    <n v="28.58"/>
    <s v="Reservada"/>
    <n v="229"/>
    <x v="6"/>
    <s v="Plato_1, Plato_8, Plato_19, Plato_16"/>
    <n v="124"/>
    <x v="1"/>
    <d v="1899-12-30T02:34:00"/>
    <d v="1899-12-30T04:30:00"/>
    <d v="1899-12-30T01:56:00"/>
    <n v="1.95"/>
    <n v="0"/>
    <x v="1"/>
    <m/>
    <x v="1"/>
  </r>
  <r>
    <n v="5"/>
    <x v="37"/>
    <n v="5"/>
    <d v="2023-04-02T02:15:00"/>
    <d v="2023-04-02T04:48:00"/>
    <x v="2"/>
    <x v="0"/>
    <x v="2"/>
    <n v="15.84"/>
    <s v="Libre"/>
    <n v="230"/>
    <x v="5"/>
    <s v="Plato_15, Plato_16, Plato_17"/>
    <n v="214"/>
    <x v="1"/>
    <d v="1899-12-30T02:15:00"/>
    <d v="1899-12-30T04:48:00"/>
    <d v="1899-12-30T02:33:00"/>
    <n v="1.5166666666666666"/>
    <n v="1.0333333332634842"/>
    <x v="0"/>
    <m/>
    <x v="1"/>
  </r>
  <r>
    <n v="8"/>
    <x v="212"/>
    <n v="2"/>
    <d v="2023-04-02T01:12:00"/>
    <d v="2023-04-02T03:10:00"/>
    <x v="2"/>
    <x v="0"/>
    <x v="2"/>
    <n v="49.1"/>
    <s v="Ocupada"/>
    <n v="231"/>
    <x v="4"/>
    <s v="Plato_13, Plato_18, Plato_17, Plato_11"/>
    <n v="208"/>
    <x v="1"/>
    <d v="1899-12-30T01:12:00"/>
    <d v="1899-12-30T03:10:00"/>
    <d v="1899-12-30T02:13:00"/>
    <n v="2.5"/>
    <n v="0"/>
    <x v="1"/>
    <m/>
    <x v="1"/>
  </r>
  <r>
    <n v="2"/>
    <x v="213"/>
    <n v="2"/>
    <d v="2023-04-02T02:04:00"/>
    <d v="2023-04-02T03:25:00"/>
    <x v="1"/>
    <x v="0"/>
    <x v="2"/>
    <n v="15.43"/>
    <s v="Reservada"/>
    <n v="232"/>
    <x v="10"/>
    <s v="Plato_7, Plato_6, Plato_2, Plato_10"/>
    <n v="190"/>
    <x v="1"/>
    <d v="1899-12-30T02:04:00"/>
    <d v="1899-12-30T03:25:00"/>
    <d v="1899-12-30T01:21:00"/>
    <n v="2.3166666666666669"/>
    <n v="0"/>
    <x v="1"/>
    <m/>
    <x v="1"/>
  </r>
  <r>
    <n v="8"/>
    <x v="10"/>
    <n v="1"/>
    <d v="2023-04-02T00:52:00"/>
    <d v="2023-04-02T02:39:00"/>
    <x v="2"/>
    <x v="1"/>
    <x v="0"/>
    <n v="45.64"/>
    <s v="Libre"/>
    <n v="233"/>
    <x v="10"/>
    <s v="Plato_12"/>
    <n v="38"/>
    <x v="1"/>
    <d v="1899-12-30T00:52:00"/>
    <d v="1899-12-30T02:39:00"/>
    <d v="1899-12-30T01:47:00"/>
    <n v="0.51666666666666672"/>
    <n v="1.2666666667171134"/>
    <x v="0"/>
    <m/>
    <x v="1"/>
  </r>
  <r>
    <n v="17"/>
    <x v="214"/>
    <n v="6"/>
    <d v="2023-04-02T02:46:00"/>
    <d v="2023-04-02T05:28:00"/>
    <x v="0"/>
    <x v="1"/>
    <x v="2"/>
    <n v="10.220000000000001"/>
    <s v="Libre"/>
    <n v="234"/>
    <x v="2"/>
    <s v="Plato_2, Plato_7, Plato_17"/>
    <n v="225"/>
    <x v="1"/>
    <d v="1899-12-30T02:46:00"/>
    <d v="1899-12-30T05:28:00"/>
    <d v="1899-12-30T02:42:00"/>
    <n v="1.65"/>
    <n v="1.0500000000698493"/>
    <x v="0"/>
    <m/>
    <x v="1"/>
  </r>
  <r>
    <n v="13"/>
    <x v="41"/>
    <n v="5"/>
    <d v="2023-04-02T00:22:00"/>
    <d v="2023-04-02T02:48:00"/>
    <x v="0"/>
    <x v="2"/>
    <x v="2"/>
    <n v="26.37"/>
    <s v="Reservada"/>
    <n v="235"/>
    <x v="0"/>
    <s v="Plato_11"/>
    <n v="33"/>
    <x v="1"/>
    <d v="1899-12-30T00:22:00"/>
    <d v="1899-12-30T02:48:00"/>
    <d v="1899-12-30T02:26:00"/>
    <n v="0.41666666666666669"/>
    <n v="2.0166666667403965"/>
    <x v="0"/>
    <m/>
    <x v="1"/>
  </r>
  <r>
    <n v="12"/>
    <x v="215"/>
    <n v="2"/>
    <d v="2023-04-02T00:52:00"/>
    <d v="2023-04-02T02:26:00"/>
    <x v="0"/>
    <x v="0"/>
    <x v="2"/>
    <n v="39.81"/>
    <s v="Libre"/>
    <n v="236"/>
    <x v="10"/>
    <s v="Plato_11, Plato_5, Plato_8, Plato_15"/>
    <n v="255"/>
    <x v="1"/>
    <d v="1899-12-30T00:52:00"/>
    <d v="1899-12-30T02:26:00"/>
    <d v="1899-12-30T01:34:00"/>
    <n v="1.6833333333333333"/>
    <n v="0"/>
    <x v="1"/>
    <m/>
    <x v="1"/>
  </r>
  <r>
    <n v="4"/>
    <x v="169"/>
    <n v="6"/>
    <d v="2023-04-02T02:45:00"/>
    <d v="2023-04-02T06:00:00"/>
    <x v="2"/>
    <x v="0"/>
    <x v="2"/>
    <n v="13.15"/>
    <s v="Ocupada"/>
    <n v="237"/>
    <x v="4"/>
    <s v="Plato_14, Plato_2"/>
    <n v="106"/>
    <x v="1"/>
    <d v="1899-12-30T02:45:00"/>
    <d v="1899-12-30T06:00:00"/>
    <d v="1899-12-30T03:30:00"/>
    <n v="0.6166666666666667"/>
    <n v="2.8833333332751256"/>
    <x v="0"/>
    <m/>
    <x v="1"/>
  </r>
  <r>
    <n v="13"/>
    <x v="216"/>
    <n v="6"/>
    <d v="2023-04-02T02:17:00"/>
    <d v="2023-04-02T04:56:00"/>
    <x v="2"/>
    <x v="1"/>
    <x v="2"/>
    <n v="33.020000000000003"/>
    <s v="Libre"/>
    <n v="238"/>
    <x v="2"/>
    <s v="Plato_19"/>
    <n v="72"/>
    <x v="1"/>
    <d v="1899-12-30T02:17:00"/>
    <d v="1899-12-30T04:56:00"/>
    <d v="1899-12-30T02:39:00"/>
    <n v="0.75"/>
    <n v="1.9000000000814907"/>
    <x v="0"/>
    <m/>
    <x v="1"/>
  </r>
  <r>
    <n v="12"/>
    <x v="217"/>
    <n v="6"/>
    <d v="2023-04-02T02:46:00"/>
    <d v="2023-04-02T06:07:00"/>
    <x v="4"/>
    <x v="0"/>
    <x v="1"/>
    <n v="11.76"/>
    <s v="Reservada"/>
    <n v="239"/>
    <x v="2"/>
    <s v="Plato_10, Plato_7"/>
    <n v="74"/>
    <x v="1"/>
    <d v="1899-12-30T02:46:00"/>
    <d v="1899-12-30T06:07:00"/>
    <d v="1899-12-30T03:21:00"/>
    <n v="1.2166666666666666"/>
    <n v="2.1333333334264655"/>
    <x v="0"/>
    <m/>
    <x v="1"/>
  </r>
  <r>
    <n v="9"/>
    <x v="218"/>
    <n v="1"/>
    <d v="2023-04-02T00:16:00"/>
    <d v="2023-04-02T03:10:00"/>
    <x v="0"/>
    <x v="0"/>
    <x v="0"/>
    <n v="33.81"/>
    <s v="Libre"/>
    <n v="240"/>
    <x v="4"/>
    <s v="Plato_17, Plato_14, Plato_4, Plato_15"/>
    <n v="294"/>
    <x v="1"/>
    <d v="1899-12-30T00:16:00"/>
    <d v="1899-12-30T03:10:00"/>
    <d v="1899-12-30T02:54:00"/>
    <n v="2.15"/>
    <n v="0.75000000002328315"/>
    <x v="0"/>
    <m/>
    <x v="1"/>
  </r>
  <r>
    <n v="12"/>
    <x v="219"/>
    <n v="4"/>
    <d v="2023-04-02T00:04:00"/>
    <d v="2023-04-02T01:04:00"/>
    <x v="3"/>
    <x v="0"/>
    <x v="2"/>
    <n v="38.97"/>
    <s v="Ocupada"/>
    <n v="241"/>
    <x v="2"/>
    <s v="Plato_4"/>
    <n v="18"/>
    <x v="1"/>
    <d v="1899-12-30T00:04:00"/>
    <d v="1899-12-30T01:04:00"/>
    <d v="1899-12-30T01:15:00"/>
    <n v="0.18333333333333332"/>
    <n v="1.066666666608459"/>
    <x v="0"/>
    <m/>
    <x v="1"/>
  </r>
  <r>
    <n v="12"/>
    <x v="220"/>
    <n v="2"/>
    <d v="2023-04-02T03:42:00"/>
    <d v="2023-04-02T05:09:00"/>
    <x v="2"/>
    <x v="0"/>
    <x v="2"/>
    <n v="31.29"/>
    <s v="Reservada"/>
    <n v="242"/>
    <x v="5"/>
    <s v="Plato_10, Plato_1, Plato_11"/>
    <n v="134"/>
    <x v="1"/>
    <d v="1899-12-30T03:42:00"/>
    <d v="1899-12-30T05:09:00"/>
    <d v="1899-12-30T01:27:00"/>
    <n v="1.65"/>
    <n v="0"/>
    <x v="1"/>
    <m/>
    <x v="1"/>
  </r>
  <r>
    <n v="4"/>
    <x v="221"/>
    <n v="4"/>
    <d v="2023-04-02T00:42:00"/>
    <d v="2023-04-02T04:11:00"/>
    <x v="2"/>
    <x v="0"/>
    <x v="2"/>
    <n v="21.45"/>
    <s v="Libre"/>
    <n v="243"/>
    <x v="0"/>
    <s v="Plato_20"/>
    <n v="120"/>
    <x v="1"/>
    <d v="1899-12-30T00:42:00"/>
    <d v="1899-12-30T04:11:00"/>
    <d v="1899-12-30T03:29:00"/>
    <n v="0.36666666666666664"/>
    <n v="3.1166666666705471"/>
    <x v="0"/>
    <m/>
    <x v="1"/>
  </r>
  <r>
    <n v="17"/>
    <x v="53"/>
    <n v="6"/>
    <d v="2023-04-02T03:44:00"/>
    <d v="2023-04-02T06:01:00"/>
    <x v="0"/>
    <x v="0"/>
    <x v="1"/>
    <n v="17.649999999999999"/>
    <s v="Reservada"/>
    <n v="244"/>
    <x v="4"/>
    <s v="Plato_20, Plato_12"/>
    <n v="158"/>
    <x v="1"/>
    <d v="1899-12-30T03:44:00"/>
    <d v="1899-12-30T06:01:00"/>
    <d v="1899-12-30T02:17:00"/>
    <n v="1.4833333333333334"/>
    <n v="0.80000000010865424"/>
    <x v="0"/>
    <m/>
    <x v="1"/>
  </r>
  <r>
    <n v="11"/>
    <x v="222"/>
    <n v="1"/>
    <d v="2023-04-02T03:31:00"/>
    <d v="2023-04-02T06:57:00"/>
    <x v="1"/>
    <x v="0"/>
    <x v="2"/>
    <n v="14.82"/>
    <s v="Reservada"/>
    <n v="245"/>
    <x v="6"/>
    <s v="Plato_4, Plato_17, Plato_20, Plato_19"/>
    <n v="273"/>
    <x v="1"/>
    <d v="1899-12-30T03:31:00"/>
    <d v="1899-12-30T06:57:00"/>
    <d v="1899-12-30T03:26:00"/>
    <n v="1.9333333333333333"/>
    <n v="1.500000000015522"/>
    <x v="0"/>
    <m/>
    <x v="1"/>
  </r>
  <r>
    <n v="2"/>
    <x v="220"/>
    <n v="6"/>
    <d v="2023-04-02T01:50:00"/>
    <d v="2023-04-02T04:09:00"/>
    <x v="2"/>
    <x v="0"/>
    <x v="2"/>
    <n v="42.75"/>
    <s v="Libre"/>
    <n v="246"/>
    <x v="6"/>
    <s v="Plato_6, Plato_7, Plato_8, Plato_17"/>
    <n v="327"/>
    <x v="1"/>
    <d v="1899-12-30T01:50:00"/>
    <d v="1899-12-30T04:09:00"/>
    <d v="1899-12-30T02:19:00"/>
    <n v="2.4333333333333331"/>
    <n v="0"/>
    <x v="1"/>
    <m/>
    <x v="1"/>
  </r>
  <r>
    <n v="11"/>
    <x v="150"/>
    <n v="6"/>
    <d v="2023-04-02T02:34:00"/>
    <d v="2023-04-02T05:21:00"/>
    <x v="2"/>
    <x v="0"/>
    <x v="2"/>
    <n v="49.07"/>
    <s v="Ocupada"/>
    <n v="247"/>
    <x v="8"/>
    <s v="Plato_11"/>
    <n v="66"/>
    <x v="1"/>
    <d v="1899-12-30T02:34:00"/>
    <d v="1899-12-30T05:21:00"/>
    <d v="1899-12-30T03:02:00"/>
    <n v="0.98333333333333328"/>
    <n v="2.0499999999922389"/>
    <x v="0"/>
    <m/>
    <x v="1"/>
  </r>
  <r>
    <n v="12"/>
    <x v="223"/>
    <n v="6"/>
    <d v="2023-04-02T00:26:00"/>
    <d v="2023-04-02T02:18:00"/>
    <x v="2"/>
    <x v="0"/>
    <x v="0"/>
    <n v="18.690000000000001"/>
    <s v="Ocupada"/>
    <n v="248"/>
    <x v="9"/>
    <s v="Plato_18, Plato_9, Plato_6, Plato_1"/>
    <n v="225"/>
    <x v="1"/>
    <d v="1899-12-30T00:26:00"/>
    <d v="1899-12-30T02:18:00"/>
    <d v="1899-12-30T02:07:00"/>
    <n v="2"/>
    <n v="0.11666666663950309"/>
    <x v="0"/>
    <m/>
    <x v="1"/>
  </r>
  <r>
    <n v="8"/>
    <x v="224"/>
    <n v="6"/>
    <d v="2023-04-02T00:58:00"/>
    <d v="2023-04-02T03:55:00"/>
    <x v="2"/>
    <x v="2"/>
    <x v="2"/>
    <n v="47.71"/>
    <s v="Ocupada"/>
    <n v="249"/>
    <x v="0"/>
    <s v="Plato_5, Plato_4"/>
    <n v="80"/>
    <x v="1"/>
    <d v="1899-12-30T00:58:00"/>
    <d v="1899-12-30T03:55:00"/>
    <d v="1899-12-30T03:12:00"/>
    <n v="1.8166666666666667"/>
    <n v="1.3833333333449749"/>
    <x v="0"/>
    <m/>
    <x v="1"/>
  </r>
  <r>
    <n v="8"/>
    <x v="225"/>
    <n v="2"/>
    <d v="2023-04-02T02:56:00"/>
    <d v="2023-04-02T06:33:00"/>
    <x v="4"/>
    <x v="0"/>
    <x v="2"/>
    <n v="23.21"/>
    <s v="Libre"/>
    <n v="250"/>
    <x v="0"/>
    <s v="Plato_3"/>
    <n v="20"/>
    <x v="1"/>
    <d v="1899-12-30T02:56:00"/>
    <d v="1899-12-30T06:33:00"/>
    <d v="1899-12-30T03:37:00"/>
    <n v="0.48333333333333334"/>
    <n v="3.133333333422585"/>
    <x v="0"/>
    <m/>
    <x v="1"/>
  </r>
  <r>
    <n v="12"/>
    <x v="226"/>
    <n v="6"/>
    <d v="2023-04-02T01:20:00"/>
    <d v="2023-04-02T04:24:00"/>
    <x v="1"/>
    <x v="0"/>
    <x v="2"/>
    <n v="13.69"/>
    <s v="Ocupada"/>
    <n v="251"/>
    <x v="7"/>
    <s v="Plato_10, Plato_5, Plato_14, Plato_12"/>
    <n v="109"/>
    <x v="1"/>
    <d v="1899-12-30T01:20:00"/>
    <d v="1899-12-30T04:24:00"/>
    <d v="1899-12-30T03:19:00"/>
    <n v="2.0333333333333332"/>
    <n v="1.2833333333760191"/>
    <x v="0"/>
    <m/>
    <x v="1"/>
  </r>
  <r>
    <n v="4"/>
    <x v="227"/>
    <n v="3"/>
    <d v="2023-04-02T00:39:00"/>
    <d v="2023-04-02T04:24:00"/>
    <x v="4"/>
    <x v="0"/>
    <x v="2"/>
    <n v="43.81"/>
    <s v="Libre"/>
    <n v="252"/>
    <x v="1"/>
    <s v="Plato_1, Plato_10"/>
    <n v="102"/>
    <x v="1"/>
    <d v="1899-12-30T00:39:00"/>
    <d v="1899-12-30T04:24:00"/>
    <d v="1899-12-30T03:45:00"/>
    <n v="1.4"/>
    <n v="2.35"/>
    <x v="0"/>
    <m/>
    <x v="1"/>
  </r>
  <r>
    <n v="8"/>
    <x v="228"/>
    <n v="2"/>
    <d v="2023-04-02T00:54:00"/>
    <d v="2023-04-02T03:45:00"/>
    <x v="0"/>
    <x v="2"/>
    <x v="2"/>
    <n v="34.69"/>
    <s v="Ocupada"/>
    <n v="253"/>
    <x v="10"/>
    <s v="Plato_1, Plato_13, Plato_9"/>
    <n v="154"/>
    <x v="1"/>
    <d v="1899-12-30T00:54:00"/>
    <d v="1899-12-30T03:45:00"/>
    <d v="1899-12-30T03:06:00"/>
    <n v="0.91666666666666663"/>
    <n v="2.1833333333682581"/>
    <x v="0"/>
    <m/>
    <x v="1"/>
  </r>
  <r>
    <n v="10"/>
    <x v="229"/>
    <n v="6"/>
    <d v="2023-04-02T03:05:00"/>
    <d v="2023-04-02T05:47:00"/>
    <x v="1"/>
    <x v="2"/>
    <x v="2"/>
    <n v="36.43"/>
    <s v="Reservada"/>
    <n v="254"/>
    <x v="3"/>
    <s v="Plato_17, Plato_10, Plato_18, Plato_16"/>
    <n v="297"/>
    <x v="1"/>
    <d v="1899-12-30T03:05:00"/>
    <d v="1899-12-30T05:47:00"/>
    <d v="1899-12-30T02:42:00"/>
    <n v="2.35"/>
    <n v="0.3500000000698491"/>
    <x v="0"/>
    <m/>
    <x v="1"/>
  </r>
  <r>
    <n v="8"/>
    <x v="230"/>
    <n v="4"/>
    <d v="2023-04-02T02:23:00"/>
    <d v="2023-04-02T03:59:00"/>
    <x v="2"/>
    <x v="2"/>
    <x v="1"/>
    <n v="13.34"/>
    <s v="Reservada"/>
    <n v="255"/>
    <x v="7"/>
    <s v="Plato_1"/>
    <n v="25"/>
    <x v="1"/>
    <d v="1899-12-30T02:23:00"/>
    <d v="1899-12-30T03:59:00"/>
    <d v="1899-12-30T01:36:00"/>
    <n v="0.6166666666666667"/>
    <n v="0.98333333331005024"/>
    <x v="0"/>
    <m/>
    <x v="1"/>
  </r>
  <r>
    <n v="5"/>
    <x v="231"/>
    <n v="2"/>
    <d v="2023-04-02T00:23:00"/>
    <d v="2023-04-02T03:27:00"/>
    <x v="3"/>
    <x v="1"/>
    <x v="1"/>
    <n v="49.88"/>
    <s v="Reservada"/>
    <n v="256"/>
    <x v="10"/>
    <s v="Plato_13"/>
    <n v="21"/>
    <x v="1"/>
    <d v="1899-12-30T00:23:00"/>
    <d v="1899-12-30T03:27:00"/>
    <d v="1899-12-30T03:04:00"/>
    <n v="0.26666666666666666"/>
    <n v="2.8000000000426857"/>
    <x v="0"/>
    <m/>
    <x v="1"/>
  </r>
  <r>
    <n v="12"/>
    <x v="232"/>
    <n v="5"/>
    <d v="2023-04-02T02:08:00"/>
    <d v="2023-04-02T03:17:00"/>
    <x v="2"/>
    <x v="0"/>
    <x v="2"/>
    <n v="26.78"/>
    <s v="Reservada"/>
    <n v="257"/>
    <x v="8"/>
    <s v="Plato_14"/>
    <n v="46"/>
    <x v="1"/>
    <d v="1899-12-30T02:08:00"/>
    <d v="1899-12-30T03:17:00"/>
    <d v="1899-12-30T01:09:00"/>
    <n v="0.46666666666666667"/>
    <n v="0.68333333341482405"/>
    <x v="0"/>
    <m/>
    <x v="1"/>
  </r>
  <r>
    <n v="12"/>
    <x v="233"/>
    <n v="1"/>
    <d v="2023-04-02T00:39:00"/>
    <d v="2023-04-02T04:32:00"/>
    <x v="2"/>
    <x v="1"/>
    <x v="2"/>
    <n v="47.99"/>
    <s v="Reservada"/>
    <n v="258"/>
    <x v="6"/>
    <s v="Plato_1, Plato_3, Plato_15, Plato_20"/>
    <n v="117"/>
    <x v="1"/>
    <d v="1899-12-30T00:39:00"/>
    <d v="1899-12-30T04:32:00"/>
    <d v="1899-12-30T03:53:00"/>
    <n v="1.75"/>
    <n v="2.1333333332440816"/>
    <x v="0"/>
    <m/>
    <x v="1"/>
  </r>
  <r>
    <n v="10"/>
    <x v="58"/>
    <n v="5"/>
    <d v="2023-04-02T03:27:00"/>
    <d v="2023-04-02T06:16:00"/>
    <x v="1"/>
    <x v="0"/>
    <x v="2"/>
    <n v="46.72"/>
    <s v="Ocupada"/>
    <n v="259"/>
    <x v="5"/>
    <s v="Plato_6"/>
    <n v="81"/>
    <x v="1"/>
    <d v="1899-12-30T03:27:00"/>
    <d v="1899-12-30T06:16:00"/>
    <d v="1899-12-30T03:04:00"/>
    <n v="0.18333333333333332"/>
    <n v="2.8833333332596038"/>
    <x v="0"/>
    <m/>
    <x v="1"/>
  </r>
  <r>
    <n v="20"/>
    <x v="234"/>
    <n v="6"/>
    <d v="2023-04-02T01:23:00"/>
    <d v="2023-04-02T04:38:00"/>
    <x v="3"/>
    <x v="0"/>
    <x v="1"/>
    <n v="47.55"/>
    <s v="Ocupada"/>
    <n v="260"/>
    <x v="7"/>
    <s v="Plato_14"/>
    <n v="69"/>
    <x v="1"/>
    <d v="1899-12-30T01:23:00"/>
    <d v="1899-12-30T04:38:00"/>
    <d v="1899-12-30T03:30:00"/>
    <n v="0.81666666666666665"/>
    <n v="2.6833333334497489"/>
    <x v="0"/>
    <m/>
    <x v="1"/>
  </r>
  <r>
    <n v="8"/>
    <x v="235"/>
    <n v="1"/>
    <d v="2023-04-02T01:08:00"/>
    <d v="2023-04-02T02:55:00"/>
    <x v="4"/>
    <x v="0"/>
    <x v="2"/>
    <n v="32.42"/>
    <s v="Ocupada"/>
    <n v="261"/>
    <x v="9"/>
    <s v="Plato_15, Plato_9"/>
    <n v="154"/>
    <x v="1"/>
    <d v="1899-12-30T01:08:00"/>
    <d v="1899-12-30T02:55:00"/>
    <d v="1899-12-30T02:02:00"/>
    <n v="0.91666666666666663"/>
    <n v="1.1166666667171135"/>
    <x v="0"/>
    <m/>
    <x v="1"/>
  </r>
  <r>
    <n v="18"/>
    <x v="236"/>
    <n v="4"/>
    <d v="2023-04-02T03:44:00"/>
    <d v="2023-04-02T07:21:00"/>
    <x v="2"/>
    <x v="0"/>
    <x v="2"/>
    <n v="42.83"/>
    <s v="Ocupada"/>
    <n v="262"/>
    <x v="5"/>
    <s v="Plato_5, Plato_17"/>
    <n v="115"/>
    <x v="1"/>
    <d v="1899-12-30T03:44:00"/>
    <d v="1899-12-30T07:21:00"/>
    <d v="1899-12-30T03:52:00"/>
    <n v="0.8"/>
    <n v="3.0666666667559186"/>
    <x v="0"/>
    <m/>
    <x v="1"/>
  </r>
  <r>
    <n v="5"/>
    <x v="117"/>
    <n v="1"/>
    <d v="2023-04-02T02:53:00"/>
    <d v="2023-04-02T05:26:00"/>
    <x v="1"/>
    <x v="1"/>
    <x v="2"/>
    <n v="42.96"/>
    <s v="Libre"/>
    <n v="263"/>
    <x v="7"/>
    <s v="Plato_15, Plato_8, Plato_2, Plato_7"/>
    <n v="121"/>
    <x v="1"/>
    <d v="1899-12-30T02:53:00"/>
    <d v="1899-12-30T05:26:00"/>
    <d v="1899-12-30T02:33:00"/>
    <n v="2.4833333333333334"/>
    <n v="6.6666666771440397E-2"/>
    <x v="0"/>
    <m/>
    <x v="1"/>
  </r>
  <r>
    <n v="2"/>
    <x v="237"/>
    <n v="1"/>
    <d v="2023-04-02T03:11:00"/>
    <d v="2023-04-02T04:26:00"/>
    <x v="1"/>
    <x v="0"/>
    <x v="2"/>
    <n v="49.21"/>
    <s v="Libre"/>
    <n v="264"/>
    <x v="6"/>
    <s v="Plato_8, Plato_15, Plato_2, Plato_1"/>
    <n v="182"/>
    <x v="1"/>
    <d v="1899-12-30T03:11:00"/>
    <d v="1899-12-30T04:26:00"/>
    <d v="1899-12-30T01:15:00"/>
    <n v="1.95"/>
    <n v="0"/>
    <x v="1"/>
    <m/>
    <x v="1"/>
  </r>
  <r>
    <n v="6"/>
    <x v="238"/>
    <n v="1"/>
    <d v="2023-04-02T02:54:00"/>
    <d v="2023-04-02T06:15:00"/>
    <x v="2"/>
    <x v="1"/>
    <x v="0"/>
    <n v="21.48"/>
    <s v="Libre"/>
    <n v="265"/>
    <x v="9"/>
    <s v="Plato_14, Plato_17, Plato_6, Plato_2"/>
    <n v="171"/>
    <x v="1"/>
    <d v="1899-12-30T02:54:00"/>
    <d v="1899-12-30T06:15:00"/>
    <d v="1899-12-30T03:21:00"/>
    <n v="2.25"/>
    <n v="1.0999999999185093"/>
    <x v="0"/>
    <m/>
    <x v="1"/>
  </r>
  <r>
    <n v="4"/>
    <x v="239"/>
    <n v="4"/>
    <d v="2023-04-02T00:30:00"/>
    <d v="2023-04-02T02:04:00"/>
    <x v="2"/>
    <x v="0"/>
    <x v="2"/>
    <n v="24.75"/>
    <s v="Reservada"/>
    <n v="266"/>
    <x v="3"/>
    <s v="Plato_7, Plato_1"/>
    <n v="99"/>
    <x v="1"/>
    <d v="1899-12-30T00:30:00"/>
    <d v="1899-12-30T02:04:00"/>
    <d v="1899-12-30T01:34:00"/>
    <n v="1.7666666666666666"/>
    <n v="0"/>
    <x v="1"/>
    <m/>
    <x v="1"/>
  </r>
  <r>
    <n v="7"/>
    <x v="240"/>
    <n v="5"/>
    <d v="2023-04-03T02:07:00"/>
    <d v="2023-04-03T03:48:00"/>
    <x v="2"/>
    <x v="2"/>
    <x v="2"/>
    <n v="44.66"/>
    <s v="Ocupada"/>
    <n v="267"/>
    <x v="0"/>
    <s v="Plato_15, Plato_16, Plato_2"/>
    <n v="118"/>
    <x v="2"/>
    <d v="1899-12-30T02:07:00"/>
    <d v="1899-12-30T03:48:00"/>
    <d v="1899-12-30T01:56:00"/>
    <n v="1.6"/>
    <n v="0.33333333340706295"/>
    <x v="0"/>
    <m/>
    <x v="2"/>
  </r>
  <r>
    <n v="14"/>
    <x v="241"/>
    <n v="1"/>
    <d v="2023-04-03T00:46:00"/>
    <d v="2023-04-03T03:44:00"/>
    <x v="0"/>
    <x v="0"/>
    <x v="0"/>
    <n v="23.16"/>
    <s v="Libre"/>
    <n v="268"/>
    <x v="7"/>
    <s v="Plato_7, Plato_5"/>
    <n v="68"/>
    <x v="2"/>
    <d v="1899-12-30T00:46:00"/>
    <d v="1899-12-30T03:44:00"/>
    <d v="1899-12-30T02:58:00"/>
    <n v="1.3833333333333333"/>
    <n v="1.5833333332246791"/>
    <x v="0"/>
    <m/>
    <x v="2"/>
  </r>
  <r>
    <n v="11"/>
    <x v="242"/>
    <n v="2"/>
    <d v="2023-04-03T02:58:00"/>
    <d v="2023-04-03T04:15:00"/>
    <x v="2"/>
    <x v="0"/>
    <x v="0"/>
    <n v="39.17"/>
    <s v="Libre"/>
    <n v="269"/>
    <x v="5"/>
    <s v="Plato_19, Plato_20, Plato_18"/>
    <n v="250"/>
    <x v="2"/>
    <d v="1899-12-30T02:58:00"/>
    <d v="1899-12-30T04:15:00"/>
    <d v="1899-12-30T01:17:00"/>
    <n v="1.6833333333333333"/>
    <n v="0"/>
    <x v="1"/>
    <m/>
    <x v="2"/>
  </r>
  <r>
    <n v="10"/>
    <x v="26"/>
    <n v="1"/>
    <d v="2023-04-03T01:11:00"/>
    <d v="2023-04-03T04:59:00"/>
    <x v="4"/>
    <x v="0"/>
    <x v="2"/>
    <n v="10.130000000000001"/>
    <s v="Libre"/>
    <n v="270"/>
    <x v="8"/>
    <s v="Plato_18"/>
    <n v="102"/>
    <x v="2"/>
    <d v="1899-12-30T01:11:00"/>
    <d v="1899-12-30T04:59:00"/>
    <d v="1899-12-30T03:48:00"/>
    <n v="0.43333333333333335"/>
    <n v="3.3666666666550249"/>
    <x v="0"/>
    <m/>
    <x v="2"/>
  </r>
  <r>
    <n v="3"/>
    <x v="243"/>
    <n v="3"/>
    <d v="2023-04-03T01:40:00"/>
    <d v="2023-04-03T05:10:00"/>
    <x v="0"/>
    <x v="0"/>
    <x v="2"/>
    <n v="16.11"/>
    <s v="Ocupada"/>
    <n v="271"/>
    <x v="6"/>
    <s v="Plato_5"/>
    <n v="44"/>
    <x v="2"/>
    <d v="1899-12-30T01:40:00"/>
    <d v="1899-12-30T05:10:00"/>
    <d v="1899-12-30T03:45:00"/>
    <n v="0.91666666666666663"/>
    <n v="2.8333333333915411"/>
    <x v="0"/>
    <m/>
    <x v="2"/>
  </r>
  <r>
    <n v="7"/>
    <x v="244"/>
    <n v="1"/>
    <d v="2023-04-03T00:34:00"/>
    <d v="2023-04-03T04:24:00"/>
    <x v="4"/>
    <x v="0"/>
    <x v="2"/>
    <n v="42.73"/>
    <s v="Reservada"/>
    <n v="272"/>
    <x v="0"/>
    <s v="Plato_7, Plato_8"/>
    <n v="83"/>
    <x v="2"/>
    <d v="1899-12-30T00:34:00"/>
    <d v="1899-12-30T04:24:00"/>
    <d v="1899-12-30T03:50:00"/>
    <n v="1.3833333333333333"/>
    <n v="2.4500000000970128"/>
    <x v="0"/>
    <m/>
    <x v="2"/>
  </r>
  <r>
    <n v="20"/>
    <x v="140"/>
    <n v="5"/>
    <d v="2023-04-03T01:47:00"/>
    <d v="2023-04-03T03:29:00"/>
    <x v="2"/>
    <x v="0"/>
    <x v="1"/>
    <n v="36.299999999999997"/>
    <s v="Ocupada"/>
    <n v="273"/>
    <x v="1"/>
    <s v="Plato_15, Plato_5, Plato_1"/>
    <n v="123"/>
    <x v="2"/>
    <d v="1899-12-30T01:47:00"/>
    <d v="1899-12-30T03:29:00"/>
    <d v="1899-12-30T01:57:00"/>
    <n v="1.1166666666666667"/>
    <n v="0.83333333328676717"/>
    <x v="0"/>
    <m/>
    <x v="2"/>
  </r>
  <r>
    <n v="7"/>
    <x v="245"/>
    <n v="1"/>
    <d v="2023-04-03T03:15:00"/>
    <d v="2023-04-03T05:52:00"/>
    <x v="1"/>
    <x v="0"/>
    <x v="0"/>
    <n v="19.93"/>
    <s v="Ocupada"/>
    <n v="274"/>
    <x v="2"/>
    <s v="Plato_10, Plato_12"/>
    <n v="116"/>
    <x v="2"/>
    <d v="1899-12-30T03:15:00"/>
    <d v="1899-12-30T05:52:00"/>
    <d v="1899-12-30T02:52:00"/>
    <n v="1.25"/>
    <n v="1.6166666666395031"/>
    <x v="0"/>
    <m/>
    <x v="2"/>
  </r>
  <r>
    <n v="5"/>
    <x v="186"/>
    <n v="3"/>
    <d v="2023-04-03T02:13:00"/>
    <d v="2023-04-03T05:58:00"/>
    <x v="2"/>
    <x v="0"/>
    <x v="2"/>
    <n v="49.67"/>
    <s v="Reservada"/>
    <n v="275"/>
    <x v="6"/>
    <s v="Plato_11, Plato_17, Plato_10"/>
    <n v="121"/>
    <x v="2"/>
    <d v="1899-12-30T02:13:00"/>
    <d v="1899-12-30T05:58:00"/>
    <d v="1899-12-30T03:45:00"/>
    <n v="2.0333333333333332"/>
    <n v="1.7166666666666668"/>
    <x v="0"/>
    <m/>
    <x v="2"/>
  </r>
  <r>
    <n v="15"/>
    <x v="246"/>
    <n v="6"/>
    <d v="2023-04-03T02:35:00"/>
    <d v="2023-04-03T05:34:00"/>
    <x v="4"/>
    <x v="0"/>
    <x v="0"/>
    <n v="20.98"/>
    <s v="Reservada"/>
    <n v="276"/>
    <x v="8"/>
    <s v="Plato_5, Plato_10"/>
    <n v="70"/>
    <x v="2"/>
    <d v="1899-12-30T02:35:00"/>
    <d v="1899-12-30T05:34:00"/>
    <d v="1899-12-30T02:59:00"/>
    <n v="1.4166666666666667"/>
    <n v="1.5666666666123394"/>
    <x v="0"/>
    <m/>
    <x v="2"/>
  </r>
  <r>
    <n v="4"/>
    <x v="247"/>
    <n v="2"/>
    <d v="2023-04-03T01:28:00"/>
    <d v="2023-04-03T03:56:00"/>
    <x v="3"/>
    <x v="0"/>
    <x v="2"/>
    <n v="10.29"/>
    <s v="Libre"/>
    <n v="277"/>
    <x v="0"/>
    <s v="Plato_17"/>
    <n v="93"/>
    <x v="2"/>
    <d v="1899-12-30T01:28:00"/>
    <d v="1899-12-30T03:56:00"/>
    <d v="1899-12-30T02:28:00"/>
    <n v="0.48333333333333334"/>
    <n v="1.9833333333410943"/>
    <x v="0"/>
    <m/>
    <x v="2"/>
  </r>
  <r>
    <n v="5"/>
    <x v="36"/>
    <n v="4"/>
    <d v="2023-04-03T03:10:00"/>
    <d v="2023-04-03T05:12:00"/>
    <x v="0"/>
    <x v="0"/>
    <x v="1"/>
    <n v="41.36"/>
    <s v="Libre"/>
    <n v="278"/>
    <x v="5"/>
    <s v="Plato_17, Plato_7"/>
    <n v="141"/>
    <x v="2"/>
    <d v="1899-12-30T03:10:00"/>
    <d v="1899-12-30T05:12:00"/>
    <d v="1899-12-30T02:02:00"/>
    <n v="1.0166666666666666"/>
    <n v="1.0166666666589057"/>
    <x v="0"/>
    <m/>
    <x v="2"/>
  </r>
  <r>
    <n v="11"/>
    <x v="55"/>
    <n v="5"/>
    <d v="2023-04-03T00:15:00"/>
    <d v="2023-04-03T02:35:00"/>
    <x v="2"/>
    <x v="2"/>
    <x v="2"/>
    <n v="43.53"/>
    <s v="Libre"/>
    <n v="279"/>
    <x v="5"/>
    <s v="Plato_20, Plato_8, Plato_4, Plato_16"/>
    <n v="201"/>
    <x v="2"/>
    <d v="1899-12-30T00:15:00"/>
    <d v="1899-12-30T02:35:00"/>
    <d v="1899-12-30T02:20:00"/>
    <n v="2.3666666666666667"/>
    <n v="0"/>
    <x v="1"/>
    <m/>
    <x v="2"/>
  </r>
  <r>
    <n v="14"/>
    <x v="248"/>
    <n v="6"/>
    <d v="2023-04-03T00:30:00"/>
    <d v="2023-04-03T02:41:00"/>
    <x v="3"/>
    <x v="0"/>
    <x v="2"/>
    <n v="36.08"/>
    <s v="Reservada"/>
    <n v="280"/>
    <x v="8"/>
    <s v="Plato_7, Plato_14"/>
    <n v="117"/>
    <x v="2"/>
    <d v="1899-12-30T00:30:00"/>
    <d v="1899-12-30T02:41:00"/>
    <d v="1899-12-30T02:11:00"/>
    <n v="1.4333333333333333"/>
    <n v="0.74999999995731437"/>
    <x v="0"/>
    <m/>
    <x v="2"/>
  </r>
  <r>
    <n v="18"/>
    <x v="249"/>
    <n v="2"/>
    <d v="2023-04-03T03:52:00"/>
    <d v="2023-04-03T07:50:00"/>
    <x v="4"/>
    <x v="1"/>
    <x v="1"/>
    <n v="44.3"/>
    <s v="Ocupada"/>
    <n v="281"/>
    <x v="4"/>
    <s v="Plato_11"/>
    <n v="66"/>
    <x v="2"/>
    <d v="1899-12-30T03:52:00"/>
    <d v="1899-12-30T07:50:00"/>
    <d v="1899-12-30T04:13:00"/>
    <n v="0.15"/>
    <n v="4.0666666666744273"/>
    <x v="0"/>
    <m/>
    <x v="2"/>
  </r>
  <r>
    <n v="6"/>
    <x v="250"/>
    <n v="1"/>
    <d v="2023-04-03T01:11:00"/>
    <d v="2023-04-03T05:02:00"/>
    <x v="4"/>
    <x v="0"/>
    <x v="2"/>
    <n v="19.05"/>
    <s v="Libre"/>
    <n v="282"/>
    <x v="7"/>
    <s v="Plato_4, Plato_3"/>
    <n v="74"/>
    <x v="2"/>
    <d v="1899-12-30T01:11:00"/>
    <d v="1899-12-30T05:02:00"/>
    <d v="1899-12-30T03:51:00"/>
    <n v="1.9"/>
    <n v="1.949999999976717"/>
    <x v="0"/>
    <m/>
    <x v="2"/>
  </r>
  <r>
    <n v="19"/>
    <x v="251"/>
    <n v="5"/>
    <d v="2023-04-03T01:04:00"/>
    <d v="2023-04-03T04:48:00"/>
    <x v="3"/>
    <x v="2"/>
    <x v="2"/>
    <n v="43.07"/>
    <s v="Libre"/>
    <n v="283"/>
    <x v="2"/>
    <s v="Plato_10"/>
    <n v="78"/>
    <x v="2"/>
    <d v="1899-12-30T01:04:00"/>
    <d v="1899-12-30T04:48:00"/>
    <d v="1899-12-30T03:44:00"/>
    <n v="0.1"/>
    <n v="3.6333333332790061"/>
    <x v="0"/>
    <m/>
    <x v="2"/>
  </r>
  <r>
    <n v="11"/>
    <x v="252"/>
    <n v="4"/>
    <d v="2023-04-03T02:28:00"/>
    <d v="2023-04-03T04:37:00"/>
    <x v="3"/>
    <x v="0"/>
    <x v="0"/>
    <n v="29.99"/>
    <s v="Ocupada"/>
    <n v="284"/>
    <x v="4"/>
    <s v="Plato_3, Plato_6, Plato_12, Plato_11"/>
    <n v="158"/>
    <x v="2"/>
    <d v="1899-12-30T02:28:00"/>
    <d v="1899-12-30T04:37:00"/>
    <d v="1899-12-30T02:24:00"/>
    <n v="3.25"/>
    <n v="0"/>
    <x v="1"/>
    <m/>
    <x v="2"/>
  </r>
  <r>
    <n v="18"/>
    <x v="253"/>
    <n v="6"/>
    <d v="2023-04-03T03:03:00"/>
    <d v="2023-04-03T06:05:00"/>
    <x v="4"/>
    <x v="0"/>
    <x v="0"/>
    <n v="10.94"/>
    <s v="Reservada"/>
    <n v="285"/>
    <x v="0"/>
    <s v="Plato_13"/>
    <n v="42"/>
    <x v="2"/>
    <d v="1899-12-30T03:03:00"/>
    <d v="1899-12-30T06:05:00"/>
    <d v="1899-12-30T03:02:00"/>
    <n v="0.2"/>
    <n v="2.8333333332673645"/>
    <x v="0"/>
    <m/>
    <x v="2"/>
  </r>
  <r>
    <n v="15"/>
    <x v="90"/>
    <n v="6"/>
    <d v="2023-04-03T00:22:00"/>
    <d v="2023-04-03T02:28:00"/>
    <x v="0"/>
    <x v="0"/>
    <x v="2"/>
    <n v="41.96"/>
    <s v="Ocupada"/>
    <n v="286"/>
    <x v="10"/>
    <s v="Plato_18"/>
    <n v="68"/>
    <x v="2"/>
    <d v="1899-12-30T00:22:00"/>
    <d v="1899-12-30T02:28:00"/>
    <d v="1899-12-30T02:21:00"/>
    <n v="0.41666666666666669"/>
    <n v="1.9333333333682579"/>
    <x v="0"/>
    <m/>
    <x v="2"/>
  </r>
  <r>
    <n v="20"/>
    <x v="133"/>
    <n v="2"/>
    <d v="2023-04-03T03:37:00"/>
    <d v="2023-04-03T04:44:00"/>
    <x v="3"/>
    <x v="0"/>
    <x v="0"/>
    <n v="31.67"/>
    <s v="Reservada"/>
    <n v="287"/>
    <x v="1"/>
    <s v="Plato_15, Plato_14, Plato_2"/>
    <n v="202"/>
    <x v="2"/>
    <d v="1899-12-30T03:37:00"/>
    <d v="1899-12-30T04:44:00"/>
    <d v="1899-12-30T01:07:00"/>
    <n v="2.0166666666666666"/>
    <n v="0"/>
    <x v="1"/>
    <m/>
    <x v="2"/>
  </r>
  <r>
    <n v="15"/>
    <x v="254"/>
    <n v="3"/>
    <d v="2023-04-03T02:08:00"/>
    <d v="2023-04-03T05:33:00"/>
    <x v="3"/>
    <x v="2"/>
    <x v="2"/>
    <n v="13.3"/>
    <s v="Reservada"/>
    <n v="288"/>
    <x v="7"/>
    <s v="Plato_7, Plato_12"/>
    <n v="86"/>
    <x v="2"/>
    <d v="1899-12-30T02:08:00"/>
    <d v="1899-12-30T05:33:00"/>
    <d v="1899-12-30T03:25:00"/>
    <n v="0.6333333333333333"/>
    <n v="2.7833333332945283"/>
    <x v="0"/>
    <m/>
    <x v="2"/>
  </r>
  <r>
    <n v="15"/>
    <x v="255"/>
    <n v="5"/>
    <d v="2023-04-03T03:08:00"/>
    <d v="2023-04-03T06:23:00"/>
    <x v="3"/>
    <x v="0"/>
    <x v="0"/>
    <n v="26.56"/>
    <s v="Libre"/>
    <n v="289"/>
    <x v="0"/>
    <s v="Plato_3, Plato_10"/>
    <n v="138"/>
    <x v="2"/>
    <d v="1899-12-30T03:08:00"/>
    <d v="1899-12-30T06:23:00"/>
    <d v="1899-12-30T03:15:00"/>
    <n v="1.1333333333333333"/>
    <n v="2.116666666608459"/>
    <x v="0"/>
    <m/>
    <x v="2"/>
  </r>
  <r>
    <n v="19"/>
    <x v="124"/>
    <n v="3"/>
    <d v="2023-04-03T02:06:00"/>
    <d v="2023-04-03T04:33:00"/>
    <x v="0"/>
    <x v="0"/>
    <x v="2"/>
    <n v="14.59"/>
    <s v="Ocupada"/>
    <n v="290"/>
    <x v="0"/>
    <s v="Plato_20"/>
    <n v="40"/>
    <x v="2"/>
    <d v="1899-12-30T02:06:00"/>
    <d v="1899-12-30T04:33:00"/>
    <d v="1899-12-30T02:42:00"/>
    <n v="0.95"/>
    <n v="1.7499999999534339"/>
    <x v="0"/>
    <m/>
    <x v="2"/>
  </r>
  <r>
    <n v="2"/>
    <x v="256"/>
    <n v="6"/>
    <d v="2023-04-03T03:18:00"/>
    <d v="2023-04-03T06:09:00"/>
    <x v="2"/>
    <x v="1"/>
    <x v="1"/>
    <n v="15.44"/>
    <s v="Ocupada"/>
    <n v="291"/>
    <x v="6"/>
    <s v="Plato_18, Plato_1, Plato_8, Plato_17"/>
    <n v="260"/>
    <x v="2"/>
    <d v="1899-12-30T03:18:00"/>
    <d v="1899-12-30T06:09:00"/>
    <d v="1899-12-30T03:06:00"/>
    <n v="1.5833333333333333"/>
    <n v="1.5166666667015913"/>
    <x v="0"/>
    <m/>
    <x v="2"/>
  </r>
  <r>
    <n v="10"/>
    <x v="257"/>
    <n v="3"/>
    <d v="2023-04-03T00:09:00"/>
    <d v="2023-04-03T01:51:00"/>
    <x v="0"/>
    <x v="2"/>
    <x v="0"/>
    <n v="29.72"/>
    <s v="Reservada"/>
    <n v="292"/>
    <x v="10"/>
    <s v="Plato_16"/>
    <n v="84"/>
    <x v="2"/>
    <d v="1899-12-30T00:09:00"/>
    <d v="1899-12-30T01:51:00"/>
    <d v="1899-12-30T01:42:00"/>
    <n v="0.38333333333333336"/>
    <n v="1.3166666666201006"/>
    <x v="0"/>
    <m/>
    <x v="2"/>
  </r>
  <r>
    <n v="16"/>
    <x v="258"/>
    <n v="4"/>
    <d v="2023-04-03T02:55:00"/>
    <d v="2023-04-03T04:35:00"/>
    <x v="0"/>
    <x v="0"/>
    <x v="0"/>
    <n v="33.11"/>
    <s v="Reservada"/>
    <n v="293"/>
    <x v="10"/>
    <s v="Plato_16, Plato_2, Plato_19"/>
    <n v="216"/>
    <x v="2"/>
    <d v="1899-12-30T02:55:00"/>
    <d v="1899-12-30T04:35:00"/>
    <d v="1899-12-30T01:40:00"/>
    <n v="2"/>
    <n v="0"/>
    <x v="1"/>
    <m/>
    <x v="2"/>
  </r>
  <r>
    <n v="17"/>
    <x v="192"/>
    <n v="6"/>
    <d v="2023-04-03T00:26:00"/>
    <d v="2023-04-03T03:57:00"/>
    <x v="2"/>
    <x v="1"/>
    <x v="2"/>
    <n v="20.36"/>
    <s v="Libre"/>
    <n v="294"/>
    <x v="1"/>
    <s v="Plato_17, Plato_19, Plato_4, Plato_18"/>
    <n v="326"/>
    <x v="2"/>
    <d v="1899-12-30T00:26:00"/>
    <d v="1899-12-30T03:57:00"/>
    <d v="1899-12-30T03:31:00"/>
    <n v="1.4333333333333333"/>
    <n v="2.0833333332712449"/>
    <x v="0"/>
    <m/>
    <x v="2"/>
  </r>
  <r>
    <n v="3"/>
    <x v="259"/>
    <n v="1"/>
    <d v="2023-04-03T00:10:00"/>
    <d v="2023-04-03T02:01:00"/>
    <x v="2"/>
    <x v="0"/>
    <x v="2"/>
    <n v="46.42"/>
    <s v="Reservada"/>
    <n v="295"/>
    <x v="7"/>
    <s v="Plato_15, Plato_2, Plato_17, Plato_13"/>
    <n v="247"/>
    <x v="2"/>
    <d v="1899-12-30T00:10:00"/>
    <d v="1899-12-30T02:01:00"/>
    <d v="1899-12-30T01:51:00"/>
    <n v="2.95"/>
    <n v="0"/>
    <x v="1"/>
    <m/>
    <x v="2"/>
  </r>
  <r>
    <n v="14"/>
    <x v="260"/>
    <n v="1"/>
    <d v="2023-04-03T02:49:00"/>
    <d v="2023-04-03T05:58:00"/>
    <x v="2"/>
    <x v="2"/>
    <x v="2"/>
    <n v="29.07"/>
    <s v="Ocupada"/>
    <n v="296"/>
    <x v="0"/>
    <s v="Plato_14, Plato_19"/>
    <n v="59"/>
    <x v="2"/>
    <d v="1899-12-30T02:49:00"/>
    <d v="1899-12-30T05:58:00"/>
    <d v="1899-12-30T03:24:00"/>
    <n v="0.76666666666666672"/>
    <n v="2.6333333334730318"/>
    <x v="0"/>
    <m/>
    <x v="2"/>
  </r>
  <r>
    <n v="4"/>
    <x v="12"/>
    <n v="3"/>
    <d v="2023-04-03T01:03:00"/>
    <d v="2023-04-03T04:27:00"/>
    <x v="1"/>
    <x v="0"/>
    <x v="2"/>
    <n v="43.46"/>
    <s v="Ocupada"/>
    <n v="297"/>
    <x v="0"/>
    <s v="Plato_9, Plato_4, Plato_13"/>
    <n v="175"/>
    <x v="2"/>
    <d v="1899-12-30T01:03:00"/>
    <d v="1899-12-30T04:27:00"/>
    <d v="1899-12-30T03:39:00"/>
    <n v="1.8666666666666667"/>
    <n v="1.783333333414824"/>
    <x v="0"/>
    <m/>
    <x v="2"/>
  </r>
  <r>
    <n v="11"/>
    <x v="261"/>
    <n v="4"/>
    <d v="2023-04-03T03:14:00"/>
    <d v="2023-04-03T05:29:00"/>
    <x v="3"/>
    <x v="1"/>
    <x v="2"/>
    <n v="23.24"/>
    <s v="Reservada"/>
    <n v="298"/>
    <x v="6"/>
    <s v="Plato_6, Plato_19, Plato_5"/>
    <n v="255"/>
    <x v="2"/>
    <d v="1899-12-30T03:14:00"/>
    <d v="1899-12-30T05:29:00"/>
    <d v="1899-12-30T02:15:00"/>
    <n v="2.35"/>
    <n v="0"/>
    <x v="1"/>
    <m/>
    <x v="2"/>
  </r>
  <r>
    <n v="6"/>
    <x v="262"/>
    <n v="1"/>
    <d v="2023-04-03T01:19:00"/>
    <d v="2023-04-03T02:45:00"/>
    <x v="3"/>
    <x v="2"/>
    <x v="1"/>
    <n v="29.68"/>
    <s v="Ocupada"/>
    <n v="299"/>
    <x v="7"/>
    <s v="Plato_3, Plato_19, Plato_7, Plato_4"/>
    <n v="182"/>
    <x v="2"/>
    <d v="1899-12-30T01:19:00"/>
    <d v="1899-12-30T02:45:00"/>
    <d v="1899-12-30T01:41:00"/>
    <n v="1.8833333333333333"/>
    <n v="0"/>
    <x v="1"/>
    <m/>
    <x v="2"/>
  </r>
  <r>
    <n v="18"/>
    <x v="118"/>
    <n v="6"/>
    <d v="2023-04-03T02:17:00"/>
    <d v="2023-04-03T04:19:00"/>
    <x v="2"/>
    <x v="1"/>
    <x v="2"/>
    <n v="38.380000000000003"/>
    <s v="Reservada"/>
    <n v="300"/>
    <x v="3"/>
    <s v="Plato_20, Plato_4, Plato_10, Plato_2"/>
    <n v="290"/>
    <x v="2"/>
    <d v="1899-12-30T02:17:00"/>
    <d v="1899-12-30T04:19:00"/>
    <d v="1899-12-30T02:02:00"/>
    <n v="1.9666666666666666"/>
    <n v="6.6666666658905749E-2"/>
    <x v="0"/>
    <m/>
    <x v="2"/>
  </r>
  <r>
    <n v="8"/>
    <x v="263"/>
    <n v="6"/>
    <d v="2023-04-03T02:14:00"/>
    <d v="2023-04-03T04:08:00"/>
    <x v="3"/>
    <x v="0"/>
    <x v="2"/>
    <n v="16.52"/>
    <s v="Reservada"/>
    <n v="301"/>
    <x v="7"/>
    <s v="Plato_17, Plato_10, Plato_9, Plato_3"/>
    <n v="223"/>
    <x v="2"/>
    <d v="1899-12-30T02:14:00"/>
    <d v="1899-12-30T04:08:00"/>
    <d v="1899-12-30T01:54:00"/>
    <n v="3.05"/>
    <n v="0"/>
    <x v="1"/>
    <m/>
    <x v="2"/>
  </r>
  <r>
    <n v="5"/>
    <x v="47"/>
    <n v="2"/>
    <d v="2023-04-03T01:20:00"/>
    <d v="2023-04-03T04:56:00"/>
    <x v="1"/>
    <x v="1"/>
    <x v="2"/>
    <n v="39.89"/>
    <s v="Reservada"/>
    <n v="302"/>
    <x v="1"/>
    <s v="Plato_15"/>
    <n v="96"/>
    <x v="2"/>
    <d v="1899-12-30T01:20:00"/>
    <d v="1899-12-30T04:56:00"/>
    <d v="1899-12-30T03:36:00"/>
    <n v="0.25"/>
    <n v="3.3500000000349246"/>
    <x v="0"/>
    <m/>
    <x v="2"/>
  </r>
  <r>
    <n v="14"/>
    <x v="264"/>
    <n v="5"/>
    <d v="2023-04-03T03:38:00"/>
    <d v="2023-04-03T06:24:00"/>
    <x v="3"/>
    <x v="1"/>
    <x v="0"/>
    <n v="16.489999999999998"/>
    <s v="Ocupada"/>
    <n v="303"/>
    <x v="2"/>
    <s v="Plato_3, Plato_20, Plato_10, Plato_7"/>
    <n v="210"/>
    <x v="2"/>
    <d v="1899-12-30T03:38:00"/>
    <d v="1899-12-30T06:24:00"/>
    <d v="1899-12-30T03:01:00"/>
    <n v="1.5333333333333334"/>
    <n v="1.483333333445868"/>
    <x v="0"/>
    <m/>
    <x v="2"/>
  </r>
  <r>
    <n v="6"/>
    <x v="265"/>
    <n v="4"/>
    <d v="2023-04-03T03:24:00"/>
    <d v="2023-04-03T04:40:00"/>
    <x v="1"/>
    <x v="0"/>
    <x v="2"/>
    <n v="22.05"/>
    <s v="Reservada"/>
    <n v="304"/>
    <x v="1"/>
    <s v="Plato_15, Plato_13, Plato_20, Plato_17"/>
    <n v="279"/>
    <x v="2"/>
    <d v="1899-12-30T03:24:00"/>
    <d v="1899-12-30T04:40:00"/>
    <d v="1899-12-30T01:16:00"/>
    <n v="1.4166666666666667"/>
    <n v="0"/>
    <x v="1"/>
    <m/>
    <x v="2"/>
  </r>
  <r>
    <n v="1"/>
    <x v="266"/>
    <n v="2"/>
    <d v="2023-04-03T00:45:00"/>
    <d v="2023-04-03T04:13:00"/>
    <x v="1"/>
    <x v="0"/>
    <x v="2"/>
    <n v="37.92"/>
    <s v="Reservada"/>
    <n v="305"/>
    <x v="9"/>
    <s v="Plato_8, Plato_14"/>
    <n v="128"/>
    <x v="2"/>
    <d v="1899-12-30T00:45:00"/>
    <d v="1899-12-30T04:13:00"/>
    <d v="1899-12-30T03:28:00"/>
    <n v="1.0833333333333333"/>
    <n v="2.383333333282887"/>
    <x v="0"/>
    <m/>
    <x v="2"/>
  </r>
  <r>
    <n v="7"/>
    <x v="267"/>
    <n v="4"/>
    <d v="2023-04-03T00:03:00"/>
    <d v="2023-04-03T02:32:00"/>
    <x v="3"/>
    <x v="0"/>
    <x v="2"/>
    <n v="16.96"/>
    <s v="Ocupada"/>
    <n v="306"/>
    <x v="9"/>
    <s v="Plato_15"/>
    <n v="32"/>
    <x v="2"/>
    <d v="1899-12-30T00:03:00"/>
    <d v="1899-12-30T02:32:00"/>
    <d v="1899-12-30T02:44:00"/>
    <n v="0.35"/>
    <n v="2.3833333333954214"/>
    <x v="0"/>
    <m/>
    <x v="2"/>
  </r>
  <r>
    <n v="20"/>
    <x v="15"/>
    <n v="5"/>
    <d v="2023-04-03T03:09:00"/>
    <d v="2023-04-03T05:39:00"/>
    <x v="1"/>
    <x v="0"/>
    <x v="1"/>
    <n v="31.66"/>
    <s v="Libre"/>
    <n v="307"/>
    <x v="4"/>
    <s v="Plato_13"/>
    <n v="63"/>
    <x v="2"/>
    <d v="1899-12-30T03:09:00"/>
    <d v="1899-12-30T05:39:00"/>
    <d v="1899-12-30T02:30:00"/>
    <n v="0.65"/>
    <n v="1.8500000001164154"/>
    <x v="0"/>
    <m/>
    <x v="2"/>
  </r>
  <r>
    <n v="14"/>
    <x v="268"/>
    <n v="6"/>
    <d v="2023-04-03T01:55:00"/>
    <d v="2023-04-03T04:39:00"/>
    <x v="2"/>
    <x v="0"/>
    <x v="2"/>
    <n v="33.79"/>
    <s v="Reservada"/>
    <n v="308"/>
    <x v="7"/>
    <s v="Plato_18, Plato_8, Plato_17, Plato_16"/>
    <n v="222"/>
    <x v="2"/>
    <d v="1899-12-30T01:55:00"/>
    <d v="1899-12-30T04:39:00"/>
    <d v="1899-12-30T02:44:00"/>
    <n v="3.1"/>
    <n v="0"/>
    <x v="1"/>
    <m/>
    <x v="2"/>
  </r>
  <r>
    <n v="9"/>
    <x v="269"/>
    <n v="3"/>
    <d v="2023-04-03T00:28:00"/>
    <d v="2023-04-03T04:05:00"/>
    <x v="1"/>
    <x v="0"/>
    <x v="2"/>
    <n v="36.090000000000003"/>
    <s v="Reservada"/>
    <n v="309"/>
    <x v="10"/>
    <s v="Plato_20, Plato_17, Plato_8"/>
    <n v="172"/>
    <x v="2"/>
    <d v="1899-12-30T00:28:00"/>
    <d v="1899-12-30T04:05:00"/>
    <d v="1899-12-30T03:37:00"/>
    <n v="2.0499999999999998"/>
    <n v="1.5666666667559186"/>
    <x v="0"/>
    <m/>
    <x v="2"/>
  </r>
  <r>
    <n v="17"/>
    <x v="270"/>
    <n v="3"/>
    <d v="2023-04-03T03:04:00"/>
    <d v="2023-04-03T06:23:00"/>
    <x v="3"/>
    <x v="2"/>
    <x v="2"/>
    <n v="11.47"/>
    <s v="Libre"/>
    <n v="310"/>
    <x v="7"/>
    <s v="Plato_10, Plato_2"/>
    <n v="138"/>
    <x v="2"/>
    <d v="1899-12-30T03:04:00"/>
    <d v="1899-12-30T06:23:00"/>
    <d v="1899-12-30T03:19:00"/>
    <n v="1.6166666666666667"/>
    <n v="1.6999999999844779"/>
    <x v="0"/>
    <m/>
    <x v="2"/>
  </r>
  <r>
    <n v="6"/>
    <x v="271"/>
    <n v="4"/>
    <d v="2023-04-03T01:40:00"/>
    <d v="2023-04-03T02:43:00"/>
    <x v="0"/>
    <x v="1"/>
    <x v="1"/>
    <n v="39.270000000000003"/>
    <s v="Ocupada"/>
    <n v="311"/>
    <x v="3"/>
    <s v="Plato_7, Plato_9"/>
    <n v="53"/>
    <x v="2"/>
    <d v="1899-12-30T01:40:00"/>
    <d v="1899-12-30T02:43:00"/>
    <d v="1899-12-30T01:18:00"/>
    <n v="1.2333333333333334"/>
    <n v="6.6666666596817414E-2"/>
    <x v="0"/>
    <m/>
    <x v="2"/>
  </r>
  <r>
    <n v="2"/>
    <x v="272"/>
    <n v="4"/>
    <d v="2023-04-03T03:07:00"/>
    <d v="2023-04-03T06:12:00"/>
    <x v="0"/>
    <x v="0"/>
    <x v="2"/>
    <n v="30.89"/>
    <s v="Reservada"/>
    <n v="312"/>
    <x v="7"/>
    <s v="Plato_15, Plato_8"/>
    <n v="134"/>
    <x v="2"/>
    <d v="1899-12-30T03:07:00"/>
    <d v="1899-12-30T06:12:00"/>
    <d v="1899-12-30T03:05:00"/>
    <n v="0.91666666666666663"/>
    <n v="2.1666666665890566"/>
    <x v="0"/>
    <m/>
    <x v="2"/>
  </r>
  <r>
    <n v="10"/>
    <x v="7"/>
    <n v="3"/>
    <d v="2023-04-03T02:23:00"/>
    <d v="2023-04-03T05:46:00"/>
    <x v="1"/>
    <x v="1"/>
    <x v="0"/>
    <n v="43.14"/>
    <s v="Reservada"/>
    <n v="313"/>
    <x v="0"/>
    <s v="Plato_12, Plato_17, Plato_19, Plato_7"/>
    <n v="232"/>
    <x v="2"/>
    <d v="1899-12-30T02:23:00"/>
    <d v="1899-12-30T05:46:00"/>
    <d v="1899-12-30T03:23:00"/>
    <n v="1.7666666666666666"/>
    <n v="1.6166666665192073"/>
    <x v="0"/>
    <m/>
    <x v="2"/>
  </r>
  <r>
    <n v="20"/>
    <x v="273"/>
    <n v="5"/>
    <d v="2023-04-03T00:46:00"/>
    <d v="2023-04-03T03:53:00"/>
    <x v="4"/>
    <x v="0"/>
    <x v="0"/>
    <n v="32.18"/>
    <s v="Ocupada"/>
    <n v="314"/>
    <x v="9"/>
    <s v="Plato_6"/>
    <n v="27"/>
    <x v="2"/>
    <d v="1899-12-30T00:46:00"/>
    <d v="1899-12-30T03:53:00"/>
    <d v="1899-12-30T03:22:00"/>
    <n v="8.3333333333333329E-2"/>
    <n v="3.2833333333643773"/>
    <x v="0"/>
    <m/>
    <x v="2"/>
  </r>
  <r>
    <n v="14"/>
    <x v="274"/>
    <n v="1"/>
    <d v="2023-04-03T00:12:00"/>
    <d v="2023-04-03T03:29:00"/>
    <x v="2"/>
    <x v="0"/>
    <x v="2"/>
    <n v="20.6"/>
    <s v="Libre"/>
    <n v="315"/>
    <x v="9"/>
    <s v="Plato_1, Plato_16, Plato_9, Plato_13"/>
    <n v="161"/>
    <x v="2"/>
    <d v="1899-12-30T00:12:00"/>
    <d v="1899-12-30T03:29:00"/>
    <d v="1899-12-30T03:17:00"/>
    <n v="2.1"/>
    <n v="1.1833333333837799"/>
    <x v="0"/>
    <m/>
    <x v="2"/>
  </r>
  <r>
    <n v="2"/>
    <x v="275"/>
    <n v="2"/>
    <d v="2023-04-03T01:38:00"/>
    <d v="2023-04-03T05:32:00"/>
    <x v="3"/>
    <x v="1"/>
    <x v="2"/>
    <n v="31.13"/>
    <s v="Reservada"/>
    <n v="316"/>
    <x v="4"/>
    <s v="Plato_4, Plato_13, Plato_6, Plato_20"/>
    <n v="160"/>
    <x v="2"/>
    <d v="1899-12-30T01:38:00"/>
    <d v="1899-12-30T05:32:00"/>
    <d v="1899-12-30T03:54:00"/>
    <n v="2.6333333333333333"/>
    <n v="1.2666666666317421"/>
    <x v="0"/>
    <m/>
    <x v="2"/>
  </r>
  <r>
    <n v="17"/>
    <x v="67"/>
    <n v="2"/>
    <d v="2023-04-03T02:25:00"/>
    <d v="2023-04-03T06:16:00"/>
    <x v="2"/>
    <x v="1"/>
    <x v="1"/>
    <n v="24.55"/>
    <s v="Libre"/>
    <n v="317"/>
    <x v="7"/>
    <s v="Plato_5, Plato_18, Plato_15"/>
    <n v="178"/>
    <x v="2"/>
    <d v="1899-12-30T02:25:00"/>
    <d v="1899-12-30T06:16:00"/>
    <d v="1899-12-30T03:51:00"/>
    <n v="1.4666666666666666"/>
    <n v="2.3833333333100502"/>
    <x v="0"/>
    <m/>
    <x v="2"/>
  </r>
  <r>
    <n v="13"/>
    <x v="276"/>
    <n v="3"/>
    <d v="2023-04-03T03:33:00"/>
    <d v="2023-04-03T05:09:00"/>
    <x v="0"/>
    <x v="2"/>
    <x v="2"/>
    <n v="10.08"/>
    <s v="Reservada"/>
    <n v="318"/>
    <x v="5"/>
    <s v="Plato_9"/>
    <n v="29"/>
    <x v="2"/>
    <d v="1899-12-30T03:33:00"/>
    <d v="1899-12-30T05:09:00"/>
    <d v="1899-12-30T01:36:00"/>
    <n v="0.65"/>
    <n v="0.94999999997671691"/>
    <x v="0"/>
    <m/>
    <x v="2"/>
  </r>
  <r>
    <n v="1"/>
    <x v="277"/>
    <n v="1"/>
    <d v="2023-04-03T00:48:00"/>
    <d v="2023-04-03T03:59:00"/>
    <x v="1"/>
    <x v="0"/>
    <x v="1"/>
    <n v="30.05"/>
    <s v="Libre"/>
    <n v="319"/>
    <x v="6"/>
    <s v="Plato_15, Plato_8, Plato_20, Plato_17"/>
    <n v="268"/>
    <x v="2"/>
    <d v="1899-12-30T00:48:00"/>
    <d v="1899-12-30T03:59:00"/>
    <d v="1899-12-30T03:11:00"/>
    <n v="2.1"/>
    <n v="1.0833333334070629"/>
    <x v="0"/>
    <m/>
    <x v="2"/>
  </r>
  <r>
    <n v="9"/>
    <x v="278"/>
    <n v="1"/>
    <d v="2023-04-03T01:30:00"/>
    <d v="2023-04-03T04:17:00"/>
    <x v="0"/>
    <x v="0"/>
    <x v="0"/>
    <n v="44.02"/>
    <s v="Reservada"/>
    <n v="320"/>
    <x v="0"/>
    <s v="Plato_13, Plato_5, Plato_18"/>
    <n v="98"/>
    <x v="2"/>
    <d v="1899-12-30T01:30:00"/>
    <d v="1899-12-30T04:17:00"/>
    <d v="1899-12-30T02:47:00"/>
    <n v="2.1666666666666665"/>
    <n v="0.61666666665890579"/>
    <x v="0"/>
    <m/>
    <x v="2"/>
  </r>
  <r>
    <n v="18"/>
    <x v="279"/>
    <n v="5"/>
    <d v="2023-04-03T02:04:00"/>
    <d v="2023-04-03T04:18:00"/>
    <x v="1"/>
    <x v="0"/>
    <x v="2"/>
    <n v="23.59"/>
    <s v="Libre"/>
    <n v="321"/>
    <x v="5"/>
    <s v="Plato_16, Plato_5, Plato_14"/>
    <n v="141"/>
    <x v="2"/>
    <d v="1899-12-30T02:04:00"/>
    <d v="1899-12-30T04:18:00"/>
    <d v="1899-12-30T02:14:00"/>
    <n v="1.5833333333333333"/>
    <n v="0.65000000012029591"/>
    <x v="0"/>
    <m/>
    <x v="2"/>
  </r>
  <r>
    <n v="12"/>
    <x v="280"/>
    <n v="1"/>
    <d v="2023-04-03T03:41:00"/>
    <d v="2023-04-03T05:47:00"/>
    <x v="2"/>
    <x v="2"/>
    <x v="2"/>
    <n v="24.69"/>
    <s v="Ocupada"/>
    <n v="322"/>
    <x v="8"/>
    <s v="Plato_15, Plato_13"/>
    <n v="85"/>
    <x v="2"/>
    <d v="1899-12-30T03:41:00"/>
    <d v="1899-12-30T05:47:00"/>
    <d v="1899-12-30T02:21:00"/>
    <n v="1"/>
    <n v="1.3500000000349246"/>
    <x v="0"/>
    <m/>
    <x v="2"/>
  </r>
  <r>
    <n v="8"/>
    <x v="281"/>
    <n v="1"/>
    <d v="2023-04-03T01:23:00"/>
    <d v="2023-04-03T04:19:00"/>
    <x v="3"/>
    <x v="1"/>
    <x v="1"/>
    <n v="44.3"/>
    <s v="Libre"/>
    <n v="323"/>
    <x v="9"/>
    <s v="Plato_5, Plato_9, Plato_7, Plato_4"/>
    <n v="208"/>
    <x v="2"/>
    <d v="1899-12-30T01:23:00"/>
    <d v="1899-12-30T04:19:00"/>
    <d v="1899-12-30T02:56:00"/>
    <n v="2.0333333333333332"/>
    <n v="0.8999999999573145"/>
    <x v="0"/>
    <m/>
    <x v="2"/>
  </r>
  <r>
    <n v="9"/>
    <x v="282"/>
    <n v="6"/>
    <d v="2023-04-03T00:43:00"/>
    <d v="2023-04-03T01:51:00"/>
    <x v="1"/>
    <x v="2"/>
    <x v="2"/>
    <n v="21.6"/>
    <s v="Libre"/>
    <n v="324"/>
    <x v="4"/>
    <s v="Plato_2, Plato_6, Plato_10"/>
    <n v="137"/>
    <x v="2"/>
    <d v="1899-12-30T00:43:00"/>
    <d v="1899-12-30T01:51:00"/>
    <d v="1899-12-30T01:08:00"/>
    <n v="1.5"/>
    <n v="0"/>
    <x v="1"/>
    <m/>
    <x v="2"/>
  </r>
  <r>
    <n v="18"/>
    <x v="283"/>
    <n v="1"/>
    <d v="2023-04-03T01:00:00"/>
    <d v="2023-04-03T02:18:00"/>
    <x v="2"/>
    <x v="0"/>
    <x v="2"/>
    <n v="32.5"/>
    <s v="Reservada"/>
    <n v="325"/>
    <x v="4"/>
    <s v="Plato_13, Plato_17, Plato_8, Plato_15"/>
    <n v="154"/>
    <x v="2"/>
    <d v="1899-12-30T01:00:00"/>
    <d v="1899-12-30T02:18:00"/>
    <d v="1899-12-30T01:18:00"/>
    <n v="1.1833333333333333"/>
    <n v="0.11666666671323278"/>
    <x v="0"/>
    <m/>
    <x v="2"/>
  </r>
  <r>
    <n v="14"/>
    <x v="284"/>
    <n v="4"/>
    <d v="2023-04-04T01:39:00"/>
    <d v="2023-04-04T05:34:00"/>
    <x v="1"/>
    <x v="1"/>
    <x v="0"/>
    <n v="13.85"/>
    <s v="Ocupada"/>
    <n v="326"/>
    <x v="4"/>
    <s v="Plato_8, Plato_4, Plato_16"/>
    <n v="81"/>
    <x v="3"/>
    <d v="1899-12-30T01:39:00"/>
    <d v="1899-12-30T05:34:00"/>
    <d v="1899-12-30T04:10:00"/>
    <n v="1.5166666666666666"/>
    <n v="2.6500000000194026"/>
    <x v="0"/>
    <m/>
    <x v="3"/>
  </r>
  <r>
    <n v="12"/>
    <x v="183"/>
    <n v="5"/>
    <d v="2023-04-04T02:59:00"/>
    <d v="2023-04-04T04:36:00"/>
    <x v="3"/>
    <x v="2"/>
    <x v="2"/>
    <n v="15.08"/>
    <s v="Reservada"/>
    <n v="327"/>
    <x v="1"/>
    <s v="Plato_18, Plato_4, Plato_6"/>
    <n v="147"/>
    <x v="3"/>
    <d v="1899-12-30T02:59:00"/>
    <d v="1899-12-30T04:36:00"/>
    <d v="1899-12-30T01:37:00"/>
    <n v="1.2333333333333334"/>
    <n v="0.38333333336437736"/>
    <x v="0"/>
    <m/>
    <x v="3"/>
  </r>
  <r>
    <n v="4"/>
    <x v="285"/>
    <n v="3"/>
    <d v="2023-04-04T01:44:00"/>
    <d v="2023-04-04T04:07:00"/>
    <x v="2"/>
    <x v="2"/>
    <x v="2"/>
    <n v="13.85"/>
    <s v="Reservada"/>
    <n v="328"/>
    <x v="9"/>
    <s v="Plato_8"/>
    <n v="35"/>
    <x v="3"/>
    <d v="1899-12-30T01:44:00"/>
    <d v="1899-12-30T04:07:00"/>
    <d v="1899-12-30T02:23:00"/>
    <n v="0.35"/>
    <n v="2.0333333332440815"/>
    <x v="0"/>
    <m/>
    <x v="3"/>
  </r>
  <r>
    <n v="13"/>
    <x v="286"/>
    <n v="1"/>
    <d v="2023-04-04T00:26:00"/>
    <d v="2023-04-04T02:41:00"/>
    <x v="2"/>
    <x v="0"/>
    <x v="2"/>
    <n v="38.89"/>
    <s v="Ocupada"/>
    <n v="329"/>
    <x v="6"/>
    <s v="Plato_13, Plato_20, Plato_17, Plato_14"/>
    <n v="207"/>
    <x v="3"/>
    <d v="1899-12-30T00:26:00"/>
    <d v="1899-12-30T02:41:00"/>
    <d v="1899-12-30T02:30:00"/>
    <n v="2.3166666666666669"/>
    <n v="0.18333333333333313"/>
    <x v="0"/>
    <m/>
    <x v="3"/>
  </r>
  <r>
    <n v="10"/>
    <x v="287"/>
    <n v="6"/>
    <d v="2023-04-04T01:50:00"/>
    <d v="2023-04-04T03:57:00"/>
    <x v="0"/>
    <x v="1"/>
    <x v="2"/>
    <n v="32.17"/>
    <s v="Ocupada"/>
    <n v="330"/>
    <x v="6"/>
    <s v="Plato_1, Plato_16, Plato_14, Plato_13"/>
    <n v="217"/>
    <x v="3"/>
    <d v="1899-12-30T01:50:00"/>
    <d v="1899-12-30T03:57:00"/>
    <d v="1899-12-30T02:22:00"/>
    <n v="2.3333333333333335"/>
    <n v="3.3333333247961949E-2"/>
    <x v="0"/>
    <m/>
    <x v="3"/>
  </r>
  <r>
    <n v="20"/>
    <x v="288"/>
    <n v="3"/>
    <d v="2023-04-04T03:06:00"/>
    <d v="2023-04-04T06:17:00"/>
    <x v="4"/>
    <x v="2"/>
    <x v="0"/>
    <n v="36.61"/>
    <s v="Reservada"/>
    <n v="331"/>
    <x v="3"/>
    <s v="Plato_12, Plato_8, Plato_7, Plato_1"/>
    <n v="173"/>
    <x v="3"/>
    <d v="1899-12-30T03:06:00"/>
    <d v="1899-12-30T06:17:00"/>
    <d v="1899-12-30T03:11:00"/>
    <n v="2.0166666666666666"/>
    <n v="1.1666666667403964"/>
    <x v="0"/>
    <m/>
    <x v="3"/>
  </r>
  <r>
    <n v="6"/>
    <x v="289"/>
    <n v="1"/>
    <d v="2023-04-04T00:14:00"/>
    <d v="2023-04-04T01:29:00"/>
    <x v="2"/>
    <x v="0"/>
    <x v="0"/>
    <n v="25.21"/>
    <s v="Reservada"/>
    <n v="332"/>
    <x v="10"/>
    <s v="Plato_20"/>
    <n v="120"/>
    <x v="3"/>
    <d v="1899-12-30T00:14:00"/>
    <d v="1899-12-30T01:29:00"/>
    <d v="1899-12-30T01:15:00"/>
    <n v="0.28333333333333333"/>
    <n v="0.96666666655025135"/>
    <x v="0"/>
    <m/>
    <x v="3"/>
  </r>
  <r>
    <n v="6"/>
    <x v="290"/>
    <n v="1"/>
    <d v="2023-04-04T03:10:00"/>
    <d v="2023-04-04T04:29:00"/>
    <x v="4"/>
    <x v="2"/>
    <x v="2"/>
    <n v="13.19"/>
    <s v="Libre"/>
    <n v="333"/>
    <x v="3"/>
    <s v="Plato_19, Plato_4"/>
    <n v="72"/>
    <x v="3"/>
    <d v="1899-12-30T03:10:00"/>
    <d v="1899-12-30T04:29:00"/>
    <d v="1899-12-30T01:19:00"/>
    <n v="1.0166666666666666"/>
    <n v="0.29999999992627036"/>
    <x v="0"/>
    <m/>
    <x v="3"/>
  </r>
  <r>
    <n v="12"/>
    <x v="291"/>
    <n v="4"/>
    <d v="2023-04-04T02:51:00"/>
    <d v="2023-04-04T06:31:00"/>
    <x v="1"/>
    <x v="1"/>
    <x v="2"/>
    <n v="17.5"/>
    <s v="Libre"/>
    <n v="334"/>
    <x v="10"/>
    <s v="Plato_13, Plato_14, Plato_7, Plato_2"/>
    <n v="173"/>
    <x v="3"/>
    <d v="1899-12-30T02:51:00"/>
    <d v="1899-12-30T06:31:00"/>
    <d v="1899-12-30T03:40:00"/>
    <n v="2.6"/>
    <n v="1.0666666665696538"/>
    <x v="0"/>
    <m/>
    <x v="3"/>
  </r>
  <r>
    <n v="14"/>
    <x v="292"/>
    <n v="3"/>
    <d v="2023-04-04T01:56:00"/>
    <d v="2023-04-04T03:09:00"/>
    <x v="4"/>
    <x v="0"/>
    <x v="0"/>
    <n v="41.56"/>
    <s v="Libre"/>
    <n v="335"/>
    <x v="2"/>
    <s v="Plato_2, Plato_16"/>
    <n v="114"/>
    <x v="3"/>
    <d v="1899-12-30T01:56:00"/>
    <d v="1899-12-30T03:09:00"/>
    <d v="1899-12-30T01:13:00"/>
    <n v="1.1499999999999999"/>
    <n v="6.6666666616220116E-2"/>
    <x v="0"/>
    <m/>
    <x v="3"/>
  </r>
  <r>
    <n v="4"/>
    <x v="293"/>
    <n v="5"/>
    <d v="2023-04-04T01:35:00"/>
    <d v="2023-04-04T04:51:00"/>
    <x v="2"/>
    <x v="2"/>
    <x v="2"/>
    <n v="17.93"/>
    <s v="Libre"/>
    <n v="336"/>
    <x v="10"/>
    <s v="Plato_13, Plato_12, Plato_10"/>
    <n v="158"/>
    <x v="3"/>
    <d v="1899-12-30T01:35:00"/>
    <d v="1899-12-30T04:51:00"/>
    <d v="1899-12-30T03:16:00"/>
    <n v="1.0833333333333333"/>
    <n v="2.1833333333294531"/>
    <x v="0"/>
    <m/>
    <x v="3"/>
  </r>
  <r>
    <n v="11"/>
    <x v="294"/>
    <n v="2"/>
    <d v="2023-04-04T01:38:00"/>
    <d v="2023-04-04T04:31:00"/>
    <x v="3"/>
    <x v="2"/>
    <x v="2"/>
    <n v="19.28"/>
    <s v="Reservada"/>
    <n v="337"/>
    <x v="2"/>
    <s v="Plato_7, Plato_16"/>
    <n v="100"/>
    <x v="3"/>
    <d v="1899-12-30T01:38:00"/>
    <d v="1899-12-30T04:31:00"/>
    <d v="1899-12-30T02:53:00"/>
    <n v="0.96666666666666667"/>
    <n v="1.9166666666356225"/>
    <x v="0"/>
    <m/>
    <x v="3"/>
  </r>
  <r>
    <n v="18"/>
    <x v="295"/>
    <n v="2"/>
    <d v="2023-04-04T00:32:00"/>
    <d v="2023-04-04T03:30:00"/>
    <x v="3"/>
    <x v="0"/>
    <x v="0"/>
    <n v="30.62"/>
    <s v="Reservada"/>
    <n v="338"/>
    <x v="8"/>
    <s v="Plato_18, Plato_13, Plato_15, Plato_3"/>
    <n v="279"/>
    <x v="3"/>
    <d v="1899-12-30T00:32:00"/>
    <d v="1899-12-30T03:30:00"/>
    <d v="1899-12-30T02:58:00"/>
    <n v="2.3833333333333333"/>
    <n v="0.58333333339930205"/>
    <x v="0"/>
    <m/>
    <x v="3"/>
  </r>
  <r>
    <n v="13"/>
    <x v="296"/>
    <n v="2"/>
    <d v="2023-04-04T00:00:00"/>
    <d v="2023-04-04T02:01:00"/>
    <x v="0"/>
    <x v="1"/>
    <x v="0"/>
    <n v="19.600000000000001"/>
    <s v="Reservada"/>
    <n v="339"/>
    <x v="4"/>
    <s v="Plato_9, Plato_14"/>
    <n v="104"/>
    <x v="3"/>
    <d v="1899-12-30T00:00:00"/>
    <d v="1899-12-30T02:01:00"/>
    <d v="1899-12-30T02:01:00"/>
    <n v="0.76666666666666672"/>
    <n v="1.2499999999379119"/>
    <x v="0"/>
    <m/>
    <x v="3"/>
  </r>
  <r>
    <n v="15"/>
    <x v="297"/>
    <n v="1"/>
    <d v="2023-04-04T01:12:00"/>
    <d v="2023-04-04T04:38:00"/>
    <x v="0"/>
    <x v="0"/>
    <x v="2"/>
    <n v="38.520000000000003"/>
    <s v="Libre"/>
    <n v="340"/>
    <x v="0"/>
    <s v="Plato_20, Plato_16"/>
    <n v="164"/>
    <x v="3"/>
    <d v="1899-12-30T01:12:00"/>
    <d v="1899-12-30T04:38:00"/>
    <d v="1899-12-30T03:26:00"/>
    <n v="1.5166666666666666"/>
    <n v="1.9166666666821888"/>
    <x v="0"/>
    <m/>
    <x v="3"/>
  </r>
  <r>
    <n v="14"/>
    <x v="298"/>
    <n v="5"/>
    <d v="2023-04-04T02:05:00"/>
    <d v="2023-04-04T04:19:00"/>
    <x v="0"/>
    <x v="1"/>
    <x v="2"/>
    <n v="47.05"/>
    <s v="Libre"/>
    <n v="341"/>
    <x v="4"/>
    <s v="Plato_16, Plato_5, Plato_8"/>
    <n v="177"/>
    <x v="3"/>
    <d v="1899-12-30T02:05:00"/>
    <d v="1899-12-30T04:19:00"/>
    <d v="1899-12-30T02:14:00"/>
    <n v="1.4666666666666666"/>
    <n v="0.76666666661233962"/>
    <x v="0"/>
    <m/>
    <x v="3"/>
  </r>
  <r>
    <n v="19"/>
    <x v="299"/>
    <n v="5"/>
    <d v="2023-04-04T02:30:00"/>
    <d v="2023-04-04T06:11:00"/>
    <x v="0"/>
    <x v="1"/>
    <x v="2"/>
    <n v="20.059999999999999"/>
    <s v="Libre"/>
    <n v="342"/>
    <x v="6"/>
    <s v="Plato_14, Plato_16"/>
    <n v="102"/>
    <x v="3"/>
    <d v="1899-12-30T02:30:00"/>
    <d v="1899-12-30T06:11:00"/>
    <d v="1899-12-30T03:41:00"/>
    <n v="0.9"/>
    <n v="2.7833333334652708"/>
    <x v="0"/>
    <m/>
    <x v="3"/>
  </r>
  <r>
    <n v="12"/>
    <x v="300"/>
    <n v="1"/>
    <d v="2023-04-04T03:56:00"/>
    <d v="2023-04-04T05:45:00"/>
    <x v="3"/>
    <x v="0"/>
    <x v="2"/>
    <n v="23.01"/>
    <s v="Ocupada"/>
    <n v="343"/>
    <x v="4"/>
    <s v="Plato_18, Plato_14"/>
    <n v="137"/>
    <x v="3"/>
    <d v="1899-12-30T03:56:00"/>
    <d v="1899-12-30T05:45:00"/>
    <d v="1899-12-30T02:04:00"/>
    <n v="1.6833333333333333"/>
    <n v="0.38333333331781128"/>
    <x v="0"/>
    <m/>
    <x v="3"/>
  </r>
  <r>
    <n v="15"/>
    <x v="301"/>
    <n v="3"/>
    <d v="2023-04-04T00:46:00"/>
    <d v="2023-04-04T02:04:00"/>
    <x v="2"/>
    <x v="0"/>
    <x v="2"/>
    <n v="33.01"/>
    <s v="Ocupada"/>
    <n v="344"/>
    <x v="9"/>
    <s v="Plato_8, Plato_17, Plato_15, Plato_5"/>
    <n v="183"/>
    <x v="3"/>
    <d v="1899-12-30T00:46:00"/>
    <d v="1899-12-30T02:04:00"/>
    <d v="1899-12-30T01:33:00"/>
    <n v="1.4333333333333333"/>
    <n v="0.1166666665386098"/>
    <x v="0"/>
    <m/>
    <x v="3"/>
  </r>
  <r>
    <n v="16"/>
    <x v="302"/>
    <n v="3"/>
    <d v="2023-04-04T01:18:00"/>
    <d v="2023-04-04T04:19:00"/>
    <x v="4"/>
    <x v="0"/>
    <x v="2"/>
    <n v="13.98"/>
    <s v="Ocupada"/>
    <n v="345"/>
    <x v="9"/>
    <s v="Plato_12"/>
    <n v="38"/>
    <x v="3"/>
    <d v="1899-12-30T01:18:00"/>
    <d v="1899-12-30T04:19:00"/>
    <d v="1899-12-30T03:16:00"/>
    <n v="0.3"/>
    <n v="2.966666666546371"/>
    <x v="0"/>
    <m/>
    <x v="3"/>
  </r>
  <r>
    <n v="1"/>
    <x v="303"/>
    <n v="5"/>
    <d v="2023-04-04T00:40:00"/>
    <d v="2023-04-04T03:56:00"/>
    <x v="3"/>
    <x v="0"/>
    <x v="0"/>
    <n v="35.93"/>
    <s v="Reservada"/>
    <n v="346"/>
    <x v="10"/>
    <s v="Plato_19"/>
    <n v="72"/>
    <x v="3"/>
    <d v="1899-12-30T00:40:00"/>
    <d v="1899-12-30T03:56:00"/>
    <d v="1899-12-30T03:16:00"/>
    <n v="0.36666666666666664"/>
    <n v="2.8999999999961195"/>
    <x v="0"/>
    <m/>
    <x v="3"/>
  </r>
  <r>
    <n v="7"/>
    <x v="304"/>
    <n v="4"/>
    <d v="2023-04-04T01:49:00"/>
    <d v="2023-04-04T04:34:00"/>
    <x v="4"/>
    <x v="0"/>
    <x v="2"/>
    <n v="48.52"/>
    <s v="Reservada"/>
    <n v="347"/>
    <x v="9"/>
    <s v="Plato_8"/>
    <n v="70"/>
    <x v="3"/>
    <d v="1899-12-30T01:49:00"/>
    <d v="1899-12-30T04:34:00"/>
    <d v="1899-12-30T02:45:00"/>
    <n v="0.73333333333333328"/>
    <n v="2.0166666667248743"/>
    <x v="0"/>
    <m/>
    <x v="3"/>
  </r>
  <r>
    <n v="16"/>
    <x v="305"/>
    <n v="2"/>
    <d v="2023-04-04T01:17:00"/>
    <d v="2023-04-04T04:59:00"/>
    <x v="2"/>
    <x v="0"/>
    <x v="2"/>
    <n v="30.78"/>
    <s v="Ocupada"/>
    <n v="348"/>
    <x v="3"/>
    <s v="Plato_10, Plato_3"/>
    <n v="86"/>
    <x v="3"/>
    <d v="1899-12-30T01:17:00"/>
    <d v="1899-12-30T04:59:00"/>
    <d v="1899-12-30T03:57:00"/>
    <n v="1.4666666666666666"/>
    <n v="2.4833333333449747"/>
    <x v="0"/>
    <m/>
    <x v="3"/>
  </r>
  <r>
    <n v="13"/>
    <x v="306"/>
    <n v="1"/>
    <d v="2023-04-04T03:48:00"/>
    <d v="2023-04-04T07:31:00"/>
    <x v="3"/>
    <x v="1"/>
    <x v="2"/>
    <n v="40.630000000000003"/>
    <s v="Ocupada"/>
    <n v="349"/>
    <x v="2"/>
    <s v="Plato_2, Plato_12, Plato_8"/>
    <n v="152"/>
    <x v="3"/>
    <d v="1899-12-30T03:48:00"/>
    <d v="1899-12-30T07:31:00"/>
    <d v="1899-12-30T03:58:00"/>
    <n v="1.4166666666666667"/>
    <n v="2.5500000000659684"/>
    <x v="0"/>
    <m/>
    <x v="3"/>
  </r>
  <r>
    <n v="2"/>
    <x v="307"/>
    <n v="6"/>
    <d v="2023-04-04T00:35:00"/>
    <d v="2023-04-04T02:59:00"/>
    <x v="3"/>
    <x v="1"/>
    <x v="0"/>
    <n v="36.21"/>
    <s v="Reservada"/>
    <n v="350"/>
    <x v="1"/>
    <s v="Plato_17, Plato_6"/>
    <n v="143"/>
    <x v="3"/>
    <d v="1899-12-30T00:35:00"/>
    <d v="1899-12-30T02:59:00"/>
    <d v="1899-12-30T02:24:00"/>
    <n v="1.8166666666666667"/>
    <n v="0.58333333329840875"/>
    <x v="0"/>
    <m/>
    <x v="3"/>
  </r>
  <r>
    <n v="1"/>
    <x v="308"/>
    <n v="6"/>
    <d v="2023-04-04T03:52:00"/>
    <d v="2023-04-04T06:09:00"/>
    <x v="1"/>
    <x v="1"/>
    <x v="2"/>
    <n v="48.93"/>
    <s v="Libre"/>
    <n v="351"/>
    <x v="2"/>
    <s v="Plato_15, Plato_8"/>
    <n v="201"/>
    <x v="3"/>
    <d v="1899-12-30T03:52:00"/>
    <d v="1899-12-30T06:09:00"/>
    <d v="1899-12-30T02:17:00"/>
    <n v="0.41666666666666669"/>
    <n v="1.8666666666006979"/>
    <x v="0"/>
    <m/>
    <x v="3"/>
  </r>
  <r>
    <n v="1"/>
    <x v="13"/>
    <n v="3"/>
    <d v="2023-04-04T00:17:00"/>
    <d v="2023-04-04T02:53:00"/>
    <x v="0"/>
    <x v="1"/>
    <x v="1"/>
    <n v="17.55"/>
    <s v="Reservada"/>
    <n v="352"/>
    <x v="3"/>
    <s v="Plato_11"/>
    <n v="99"/>
    <x v="3"/>
    <d v="1899-12-30T00:17:00"/>
    <d v="1899-12-30T02:53:00"/>
    <d v="1899-12-30T02:36:00"/>
    <n v="0.11666666666666667"/>
    <n v="2.4833333332518426"/>
    <x v="0"/>
    <m/>
    <x v="3"/>
  </r>
  <r>
    <n v="7"/>
    <x v="309"/>
    <n v="5"/>
    <d v="2023-04-04T03:46:00"/>
    <d v="2023-04-04T07:36:00"/>
    <x v="3"/>
    <x v="2"/>
    <x v="2"/>
    <n v="27.37"/>
    <s v="Reservada"/>
    <n v="353"/>
    <x v="2"/>
    <s v="Plato_5, Plato_2, Plato_8, Plato_18"/>
    <n v="212"/>
    <x v="3"/>
    <d v="1899-12-30T03:46:00"/>
    <d v="1899-12-30T07:36:00"/>
    <d v="1899-12-30T03:50:00"/>
    <n v="2.1333333333333333"/>
    <n v="1.6999999999223898"/>
    <x v="0"/>
    <m/>
    <x v="3"/>
  </r>
  <r>
    <n v="12"/>
    <x v="310"/>
    <n v="6"/>
    <d v="2023-04-04T00:26:00"/>
    <d v="2023-04-04T03:24:00"/>
    <x v="3"/>
    <x v="1"/>
    <x v="2"/>
    <n v="29.58"/>
    <s v="Ocupada"/>
    <n v="354"/>
    <x v="3"/>
    <s v="Plato_12, Plato_15, Plato_4, Plato_7"/>
    <n v="181"/>
    <x v="3"/>
    <d v="1899-12-30T00:26:00"/>
    <d v="1899-12-30T03:24:00"/>
    <d v="1899-12-30T03:13:00"/>
    <n v="2.2833333333333332"/>
    <n v="0.93333333339930213"/>
    <x v="0"/>
    <m/>
    <x v="3"/>
  </r>
  <r>
    <n v="4"/>
    <x v="111"/>
    <n v="4"/>
    <d v="2023-04-04T01:41:00"/>
    <d v="2023-04-04T05:07:00"/>
    <x v="3"/>
    <x v="1"/>
    <x v="2"/>
    <n v="30.53"/>
    <s v="Reservada"/>
    <n v="355"/>
    <x v="0"/>
    <s v="Plato_10"/>
    <n v="26"/>
    <x v="3"/>
    <d v="1899-12-30T01:41:00"/>
    <d v="1899-12-30T05:07:00"/>
    <d v="1899-12-30T03:26:00"/>
    <n v="0.11666666666666667"/>
    <n v="3.3166666665075657"/>
    <x v="0"/>
    <m/>
    <x v="3"/>
  </r>
  <r>
    <n v="1"/>
    <x v="311"/>
    <n v="1"/>
    <d v="2023-04-04T00:12:00"/>
    <d v="2023-04-04T02:18:00"/>
    <x v="0"/>
    <x v="1"/>
    <x v="2"/>
    <n v="28.92"/>
    <s v="Ocupada"/>
    <n v="356"/>
    <x v="2"/>
    <s v="Plato_4"/>
    <n v="36"/>
    <x v="3"/>
    <d v="1899-12-30T00:12:00"/>
    <d v="1899-12-30T02:18:00"/>
    <d v="1899-12-30T02:21:00"/>
    <n v="0.11666666666666667"/>
    <n v="2.2333333333682579"/>
    <x v="0"/>
    <m/>
    <x v="3"/>
  </r>
  <r>
    <n v="17"/>
    <x v="312"/>
    <n v="2"/>
    <d v="2023-04-04T01:19:00"/>
    <d v="2023-04-04T04:26:00"/>
    <x v="0"/>
    <x v="1"/>
    <x v="0"/>
    <n v="26.87"/>
    <s v="Ocupada"/>
    <n v="357"/>
    <x v="9"/>
    <s v="Plato_1, Plato_3, Plato_6, Plato_5"/>
    <n v="168"/>
    <x v="3"/>
    <d v="1899-12-30T01:19:00"/>
    <d v="1899-12-30T04:26:00"/>
    <d v="1899-12-30T03:22:00"/>
    <n v="1.6"/>
    <n v="1.7666666666977107"/>
    <x v="0"/>
    <m/>
    <x v="3"/>
  </r>
  <r>
    <n v="13"/>
    <x v="250"/>
    <n v="5"/>
    <d v="2023-04-04T02:37:00"/>
    <d v="2023-04-04T05:57:00"/>
    <x v="3"/>
    <x v="2"/>
    <x v="2"/>
    <n v="42.1"/>
    <s v="Reservada"/>
    <n v="358"/>
    <x v="7"/>
    <s v="Plato_10, Plato_4, Plato_3"/>
    <n v="166"/>
    <x v="3"/>
    <d v="1899-12-30T02:37:00"/>
    <d v="1899-12-30T05:57:00"/>
    <d v="1899-12-30T03:20:00"/>
    <n v="2.5333333333333332"/>
    <n v="0.80000000003880523"/>
    <x v="0"/>
    <m/>
    <x v="3"/>
  </r>
  <r>
    <n v="11"/>
    <x v="104"/>
    <n v="2"/>
    <d v="2023-04-04T00:41:00"/>
    <d v="2023-04-04T04:10:00"/>
    <x v="2"/>
    <x v="0"/>
    <x v="2"/>
    <n v="12.2"/>
    <s v="Reservada"/>
    <n v="359"/>
    <x v="4"/>
    <s v="Plato_5, Plato_16, Plato_9, Plato_10"/>
    <n v="190"/>
    <x v="3"/>
    <d v="1899-12-30T00:41:00"/>
    <d v="1899-12-30T04:10:00"/>
    <d v="1899-12-30T03:29:00"/>
    <n v="2.4166666666666665"/>
    <n v="1.0666666666705473"/>
    <x v="0"/>
    <m/>
    <x v="3"/>
  </r>
  <r>
    <n v="16"/>
    <x v="313"/>
    <n v="3"/>
    <d v="2023-04-04T01:10:00"/>
    <d v="2023-04-04T04:58:00"/>
    <x v="0"/>
    <x v="0"/>
    <x v="2"/>
    <n v="39.26"/>
    <s v="Ocupada"/>
    <n v="360"/>
    <x v="4"/>
    <s v="Plato_13, Plato_2, Plato_10, Plato_15"/>
    <n v="233"/>
    <x v="3"/>
    <d v="1899-12-30T01:10:00"/>
    <d v="1899-12-30T04:58:00"/>
    <d v="1899-12-30T04:03:00"/>
    <n v="2.65"/>
    <n v="1.3999999999883586"/>
    <x v="0"/>
    <m/>
    <x v="3"/>
  </r>
  <r>
    <n v="16"/>
    <x v="314"/>
    <n v="1"/>
    <d v="2023-04-04T01:53:00"/>
    <d v="2023-04-04T05:28:00"/>
    <x v="2"/>
    <x v="2"/>
    <x v="1"/>
    <n v="41.73"/>
    <s v="Libre"/>
    <n v="361"/>
    <x v="1"/>
    <s v="Plato_9, Plato_7"/>
    <n v="101"/>
    <x v="3"/>
    <d v="1899-12-30T01:53:00"/>
    <d v="1899-12-30T05:28:00"/>
    <d v="1899-12-30T03:35:00"/>
    <n v="1.8666666666666667"/>
    <n v="1.7166666666472641"/>
    <x v="0"/>
    <m/>
    <x v="3"/>
  </r>
  <r>
    <n v="15"/>
    <x v="167"/>
    <n v="2"/>
    <d v="2023-04-04T02:03:00"/>
    <d v="2023-04-04T05:59:00"/>
    <x v="1"/>
    <x v="0"/>
    <x v="2"/>
    <n v="47.21"/>
    <s v="Libre"/>
    <n v="362"/>
    <x v="7"/>
    <s v="Plato_3, Plato_7, Plato_4"/>
    <n v="62"/>
    <x v="3"/>
    <d v="1899-12-30T02:03:00"/>
    <d v="1899-12-30T05:59:00"/>
    <d v="1899-12-30T03:56:00"/>
    <n v="2.0499999999999998"/>
    <n v="1.8833333332324402"/>
    <x v="0"/>
    <m/>
    <x v="3"/>
  </r>
  <r>
    <n v="5"/>
    <x v="315"/>
    <n v="2"/>
    <d v="2023-04-04T01:46:00"/>
    <d v="2023-04-04T03:29:00"/>
    <x v="0"/>
    <x v="0"/>
    <x v="2"/>
    <n v="49.02"/>
    <s v="Ocupada"/>
    <n v="363"/>
    <x v="2"/>
    <s v="Plato_2, Plato_7, Plato_19, Plato_11"/>
    <n v="240"/>
    <x v="3"/>
    <d v="1899-12-30T01:46:00"/>
    <d v="1899-12-30T03:29:00"/>
    <d v="1899-12-30T01:58:00"/>
    <n v="2.4833333333333334"/>
    <n v="0"/>
    <x v="1"/>
    <m/>
    <x v="3"/>
  </r>
  <r>
    <n v="15"/>
    <x v="316"/>
    <n v="2"/>
    <d v="2023-04-04T03:50:00"/>
    <d v="2023-04-04T07:10:00"/>
    <x v="3"/>
    <x v="0"/>
    <x v="0"/>
    <n v="48.28"/>
    <s v="Reservada"/>
    <n v="364"/>
    <x v="2"/>
    <s v="Plato_16, Plato_5, Plato_1, Plato_9"/>
    <n v="157"/>
    <x v="3"/>
    <d v="1899-12-30T03:50:00"/>
    <d v="1899-12-30T07:10:00"/>
    <d v="1899-12-30T03:20:00"/>
    <n v="1.8666666666666667"/>
    <n v="1.4666666667054717"/>
    <x v="0"/>
    <m/>
    <x v="3"/>
  </r>
  <r>
    <n v="4"/>
    <x v="317"/>
    <n v="1"/>
    <d v="2023-04-04T01:03:00"/>
    <d v="2023-04-04T04:33:00"/>
    <x v="0"/>
    <x v="0"/>
    <x v="1"/>
    <n v="34.97"/>
    <s v="Ocupada"/>
    <n v="365"/>
    <x v="9"/>
    <s v="Plato_19"/>
    <n v="108"/>
    <x v="3"/>
    <d v="1899-12-30T01:03:00"/>
    <d v="1899-12-30T04:33:00"/>
    <d v="1899-12-30T03:45:00"/>
    <n v="0.41666666666666669"/>
    <n v="3.3333333333915411"/>
    <x v="0"/>
    <m/>
    <x v="3"/>
  </r>
  <r>
    <n v="17"/>
    <x v="318"/>
    <n v="5"/>
    <d v="2023-04-04T01:33:00"/>
    <d v="2023-04-04T04:46:00"/>
    <x v="0"/>
    <x v="0"/>
    <x v="1"/>
    <n v="10.57"/>
    <s v="Reservada"/>
    <n v="366"/>
    <x v="9"/>
    <s v="Plato_6, Plato_8, Plato_20"/>
    <n v="239"/>
    <x v="3"/>
    <d v="1899-12-30T01:33:00"/>
    <d v="1899-12-30T04:46:00"/>
    <d v="1899-12-30T03:13:00"/>
    <n v="1.5"/>
    <n v="1.7166666666744277"/>
    <x v="0"/>
    <m/>
    <x v="3"/>
  </r>
  <r>
    <n v="12"/>
    <x v="319"/>
    <n v="2"/>
    <d v="2023-04-04T00:53:00"/>
    <d v="2023-04-04T03:45:00"/>
    <x v="0"/>
    <x v="2"/>
    <x v="2"/>
    <n v="12.62"/>
    <s v="Libre"/>
    <n v="367"/>
    <x v="9"/>
    <s v="Plato_10, Plato_9, Plato_3"/>
    <n v="101"/>
    <x v="3"/>
    <d v="1899-12-30T00:53:00"/>
    <d v="1899-12-30T03:45:00"/>
    <d v="1899-12-30T02:52:00"/>
    <n v="1.2166666666666666"/>
    <n v="1.6499999999146289"/>
    <x v="0"/>
    <m/>
    <x v="3"/>
  </r>
  <r>
    <n v="13"/>
    <x v="320"/>
    <n v="1"/>
    <d v="2023-04-04T03:24:00"/>
    <d v="2023-04-04T05:33:00"/>
    <x v="1"/>
    <x v="1"/>
    <x v="0"/>
    <n v="37.65"/>
    <s v="Ocupada"/>
    <n v="368"/>
    <x v="1"/>
    <s v="Plato_11, Plato_7"/>
    <n v="123"/>
    <x v="3"/>
    <d v="1899-12-30T03:24:00"/>
    <d v="1899-12-30T05:33:00"/>
    <d v="1899-12-30T02:24:00"/>
    <n v="1.4166666666666667"/>
    <n v="0.98333333318199334"/>
    <x v="0"/>
    <m/>
    <x v="3"/>
  </r>
  <r>
    <n v="20"/>
    <x v="321"/>
    <n v="2"/>
    <d v="2023-04-04T02:11:00"/>
    <d v="2023-04-04T05:54:00"/>
    <x v="3"/>
    <x v="0"/>
    <x v="2"/>
    <n v="34.83"/>
    <s v="Libre"/>
    <n v="369"/>
    <x v="7"/>
    <s v="Plato_17, Plato_14, Plato_16, Plato_10"/>
    <n v="242"/>
    <x v="3"/>
    <d v="1899-12-30T02:11:00"/>
    <d v="1899-12-30T05:54:00"/>
    <d v="1899-12-30T03:43:00"/>
    <n v="0.7"/>
    <n v="3.0166666667326352"/>
    <x v="0"/>
    <m/>
    <x v="3"/>
  </r>
  <r>
    <n v="13"/>
    <x v="322"/>
    <n v="6"/>
    <d v="2023-04-04T02:20:00"/>
    <d v="2023-04-04T03:23:00"/>
    <x v="0"/>
    <x v="0"/>
    <x v="2"/>
    <n v="47.79"/>
    <s v="Libre"/>
    <n v="370"/>
    <x v="7"/>
    <s v="Plato_19"/>
    <n v="72"/>
    <x v="3"/>
    <d v="1899-12-30T02:20:00"/>
    <d v="1899-12-30T03:23:00"/>
    <d v="1899-12-30T01:03:00"/>
    <n v="0.55000000000000004"/>
    <n v="0.50000000010477375"/>
    <x v="0"/>
    <m/>
    <x v="3"/>
  </r>
  <r>
    <n v="4"/>
    <x v="323"/>
    <n v="3"/>
    <d v="2023-04-04T01:16:00"/>
    <d v="2023-04-04T04:31:00"/>
    <x v="4"/>
    <x v="2"/>
    <x v="2"/>
    <n v="32.51"/>
    <s v="Ocupada"/>
    <n v="371"/>
    <x v="8"/>
    <s v="Plato_17, Plato_19, Plato_16, Plato_14"/>
    <n v="200"/>
    <x v="3"/>
    <d v="1899-12-30T01:16:00"/>
    <d v="1899-12-30T04:31:00"/>
    <d v="1899-12-30T03:30:00"/>
    <n v="0.81666666666666665"/>
    <n v="2.6833333334497489"/>
    <x v="0"/>
    <m/>
    <x v="3"/>
  </r>
  <r>
    <n v="14"/>
    <x v="324"/>
    <n v="5"/>
    <d v="2023-04-04T02:46:00"/>
    <d v="2023-04-04T06:14:00"/>
    <x v="2"/>
    <x v="0"/>
    <x v="2"/>
    <n v="17.170000000000002"/>
    <s v="Reservada"/>
    <n v="372"/>
    <x v="2"/>
    <s v="Plato_4"/>
    <n v="36"/>
    <x v="3"/>
    <d v="1899-12-30T02:46:00"/>
    <d v="1899-12-30T06:14:00"/>
    <d v="1899-12-30T03:28:00"/>
    <n v="0.36666666666666664"/>
    <n v="3.1000000001241763"/>
    <x v="0"/>
    <m/>
    <x v="3"/>
  </r>
  <r>
    <n v="19"/>
    <x v="325"/>
    <n v="2"/>
    <d v="2023-04-04T00:37:00"/>
    <d v="2023-04-04T03:11:00"/>
    <x v="3"/>
    <x v="1"/>
    <x v="0"/>
    <n v="26.62"/>
    <s v="Ocupada"/>
    <n v="373"/>
    <x v="10"/>
    <s v="Plato_13, Plato_8, Plato_5, Plato_3"/>
    <n v="160"/>
    <x v="3"/>
    <d v="1899-12-30T00:37:00"/>
    <d v="1899-12-30T03:11:00"/>
    <d v="1899-12-30T02:49:00"/>
    <n v="1.9333333333333333"/>
    <n v="0.88333333349243426"/>
    <x v="0"/>
    <m/>
    <x v="3"/>
  </r>
  <r>
    <n v="18"/>
    <x v="326"/>
    <n v="3"/>
    <d v="2023-04-04T03:19:00"/>
    <d v="2023-04-04T04:24:00"/>
    <x v="2"/>
    <x v="0"/>
    <x v="2"/>
    <n v="33.35"/>
    <s v="Libre"/>
    <n v="374"/>
    <x v="3"/>
    <s v="Plato_8"/>
    <n v="35"/>
    <x v="3"/>
    <d v="1899-12-30T03:19:00"/>
    <d v="1899-12-30T04:24:00"/>
    <d v="1899-12-30T01:05:00"/>
    <n v="0.15"/>
    <n v="0.93333333337213842"/>
    <x v="0"/>
    <m/>
    <x v="3"/>
  </r>
  <r>
    <n v="18"/>
    <x v="327"/>
    <n v="1"/>
    <d v="2023-04-04T00:17:00"/>
    <d v="2023-04-04T03:09:00"/>
    <x v="0"/>
    <x v="0"/>
    <x v="2"/>
    <n v="22.3"/>
    <s v="Reservada"/>
    <n v="375"/>
    <x v="0"/>
    <s v="Plato_17"/>
    <n v="93"/>
    <x v="3"/>
    <d v="1899-12-30T00:17:00"/>
    <d v="1899-12-30T03:09:00"/>
    <d v="1899-12-30T02:52:00"/>
    <n v="0.45"/>
    <n v="2.4166666665812953"/>
    <x v="0"/>
    <m/>
    <x v="3"/>
  </r>
  <r>
    <n v="16"/>
    <x v="314"/>
    <n v="4"/>
    <d v="2023-04-04T02:53:00"/>
    <d v="2023-04-04T05:12:00"/>
    <x v="1"/>
    <x v="0"/>
    <x v="1"/>
    <n v="27.51"/>
    <s v="Ocupada"/>
    <n v="376"/>
    <x v="8"/>
    <s v="Plato_14"/>
    <n v="46"/>
    <x v="3"/>
    <d v="1899-12-30T02:53:00"/>
    <d v="1899-12-30T05:12:00"/>
    <d v="1899-12-30T02:34:00"/>
    <n v="8.3333333333333329E-2"/>
    <n v="2.4833333333760188"/>
    <x v="0"/>
    <m/>
    <x v="3"/>
  </r>
  <r>
    <n v="5"/>
    <x v="328"/>
    <n v="1"/>
    <d v="2023-04-04T01:18:00"/>
    <d v="2023-04-04T04:46:00"/>
    <x v="4"/>
    <x v="0"/>
    <x v="2"/>
    <n v="14.96"/>
    <s v="Libre"/>
    <n v="377"/>
    <x v="3"/>
    <s v="Plato_18, Plato_15"/>
    <n v="100"/>
    <x v="3"/>
    <d v="1899-12-30T01:18:00"/>
    <d v="1899-12-30T04:46:00"/>
    <d v="1899-12-30T03:28:00"/>
    <n v="0.76666666666666672"/>
    <n v="2.6999999999495534"/>
    <x v="0"/>
    <m/>
    <x v="3"/>
  </r>
  <r>
    <n v="3"/>
    <x v="329"/>
    <n v="1"/>
    <d v="2023-04-04T03:55:00"/>
    <d v="2023-04-04T05:18:00"/>
    <x v="1"/>
    <x v="0"/>
    <x v="1"/>
    <n v="40.31"/>
    <s v="Libre"/>
    <n v="378"/>
    <x v="4"/>
    <s v="Plato_2, Plato_12"/>
    <n v="49"/>
    <x v="3"/>
    <d v="1899-12-30T03:55:00"/>
    <d v="1899-12-30T05:18:00"/>
    <d v="1899-12-30T01:23:00"/>
    <n v="0.35"/>
    <n v="1.0333333333022892"/>
    <x v="0"/>
    <m/>
    <x v="3"/>
  </r>
  <r>
    <n v="4"/>
    <x v="174"/>
    <n v="2"/>
    <d v="2023-04-04T01:31:00"/>
    <d v="2023-04-04T03:57:00"/>
    <x v="0"/>
    <x v="1"/>
    <x v="2"/>
    <n v="10.61"/>
    <s v="Ocupada"/>
    <n v="379"/>
    <x v="9"/>
    <s v="Plato_8"/>
    <n v="70"/>
    <x v="3"/>
    <d v="1899-12-30T01:31:00"/>
    <d v="1899-12-30T03:57:00"/>
    <d v="1899-12-30T02:41:00"/>
    <n v="0.1"/>
    <n v="2.58333333323244"/>
    <x v="0"/>
    <m/>
    <x v="3"/>
  </r>
  <r>
    <n v="5"/>
    <x v="144"/>
    <n v="1"/>
    <d v="2023-04-04T00:58:00"/>
    <d v="2023-04-04T04:33:00"/>
    <x v="0"/>
    <x v="2"/>
    <x v="0"/>
    <n v="22.53"/>
    <s v="Libre"/>
    <n v="380"/>
    <x v="10"/>
    <s v="Plato_11, Plato_12"/>
    <n v="137"/>
    <x v="3"/>
    <d v="1899-12-30T00:58:00"/>
    <d v="1899-12-30T04:33:00"/>
    <d v="1899-12-30T03:35:00"/>
    <n v="1.55"/>
    <n v="2.033333333313931"/>
    <x v="0"/>
    <m/>
    <x v="3"/>
  </r>
  <r>
    <n v="4"/>
    <x v="330"/>
    <n v="1"/>
    <d v="2023-04-04T00:57:00"/>
    <d v="2023-04-04T04:32:00"/>
    <x v="1"/>
    <x v="1"/>
    <x v="0"/>
    <n v="27.69"/>
    <s v="Libre"/>
    <n v="381"/>
    <x v="7"/>
    <s v="Plato_10, Plato_11"/>
    <n v="144"/>
    <x v="3"/>
    <d v="1899-12-30T00:57:00"/>
    <d v="1899-12-30T04:32:00"/>
    <d v="1899-12-30T03:35:00"/>
    <n v="0.78333333333333333"/>
    <n v="2.7999999999805976"/>
    <x v="0"/>
    <m/>
    <x v="3"/>
  </r>
  <r>
    <n v="20"/>
    <x v="69"/>
    <n v="6"/>
    <d v="2023-04-04T03:09:00"/>
    <d v="2023-04-04T06:27:00"/>
    <x v="2"/>
    <x v="2"/>
    <x v="0"/>
    <n v="19.8"/>
    <s v="Reservada"/>
    <n v="382"/>
    <x v="8"/>
    <s v="Plato_9"/>
    <n v="87"/>
    <x v="3"/>
    <d v="1899-12-30T03:09:00"/>
    <d v="1899-12-30T06:27:00"/>
    <d v="1899-12-30T03:18:00"/>
    <n v="0.9"/>
    <n v="2.4000000001047739"/>
    <x v="0"/>
    <m/>
    <x v="3"/>
  </r>
  <r>
    <n v="6"/>
    <x v="331"/>
    <n v="6"/>
    <d v="2023-04-04T03:29:00"/>
    <d v="2023-04-04T06:33:00"/>
    <x v="4"/>
    <x v="0"/>
    <x v="2"/>
    <n v="31.33"/>
    <s v="Libre"/>
    <n v="383"/>
    <x v="9"/>
    <s v="Plato_19"/>
    <n v="108"/>
    <x v="3"/>
    <d v="1899-12-30T03:29:00"/>
    <d v="1899-12-30T06:33:00"/>
    <d v="1899-12-30T03:04:00"/>
    <n v="0.15"/>
    <n v="2.9166666667093524"/>
    <x v="0"/>
    <m/>
    <x v="3"/>
  </r>
  <r>
    <n v="1"/>
    <x v="332"/>
    <n v="5"/>
    <d v="2023-04-04T00:11:00"/>
    <d v="2023-04-04T02:33:00"/>
    <x v="1"/>
    <x v="1"/>
    <x v="0"/>
    <n v="39.32"/>
    <s v="Reservada"/>
    <n v="384"/>
    <x v="5"/>
    <s v="Plato_4, Plato_12, Plato_6"/>
    <n v="120"/>
    <x v="3"/>
    <d v="1899-12-30T00:11:00"/>
    <d v="1899-12-30T02:33:00"/>
    <d v="1899-12-30T02:22:00"/>
    <n v="1.8333333333333333"/>
    <n v="0.53333333318975451"/>
    <x v="0"/>
    <m/>
    <x v="3"/>
  </r>
  <r>
    <n v="6"/>
    <x v="333"/>
    <n v="6"/>
    <d v="2023-04-05T03:37:00"/>
    <d v="2023-04-05T06:43:00"/>
    <x v="0"/>
    <x v="1"/>
    <x v="2"/>
    <n v="11.14"/>
    <s v="Ocupada"/>
    <n v="385"/>
    <x v="0"/>
    <s v="Plato_2"/>
    <n v="60"/>
    <x v="4"/>
    <d v="1899-12-30T03:37:00"/>
    <d v="1899-12-30T06:43:00"/>
    <d v="1899-12-30T03:21:00"/>
    <n v="0.36666666666666664"/>
    <n v="2.9833333334846732"/>
    <x v="0"/>
    <m/>
    <x v="4"/>
  </r>
  <r>
    <n v="5"/>
    <x v="287"/>
    <n v="2"/>
    <d v="2023-04-05T00:33:00"/>
    <d v="2023-04-05T02:58:00"/>
    <x v="4"/>
    <x v="0"/>
    <x v="0"/>
    <n v="28.96"/>
    <s v="Ocupada"/>
    <n v="386"/>
    <x v="5"/>
    <s v="Plato_11"/>
    <n v="99"/>
    <x v="4"/>
    <d v="1899-12-30T00:33:00"/>
    <d v="1899-12-30T02:58:00"/>
    <d v="1899-12-30T02:40:00"/>
    <n v="0.66666666666666663"/>
    <n v="2.0000000000194027"/>
    <x v="0"/>
    <m/>
    <x v="4"/>
  </r>
  <r>
    <n v="6"/>
    <x v="334"/>
    <n v="5"/>
    <d v="2023-04-05T03:09:00"/>
    <d v="2023-04-05T06:10:00"/>
    <x v="3"/>
    <x v="0"/>
    <x v="1"/>
    <n v="20.84"/>
    <s v="Ocupada"/>
    <n v="387"/>
    <x v="5"/>
    <s v="Plato_17"/>
    <n v="93"/>
    <x v="4"/>
    <d v="1899-12-30T03:09:00"/>
    <d v="1899-12-30T06:10:00"/>
    <d v="1899-12-30T03:16:00"/>
    <n v="0.3"/>
    <n v="2.966666666720994"/>
    <x v="0"/>
    <m/>
    <x v="4"/>
  </r>
  <r>
    <n v="18"/>
    <x v="156"/>
    <n v="2"/>
    <d v="2023-04-05T00:33:00"/>
    <d v="2023-04-05T03:35:00"/>
    <x v="2"/>
    <x v="0"/>
    <x v="2"/>
    <n v="27.03"/>
    <s v="Libre"/>
    <n v="388"/>
    <x v="0"/>
    <s v="Plato_17, Plato_19, Plato_9, Plato_11"/>
    <n v="291"/>
    <x v="4"/>
    <d v="1899-12-30T00:33:00"/>
    <d v="1899-12-30T03:35:00"/>
    <d v="1899-12-30T03:02:00"/>
    <n v="2.85"/>
    <n v="0.18333333326736456"/>
    <x v="0"/>
    <m/>
    <x v="4"/>
  </r>
  <r>
    <n v="19"/>
    <x v="335"/>
    <n v="5"/>
    <d v="2023-04-05T00:02:00"/>
    <d v="2023-04-05T02:15:00"/>
    <x v="0"/>
    <x v="0"/>
    <x v="2"/>
    <n v="39.14"/>
    <s v="Reservada"/>
    <n v="389"/>
    <x v="5"/>
    <s v="Plato_11"/>
    <n v="33"/>
    <x v="4"/>
    <d v="1899-12-30T00:02:00"/>
    <d v="1899-12-30T02:15:00"/>
    <d v="1899-12-30T02:13:00"/>
    <n v="0.4"/>
    <n v="1.8166666667326354"/>
    <x v="0"/>
    <m/>
    <x v="4"/>
  </r>
  <r>
    <n v="9"/>
    <x v="35"/>
    <n v="2"/>
    <d v="2023-04-05T02:59:00"/>
    <d v="2023-04-05T05:19:00"/>
    <x v="0"/>
    <x v="0"/>
    <x v="2"/>
    <n v="42.68"/>
    <s v="Reservada"/>
    <n v="390"/>
    <x v="9"/>
    <s v="Plato_5, Plato_10, Plato_13"/>
    <n v="143"/>
    <x v="4"/>
    <d v="1899-12-30T02:59:00"/>
    <d v="1899-12-30T05:19:00"/>
    <d v="1899-12-30T02:20:00"/>
    <n v="1.55"/>
    <n v="0.78333333343034606"/>
    <x v="0"/>
    <m/>
    <x v="4"/>
  </r>
  <r>
    <n v="15"/>
    <x v="336"/>
    <n v="1"/>
    <d v="2023-04-05T02:05:00"/>
    <d v="2023-04-05T04:09:00"/>
    <x v="0"/>
    <x v="0"/>
    <x v="2"/>
    <n v="48.6"/>
    <s v="Reservada"/>
    <n v="391"/>
    <x v="8"/>
    <s v="Plato_5"/>
    <n v="22"/>
    <x v="4"/>
    <d v="1899-12-30T02:05:00"/>
    <d v="1899-12-30T04:09:00"/>
    <d v="1899-12-30T02:04:00"/>
    <n v="0.58333333333333337"/>
    <n v="1.4833333334342265"/>
    <x v="0"/>
    <m/>
    <x v="4"/>
  </r>
  <r>
    <n v="14"/>
    <x v="337"/>
    <n v="3"/>
    <d v="2023-04-05T00:33:00"/>
    <d v="2023-04-05T04:08:00"/>
    <x v="2"/>
    <x v="0"/>
    <x v="2"/>
    <n v="32.729999999999997"/>
    <s v="Ocupada"/>
    <n v="392"/>
    <x v="6"/>
    <s v="Plato_15, Plato_7"/>
    <n v="120"/>
    <x v="4"/>
    <d v="1899-12-30T00:33:00"/>
    <d v="1899-12-30T04:08:00"/>
    <d v="1899-12-30T03:50:00"/>
    <n v="0.9"/>
    <n v="2.9333333333139309"/>
    <x v="0"/>
    <m/>
    <x v="4"/>
  </r>
  <r>
    <n v="13"/>
    <x v="338"/>
    <n v="3"/>
    <d v="2023-04-05T02:33:00"/>
    <d v="2023-04-05T05:17:00"/>
    <x v="4"/>
    <x v="0"/>
    <x v="2"/>
    <n v="12.54"/>
    <s v="Ocupada"/>
    <n v="393"/>
    <x v="1"/>
    <s v="Plato_12, Plato_8, Plato_13, Plato_5"/>
    <n v="208"/>
    <x v="4"/>
    <d v="1899-12-30T02:33:00"/>
    <d v="1899-12-30T05:17:00"/>
    <d v="1899-12-30T02:59:00"/>
    <n v="1.8166666666666667"/>
    <n v="1.1666666666705472"/>
    <x v="0"/>
    <m/>
    <x v="4"/>
  </r>
  <r>
    <n v="17"/>
    <x v="8"/>
    <n v="1"/>
    <d v="2023-04-05T03:26:00"/>
    <d v="2023-04-05T07:02:00"/>
    <x v="0"/>
    <x v="0"/>
    <x v="2"/>
    <n v="18.05"/>
    <s v="Ocupada"/>
    <n v="394"/>
    <x v="2"/>
    <s v="Plato_7, Plato_9"/>
    <n v="77"/>
    <x v="4"/>
    <d v="1899-12-30T03:26:00"/>
    <d v="1899-12-30T07:02:00"/>
    <d v="1899-12-30T03:51:00"/>
    <n v="0.78333333333333333"/>
    <n v="3.0666666667015914"/>
    <x v="0"/>
    <m/>
    <x v="4"/>
  </r>
  <r>
    <n v="2"/>
    <x v="339"/>
    <n v="1"/>
    <d v="2023-04-05T01:37:00"/>
    <d v="2023-04-05T05:34:00"/>
    <x v="2"/>
    <x v="0"/>
    <x v="0"/>
    <n v="40.9"/>
    <s v="Libre"/>
    <n v="395"/>
    <x v="8"/>
    <s v="Plato_12"/>
    <n v="38"/>
    <x v="4"/>
    <d v="1899-12-30T01:37:00"/>
    <d v="1899-12-30T05:34:00"/>
    <d v="1899-12-30T03:57:00"/>
    <n v="0.13333333333333333"/>
    <n v="3.8166666666201006"/>
    <x v="0"/>
    <m/>
    <x v="4"/>
  </r>
  <r>
    <n v="11"/>
    <x v="340"/>
    <n v="1"/>
    <d v="2023-04-05T00:32:00"/>
    <d v="2023-04-05T03:36:00"/>
    <x v="2"/>
    <x v="2"/>
    <x v="1"/>
    <n v="34.5"/>
    <s v="Libre"/>
    <n v="396"/>
    <x v="4"/>
    <s v="Plato_3, Plato_13"/>
    <n v="83"/>
    <x v="4"/>
    <d v="1899-12-30T00:32:00"/>
    <d v="1899-12-30T03:36:00"/>
    <d v="1899-12-30T03:04:00"/>
    <n v="0.95"/>
    <n v="2.1166666667093521"/>
    <x v="0"/>
    <m/>
    <x v="4"/>
  </r>
  <r>
    <n v="4"/>
    <x v="303"/>
    <n v="2"/>
    <d v="2023-04-05T00:20:00"/>
    <d v="2023-04-05T01:34:00"/>
    <x v="4"/>
    <x v="1"/>
    <x v="0"/>
    <n v="37.79"/>
    <s v="Libre"/>
    <n v="397"/>
    <x v="9"/>
    <s v="Plato_6, Plato_17"/>
    <n v="147"/>
    <x v="4"/>
    <d v="1899-12-30T00:20:00"/>
    <d v="1899-12-30T01:34:00"/>
    <d v="1899-12-30T01:14:00"/>
    <n v="1.1499999999999999"/>
    <n v="8.3333333337213933E-2"/>
    <x v="0"/>
    <m/>
    <x v="4"/>
  </r>
  <r>
    <n v="9"/>
    <x v="341"/>
    <n v="5"/>
    <d v="2023-04-05T03:10:00"/>
    <d v="2023-04-05T07:05:00"/>
    <x v="1"/>
    <x v="1"/>
    <x v="2"/>
    <n v="48.96"/>
    <s v="Libre"/>
    <n v="398"/>
    <x v="4"/>
    <s v="Plato_16, Plato_11"/>
    <n v="122"/>
    <x v="4"/>
    <d v="1899-12-30T03:10:00"/>
    <d v="1899-12-30T07:05:00"/>
    <d v="1899-12-30T03:55:00"/>
    <n v="1.1833333333333333"/>
    <n v="2.7333333333527357"/>
    <x v="0"/>
    <m/>
    <x v="4"/>
  </r>
  <r>
    <n v="7"/>
    <x v="342"/>
    <n v="6"/>
    <d v="2023-04-05T02:48:00"/>
    <d v="2023-04-05T05:40:00"/>
    <x v="3"/>
    <x v="0"/>
    <x v="2"/>
    <n v="27.32"/>
    <s v="Libre"/>
    <n v="399"/>
    <x v="0"/>
    <s v="Plato_11, Plato_19"/>
    <n v="207"/>
    <x v="4"/>
    <d v="1899-12-30T02:48:00"/>
    <d v="1899-12-30T05:40:00"/>
    <d v="1899-12-30T02:52:00"/>
    <n v="1.5166666666666666"/>
    <n v="1.3499999999146288"/>
    <x v="0"/>
    <m/>
    <x v="4"/>
  </r>
  <r>
    <n v="9"/>
    <x v="343"/>
    <n v="4"/>
    <d v="2023-04-05T02:11:00"/>
    <d v="2023-04-05T04:14:00"/>
    <x v="4"/>
    <x v="0"/>
    <x v="2"/>
    <n v="42.96"/>
    <s v="Reservada"/>
    <n v="400"/>
    <x v="2"/>
    <s v="Plato_20, Plato_16, Plato_17"/>
    <n v="198"/>
    <x v="4"/>
    <d v="1899-12-30T02:11:00"/>
    <d v="1899-12-30T04:14:00"/>
    <d v="1899-12-30T02:03:00"/>
    <n v="1.3166666666666667"/>
    <n v="0.73333333337989948"/>
    <x v="0"/>
    <m/>
    <x v="4"/>
  </r>
  <r>
    <n v="16"/>
    <x v="277"/>
    <n v="2"/>
    <d v="2023-04-05T03:51:00"/>
    <d v="2023-04-05T06:57:00"/>
    <x v="2"/>
    <x v="0"/>
    <x v="2"/>
    <n v="15.87"/>
    <s v="Ocupada"/>
    <n v="401"/>
    <x v="3"/>
    <s v="Plato_13"/>
    <n v="42"/>
    <x v="4"/>
    <d v="1899-12-30T03:51:00"/>
    <d v="1899-12-30T06:57:00"/>
    <d v="1899-12-30T03:21:00"/>
    <n v="0.33333333333333331"/>
    <n v="3.0166666666433835"/>
    <x v="0"/>
    <m/>
    <x v="4"/>
  </r>
  <r>
    <n v="18"/>
    <x v="344"/>
    <n v="1"/>
    <d v="2023-04-05T02:41:00"/>
    <d v="2023-04-05T05:08:00"/>
    <x v="0"/>
    <x v="0"/>
    <x v="2"/>
    <n v="31.02"/>
    <s v="Reservada"/>
    <n v="402"/>
    <x v="1"/>
    <s v="Plato_1, Plato_12, Plato_5"/>
    <n v="151"/>
    <x v="4"/>
    <d v="1899-12-30T02:41:00"/>
    <d v="1899-12-30T05:08:00"/>
    <d v="1899-12-30T02:27:00"/>
    <n v="1.1000000000000001"/>
    <n v="1.3499999999534338"/>
    <x v="0"/>
    <m/>
    <x v="4"/>
  </r>
  <r>
    <n v="14"/>
    <x v="345"/>
    <n v="5"/>
    <d v="2023-04-05T02:15:00"/>
    <d v="2023-04-05T05:15:00"/>
    <x v="1"/>
    <x v="0"/>
    <x v="2"/>
    <n v="14.76"/>
    <s v="Libre"/>
    <n v="403"/>
    <x v="9"/>
    <s v="Plato_5, Plato_4, Plato_15, Plato_7"/>
    <n v="190"/>
    <x v="4"/>
    <d v="1899-12-30T02:15:00"/>
    <d v="1899-12-30T05:15:00"/>
    <d v="1899-12-30T03:00:00"/>
    <n v="1.4166666666666667"/>
    <n v="1.5833333333333333"/>
    <x v="0"/>
    <m/>
    <x v="4"/>
  </r>
  <r>
    <n v="17"/>
    <x v="299"/>
    <n v="2"/>
    <d v="2023-04-05T00:38:00"/>
    <d v="2023-04-05T04:29:00"/>
    <x v="3"/>
    <x v="0"/>
    <x v="2"/>
    <n v="32.56"/>
    <s v="Libre"/>
    <n v="404"/>
    <x v="0"/>
    <s v="Plato_13, Plato_3, Plato_20"/>
    <n v="182"/>
    <x v="4"/>
    <d v="1899-12-30T00:38:00"/>
    <d v="1899-12-30T04:29:00"/>
    <d v="1899-12-30T03:51:00"/>
    <n v="1.7"/>
    <n v="2.1499999999767168"/>
    <x v="0"/>
    <m/>
    <x v="4"/>
  </r>
  <r>
    <n v="5"/>
    <x v="346"/>
    <n v="6"/>
    <d v="2023-04-05T02:39:00"/>
    <d v="2023-04-05T04:59:00"/>
    <x v="2"/>
    <x v="2"/>
    <x v="2"/>
    <n v="14.56"/>
    <s v="Reservada"/>
    <n v="405"/>
    <x v="10"/>
    <s v="Plato_10, Plato_20, Plato_3"/>
    <n v="106"/>
    <x v="4"/>
    <d v="1899-12-30T02:39:00"/>
    <d v="1899-12-30T04:59:00"/>
    <d v="1899-12-30T02:20:00"/>
    <n v="1.6333333333333333"/>
    <n v="0.69999999992238982"/>
    <x v="0"/>
    <m/>
    <x v="4"/>
  </r>
  <r>
    <n v="14"/>
    <x v="224"/>
    <n v="5"/>
    <d v="2023-04-05T00:29:00"/>
    <d v="2023-04-05T02:37:00"/>
    <x v="2"/>
    <x v="2"/>
    <x v="1"/>
    <n v="34.03"/>
    <s v="Ocupada"/>
    <n v="406"/>
    <x v="0"/>
    <s v="Plato_3, Plato_8, Plato_1"/>
    <n v="155"/>
    <x v="4"/>
    <d v="1899-12-30T00:29:00"/>
    <d v="1899-12-30T02:37:00"/>
    <d v="1899-12-30T02:23:00"/>
    <n v="1.95"/>
    <n v="0.43333333330228929"/>
    <x v="0"/>
    <m/>
    <x v="4"/>
  </r>
  <r>
    <n v="4"/>
    <x v="347"/>
    <n v="1"/>
    <d v="2023-04-05T02:13:00"/>
    <d v="2023-04-05T04:51:00"/>
    <x v="4"/>
    <x v="1"/>
    <x v="0"/>
    <n v="22.98"/>
    <s v="Reservada"/>
    <n v="407"/>
    <x v="8"/>
    <s v="Plato_3, Plato_8"/>
    <n v="95"/>
    <x v="4"/>
    <d v="1899-12-30T02:13:00"/>
    <d v="1899-12-30T04:51:00"/>
    <d v="1899-12-30T02:38:00"/>
    <n v="0.83333333333333337"/>
    <n v="1.7999999998525404"/>
    <x v="0"/>
    <m/>
    <x v="4"/>
  </r>
  <r>
    <n v="17"/>
    <x v="261"/>
    <n v="3"/>
    <d v="2023-04-05T00:56:00"/>
    <d v="2023-04-05T04:05:00"/>
    <x v="2"/>
    <x v="0"/>
    <x v="2"/>
    <n v="10.14"/>
    <s v="Ocupada"/>
    <n v="408"/>
    <x v="9"/>
    <s v="Plato_1, Plato_7, Plato_18"/>
    <n v="131"/>
    <x v="4"/>
    <d v="1899-12-30T00:56:00"/>
    <d v="1899-12-30T04:05:00"/>
    <d v="1899-12-30T03:24:00"/>
    <n v="1.7666666666666666"/>
    <n v="1.6333333332984088"/>
    <x v="0"/>
    <m/>
    <x v="4"/>
  </r>
  <r>
    <n v="15"/>
    <x v="348"/>
    <n v="5"/>
    <d v="2023-04-05T01:55:00"/>
    <d v="2023-04-05T03:01:00"/>
    <x v="1"/>
    <x v="0"/>
    <x v="2"/>
    <n v="48.7"/>
    <s v="Reservada"/>
    <n v="409"/>
    <x v="9"/>
    <s v="Plato_13, Plato_20, Plato_16, Plato_7"/>
    <n v="203"/>
    <x v="4"/>
    <d v="1899-12-30T01:55:00"/>
    <d v="1899-12-30T03:01:00"/>
    <d v="1899-12-30T01:06:00"/>
    <n v="2.7166666666666668"/>
    <n v="0"/>
    <x v="1"/>
    <m/>
    <x v="4"/>
  </r>
  <r>
    <n v="1"/>
    <x v="349"/>
    <n v="3"/>
    <d v="2023-04-05T02:47:00"/>
    <d v="2023-04-05T05:23:00"/>
    <x v="4"/>
    <x v="2"/>
    <x v="2"/>
    <n v="43.65"/>
    <s v="Reservada"/>
    <n v="410"/>
    <x v="4"/>
    <s v="Plato_3, Plato_19"/>
    <n v="56"/>
    <x v="4"/>
    <d v="1899-12-30T02:47:00"/>
    <d v="1899-12-30T05:23:00"/>
    <d v="1899-12-30T02:36:00"/>
    <n v="1.5166666666666666"/>
    <n v="1.0833333334264657"/>
    <x v="0"/>
    <m/>
    <x v="4"/>
  </r>
  <r>
    <n v="3"/>
    <x v="197"/>
    <n v="3"/>
    <d v="2023-04-05T02:11:00"/>
    <d v="2023-04-05T05:04:00"/>
    <x v="1"/>
    <x v="0"/>
    <x v="0"/>
    <n v="21.88"/>
    <s v="Ocupada"/>
    <n v="411"/>
    <x v="1"/>
    <s v="Plato_20, Plato_4, Plato_6"/>
    <n v="219"/>
    <x v="4"/>
    <d v="1899-12-30T02:11:00"/>
    <d v="1899-12-30T05:04:00"/>
    <d v="1899-12-30T03:08:00"/>
    <n v="1.3"/>
    <n v="1.8333333333022892"/>
    <x v="0"/>
    <m/>
    <x v="4"/>
  </r>
  <r>
    <n v="11"/>
    <x v="350"/>
    <n v="4"/>
    <d v="2023-04-05T00:22:00"/>
    <d v="2023-04-05T02:03:00"/>
    <x v="3"/>
    <x v="2"/>
    <x v="2"/>
    <n v="12.94"/>
    <s v="Ocupada"/>
    <n v="412"/>
    <x v="4"/>
    <s v="Plato_17"/>
    <n v="93"/>
    <x v="4"/>
    <d v="1899-12-30T00:22:00"/>
    <d v="1899-12-30T02:03:00"/>
    <d v="1899-12-30T01:56:00"/>
    <n v="0.95"/>
    <n v="0.98333333340706308"/>
    <x v="0"/>
    <m/>
    <x v="4"/>
  </r>
  <r>
    <n v="13"/>
    <x v="351"/>
    <n v="3"/>
    <d v="2023-04-05T02:36:00"/>
    <d v="2023-04-05T04:58:00"/>
    <x v="4"/>
    <x v="2"/>
    <x v="2"/>
    <n v="23.01"/>
    <s v="Ocupada"/>
    <n v="413"/>
    <x v="10"/>
    <s v="Plato_8"/>
    <n v="35"/>
    <x v="4"/>
    <d v="1899-12-30T02:36:00"/>
    <d v="1899-12-30T04:58:00"/>
    <d v="1899-12-30T02:37:00"/>
    <n v="0.2"/>
    <n v="2.4166666666977106"/>
    <x v="0"/>
    <m/>
    <x v="4"/>
  </r>
  <r>
    <n v="14"/>
    <x v="352"/>
    <n v="6"/>
    <d v="2023-04-05T03:43:00"/>
    <d v="2023-04-05T07:12:00"/>
    <x v="3"/>
    <x v="1"/>
    <x v="2"/>
    <n v="13.17"/>
    <s v="Reservada"/>
    <n v="414"/>
    <x v="0"/>
    <s v="Plato_11"/>
    <n v="33"/>
    <x v="4"/>
    <d v="1899-12-30T03:43:00"/>
    <d v="1899-12-30T07:12:00"/>
    <d v="1899-12-30T03:29:00"/>
    <n v="0.6333333333333333"/>
    <n v="2.8500000000038805"/>
    <x v="0"/>
    <m/>
    <x v="4"/>
  </r>
  <r>
    <n v="14"/>
    <x v="353"/>
    <n v="4"/>
    <d v="2023-04-05T00:39:00"/>
    <d v="2023-04-05T04:35:00"/>
    <x v="4"/>
    <x v="2"/>
    <x v="2"/>
    <n v="20.51"/>
    <s v="Ocupada"/>
    <n v="415"/>
    <x v="2"/>
    <s v="Plato_6, Plato_18, Plato_19"/>
    <n v="158"/>
    <x v="4"/>
    <d v="1899-12-30T00:39:00"/>
    <d v="1899-12-30T04:35:00"/>
    <d v="1899-12-30T04:11:00"/>
    <n v="1.45"/>
    <n v="2.7333333332324399"/>
    <x v="0"/>
    <m/>
    <x v="4"/>
  </r>
  <r>
    <n v="20"/>
    <x v="354"/>
    <n v="2"/>
    <d v="2023-04-05T03:03:00"/>
    <d v="2023-04-05T06:37:00"/>
    <x v="1"/>
    <x v="2"/>
    <x v="2"/>
    <n v="12.9"/>
    <s v="Reservada"/>
    <n v="416"/>
    <x v="7"/>
    <s v="Plato_1"/>
    <n v="25"/>
    <x v="4"/>
    <d v="1899-12-30T03:03:00"/>
    <d v="1899-12-30T06:37:00"/>
    <d v="1899-12-30T03:34:00"/>
    <n v="0.15"/>
    <n v="3.4166666665929371"/>
    <x v="0"/>
    <m/>
    <x v="4"/>
  </r>
  <r>
    <n v="7"/>
    <x v="355"/>
    <n v="2"/>
    <d v="2023-04-05T03:25:00"/>
    <d v="2023-04-05T04:33:00"/>
    <x v="2"/>
    <x v="2"/>
    <x v="2"/>
    <n v="35.08"/>
    <s v="Libre"/>
    <n v="417"/>
    <x v="5"/>
    <s v="Plato_9, Plato_20, Plato_12, Plato_6"/>
    <n v="142"/>
    <x v="4"/>
    <d v="1899-12-30T03:25:00"/>
    <d v="1899-12-30T04:33:00"/>
    <d v="1899-12-30T01:08:00"/>
    <n v="1.5"/>
    <n v="0"/>
    <x v="1"/>
    <m/>
    <x v="4"/>
  </r>
  <r>
    <n v="17"/>
    <x v="356"/>
    <n v="4"/>
    <d v="2023-04-05T00:52:00"/>
    <d v="2023-04-05T03:31:00"/>
    <x v="0"/>
    <x v="2"/>
    <x v="2"/>
    <n v="35.51"/>
    <s v="Reservada"/>
    <n v="418"/>
    <x v="0"/>
    <s v="Plato_1, Plato_17"/>
    <n v="118"/>
    <x v="4"/>
    <d v="1899-12-30T00:52:00"/>
    <d v="1899-12-30T03:31:00"/>
    <d v="1899-12-30T02:39:00"/>
    <n v="1.6666666666666667"/>
    <n v="0.983333333240201"/>
    <x v="0"/>
    <m/>
    <x v="4"/>
  </r>
  <r>
    <n v="11"/>
    <x v="357"/>
    <n v="4"/>
    <d v="2023-04-05T03:14:00"/>
    <d v="2023-04-05T05:43:00"/>
    <x v="3"/>
    <x v="0"/>
    <x v="2"/>
    <n v="14.09"/>
    <s v="Ocupada"/>
    <n v="419"/>
    <x v="10"/>
    <s v="Plato_18, Plato_11"/>
    <n v="67"/>
    <x v="4"/>
    <d v="1899-12-30T03:14:00"/>
    <d v="1899-12-30T05:43:00"/>
    <d v="1899-12-30T02:44:00"/>
    <n v="1.0666666666666667"/>
    <n v="1.6666666665541319"/>
    <x v="0"/>
    <m/>
    <x v="4"/>
  </r>
  <r>
    <n v="18"/>
    <x v="9"/>
    <n v="6"/>
    <d v="2023-04-05T02:18:00"/>
    <d v="2023-04-05T05:29:00"/>
    <x v="2"/>
    <x v="0"/>
    <x v="2"/>
    <n v="31.49"/>
    <s v="Ocupada"/>
    <n v="420"/>
    <x v="6"/>
    <s v="Plato_18, Plato_3, Plato_1, Plato_15"/>
    <n v="242"/>
    <x v="4"/>
    <d v="1899-12-30T02:18:00"/>
    <d v="1899-12-30T05:29:00"/>
    <d v="1899-12-30T03:26:00"/>
    <n v="1.75"/>
    <n v="1.683333333407063"/>
    <x v="0"/>
    <m/>
    <x v="4"/>
  </r>
  <r>
    <n v="10"/>
    <x v="358"/>
    <n v="1"/>
    <d v="2023-04-05T01:37:00"/>
    <d v="2023-04-05T04:07:00"/>
    <x v="1"/>
    <x v="0"/>
    <x v="2"/>
    <n v="17.57"/>
    <s v="Ocupada"/>
    <n v="421"/>
    <x v="9"/>
    <s v="Plato_17, Plato_4"/>
    <n v="85"/>
    <x v="4"/>
    <d v="1899-12-30T01:37:00"/>
    <d v="1899-12-30T04:07:00"/>
    <d v="1899-12-30T02:45:00"/>
    <n v="1.1833333333333333"/>
    <n v="1.566666666608459"/>
    <x v="0"/>
    <m/>
    <x v="4"/>
  </r>
  <r>
    <n v="12"/>
    <x v="359"/>
    <n v="6"/>
    <d v="2023-04-05T00:36:00"/>
    <d v="2023-04-05T03:09:00"/>
    <x v="2"/>
    <x v="0"/>
    <x v="2"/>
    <n v="39.72"/>
    <s v="Reservada"/>
    <n v="422"/>
    <x v="0"/>
    <s v="Plato_10, Plato_19"/>
    <n v="88"/>
    <x v="4"/>
    <d v="1899-12-30T00:36:00"/>
    <d v="1899-12-30T03:09:00"/>
    <d v="1899-12-30T02:33:00"/>
    <n v="0.56666666666666665"/>
    <n v="1.9833333332634842"/>
    <x v="0"/>
    <m/>
    <x v="4"/>
  </r>
  <r>
    <n v="4"/>
    <x v="181"/>
    <n v="2"/>
    <d v="2023-04-05T02:34:00"/>
    <d v="2023-04-05T04:57:00"/>
    <x v="1"/>
    <x v="0"/>
    <x v="1"/>
    <n v="34.130000000000003"/>
    <s v="Libre"/>
    <n v="423"/>
    <x v="8"/>
    <s v="Plato_16, Plato_15"/>
    <n v="152"/>
    <x v="4"/>
    <d v="1899-12-30T02:34:00"/>
    <d v="1899-12-30T04:57:00"/>
    <d v="1899-12-30T02:23:00"/>
    <n v="0.51666666666666672"/>
    <n v="1.866666666752038"/>
    <x v="0"/>
    <m/>
    <x v="4"/>
  </r>
  <r>
    <n v="13"/>
    <x v="360"/>
    <n v="3"/>
    <d v="2023-04-05T01:08:00"/>
    <d v="2023-04-05T03:17:00"/>
    <x v="2"/>
    <x v="2"/>
    <x v="1"/>
    <n v="11.02"/>
    <s v="Reservada"/>
    <n v="424"/>
    <x v="1"/>
    <s v="Plato_5, Plato_6"/>
    <n v="147"/>
    <x v="4"/>
    <d v="1899-12-30T01:08:00"/>
    <d v="1899-12-30T03:17:00"/>
    <d v="1899-12-30T02:09:00"/>
    <n v="1.4666666666666666"/>
    <n v="0.6833333333566165"/>
    <x v="0"/>
    <m/>
    <x v="4"/>
  </r>
  <r>
    <n v="18"/>
    <x v="361"/>
    <n v="3"/>
    <d v="2023-04-05T01:24:00"/>
    <d v="2023-04-05T03:45:00"/>
    <x v="2"/>
    <x v="0"/>
    <x v="2"/>
    <n v="49.43"/>
    <s v="Reservada"/>
    <n v="425"/>
    <x v="4"/>
    <s v="Plato_12"/>
    <n v="19"/>
    <x v="4"/>
    <d v="1899-12-30T01:24:00"/>
    <d v="1899-12-30T03:45:00"/>
    <d v="1899-12-30T02:21:00"/>
    <n v="0.46666666666666667"/>
    <n v="1.8833333333100502"/>
    <x v="0"/>
    <m/>
    <x v="4"/>
  </r>
  <r>
    <n v="5"/>
    <x v="362"/>
    <n v="2"/>
    <d v="2023-04-05T03:11:00"/>
    <d v="2023-04-05T05:02:00"/>
    <x v="4"/>
    <x v="0"/>
    <x v="2"/>
    <n v="47.8"/>
    <s v="Reservada"/>
    <n v="426"/>
    <x v="2"/>
    <s v="Plato_11, Plato_16, Plato_1, Plato_19"/>
    <n v="247"/>
    <x v="4"/>
    <d v="1899-12-30T03:11:00"/>
    <d v="1899-12-30T05:02:00"/>
    <d v="1899-12-30T01:51:00"/>
    <n v="1.9333333333333333"/>
    <n v="0"/>
    <x v="1"/>
    <m/>
    <x v="4"/>
  </r>
  <r>
    <n v="2"/>
    <x v="142"/>
    <n v="4"/>
    <d v="2023-04-05T02:34:00"/>
    <d v="2023-04-05T03:43:00"/>
    <x v="2"/>
    <x v="0"/>
    <x v="1"/>
    <n v="43.74"/>
    <s v="Libre"/>
    <n v="427"/>
    <x v="6"/>
    <s v="Plato_1, Plato_8, Plato_14, Plato_12"/>
    <n v="206"/>
    <x v="4"/>
    <d v="1899-12-30T02:34:00"/>
    <d v="1899-12-30T03:43:00"/>
    <d v="1899-12-30T01:09:00"/>
    <n v="2.7666666666666666"/>
    <n v="0"/>
    <x v="1"/>
    <m/>
    <x v="4"/>
  </r>
  <r>
    <n v="7"/>
    <x v="363"/>
    <n v="5"/>
    <d v="2023-04-05T03:18:00"/>
    <d v="2023-04-05T06:03:00"/>
    <x v="4"/>
    <x v="1"/>
    <x v="2"/>
    <n v="15.6"/>
    <s v="Reservada"/>
    <n v="428"/>
    <x v="8"/>
    <s v="Plato_20, Plato_14, Plato_1, Plato_17"/>
    <n v="175"/>
    <x v="4"/>
    <d v="1899-12-30T03:18:00"/>
    <d v="1899-12-30T06:03:00"/>
    <d v="1899-12-30T02:45:00"/>
    <n v="2.9833333333333334"/>
    <n v="0"/>
    <x v="1"/>
    <m/>
    <x v="4"/>
  </r>
  <r>
    <n v="8"/>
    <x v="364"/>
    <n v="1"/>
    <d v="2023-04-05T00:10:00"/>
    <d v="2023-04-05T03:46:00"/>
    <x v="4"/>
    <x v="0"/>
    <x v="2"/>
    <n v="10.95"/>
    <s v="Reservada"/>
    <n v="429"/>
    <x v="2"/>
    <s v="Plato_10"/>
    <n v="78"/>
    <x v="4"/>
    <d v="1899-12-30T00:10:00"/>
    <d v="1899-12-30T03:46:00"/>
    <d v="1899-12-30T03:36:00"/>
    <n v="0.45"/>
    <n v="3.1500000000349244"/>
    <x v="0"/>
    <m/>
    <x v="4"/>
  </r>
  <r>
    <n v="7"/>
    <x v="365"/>
    <n v="3"/>
    <d v="2023-04-05T02:21:00"/>
    <d v="2023-04-05T03:59:00"/>
    <x v="4"/>
    <x v="0"/>
    <x v="0"/>
    <n v="42.09"/>
    <s v="Reservada"/>
    <n v="430"/>
    <x v="5"/>
    <s v="Plato_1"/>
    <n v="25"/>
    <x v="4"/>
    <d v="1899-12-30T02:21:00"/>
    <d v="1899-12-30T03:59:00"/>
    <d v="1899-12-30T01:38:00"/>
    <n v="0.81666666666666665"/>
    <n v="0.81666666675203792"/>
    <x v="0"/>
    <m/>
    <x v="4"/>
  </r>
  <r>
    <n v="15"/>
    <x v="247"/>
    <n v="5"/>
    <d v="2023-04-05T03:33:00"/>
    <d v="2023-04-05T07:25:00"/>
    <x v="3"/>
    <x v="0"/>
    <x v="2"/>
    <n v="39.82"/>
    <s v="Libre"/>
    <n v="431"/>
    <x v="10"/>
    <s v="Plato_2"/>
    <n v="60"/>
    <x v="4"/>
    <d v="1899-12-30T03:33:00"/>
    <d v="1899-12-30T07:25:00"/>
    <d v="1899-12-30T03:52:00"/>
    <n v="0.33333333333333331"/>
    <n v="3.5333333333643773"/>
    <x v="0"/>
    <m/>
    <x v="4"/>
  </r>
  <r>
    <n v="10"/>
    <x v="366"/>
    <n v="2"/>
    <d v="2023-04-05T03:31:00"/>
    <d v="2023-04-05T05:54:00"/>
    <x v="4"/>
    <x v="2"/>
    <x v="2"/>
    <n v="18.71"/>
    <s v="Libre"/>
    <n v="432"/>
    <x v="1"/>
    <s v="Plato_3, Plato_13, Plato_16"/>
    <n v="109"/>
    <x v="4"/>
    <d v="1899-12-30T03:31:00"/>
    <d v="1899-12-30T05:54:00"/>
    <d v="1899-12-30T02:23:00"/>
    <n v="1.2333333333333334"/>
    <n v="1.1500000000853712"/>
    <x v="0"/>
    <m/>
    <x v="4"/>
  </r>
  <r>
    <n v="10"/>
    <x v="6"/>
    <n v="4"/>
    <d v="2023-04-05T01:14:00"/>
    <d v="2023-04-05T03:09:00"/>
    <x v="4"/>
    <x v="0"/>
    <x v="2"/>
    <n v="45.77"/>
    <s v="Reservada"/>
    <n v="433"/>
    <x v="6"/>
    <s v="Plato_2, Plato_7"/>
    <n v="102"/>
    <x v="4"/>
    <d v="1899-12-30T01:14:00"/>
    <d v="1899-12-30T03:09:00"/>
    <d v="1899-12-30T01:55:00"/>
    <n v="1.2333333333333334"/>
    <n v="0.68333333329452817"/>
    <x v="0"/>
    <m/>
    <x v="4"/>
  </r>
  <r>
    <n v="15"/>
    <x v="367"/>
    <n v="4"/>
    <d v="2023-04-05T00:15:00"/>
    <d v="2023-04-05T03:55:00"/>
    <x v="4"/>
    <x v="0"/>
    <x v="2"/>
    <n v="37.15"/>
    <s v="Reservada"/>
    <n v="434"/>
    <x v="6"/>
    <s v="Plato_10, Plato_5"/>
    <n v="96"/>
    <x v="4"/>
    <d v="1899-12-30T00:15:00"/>
    <d v="1899-12-30T03:55:00"/>
    <d v="1899-12-30T03:40:00"/>
    <n v="0.96666666666666667"/>
    <n v="2.7000000000776101"/>
    <x v="0"/>
    <m/>
    <x v="4"/>
  </r>
  <r>
    <n v="17"/>
    <x v="368"/>
    <n v="6"/>
    <d v="2023-04-05T03:53:00"/>
    <d v="2023-04-05T06:01:00"/>
    <x v="3"/>
    <x v="0"/>
    <x v="2"/>
    <n v="30.48"/>
    <s v="Ocupada"/>
    <n v="435"/>
    <x v="0"/>
    <s v="Plato_10, Plato_13, Plato_2"/>
    <n v="154"/>
    <x v="4"/>
    <d v="1899-12-30T03:53:00"/>
    <d v="1899-12-30T06:01:00"/>
    <d v="1899-12-30T02:23:00"/>
    <n v="1.85"/>
    <n v="0.53333333330228916"/>
    <x v="0"/>
    <m/>
    <x v="4"/>
  </r>
  <r>
    <n v="10"/>
    <x v="369"/>
    <n v="3"/>
    <d v="2023-04-05T00:12:00"/>
    <d v="2023-04-05T04:04:00"/>
    <x v="3"/>
    <x v="0"/>
    <x v="2"/>
    <n v="10.14"/>
    <s v="Ocupada"/>
    <n v="436"/>
    <x v="2"/>
    <s v="Plato_16"/>
    <n v="56"/>
    <x v="4"/>
    <d v="1899-12-30T00:12:00"/>
    <d v="1899-12-30T04:04:00"/>
    <d v="1899-12-30T04:07:00"/>
    <n v="0.75"/>
    <n v="3.3666666666977108"/>
    <x v="0"/>
    <m/>
    <x v="4"/>
  </r>
  <r>
    <n v="16"/>
    <x v="274"/>
    <n v="6"/>
    <d v="2023-04-05T03:02:00"/>
    <d v="2023-04-05T05:25:00"/>
    <x v="0"/>
    <x v="0"/>
    <x v="2"/>
    <n v="12.56"/>
    <s v="Reservada"/>
    <n v="437"/>
    <x v="3"/>
    <s v="Plato_8"/>
    <n v="70"/>
    <x v="4"/>
    <d v="1899-12-30T03:02:00"/>
    <d v="1899-12-30T05:25:00"/>
    <d v="1899-12-30T02:23:00"/>
    <n v="0.85"/>
    <n v="1.5333333334187045"/>
    <x v="0"/>
    <m/>
    <x v="4"/>
  </r>
  <r>
    <n v="2"/>
    <x v="370"/>
    <n v="1"/>
    <d v="2023-04-05T03:58:00"/>
    <d v="2023-04-05T07:33:00"/>
    <x v="1"/>
    <x v="0"/>
    <x v="2"/>
    <n v="19.3"/>
    <s v="Libre"/>
    <n v="438"/>
    <x v="10"/>
    <s v="Plato_11"/>
    <n v="33"/>
    <x v="4"/>
    <d v="1899-12-30T03:58:00"/>
    <d v="1899-12-30T07:33:00"/>
    <d v="1899-12-30T03:35:00"/>
    <n v="0.85"/>
    <n v="2.7333333333139307"/>
    <x v="0"/>
    <m/>
    <x v="4"/>
  </r>
  <r>
    <n v="15"/>
    <x v="371"/>
    <n v="1"/>
    <d v="2023-04-05T00:00:00"/>
    <d v="2023-04-05T01:23:00"/>
    <x v="0"/>
    <x v="2"/>
    <x v="2"/>
    <n v="25.56"/>
    <s v="Libre"/>
    <n v="439"/>
    <x v="6"/>
    <s v="Plato_11, Plato_10"/>
    <n v="177"/>
    <x v="4"/>
    <d v="1899-12-30T00:00:00"/>
    <d v="1899-12-30T01:23:00"/>
    <d v="1899-12-30T01:23:00"/>
    <n v="1.0666666666666667"/>
    <n v="0.3166666666356226"/>
    <x v="0"/>
    <m/>
    <x v="4"/>
  </r>
  <r>
    <n v="13"/>
    <x v="372"/>
    <n v="1"/>
    <d v="2023-04-05T01:59:00"/>
    <d v="2023-04-05T05:48:00"/>
    <x v="2"/>
    <x v="0"/>
    <x v="2"/>
    <n v="38.85"/>
    <s v="Ocupada"/>
    <n v="440"/>
    <x v="10"/>
    <s v="Plato_14, Plato_12"/>
    <n v="84"/>
    <x v="4"/>
    <d v="1899-12-30T01:59:00"/>
    <d v="1899-12-30T05:48:00"/>
    <d v="1899-12-30T04:04:00"/>
    <n v="0.75"/>
    <n v="3.3166666667093523"/>
    <x v="0"/>
    <m/>
    <x v="4"/>
  </r>
  <r>
    <n v="13"/>
    <x v="373"/>
    <n v="6"/>
    <d v="2023-04-05T01:04:00"/>
    <d v="2023-04-05T03:23:00"/>
    <x v="2"/>
    <x v="0"/>
    <x v="1"/>
    <n v="23.31"/>
    <s v="Ocupada"/>
    <n v="441"/>
    <x v="0"/>
    <s v="Plato_8, Plato_10"/>
    <n v="183"/>
    <x v="4"/>
    <d v="1899-12-30T01:04:00"/>
    <d v="1899-12-30T03:23:00"/>
    <d v="1899-12-30T02:34:00"/>
    <n v="1.5"/>
    <n v="1.0666666667093523"/>
    <x v="0"/>
    <m/>
    <x v="4"/>
  </r>
  <r>
    <n v="15"/>
    <x v="374"/>
    <n v="3"/>
    <d v="2023-04-05T02:04:00"/>
    <d v="2023-04-05T03:18:00"/>
    <x v="4"/>
    <x v="2"/>
    <x v="2"/>
    <n v="21.07"/>
    <s v="Ocupada"/>
    <n v="442"/>
    <x v="7"/>
    <s v="Plato_18, Plato_1, Plato_19"/>
    <n v="235"/>
    <x v="4"/>
    <d v="1899-12-30T02:04:00"/>
    <d v="1899-12-30T03:18:00"/>
    <d v="1899-12-30T01:29:00"/>
    <n v="2.1833333333333331"/>
    <n v="0"/>
    <x v="1"/>
    <m/>
    <x v="4"/>
  </r>
  <r>
    <n v="4"/>
    <x v="361"/>
    <n v="2"/>
    <d v="2023-04-05T01:15:00"/>
    <d v="2023-04-05T03:14:00"/>
    <x v="2"/>
    <x v="0"/>
    <x v="0"/>
    <n v="14.48"/>
    <s v="Libre"/>
    <n v="443"/>
    <x v="5"/>
    <s v="Plato_14, Plato_15, Plato_10, Plato_16"/>
    <n v="217"/>
    <x v="4"/>
    <d v="1899-12-30T01:15:00"/>
    <d v="1899-12-30T03:14:00"/>
    <d v="1899-12-30T01:59:00"/>
    <n v="2.5833333333333335"/>
    <n v="0"/>
    <x v="1"/>
    <m/>
    <x v="4"/>
  </r>
  <r>
    <n v="8"/>
    <x v="50"/>
    <n v="5"/>
    <d v="2023-04-05T03:23:00"/>
    <d v="2023-04-05T06:08:00"/>
    <x v="1"/>
    <x v="0"/>
    <x v="2"/>
    <n v="25.26"/>
    <s v="Libre"/>
    <n v="444"/>
    <x v="10"/>
    <s v="Plato_14, Plato_7"/>
    <n v="95"/>
    <x v="4"/>
    <d v="1899-12-30T03:23:00"/>
    <d v="1899-12-30T06:08:00"/>
    <d v="1899-12-30T02:45:00"/>
    <n v="1.35"/>
    <n v="1.4000000000582076"/>
    <x v="0"/>
    <m/>
    <x v="4"/>
  </r>
  <r>
    <n v="6"/>
    <x v="375"/>
    <n v="5"/>
    <d v="2023-04-05T01:01:00"/>
    <d v="2023-04-05T03:09:00"/>
    <x v="1"/>
    <x v="1"/>
    <x v="2"/>
    <n v="14.28"/>
    <s v="Libre"/>
    <n v="445"/>
    <x v="3"/>
    <s v="Plato_6"/>
    <n v="81"/>
    <x v="4"/>
    <d v="1899-12-30T01:01:00"/>
    <d v="1899-12-30T03:09:00"/>
    <d v="1899-12-30T02:08:00"/>
    <n v="0.43333333333333335"/>
    <n v="1.6999999999689559"/>
    <x v="0"/>
    <m/>
    <x v="4"/>
  </r>
  <r>
    <n v="12"/>
    <x v="38"/>
    <n v="2"/>
    <d v="2023-04-05T02:48:00"/>
    <d v="2023-04-05T06:13:00"/>
    <x v="1"/>
    <x v="0"/>
    <x v="2"/>
    <n v="35.24"/>
    <s v="Libre"/>
    <n v="446"/>
    <x v="8"/>
    <s v="Plato_13"/>
    <n v="21"/>
    <x v="4"/>
    <d v="1899-12-30T02:48:00"/>
    <d v="1899-12-30T06:13:00"/>
    <d v="1899-12-30T03:25:00"/>
    <n v="0.13333333333333333"/>
    <n v="3.2833333332945283"/>
    <x v="0"/>
    <m/>
    <x v="4"/>
  </r>
  <r>
    <n v="8"/>
    <x v="376"/>
    <n v="2"/>
    <d v="2023-04-05T03:53:00"/>
    <d v="2023-04-05T07:24:00"/>
    <x v="4"/>
    <x v="2"/>
    <x v="2"/>
    <n v="28.68"/>
    <s v="Libre"/>
    <n v="447"/>
    <x v="0"/>
    <s v="Plato_3, Plato_12, Plato_16"/>
    <n v="181"/>
    <x v="4"/>
    <d v="1899-12-30T03:53:00"/>
    <d v="1899-12-30T07:24:00"/>
    <d v="1899-12-30T03:31:00"/>
    <n v="1.4333333333333333"/>
    <n v="2.0833333332712449"/>
    <x v="0"/>
    <m/>
    <x v="4"/>
  </r>
  <r>
    <n v="4"/>
    <x v="291"/>
    <n v="5"/>
    <d v="2023-04-05T00:07:00"/>
    <d v="2023-04-05T03:35:00"/>
    <x v="4"/>
    <x v="2"/>
    <x v="2"/>
    <n v="35.68"/>
    <s v="Ocupada"/>
    <n v="448"/>
    <x v="5"/>
    <s v="Plato_12, Plato_11"/>
    <n v="137"/>
    <x v="4"/>
    <d v="1899-12-30T00:07:00"/>
    <d v="1899-12-30T03:35:00"/>
    <d v="1899-12-30T03:43:00"/>
    <n v="1.1000000000000001"/>
    <n v="2.6166666666162199"/>
    <x v="0"/>
    <m/>
    <x v="4"/>
  </r>
  <r>
    <n v="3"/>
    <x v="377"/>
    <n v="3"/>
    <d v="2023-04-05T03:25:00"/>
    <d v="2023-04-05T05:02:00"/>
    <x v="0"/>
    <x v="0"/>
    <x v="1"/>
    <n v="42.25"/>
    <s v="Ocupada"/>
    <n v="449"/>
    <x v="2"/>
    <s v="Plato_15"/>
    <n v="64"/>
    <x v="4"/>
    <d v="1899-12-30T03:25:00"/>
    <d v="1899-12-30T05:02:00"/>
    <d v="1899-12-30T01:52:00"/>
    <n v="0.55000000000000004"/>
    <n v="1.3166666666977107"/>
    <x v="0"/>
    <m/>
    <x v="4"/>
  </r>
  <r>
    <n v="9"/>
    <x v="378"/>
    <n v="6"/>
    <d v="2023-04-05T03:51:00"/>
    <d v="2023-04-05T05:01:00"/>
    <x v="0"/>
    <x v="0"/>
    <x v="2"/>
    <n v="48.9"/>
    <s v="Ocupada"/>
    <n v="450"/>
    <x v="6"/>
    <s v="Plato_4, Plato_19"/>
    <n v="72"/>
    <x v="4"/>
    <d v="1899-12-30T03:51:00"/>
    <d v="1899-12-30T05:01:00"/>
    <d v="1899-12-30T01:25:00"/>
    <n v="0.56666666666666665"/>
    <n v="0.84999999996119491"/>
    <x v="0"/>
    <m/>
    <x v="4"/>
  </r>
  <r>
    <n v="3"/>
    <x v="201"/>
    <n v="1"/>
    <d v="2023-04-05T01:17:00"/>
    <d v="2023-04-05T02:26:00"/>
    <x v="3"/>
    <x v="1"/>
    <x v="2"/>
    <n v="46.37"/>
    <s v="Libre"/>
    <n v="451"/>
    <x v="6"/>
    <s v="Plato_8, Plato_14, Plato_18"/>
    <n v="92"/>
    <x v="4"/>
    <d v="1899-12-30T01:17:00"/>
    <d v="1899-12-30T02:26:00"/>
    <d v="1899-12-30T01:09:00"/>
    <n v="1.7166666666666666"/>
    <n v="0"/>
    <x v="1"/>
    <m/>
    <x v="4"/>
  </r>
  <r>
    <n v="9"/>
    <x v="379"/>
    <n v="1"/>
    <d v="2023-04-05T02:53:00"/>
    <d v="2023-04-05T05:19:00"/>
    <x v="4"/>
    <x v="0"/>
    <x v="2"/>
    <n v="43.48"/>
    <s v="Reservada"/>
    <n v="452"/>
    <x v="7"/>
    <s v="Plato_17, Plato_5, Plato_13"/>
    <n v="158"/>
    <x v="4"/>
    <d v="1899-12-30T02:53:00"/>
    <d v="1899-12-30T05:19:00"/>
    <d v="1899-12-30T02:26:00"/>
    <n v="2.0499999999999998"/>
    <n v="0.38333333340706321"/>
    <x v="0"/>
    <m/>
    <x v="4"/>
  </r>
  <r>
    <n v="6"/>
    <x v="380"/>
    <n v="1"/>
    <d v="2023-04-05T03:42:00"/>
    <d v="2023-04-05T05:07:00"/>
    <x v="2"/>
    <x v="1"/>
    <x v="2"/>
    <n v="36.83"/>
    <s v="Libre"/>
    <n v="453"/>
    <x v="9"/>
    <s v="Plato_18, Plato_15"/>
    <n v="130"/>
    <x v="4"/>
    <d v="1899-12-30T03:42:00"/>
    <d v="1899-12-30T05:07:00"/>
    <d v="1899-12-30T01:25:00"/>
    <n v="1.6666666666666667"/>
    <n v="0"/>
    <x v="1"/>
    <m/>
    <x v="4"/>
  </r>
  <r>
    <n v="1"/>
    <x v="360"/>
    <n v="3"/>
    <d v="2023-04-05T03:26:00"/>
    <d v="2023-04-05T04:53:00"/>
    <x v="1"/>
    <x v="0"/>
    <x v="2"/>
    <n v="39.619999999999997"/>
    <s v="Libre"/>
    <n v="454"/>
    <x v="1"/>
    <s v="Plato_6, Plato_12, Plato_19, Plato_1"/>
    <n v="233"/>
    <x v="4"/>
    <d v="1899-12-30T03:26:00"/>
    <d v="1899-12-30T04:53:00"/>
    <d v="1899-12-30T01:27:00"/>
    <n v="2.5499999999999998"/>
    <n v="0"/>
    <x v="1"/>
    <m/>
    <x v="4"/>
  </r>
  <r>
    <n v="12"/>
    <x v="229"/>
    <n v="6"/>
    <d v="2023-04-05T03:58:00"/>
    <d v="2023-04-05T05:54:00"/>
    <x v="3"/>
    <x v="1"/>
    <x v="0"/>
    <n v="19.7"/>
    <s v="Reservada"/>
    <n v="455"/>
    <x v="1"/>
    <s v="Plato_7"/>
    <n v="48"/>
    <x v="4"/>
    <d v="1899-12-30T03:58:00"/>
    <d v="1899-12-30T05:54:00"/>
    <d v="1899-12-30T01:56:00"/>
    <n v="0.18333333333333332"/>
    <n v="1.750000000015522"/>
    <x v="0"/>
    <m/>
    <x v="4"/>
  </r>
  <r>
    <n v="13"/>
    <x v="381"/>
    <n v="6"/>
    <d v="2023-04-05T02:12:00"/>
    <d v="2023-04-05T05:15:00"/>
    <x v="4"/>
    <x v="0"/>
    <x v="2"/>
    <n v="21.94"/>
    <s v="Libre"/>
    <n v="456"/>
    <x v="10"/>
    <s v="Plato_20, Plato_18"/>
    <n v="148"/>
    <x v="4"/>
    <d v="1899-12-30T02:12:00"/>
    <d v="1899-12-30T05:15:00"/>
    <d v="1899-12-30T03:03:00"/>
    <n v="1.1833333333333333"/>
    <n v="1.8666666666550251"/>
    <x v="0"/>
    <m/>
    <x v="4"/>
  </r>
  <r>
    <n v="18"/>
    <x v="382"/>
    <n v="6"/>
    <d v="2023-04-05T03:48:00"/>
    <d v="2023-04-05T07:32:00"/>
    <x v="2"/>
    <x v="0"/>
    <x v="1"/>
    <n v="17.260000000000002"/>
    <s v="Reservada"/>
    <n v="457"/>
    <x v="6"/>
    <s v="Plato_11, Plato_12"/>
    <n v="137"/>
    <x v="4"/>
    <d v="1899-12-30T03:48:00"/>
    <d v="1899-12-30T07:32:00"/>
    <d v="1899-12-30T03:44:00"/>
    <n v="0.96666666666666667"/>
    <n v="2.7666666666123394"/>
    <x v="0"/>
    <m/>
    <x v="4"/>
  </r>
  <r>
    <n v="4"/>
    <x v="383"/>
    <n v="3"/>
    <d v="2023-04-05T02:41:00"/>
    <d v="2023-04-05T04:21:00"/>
    <x v="4"/>
    <x v="0"/>
    <x v="2"/>
    <n v="15.21"/>
    <s v="Ocupada"/>
    <n v="458"/>
    <x v="6"/>
    <s v="Plato_16, Plato_18, Plato_11, Plato_5"/>
    <n v="268"/>
    <x v="4"/>
    <d v="1899-12-30T02:41:00"/>
    <d v="1899-12-30T04:21:00"/>
    <d v="1899-12-30T01:55:00"/>
    <n v="1.4833333333333334"/>
    <n v="0.43333333335273583"/>
    <x v="0"/>
    <m/>
    <x v="4"/>
  </r>
  <r>
    <n v="20"/>
    <x v="384"/>
    <n v="1"/>
    <d v="2023-04-05T00:24:00"/>
    <d v="2023-04-05T02:12:00"/>
    <x v="1"/>
    <x v="0"/>
    <x v="2"/>
    <n v="32.770000000000003"/>
    <s v="Ocupada"/>
    <n v="459"/>
    <x v="10"/>
    <s v="Plato_16"/>
    <n v="84"/>
    <x v="4"/>
    <d v="1899-12-30T00:24:00"/>
    <d v="1899-12-30T02:12:00"/>
    <d v="1899-12-30T02:03:00"/>
    <n v="0.5"/>
    <n v="1.5499999999301508"/>
    <x v="0"/>
    <m/>
    <x v="4"/>
  </r>
  <r>
    <n v="19"/>
    <x v="144"/>
    <n v="6"/>
    <d v="2023-04-05T03:27:00"/>
    <d v="2023-04-05T06:56:00"/>
    <x v="4"/>
    <x v="2"/>
    <x v="2"/>
    <n v="49.6"/>
    <s v="Libre"/>
    <n v="460"/>
    <x v="8"/>
    <s v="Plato_16, Plato_10, Plato_1, Plato_7"/>
    <n v="176"/>
    <x v="4"/>
    <d v="1899-12-30T03:27:00"/>
    <d v="1899-12-30T06:56:00"/>
    <d v="1899-12-30T03:29:00"/>
    <n v="2.0666666666666669"/>
    <n v="1.416666666670547"/>
    <x v="0"/>
    <m/>
    <x v="4"/>
  </r>
  <r>
    <n v="4"/>
    <x v="385"/>
    <n v="3"/>
    <d v="2023-04-05T02:43:00"/>
    <d v="2023-04-05T05:55:00"/>
    <x v="3"/>
    <x v="2"/>
    <x v="1"/>
    <n v="21.51"/>
    <s v="Libre"/>
    <n v="461"/>
    <x v="4"/>
    <s v="Plato_8, Plato_9"/>
    <n v="99"/>
    <x v="4"/>
    <d v="1899-12-30T02:43:00"/>
    <d v="1899-12-30T05:55:00"/>
    <d v="1899-12-30T03:12:00"/>
    <n v="1.1000000000000001"/>
    <n v="2.1000000001280568"/>
    <x v="0"/>
    <m/>
    <x v="4"/>
  </r>
  <r>
    <n v="9"/>
    <x v="31"/>
    <n v="2"/>
    <d v="2023-04-05T02:12:00"/>
    <d v="2023-04-05T04:27:00"/>
    <x v="2"/>
    <x v="0"/>
    <x v="2"/>
    <n v="21.17"/>
    <s v="Reservada"/>
    <n v="462"/>
    <x v="0"/>
    <s v="Plato_11"/>
    <n v="99"/>
    <x v="4"/>
    <d v="1899-12-30T02:12:00"/>
    <d v="1899-12-30T04:27:00"/>
    <d v="1899-12-30T02:15:00"/>
    <n v="0.18333333333333332"/>
    <n v="2.0666666666666669"/>
    <x v="0"/>
    <m/>
    <x v="4"/>
  </r>
  <r>
    <n v="7"/>
    <x v="386"/>
    <n v="2"/>
    <d v="2023-04-05T00:53:00"/>
    <d v="2023-04-05T03:13:00"/>
    <x v="2"/>
    <x v="0"/>
    <x v="0"/>
    <n v="17.07"/>
    <s v="Ocupada"/>
    <n v="463"/>
    <x v="3"/>
    <s v="Plato_17"/>
    <n v="93"/>
    <x v="4"/>
    <d v="1899-12-30T00:53:00"/>
    <d v="1899-12-30T03:13:00"/>
    <d v="1899-12-30T02:35:00"/>
    <n v="0.23333333333333334"/>
    <n v="2.3499999999223897"/>
    <x v="0"/>
    <m/>
    <x v="4"/>
  </r>
  <r>
    <n v="16"/>
    <x v="67"/>
    <n v="1"/>
    <d v="2023-04-05T01:21:00"/>
    <d v="2023-04-05T04:39:00"/>
    <x v="4"/>
    <x v="0"/>
    <x v="2"/>
    <n v="48.5"/>
    <s v="Reservada"/>
    <n v="464"/>
    <x v="9"/>
    <s v="Plato_10, Plato_6, Plato_5"/>
    <n v="154"/>
    <x v="4"/>
    <d v="1899-12-30T01:21:00"/>
    <d v="1899-12-30T04:39:00"/>
    <d v="1899-12-30T03:18:00"/>
    <n v="1.4"/>
    <n v="1.8999999999301509"/>
    <x v="0"/>
    <m/>
    <x v="4"/>
  </r>
  <r>
    <n v="4"/>
    <x v="387"/>
    <n v="2"/>
    <d v="2023-04-05T01:11:00"/>
    <d v="2023-04-05T03:38:00"/>
    <x v="1"/>
    <x v="0"/>
    <x v="2"/>
    <n v="44.9"/>
    <s v="Ocupada"/>
    <n v="465"/>
    <x v="7"/>
    <s v="Plato_1, Plato_14"/>
    <n v="121"/>
    <x v="4"/>
    <d v="1899-12-30T01:11:00"/>
    <d v="1899-12-30T03:38:00"/>
    <d v="1899-12-30T02:42:00"/>
    <n v="1"/>
    <n v="1.6999999999534339"/>
    <x v="0"/>
    <m/>
    <x v="4"/>
  </r>
  <r>
    <n v="4"/>
    <x v="388"/>
    <n v="1"/>
    <d v="2023-04-05T01:54:00"/>
    <d v="2023-04-05T04:20:00"/>
    <x v="1"/>
    <x v="0"/>
    <x v="2"/>
    <n v="26.63"/>
    <s v="Libre"/>
    <n v="466"/>
    <x v="6"/>
    <s v="Plato_5, Plato_2, Plato_16"/>
    <n v="140"/>
    <x v="4"/>
    <d v="1899-12-30T01:54:00"/>
    <d v="1899-12-30T04:20:00"/>
    <d v="1899-12-30T02:26:00"/>
    <n v="2.4166666666666665"/>
    <n v="1.6666666565773536E-2"/>
    <x v="0"/>
    <m/>
    <x v="4"/>
  </r>
  <r>
    <n v="15"/>
    <x v="389"/>
    <n v="3"/>
    <d v="2023-04-05T02:42:00"/>
    <d v="2023-04-05T04:14:00"/>
    <x v="1"/>
    <x v="0"/>
    <x v="0"/>
    <n v="42.31"/>
    <s v="Reservada"/>
    <n v="467"/>
    <x v="4"/>
    <s v="Plato_11, Plato_5"/>
    <n v="143"/>
    <x v="4"/>
    <d v="1899-12-30T02:42:00"/>
    <d v="1899-12-30T04:14:00"/>
    <d v="1899-12-30T01:32:00"/>
    <n v="1.2"/>
    <n v="0.3333333332673647"/>
    <x v="0"/>
    <m/>
    <x v="4"/>
  </r>
  <r>
    <n v="14"/>
    <x v="390"/>
    <n v="6"/>
    <d v="2023-04-05T02:59:00"/>
    <d v="2023-04-05T05:45:00"/>
    <x v="2"/>
    <x v="1"/>
    <x v="2"/>
    <n v="14.28"/>
    <s v="Reservada"/>
    <n v="468"/>
    <x v="10"/>
    <s v="Plato_12, Plato_3, Plato_16"/>
    <n v="106"/>
    <x v="4"/>
    <d v="1899-12-30T02:59:00"/>
    <d v="1899-12-30T05:45:00"/>
    <d v="1899-12-30T02:46:00"/>
    <n v="1.05"/>
    <n v="1.7166666667792014"/>
    <x v="0"/>
    <m/>
    <x v="4"/>
  </r>
  <r>
    <n v="1"/>
    <x v="391"/>
    <n v="2"/>
    <d v="2023-04-05T02:57:00"/>
    <d v="2023-04-05T05:22:00"/>
    <x v="1"/>
    <x v="2"/>
    <x v="2"/>
    <n v="25.26"/>
    <s v="Reservada"/>
    <n v="469"/>
    <x v="1"/>
    <s v="Plato_8, Plato_15"/>
    <n v="137"/>
    <x v="4"/>
    <d v="1899-12-30T02:57:00"/>
    <d v="1899-12-30T05:22:00"/>
    <d v="1899-12-30T02:25:00"/>
    <n v="1.1000000000000001"/>
    <n v="1.3166666666860691"/>
    <x v="0"/>
    <m/>
    <x v="4"/>
  </r>
  <r>
    <n v="17"/>
    <x v="392"/>
    <n v="3"/>
    <d v="2023-04-05T01:41:00"/>
    <d v="2023-04-05T04:17:00"/>
    <x v="4"/>
    <x v="0"/>
    <x v="2"/>
    <n v="47.46"/>
    <s v="Ocupada"/>
    <n v="470"/>
    <x v="7"/>
    <s v="Plato_7, Plato_4"/>
    <n v="78"/>
    <x v="4"/>
    <d v="1899-12-30T01:41:00"/>
    <d v="1899-12-30T04:17:00"/>
    <d v="1899-12-30T02:51:00"/>
    <n v="1.2"/>
    <n v="1.6499999999185093"/>
    <x v="0"/>
    <m/>
    <x v="4"/>
  </r>
  <r>
    <n v="7"/>
    <x v="393"/>
    <n v="6"/>
    <d v="2023-04-05T03:36:00"/>
    <d v="2023-04-05T05:38:00"/>
    <x v="4"/>
    <x v="1"/>
    <x v="0"/>
    <n v="28.49"/>
    <s v="Reservada"/>
    <n v="471"/>
    <x v="4"/>
    <s v="Plato_8"/>
    <n v="105"/>
    <x v="4"/>
    <d v="1899-12-30T03:36:00"/>
    <d v="1899-12-30T05:38:00"/>
    <d v="1899-12-30T02:02:00"/>
    <n v="0.95"/>
    <n v="1.0833333333255724"/>
    <x v="0"/>
    <m/>
    <x v="4"/>
  </r>
  <r>
    <n v="20"/>
    <x v="394"/>
    <n v="2"/>
    <d v="2023-04-05T03:57:00"/>
    <d v="2023-04-05T06:52:00"/>
    <x v="2"/>
    <x v="0"/>
    <x v="1"/>
    <n v="36.79"/>
    <s v="Ocupada"/>
    <n v="472"/>
    <x v="7"/>
    <s v="Plato_8, Plato_5"/>
    <n v="114"/>
    <x v="4"/>
    <d v="1899-12-30T03:57:00"/>
    <d v="1899-12-30T06:52:00"/>
    <d v="1899-12-30T03:10:00"/>
    <n v="1.2166666666666666"/>
    <n v="1.9500000000776103"/>
    <x v="0"/>
    <m/>
    <x v="4"/>
  </r>
  <r>
    <n v="13"/>
    <x v="395"/>
    <n v="4"/>
    <d v="2023-04-06T03:36:00"/>
    <d v="2023-04-06T07:04:00"/>
    <x v="2"/>
    <x v="0"/>
    <x v="0"/>
    <n v="15.63"/>
    <s v="Ocupada"/>
    <n v="473"/>
    <x v="3"/>
    <s v="Plato_5, Plato_8"/>
    <n v="79"/>
    <x v="5"/>
    <d v="1899-12-30T03:36:00"/>
    <d v="1899-12-30T07:04:00"/>
    <d v="1899-12-30T03:43:00"/>
    <n v="1.0166666666666666"/>
    <n v="2.6999999999495534"/>
    <x v="0"/>
    <m/>
    <x v="5"/>
  </r>
  <r>
    <n v="2"/>
    <x v="396"/>
    <n v="6"/>
    <d v="2023-04-06T01:52:00"/>
    <d v="2023-04-06T03:32:00"/>
    <x v="4"/>
    <x v="0"/>
    <x v="2"/>
    <n v="21.66"/>
    <s v="Libre"/>
    <n v="474"/>
    <x v="4"/>
    <s v="Plato_18, Plato_9, Plato_17, Plato_16"/>
    <n v="178"/>
    <x v="5"/>
    <d v="1899-12-30T01:52:00"/>
    <d v="1899-12-30T03:32:00"/>
    <d v="1899-12-30T01:40:00"/>
    <n v="2.6833333333333331"/>
    <n v="0"/>
    <x v="1"/>
    <m/>
    <x v="5"/>
  </r>
  <r>
    <n v="18"/>
    <x v="303"/>
    <n v="4"/>
    <d v="2023-04-06T03:17:00"/>
    <d v="2023-04-06T05:50:00"/>
    <x v="3"/>
    <x v="2"/>
    <x v="0"/>
    <n v="19.55"/>
    <s v="Ocupada"/>
    <n v="475"/>
    <x v="3"/>
    <s v="Plato_7, Plato_18"/>
    <n v="174"/>
    <x v="5"/>
    <d v="1899-12-30T03:17:00"/>
    <d v="1899-12-30T05:50:00"/>
    <d v="1899-12-30T02:48:00"/>
    <n v="0.58333333333333337"/>
    <n v="2.2166666665968173"/>
    <x v="0"/>
    <m/>
    <x v="5"/>
  </r>
  <r>
    <n v="13"/>
    <x v="397"/>
    <n v="2"/>
    <d v="2023-04-06T00:03:00"/>
    <d v="2023-04-06T01:47:00"/>
    <x v="0"/>
    <x v="1"/>
    <x v="0"/>
    <n v="43.53"/>
    <s v="Ocupada"/>
    <n v="476"/>
    <x v="3"/>
    <s v="Plato_7, Plato_18, Plato_15, Plato_20"/>
    <n v="218"/>
    <x v="5"/>
    <d v="1899-12-30T00:03:00"/>
    <d v="1899-12-30T01:47:00"/>
    <d v="1899-12-30T01:59:00"/>
    <n v="1.9166666666666667"/>
    <n v="6.6666666728754764E-2"/>
    <x v="0"/>
    <m/>
    <x v="5"/>
  </r>
  <r>
    <n v="8"/>
    <x v="398"/>
    <n v="6"/>
    <d v="2023-04-06T01:39:00"/>
    <d v="2023-04-06T02:58:00"/>
    <x v="4"/>
    <x v="1"/>
    <x v="2"/>
    <n v="33.85"/>
    <s v="Reservada"/>
    <n v="477"/>
    <x v="1"/>
    <s v="Plato_18, Plato_14, Plato_7, Plato_13"/>
    <n v="204"/>
    <x v="5"/>
    <d v="1899-12-30T01:39:00"/>
    <d v="1899-12-30T02:58:00"/>
    <d v="1899-12-30T01:19:00"/>
    <n v="1.9166666666666667"/>
    <n v="0"/>
    <x v="1"/>
    <m/>
    <x v="5"/>
  </r>
  <r>
    <n v="7"/>
    <x v="93"/>
    <n v="5"/>
    <d v="2023-04-06T00:01:00"/>
    <d v="2023-04-06T03:28:00"/>
    <x v="1"/>
    <x v="0"/>
    <x v="1"/>
    <n v="32.78"/>
    <s v="Ocupada"/>
    <n v="478"/>
    <x v="6"/>
    <s v="Plato_2, Plato_9"/>
    <n v="118"/>
    <x v="5"/>
    <d v="1899-12-30T00:01:00"/>
    <d v="1899-12-30T03:28:00"/>
    <d v="1899-12-30T03:42:00"/>
    <n v="1.5"/>
    <n v="2.1999999998952262"/>
    <x v="0"/>
    <m/>
    <x v="5"/>
  </r>
  <r>
    <n v="1"/>
    <x v="48"/>
    <n v="3"/>
    <d v="2023-04-06T00:42:00"/>
    <d v="2023-04-06T04:30:00"/>
    <x v="0"/>
    <x v="0"/>
    <x v="0"/>
    <n v="39.58"/>
    <s v="Reservada"/>
    <n v="479"/>
    <x v="10"/>
    <s v="Plato_4, Plato_18"/>
    <n v="52"/>
    <x v="5"/>
    <d v="1899-12-30T00:42:00"/>
    <d v="1899-12-30T04:30:00"/>
    <d v="1899-12-30T03:48:00"/>
    <n v="1.3833333333333333"/>
    <n v="2.4166666666550252"/>
    <x v="0"/>
    <m/>
    <x v="5"/>
  </r>
  <r>
    <n v="1"/>
    <x v="399"/>
    <n v="5"/>
    <d v="2023-04-06T03:26:00"/>
    <d v="2023-04-06T07:19:00"/>
    <x v="3"/>
    <x v="1"/>
    <x v="1"/>
    <n v="18.63"/>
    <s v="Reservada"/>
    <n v="480"/>
    <x v="7"/>
    <s v="Plato_8, Plato_6"/>
    <n v="159"/>
    <x v="5"/>
    <d v="1899-12-30T03:26:00"/>
    <d v="1899-12-30T07:19:00"/>
    <d v="1899-12-30T03:53:00"/>
    <n v="1.0833333333333333"/>
    <n v="2.7999999999107485"/>
    <x v="0"/>
    <m/>
    <x v="5"/>
  </r>
  <r>
    <n v="9"/>
    <x v="400"/>
    <n v="4"/>
    <d v="2023-04-06T01:57:00"/>
    <d v="2023-04-06T04:43:00"/>
    <x v="1"/>
    <x v="0"/>
    <x v="2"/>
    <n v="42.02"/>
    <s v="Reservada"/>
    <n v="481"/>
    <x v="4"/>
    <s v="Plato_10"/>
    <n v="52"/>
    <x v="5"/>
    <d v="1899-12-30T01:57:00"/>
    <d v="1899-12-30T04:43:00"/>
    <d v="1899-12-30T02:46:00"/>
    <n v="0.96666666666666667"/>
    <n v="1.7999999999379117"/>
    <x v="0"/>
    <m/>
    <x v="5"/>
  </r>
  <r>
    <n v="9"/>
    <x v="148"/>
    <n v="4"/>
    <d v="2023-04-06T00:41:00"/>
    <d v="2023-04-06T02:59:00"/>
    <x v="0"/>
    <x v="1"/>
    <x v="2"/>
    <n v="18.84"/>
    <s v="Libre"/>
    <n v="482"/>
    <x v="1"/>
    <s v="Plato_13"/>
    <n v="63"/>
    <x v="5"/>
    <d v="1899-12-30T00:41:00"/>
    <d v="1899-12-30T02:59:00"/>
    <d v="1899-12-30T02:18:00"/>
    <n v="0.35"/>
    <n v="1.9499999999883584"/>
    <x v="0"/>
    <m/>
    <x v="5"/>
  </r>
  <r>
    <n v="2"/>
    <x v="401"/>
    <n v="4"/>
    <d v="2023-04-06T03:50:00"/>
    <d v="2023-04-06T07:01:00"/>
    <x v="1"/>
    <x v="0"/>
    <x v="2"/>
    <n v="12.74"/>
    <s v="Reservada"/>
    <n v="483"/>
    <x v="8"/>
    <s v="Plato_6"/>
    <n v="81"/>
    <x v="5"/>
    <d v="1899-12-30T03:50:00"/>
    <d v="1899-12-30T07:01:00"/>
    <d v="1899-12-30T03:11:00"/>
    <n v="0.8833333333333333"/>
    <n v="2.3000000000737297"/>
    <x v="0"/>
    <m/>
    <x v="5"/>
  </r>
  <r>
    <n v="18"/>
    <x v="402"/>
    <n v="2"/>
    <d v="2023-04-06T01:33:00"/>
    <d v="2023-04-06T04:31:00"/>
    <x v="4"/>
    <x v="0"/>
    <x v="2"/>
    <n v="22.76"/>
    <s v="Libre"/>
    <n v="484"/>
    <x v="9"/>
    <s v="Plato_1"/>
    <n v="75"/>
    <x v="5"/>
    <d v="1899-12-30T01:33:00"/>
    <d v="1899-12-30T04:31:00"/>
    <d v="1899-12-30T02:58:00"/>
    <n v="0.56666666666666665"/>
    <n v="2.4000000000659689"/>
    <x v="0"/>
    <m/>
    <x v="5"/>
  </r>
  <r>
    <n v="6"/>
    <x v="293"/>
    <n v="5"/>
    <d v="2023-04-06T01:00:00"/>
    <d v="2023-04-06T02:52:00"/>
    <x v="3"/>
    <x v="2"/>
    <x v="2"/>
    <n v="39.07"/>
    <s v="Reservada"/>
    <n v="485"/>
    <x v="6"/>
    <s v="Plato_7, Plato_19"/>
    <n v="144"/>
    <x v="5"/>
    <d v="1899-12-30T01:00:00"/>
    <d v="1899-12-30T02:52:00"/>
    <d v="1899-12-30T01:52:00"/>
    <n v="1.3166666666666667"/>
    <n v="0.54999999997283644"/>
    <x v="0"/>
    <m/>
    <x v="5"/>
  </r>
  <r>
    <n v="15"/>
    <x v="403"/>
    <n v="3"/>
    <d v="2023-04-06T02:47:00"/>
    <d v="2023-04-06T06:12:00"/>
    <x v="1"/>
    <x v="1"/>
    <x v="0"/>
    <n v="12.66"/>
    <s v="Ocupada"/>
    <n v="486"/>
    <x v="1"/>
    <s v="Plato_19, Plato_3, Plato_18, Plato_7"/>
    <n v="150"/>
    <x v="5"/>
    <d v="1899-12-30T02:47:00"/>
    <d v="1899-12-30T06:12:00"/>
    <d v="1899-12-30T03:40:00"/>
    <n v="0.98333333333333328"/>
    <n v="2.6833333332945282"/>
    <x v="0"/>
    <m/>
    <x v="5"/>
  </r>
  <r>
    <n v="17"/>
    <x v="61"/>
    <n v="1"/>
    <d v="2023-04-06T01:34:00"/>
    <d v="2023-04-06T03:50:00"/>
    <x v="1"/>
    <x v="0"/>
    <x v="2"/>
    <n v="45.76"/>
    <s v="Ocupada"/>
    <n v="487"/>
    <x v="3"/>
    <s v="Plato_18, Plato_17, Plato_5"/>
    <n v="152"/>
    <x v="5"/>
    <d v="1899-12-30T01:34:00"/>
    <d v="1899-12-30T03:50:00"/>
    <d v="1899-12-30T02:31:00"/>
    <n v="1.5333333333333334"/>
    <n v="0.9833333332130374"/>
    <x v="0"/>
    <m/>
    <x v="5"/>
  </r>
  <r>
    <n v="10"/>
    <x v="404"/>
    <n v="4"/>
    <d v="2023-04-06T00:00:00"/>
    <d v="2023-04-06T01:58:00"/>
    <x v="0"/>
    <x v="0"/>
    <x v="0"/>
    <n v="37.380000000000003"/>
    <s v="Libre"/>
    <n v="488"/>
    <x v="10"/>
    <s v="Plato_4, Plato_14, Plato_17"/>
    <n v="185"/>
    <x v="5"/>
    <d v="1899-12-30T00:00:00"/>
    <d v="1899-12-30T01:58:00"/>
    <d v="1899-12-30T01:58:00"/>
    <n v="2.0666666666666669"/>
    <n v="0"/>
    <x v="1"/>
    <m/>
    <x v="5"/>
  </r>
  <r>
    <n v="3"/>
    <x v="405"/>
    <n v="1"/>
    <d v="2023-04-06T02:57:00"/>
    <d v="2023-04-06T05:27:00"/>
    <x v="0"/>
    <x v="1"/>
    <x v="2"/>
    <n v="22.27"/>
    <s v="Ocupada"/>
    <n v="489"/>
    <x v="10"/>
    <s v="Plato_20, Plato_14"/>
    <n v="149"/>
    <x v="5"/>
    <d v="1899-12-30T02:57:00"/>
    <d v="1899-12-30T05:27:00"/>
    <d v="1899-12-30T02:45:00"/>
    <n v="0.56666666666666665"/>
    <n v="2.1833333332751259"/>
    <x v="0"/>
    <m/>
    <x v="5"/>
  </r>
  <r>
    <n v="1"/>
    <x v="386"/>
    <n v="2"/>
    <d v="2023-04-06T03:20:00"/>
    <d v="2023-04-06T04:57:00"/>
    <x v="3"/>
    <x v="0"/>
    <x v="2"/>
    <n v="26.79"/>
    <s v="Libre"/>
    <n v="490"/>
    <x v="1"/>
    <s v="Plato_10, Plato_15, Plato_18"/>
    <n v="212"/>
    <x v="5"/>
    <d v="1899-12-30T03:20:00"/>
    <d v="1899-12-30T04:57:00"/>
    <d v="1899-12-30T01:37:00"/>
    <n v="2.1833333333333331"/>
    <n v="0"/>
    <x v="1"/>
    <m/>
    <x v="5"/>
  </r>
  <r>
    <n v="7"/>
    <x v="358"/>
    <n v="4"/>
    <d v="2023-04-06T00:07:00"/>
    <d v="2023-04-06T02:37:00"/>
    <x v="4"/>
    <x v="1"/>
    <x v="2"/>
    <n v="34.68"/>
    <s v="Ocupada"/>
    <n v="491"/>
    <x v="0"/>
    <s v="Plato_9, Plato_2"/>
    <n v="118"/>
    <x v="5"/>
    <d v="1899-12-30T00:07:00"/>
    <d v="1899-12-30T02:37:00"/>
    <d v="1899-12-30T02:45:00"/>
    <n v="0.68333333333333335"/>
    <n v="2.0666666666084588"/>
    <x v="0"/>
    <m/>
    <x v="5"/>
  </r>
  <r>
    <n v="4"/>
    <x v="406"/>
    <n v="4"/>
    <d v="2023-04-06T01:03:00"/>
    <d v="2023-04-06T04:36:00"/>
    <x v="1"/>
    <x v="0"/>
    <x v="2"/>
    <n v="16.62"/>
    <s v="Reservada"/>
    <n v="492"/>
    <x v="1"/>
    <s v="Plato_11, Plato_13, Plato_7"/>
    <n v="210"/>
    <x v="5"/>
    <d v="1899-12-30T01:03:00"/>
    <d v="1899-12-30T04:36:00"/>
    <d v="1899-12-30T03:33:00"/>
    <n v="0.81666666666666665"/>
    <n v="2.7333333333798997"/>
    <x v="0"/>
    <m/>
    <x v="5"/>
  </r>
  <r>
    <n v="2"/>
    <x v="110"/>
    <n v="2"/>
    <d v="2023-04-06T00:31:00"/>
    <d v="2023-04-06T01:46:00"/>
    <x v="3"/>
    <x v="0"/>
    <x v="2"/>
    <n v="32.67"/>
    <s v="Ocupada"/>
    <n v="493"/>
    <x v="4"/>
    <s v="Plato_4"/>
    <n v="54"/>
    <x v="5"/>
    <d v="1899-12-30T00:31:00"/>
    <d v="1899-12-30T01:46:00"/>
    <d v="1899-12-30T01:30:00"/>
    <n v="0.13333333333333333"/>
    <n v="1.3666666667248744"/>
    <x v="0"/>
    <m/>
    <x v="5"/>
  </r>
  <r>
    <n v="20"/>
    <x v="292"/>
    <n v="5"/>
    <d v="2023-04-06T01:28:00"/>
    <d v="2023-04-06T04:49:00"/>
    <x v="1"/>
    <x v="1"/>
    <x v="2"/>
    <n v="11.85"/>
    <s v="Reservada"/>
    <n v="494"/>
    <x v="3"/>
    <s v="Plato_15, Plato_19"/>
    <n v="172"/>
    <x v="5"/>
    <d v="1899-12-30T01:28:00"/>
    <d v="1899-12-30T04:49:00"/>
    <d v="1899-12-30T03:21:00"/>
    <n v="0.51666666666666672"/>
    <n v="2.8333333332518427"/>
    <x v="0"/>
    <m/>
    <x v="5"/>
  </r>
  <r>
    <n v="11"/>
    <x v="407"/>
    <n v="6"/>
    <d v="2023-04-06T03:01:00"/>
    <d v="2023-04-06T06:50:00"/>
    <x v="2"/>
    <x v="1"/>
    <x v="2"/>
    <n v="33.96"/>
    <s v="Libre"/>
    <n v="495"/>
    <x v="5"/>
    <s v="Plato_20, Plato_6, Plato_16, Plato_11"/>
    <n v="263"/>
    <x v="5"/>
    <d v="1899-12-30T03:01:00"/>
    <d v="1899-12-30T06:50:00"/>
    <d v="1899-12-30T03:49:00"/>
    <n v="1.7"/>
    <n v="2.1166666665347291"/>
    <x v="0"/>
    <m/>
    <x v="5"/>
  </r>
  <r>
    <n v="1"/>
    <x v="139"/>
    <n v="3"/>
    <d v="2023-04-06T02:34:00"/>
    <d v="2023-04-06T06:22:00"/>
    <x v="1"/>
    <x v="0"/>
    <x v="2"/>
    <n v="39.42"/>
    <s v="Reservada"/>
    <n v="496"/>
    <x v="10"/>
    <s v="Plato_11, Plato_18, Plato_12, Plato_17"/>
    <n v="223"/>
    <x v="5"/>
    <d v="1899-12-30T02:34:00"/>
    <d v="1899-12-30T06:22:00"/>
    <d v="1899-12-30T03:48:00"/>
    <n v="2.2166666666666668"/>
    <n v="1.5833333333216917"/>
    <x v="0"/>
    <m/>
    <x v="5"/>
  </r>
  <r>
    <n v="13"/>
    <x v="64"/>
    <n v="6"/>
    <d v="2023-04-06T03:30:00"/>
    <d v="2023-04-06T06:58:00"/>
    <x v="0"/>
    <x v="0"/>
    <x v="0"/>
    <n v="29.93"/>
    <s v="Reservada"/>
    <n v="497"/>
    <x v="10"/>
    <s v="Plato_2, Plato_20"/>
    <n v="150"/>
    <x v="5"/>
    <d v="1899-12-30T03:30:00"/>
    <d v="1899-12-30T06:58:00"/>
    <d v="1899-12-30T03:28:00"/>
    <n v="0.6333333333333333"/>
    <n v="2.8333333332828867"/>
    <x v="0"/>
    <m/>
    <x v="5"/>
  </r>
  <r>
    <n v="20"/>
    <x v="365"/>
    <n v="3"/>
    <d v="2023-04-06T00:17:00"/>
    <d v="2023-04-06T03:46:00"/>
    <x v="0"/>
    <x v="0"/>
    <x v="2"/>
    <n v="21.99"/>
    <s v="Libre"/>
    <n v="498"/>
    <x v="0"/>
    <s v="Plato_12"/>
    <n v="19"/>
    <x v="5"/>
    <d v="1899-12-30T00:17:00"/>
    <d v="1899-12-30T03:46:00"/>
    <d v="1899-12-30T03:29:00"/>
    <n v="0.53333333333333333"/>
    <n v="2.9500000000038806"/>
    <x v="0"/>
    <m/>
    <x v="5"/>
  </r>
  <r>
    <n v="5"/>
    <x v="353"/>
    <n v="5"/>
    <d v="2023-04-06T01:21:00"/>
    <d v="2023-04-06T04:28:00"/>
    <x v="2"/>
    <x v="2"/>
    <x v="0"/>
    <n v="22.69"/>
    <s v="Reservada"/>
    <n v="499"/>
    <x v="2"/>
    <s v="Plato_10, Plato_2, Plato_1"/>
    <n v="158"/>
    <x v="5"/>
    <d v="1899-12-30T01:21:00"/>
    <d v="1899-12-30T04:28:00"/>
    <d v="1899-12-30T03:07:00"/>
    <n v="2.1666666666666665"/>
    <n v="0.95000000003104423"/>
    <x v="0"/>
    <m/>
    <x v="5"/>
  </r>
  <r>
    <n v="4"/>
    <x v="405"/>
    <n v="5"/>
    <d v="2023-04-06T01:17:00"/>
    <d v="2023-04-06T05:15:00"/>
    <x v="4"/>
    <x v="1"/>
    <x v="0"/>
    <n v="37.619999999999997"/>
    <s v="Ocupada"/>
    <n v="500"/>
    <x v="10"/>
    <s v="Plato_6, Plato_5"/>
    <n v="93"/>
    <x v="5"/>
    <d v="1899-12-30T01:17:00"/>
    <d v="1899-12-30T05:15:00"/>
    <d v="1899-12-30T04:13:00"/>
    <n v="0.7"/>
    <n v="3.5166666666744275"/>
    <x v="0"/>
    <m/>
    <x v="5"/>
  </r>
  <r>
    <n v="7"/>
    <x v="408"/>
    <n v="1"/>
    <d v="2023-04-06T03:44:00"/>
    <d v="2023-04-06T06:31:00"/>
    <x v="1"/>
    <x v="2"/>
    <x v="2"/>
    <n v="28.38"/>
    <s v="Ocupada"/>
    <n v="501"/>
    <x v="5"/>
    <s v="Plato_20, Plato_13, Plato_16"/>
    <n v="138"/>
    <x v="5"/>
    <d v="1899-12-30T03:44:00"/>
    <d v="1899-12-30T06:31:00"/>
    <d v="1899-12-30T03:02:00"/>
    <n v="0.65"/>
    <n v="2.3833333333255724"/>
    <x v="0"/>
    <m/>
    <x v="5"/>
  </r>
  <r>
    <n v="5"/>
    <x v="202"/>
    <n v="2"/>
    <d v="2023-04-06T00:45:00"/>
    <d v="2023-04-06T01:57:00"/>
    <x v="3"/>
    <x v="0"/>
    <x v="2"/>
    <n v="32.9"/>
    <s v="Reservada"/>
    <n v="502"/>
    <x v="6"/>
    <s v="Plato_5, Plato_4, Plato_11"/>
    <n v="139"/>
    <x v="5"/>
    <d v="1899-12-30T00:45:00"/>
    <d v="1899-12-30T01:57:00"/>
    <d v="1899-12-30T01:12:00"/>
    <n v="1.2166666666666666"/>
    <n v="0"/>
    <x v="1"/>
    <m/>
    <x v="5"/>
  </r>
  <r>
    <n v="3"/>
    <x v="409"/>
    <n v="1"/>
    <d v="2023-04-06T02:20:00"/>
    <d v="2023-04-06T04:02:00"/>
    <x v="0"/>
    <x v="0"/>
    <x v="2"/>
    <n v="35.840000000000003"/>
    <s v="Reservada"/>
    <n v="503"/>
    <x v="0"/>
    <s v="Plato_20, Plato_12"/>
    <n v="137"/>
    <x v="5"/>
    <d v="1899-12-30T02:20:00"/>
    <d v="1899-12-30T04:02:00"/>
    <d v="1899-12-30T01:42:00"/>
    <n v="1.4166666666666667"/>
    <n v="0.28333333346139011"/>
    <x v="0"/>
    <m/>
    <x v="5"/>
  </r>
  <r>
    <n v="2"/>
    <x v="410"/>
    <n v="5"/>
    <d v="2023-04-06T02:10:00"/>
    <d v="2023-04-06T04:48:00"/>
    <x v="3"/>
    <x v="2"/>
    <x v="1"/>
    <n v="31.31"/>
    <s v="Reservada"/>
    <n v="504"/>
    <x v="2"/>
    <s v="Plato_6"/>
    <n v="54"/>
    <x v="5"/>
    <d v="1899-12-30T02:10:00"/>
    <d v="1899-12-30T04:48:00"/>
    <d v="1899-12-30T02:38:00"/>
    <n v="0.31666666666666665"/>
    <n v="2.3166666665192075"/>
    <x v="0"/>
    <m/>
    <x v="5"/>
  </r>
  <r>
    <n v="5"/>
    <x v="411"/>
    <n v="1"/>
    <d v="2023-04-06T02:38:00"/>
    <d v="2023-04-06T06:07:00"/>
    <x v="2"/>
    <x v="2"/>
    <x v="2"/>
    <n v="25.76"/>
    <s v="Reservada"/>
    <n v="505"/>
    <x v="1"/>
    <s v="Plato_20, Plato_1"/>
    <n v="155"/>
    <x v="5"/>
    <d v="1899-12-30T02:38:00"/>
    <d v="1899-12-30T06:07:00"/>
    <d v="1899-12-30T03:29:00"/>
    <n v="1.9166666666666667"/>
    <n v="1.5666666666705471"/>
    <x v="0"/>
    <m/>
    <x v="5"/>
  </r>
  <r>
    <n v="18"/>
    <x v="412"/>
    <n v="2"/>
    <d v="2023-04-06T02:01:00"/>
    <d v="2023-04-06T04:02:00"/>
    <x v="0"/>
    <x v="2"/>
    <x v="2"/>
    <n v="11.65"/>
    <s v="Ocupada"/>
    <n v="506"/>
    <x v="3"/>
    <s v="Plato_8"/>
    <n v="70"/>
    <x v="5"/>
    <d v="1899-12-30T02:01:00"/>
    <d v="1899-12-30T04:02:00"/>
    <d v="1899-12-30T02:16:00"/>
    <n v="8.3333333333333329E-2"/>
    <n v="2.183333333445868"/>
    <x v="0"/>
    <m/>
    <x v="5"/>
  </r>
  <r>
    <n v="18"/>
    <x v="384"/>
    <n v="4"/>
    <d v="2023-04-06T03:26:00"/>
    <d v="2023-04-06T04:30:00"/>
    <x v="2"/>
    <x v="1"/>
    <x v="2"/>
    <n v="43.42"/>
    <s v="Libre"/>
    <n v="507"/>
    <x v="6"/>
    <s v="Plato_18, Plato_19"/>
    <n v="210"/>
    <x v="5"/>
    <d v="1899-12-30T03:26:00"/>
    <d v="1899-12-30T04:30:00"/>
    <d v="1899-12-30T01:04:00"/>
    <n v="1.1499999999999999"/>
    <n v="0"/>
    <x v="1"/>
    <m/>
    <x v="5"/>
  </r>
  <r>
    <n v="6"/>
    <x v="413"/>
    <n v="1"/>
    <d v="2023-04-06T02:50:00"/>
    <d v="2023-04-06T06:35:00"/>
    <x v="3"/>
    <x v="0"/>
    <x v="2"/>
    <n v="42.8"/>
    <s v="Reservada"/>
    <n v="508"/>
    <x v="2"/>
    <s v="Plato_15"/>
    <n v="32"/>
    <x v="5"/>
    <d v="1899-12-30T02:50:00"/>
    <d v="1899-12-30T06:35:00"/>
    <d v="1899-12-30T03:45:00"/>
    <n v="0.56666666666666665"/>
    <n v="3.1833333333333336"/>
    <x v="0"/>
    <m/>
    <x v="5"/>
  </r>
  <r>
    <n v="5"/>
    <x v="57"/>
    <n v="3"/>
    <d v="2023-04-06T03:12:00"/>
    <d v="2023-04-06T06:02:00"/>
    <x v="1"/>
    <x v="1"/>
    <x v="2"/>
    <n v="16.260000000000002"/>
    <s v="Ocupada"/>
    <n v="509"/>
    <x v="2"/>
    <s v="Plato_20"/>
    <n v="80"/>
    <x v="5"/>
    <d v="1899-12-30T03:12:00"/>
    <d v="1899-12-30T06:02:00"/>
    <d v="1899-12-30T03:05:00"/>
    <n v="0.78333333333333333"/>
    <n v="2.2999999999805976"/>
    <x v="0"/>
    <m/>
    <x v="5"/>
  </r>
  <r>
    <n v="6"/>
    <x v="414"/>
    <n v="4"/>
    <d v="2023-04-06T03:32:00"/>
    <d v="2023-04-06T04:33:00"/>
    <x v="4"/>
    <x v="0"/>
    <x v="2"/>
    <n v="14.97"/>
    <s v="Libre"/>
    <n v="510"/>
    <x v="3"/>
    <s v="Plato_19"/>
    <n v="36"/>
    <x v="5"/>
    <d v="1899-12-30T03:32:00"/>
    <d v="1899-12-30T04:33:00"/>
    <d v="1899-12-30T01:01:00"/>
    <n v="0.8"/>
    <n v="0.21666666666278611"/>
    <x v="0"/>
    <m/>
    <x v="5"/>
  </r>
  <r>
    <n v="2"/>
    <x v="415"/>
    <n v="1"/>
    <d v="2023-04-06T01:38:00"/>
    <d v="2023-04-06T03:23:00"/>
    <x v="1"/>
    <x v="0"/>
    <x v="2"/>
    <n v="35.950000000000003"/>
    <s v="Libre"/>
    <n v="511"/>
    <x v="10"/>
    <s v="Plato_14, Plato_18"/>
    <n v="137"/>
    <x v="5"/>
    <d v="1899-12-30T01:38:00"/>
    <d v="1899-12-30T03:23:00"/>
    <d v="1899-12-30T01:45:00"/>
    <n v="0.6333333333333333"/>
    <n v="1.116666666608459"/>
    <x v="0"/>
    <m/>
    <x v="5"/>
  </r>
  <r>
    <n v="2"/>
    <x v="343"/>
    <n v="1"/>
    <d v="2023-04-06T01:19:00"/>
    <d v="2023-04-06T02:26:00"/>
    <x v="3"/>
    <x v="0"/>
    <x v="2"/>
    <n v="37.369999999999997"/>
    <s v="Ocupada"/>
    <n v="512"/>
    <x v="0"/>
    <s v="Plato_3, Plato_19"/>
    <n v="128"/>
    <x v="5"/>
    <d v="1899-12-30T01:19:00"/>
    <d v="1899-12-30T02:26:00"/>
    <d v="1899-12-30T01:22:00"/>
    <n v="0.98333333333333328"/>
    <n v="0.38333333348079279"/>
    <x v="0"/>
    <m/>
    <x v="5"/>
  </r>
  <r>
    <n v="8"/>
    <x v="12"/>
    <n v="6"/>
    <d v="2023-04-06T01:28:00"/>
    <d v="2023-04-06T04:51:00"/>
    <x v="0"/>
    <x v="1"/>
    <x v="2"/>
    <n v="22.74"/>
    <s v="Ocupada"/>
    <n v="513"/>
    <x v="6"/>
    <s v="Plato_4"/>
    <n v="54"/>
    <x v="5"/>
    <d v="1899-12-30T01:28:00"/>
    <d v="1899-12-30T04:51:00"/>
    <d v="1899-12-30T03:38:00"/>
    <n v="0.93333333333333335"/>
    <n v="2.6999999998525404"/>
    <x v="0"/>
    <m/>
    <x v="5"/>
  </r>
  <r>
    <n v="18"/>
    <x v="416"/>
    <n v="5"/>
    <d v="2023-04-06T01:19:00"/>
    <d v="2023-04-06T04:36:00"/>
    <x v="4"/>
    <x v="0"/>
    <x v="2"/>
    <n v="38.840000000000003"/>
    <s v="Libre"/>
    <n v="514"/>
    <x v="9"/>
    <s v="Plato_10, Plato_12, Plato_3, Plato_15"/>
    <n v="174"/>
    <x v="5"/>
    <d v="1899-12-30T01:19:00"/>
    <d v="1899-12-30T04:36:00"/>
    <d v="1899-12-30T03:17:00"/>
    <n v="1.8666666666666667"/>
    <n v="1.4166666667171133"/>
    <x v="0"/>
    <m/>
    <x v="5"/>
  </r>
  <r>
    <n v="19"/>
    <x v="290"/>
    <n v="2"/>
    <d v="2023-04-06T00:58:00"/>
    <d v="2023-04-06T02:03:00"/>
    <x v="2"/>
    <x v="0"/>
    <x v="2"/>
    <n v="43.79"/>
    <s v="Ocupada"/>
    <n v="515"/>
    <x v="9"/>
    <s v="Plato_4"/>
    <n v="18"/>
    <x v="5"/>
    <d v="1899-12-30T00:58:00"/>
    <d v="1899-12-30T02:03:00"/>
    <d v="1899-12-30T01:20:00"/>
    <n v="0.21666666666666667"/>
    <n v="1.1166666667054717"/>
    <x v="0"/>
    <m/>
    <x v="5"/>
  </r>
  <r>
    <n v="7"/>
    <x v="417"/>
    <n v="2"/>
    <d v="2023-04-06T03:55:00"/>
    <d v="2023-04-06T04:59:00"/>
    <x v="4"/>
    <x v="0"/>
    <x v="2"/>
    <n v="20.85"/>
    <s v="Reservada"/>
    <n v="516"/>
    <x v="3"/>
    <s v="Plato_12, Plato_14, Plato_3"/>
    <n v="146"/>
    <x v="5"/>
    <d v="1899-12-30T03:55:00"/>
    <d v="1899-12-30T04:59:00"/>
    <d v="1899-12-30T01:04:00"/>
    <n v="1.6166666666666667"/>
    <n v="0"/>
    <x v="1"/>
    <m/>
    <x v="5"/>
  </r>
  <r>
    <n v="4"/>
    <x v="333"/>
    <n v="5"/>
    <d v="2023-04-06T01:35:00"/>
    <d v="2023-04-06T05:30:00"/>
    <x v="4"/>
    <x v="0"/>
    <x v="1"/>
    <n v="23.92"/>
    <s v="Reservada"/>
    <n v="517"/>
    <x v="8"/>
    <s v="Plato_7, Plato_12, Plato_5"/>
    <n v="103"/>
    <x v="5"/>
    <d v="1899-12-30T01:35:00"/>
    <d v="1899-12-30T05:30:00"/>
    <d v="1899-12-30T03:55:00"/>
    <n v="1.0833333333333333"/>
    <n v="2.8333333333527362"/>
    <x v="0"/>
    <m/>
    <x v="5"/>
  </r>
  <r>
    <n v="5"/>
    <x v="120"/>
    <n v="6"/>
    <d v="2023-04-06T02:08:00"/>
    <d v="2023-04-06T06:02:00"/>
    <x v="4"/>
    <x v="1"/>
    <x v="2"/>
    <n v="18.48"/>
    <s v="Ocupada"/>
    <n v="518"/>
    <x v="1"/>
    <s v="Plato_11, Plato_5"/>
    <n v="77"/>
    <x v="5"/>
    <d v="1899-12-30T02:08:00"/>
    <d v="1899-12-30T06:02:00"/>
    <d v="1899-12-30T04:09:00"/>
    <n v="0.8833333333333333"/>
    <n v="3.2666666666317421"/>
    <x v="0"/>
    <m/>
    <x v="5"/>
  </r>
  <r>
    <n v="6"/>
    <x v="418"/>
    <n v="2"/>
    <d v="2023-04-06T00:48:00"/>
    <d v="2023-04-06T03:49:00"/>
    <x v="3"/>
    <x v="0"/>
    <x v="2"/>
    <n v="34.590000000000003"/>
    <s v="Libre"/>
    <n v="519"/>
    <x v="3"/>
    <s v="Plato_6, Plato_20, Plato_5"/>
    <n v="245"/>
    <x v="5"/>
    <d v="1899-12-30T00:48:00"/>
    <d v="1899-12-30T03:49:00"/>
    <d v="1899-12-30T03:01:00"/>
    <n v="2.6"/>
    <n v="0.41666666672099373"/>
    <x v="0"/>
    <m/>
    <x v="5"/>
  </r>
  <r>
    <n v="4"/>
    <x v="419"/>
    <n v="4"/>
    <d v="2023-04-06T03:35:00"/>
    <d v="2023-04-06T06:23:00"/>
    <x v="4"/>
    <x v="2"/>
    <x v="2"/>
    <n v="43.99"/>
    <s v="Libre"/>
    <n v="520"/>
    <x v="1"/>
    <s v="Plato_9, Plato_18, Plato_17, Plato_2"/>
    <n v="280"/>
    <x v="5"/>
    <d v="1899-12-30T03:35:00"/>
    <d v="1899-12-30T06:23:00"/>
    <d v="1899-12-30T02:48:00"/>
    <n v="2.0166666666666666"/>
    <n v="0.78333333337989952"/>
    <x v="0"/>
    <m/>
    <x v="5"/>
  </r>
  <r>
    <n v="18"/>
    <x v="420"/>
    <n v="2"/>
    <d v="2023-04-06T00:43:00"/>
    <d v="2023-04-06T02:54:00"/>
    <x v="4"/>
    <x v="0"/>
    <x v="2"/>
    <n v="15.18"/>
    <s v="Libre"/>
    <n v="521"/>
    <x v="6"/>
    <s v="Plato_1, Plato_9, Plato_18"/>
    <n v="210"/>
    <x v="5"/>
    <d v="1899-12-30T00:43:00"/>
    <d v="1899-12-30T02:54:00"/>
    <d v="1899-12-30T02:11:00"/>
    <n v="1.5166666666666666"/>
    <n v="0.66666666662398111"/>
    <x v="0"/>
    <m/>
    <x v="5"/>
  </r>
  <r>
    <n v="2"/>
    <x v="8"/>
    <n v="5"/>
    <d v="2023-04-06T01:38:00"/>
    <d v="2023-04-06T04:26:00"/>
    <x v="4"/>
    <x v="0"/>
    <x v="1"/>
    <n v="35.35"/>
    <s v="Libre"/>
    <n v="522"/>
    <x v="7"/>
    <s v="Plato_16"/>
    <n v="84"/>
    <x v="5"/>
    <d v="1899-12-30T01:38:00"/>
    <d v="1899-12-30T04:26:00"/>
    <d v="1899-12-30T02:48:00"/>
    <n v="0.78333333333333333"/>
    <n v="2.0166666665386099"/>
    <x v="0"/>
    <m/>
    <x v="5"/>
  </r>
  <r>
    <n v="4"/>
    <x v="421"/>
    <n v="3"/>
    <d v="2023-04-06T01:39:00"/>
    <d v="2023-04-06T04:42:00"/>
    <x v="3"/>
    <x v="0"/>
    <x v="2"/>
    <n v="45.41"/>
    <s v="Ocupada"/>
    <n v="523"/>
    <x v="10"/>
    <s v="Plato_6"/>
    <n v="81"/>
    <x v="5"/>
    <d v="1899-12-30T01:39:00"/>
    <d v="1899-12-30T04:42:00"/>
    <d v="1899-12-30T03:18:00"/>
    <n v="0.85"/>
    <n v="2.4499999999883584"/>
    <x v="0"/>
    <m/>
    <x v="5"/>
  </r>
  <r>
    <n v="16"/>
    <x v="422"/>
    <n v="4"/>
    <d v="2023-04-06T00:03:00"/>
    <d v="2023-04-06T02:32:00"/>
    <x v="0"/>
    <x v="0"/>
    <x v="2"/>
    <n v="26.91"/>
    <s v="Ocupada"/>
    <n v="524"/>
    <x v="4"/>
    <s v="Plato_5, Plato_6"/>
    <n v="76"/>
    <x v="5"/>
    <d v="1899-12-30T00:03:00"/>
    <d v="1899-12-30T02:32:00"/>
    <d v="1899-12-30T02:44:00"/>
    <n v="1.0166666666666666"/>
    <n v="1.7166666667287549"/>
    <x v="0"/>
    <m/>
    <x v="5"/>
  </r>
  <r>
    <n v="16"/>
    <x v="182"/>
    <n v="3"/>
    <d v="2023-04-06T03:27:00"/>
    <d v="2023-04-06T07:14:00"/>
    <x v="0"/>
    <x v="0"/>
    <x v="2"/>
    <n v="32.869999999999997"/>
    <s v="Ocupada"/>
    <n v="525"/>
    <x v="5"/>
    <s v="Plato_14, Plato_8, Plato_17"/>
    <n v="197"/>
    <x v="5"/>
    <d v="1899-12-30T03:27:00"/>
    <d v="1899-12-30T07:14:00"/>
    <d v="1899-12-30T04:02:00"/>
    <n v="1.2833333333333334"/>
    <n v="2.7499999999340314"/>
    <x v="0"/>
    <m/>
    <x v="5"/>
  </r>
  <r>
    <n v="4"/>
    <x v="423"/>
    <n v="6"/>
    <d v="2023-04-06T03:44:00"/>
    <d v="2023-04-06T05:41:00"/>
    <x v="4"/>
    <x v="2"/>
    <x v="0"/>
    <n v="43.02"/>
    <s v="Libre"/>
    <n v="526"/>
    <x v="6"/>
    <s v="Plato_11"/>
    <n v="33"/>
    <x v="5"/>
    <d v="1899-12-30T03:44:00"/>
    <d v="1899-12-30T05:41:00"/>
    <d v="1899-12-30T01:57:00"/>
    <n v="0.36666666666666664"/>
    <n v="1.5833333334031825"/>
    <x v="0"/>
    <m/>
    <x v="5"/>
  </r>
  <r>
    <n v="19"/>
    <x v="424"/>
    <n v="4"/>
    <d v="2023-04-06T03:41:00"/>
    <d v="2023-04-06T05:55:00"/>
    <x v="1"/>
    <x v="1"/>
    <x v="1"/>
    <n v="22.95"/>
    <s v="Ocupada"/>
    <n v="527"/>
    <x v="0"/>
    <s v="Plato_6"/>
    <n v="54"/>
    <x v="5"/>
    <d v="1899-12-30T03:41:00"/>
    <d v="1899-12-30T05:55:00"/>
    <d v="1899-12-30T02:29:00"/>
    <n v="0.51666666666666672"/>
    <n v="1.9666666667869626"/>
    <x v="0"/>
    <m/>
    <x v="5"/>
  </r>
  <r>
    <n v="14"/>
    <x v="425"/>
    <n v="2"/>
    <d v="2023-04-06T01:47:00"/>
    <d v="2023-04-06T03:48:00"/>
    <x v="2"/>
    <x v="0"/>
    <x v="0"/>
    <n v="15.62"/>
    <s v="Reservada"/>
    <n v="528"/>
    <x v="6"/>
    <s v="Plato_3, Plato_20, Plato_4"/>
    <n v="78"/>
    <x v="5"/>
    <d v="1899-12-30T01:47:00"/>
    <d v="1899-12-30T03:48:00"/>
    <d v="1899-12-30T02:01:00"/>
    <n v="2.0166666666666666"/>
    <n v="0"/>
    <x v="1"/>
    <m/>
    <x v="5"/>
  </r>
  <r>
    <n v="1"/>
    <x v="426"/>
    <n v="2"/>
    <d v="2023-04-06T01:58:00"/>
    <d v="2023-04-06T04:42:00"/>
    <x v="0"/>
    <x v="0"/>
    <x v="2"/>
    <n v="25.91"/>
    <s v="Ocupada"/>
    <n v="529"/>
    <x v="0"/>
    <s v="Plato_18, Plato_19, Plato_14, Plato_16"/>
    <n v="208"/>
    <x v="5"/>
    <d v="1899-12-30T01:58:00"/>
    <d v="1899-12-30T04:42:00"/>
    <d v="1899-12-30T02:59:00"/>
    <n v="2.6166666666666667"/>
    <n v="0.36666666667054715"/>
    <x v="0"/>
    <m/>
    <x v="5"/>
  </r>
  <r>
    <n v="7"/>
    <x v="427"/>
    <n v="5"/>
    <d v="2023-04-06T02:13:00"/>
    <d v="2023-04-06T06:07:00"/>
    <x v="3"/>
    <x v="0"/>
    <x v="2"/>
    <n v="30.19"/>
    <s v="Ocupada"/>
    <n v="530"/>
    <x v="3"/>
    <s v="Plato_4, Plato_16, Plato_1"/>
    <n v="160"/>
    <x v="5"/>
    <d v="1899-12-30T02:13:00"/>
    <d v="1899-12-30T06:07:00"/>
    <d v="1899-12-30T04:09:00"/>
    <n v="1.7666666666666666"/>
    <n v="2.3833333332984088"/>
    <x v="0"/>
    <m/>
    <x v="5"/>
  </r>
  <r>
    <n v="9"/>
    <x v="325"/>
    <n v="6"/>
    <d v="2023-04-06T03:03:00"/>
    <d v="2023-04-06T05:04:00"/>
    <x v="2"/>
    <x v="2"/>
    <x v="1"/>
    <n v="34.39"/>
    <s v="Libre"/>
    <n v="531"/>
    <x v="3"/>
    <s v="Plato_13, Plato_20, Plato_4, Plato_9"/>
    <n v="244"/>
    <x v="5"/>
    <d v="1899-12-30T03:03:00"/>
    <d v="1899-12-30T05:04:00"/>
    <d v="1899-12-30T02:01:00"/>
    <n v="3.3166666666666669"/>
    <n v="0"/>
    <x v="1"/>
    <m/>
    <x v="5"/>
  </r>
  <r>
    <n v="13"/>
    <x v="51"/>
    <n v="3"/>
    <d v="2023-04-06T01:48:00"/>
    <d v="2023-04-06T05:26:00"/>
    <x v="0"/>
    <x v="1"/>
    <x v="0"/>
    <n v="17.95"/>
    <s v="Reservada"/>
    <n v="532"/>
    <x v="10"/>
    <s v="Plato_13, Plato_10, Plato_15"/>
    <n v="137"/>
    <x v="5"/>
    <d v="1899-12-30T01:48:00"/>
    <d v="1899-12-30T05:26:00"/>
    <d v="1899-12-30T03:38:00"/>
    <n v="0.98333333333333328"/>
    <n v="2.6500000001435788"/>
    <x v="0"/>
    <m/>
    <x v="5"/>
  </r>
  <r>
    <n v="1"/>
    <x v="183"/>
    <n v="3"/>
    <d v="2023-04-06T03:14:00"/>
    <d v="2023-04-06T05:20:00"/>
    <x v="3"/>
    <x v="2"/>
    <x v="0"/>
    <n v="20.09"/>
    <s v="Libre"/>
    <n v="533"/>
    <x v="8"/>
    <s v="Plato_3, Plato_13"/>
    <n v="41"/>
    <x v="5"/>
    <d v="1899-12-30T03:14:00"/>
    <d v="1899-12-30T05:20:00"/>
    <d v="1899-12-30T02:06:00"/>
    <n v="0.8"/>
    <n v="1.2999999998603016"/>
    <x v="0"/>
    <m/>
    <x v="5"/>
  </r>
  <r>
    <n v="1"/>
    <x v="428"/>
    <n v="6"/>
    <d v="2023-04-06T01:02:00"/>
    <d v="2023-04-06T04:29:00"/>
    <x v="4"/>
    <x v="2"/>
    <x v="2"/>
    <n v="23.59"/>
    <s v="Reservada"/>
    <n v="534"/>
    <x v="2"/>
    <s v="Plato_7, Plato_9, Plato_8"/>
    <n v="147"/>
    <x v="5"/>
    <d v="1899-12-30T01:02:00"/>
    <d v="1899-12-30T04:29:00"/>
    <d v="1899-12-30T03:27:00"/>
    <n v="1.2666666666666666"/>
    <n v="2.1833333332285596"/>
    <x v="0"/>
    <m/>
    <x v="5"/>
  </r>
  <r>
    <n v="15"/>
    <x v="99"/>
    <n v="3"/>
    <d v="2023-04-06T00:57:00"/>
    <d v="2023-04-06T03:32:00"/>
    <x v="1"/>
    <x v="1"/>
    <x v="2"/>
    <n v="39.450000000000003"/>
    <s v="Libre"/>
    <n v="535"/>
    <x v="9"/>
    <s v="Plato_20, Plato_9, Plato_7, Plato_13"/>
    <n v="276"/>
    <x v="5"/>
    <d v="1899-12-30T00:57:00"/>
    <d v="1899-12-30T03:32:00"/>
    <d v="1899-12-30T02:35:00"/>
    <n v="1.8833333333333333"/>
    <n v="0.70000000003880514"/>
    <x v="0"/>
    <m/>
    <x v="5"/>
  </r>
  <r>
    <n v="9"/>
    <x v="429"/>
    <n v="2"/>
    <d v="2023-04-06T02:31:00"/>
    <d v="2023-04-06T04:39:00"/>
    <x v="4"/>
    <x v="0"/>
    <x v="2"/>
    <n v="46"/>
    <s v="Reservada"/>
    <n v="536"/>
    <x v="9"/>
    <s v="Plato_4, Plato_9, Plato_14, Plato_2"/>
    <n v="212"/>
    <x v="5"/>
    <d v="1899-12-30T02:31:00"/>
    <d v="1899-12-30T04:39:00"/>
    <d v="1899-12-30T02:08:00"/>
    <n v="2.5333333333333332"/>
    <n v="0"/>
    <x v="1"/>
    <m/>
    <x v="5"/>
  </r>
  <r>
    <n v="18"/>
    <x v="122"/>
    <n v="6"/>
    <d v="2023-04-06T00:24:00"/>
    <d v="2023-04-06T02:09:00"/>
    <x v="0"/>
    <x v="1"/>
    <x v="0"/>
    <n v="28.68"/>
    <s v="Ocupada"/>
    <n v="537"/>
    <x v="4"/>
    <s v="Plato_13"/>
    <n v="63"/>
    <x v="5"/>
    <d v="1899-12-30T00:24:00"/>
    <d v="1899-12-30T02:09:00"/>
    <d v="1899-12-30T02:00:00"/>
    <n v="0.35"/>
    <n v="1.6499999999417923"/>
    <x v="0"/>
    <m/>
    <x v="5"/>
  </r>
  <r>
    <n v="14"/>
    <x v="240"/>
    <n v="4"/>
    <d v="2023-04-06T03:19:00"/>
    <d v="2023-04-06T05:33:00"/>
    <x v="4"/>
    <x v="2"/>
    <x v="0"/>
    <n v="41.35"/>
    <s v="Libre"/>
    <n v="538"/>
    <x v="1"/>
    <s v="Plato_2, Plato_14, Plato_11, Plato_16"/>
    <n v="142"/>
    <x v="5"/>
    <d v="1899-12-30T03:19:00"/>
    <d v="1899-12-30T05:33:00"/>
    <d v="1899-12-30T02:14:00"/>
    <n v="3.3"/>
    <n v="0"/>
    <x v="1"/>
    <m/>
    <x v="5"/>
  </r>
  <r>
    <n v="18"/>
    <x v="430"/>
    <n v="3"/>
    <d v="2023-04-06T03:51:00"/>
    <d v="2023-04-06T07:00:00"/>
    <x v="2"/>
    <x v="1"/>
    <x v="1"/>
    <n v="20.9"/>
    <s v="Libre"/>
    <n v="539"/>
    <x v="1"/>
    <s v="Plato_2, Plato_6, Plato_9, Plato_4"/>
    <n v="240"/>
    <x v="5"/>
    <d v="1899-12-30T03:51:00"/>
    <d v="1899-12-30T07:00:00"/>
    <d v="1899-12-30T03:09:00"/>
    <n v="2.15"/>
    <n v="0.99999999996507549"/>
    <x v="0"/>
    <m/>
    <x v="5"/>
  </r>
  <r>
    <n v="6"/>
    <x v="431"/>
    <n v="4"/>
    <d v="2023-04-06T03:46:00"/>
    <d v="2023-04-06T06:56:00"/>
    <x v="1"/>
    <x v="0"/>
    <x v="2"/>
    <n v="47.85"/>
    <s v="Reservada"/>
    <n v="540"/>
    <x v="7"/>
    <s v="Plato_4, Plato_8"/>
    <n v="124"/>
    <x v="5"/>
    <d v="1899-12-30T03:46:00"/>
    <d v="1899-12-30T06:56:00"/>
    <d v="1899-12-30T03:10:00"/>
    <n v="1.3666666666666667"/>
    <n v="1.8000000000194025"/>
    <x v="0"/>
    <m/>
    <x v="5"/>
  </r>
  <r>
    <n v="19"/>
    <x v="22"/>
    <n v="2"/>
    <d v="2023-04-06T00:33:00"/>
    <d v="2023-04-06T04:32:00"/>
    <x v="1"/>
    <x v="1"/>
    <x v="0"/>
    <n v="33.700000000000003"/>
    <s v="Reservada"/>
    <n v="541"/>
    <x v="1"/>
    <s v="Plato_12, Plato_11, Plato_9, Plato_14"/>
    <n v="202"/>
    <x v="5"/>
    <d v="1899-12-30T00:33:00"/>
    <d v="1899-12-30T04:32:00"/>
    <d v="1899-12-30T03:59:00"/>
    <n v="2.0666666666666669"/>
    <n v="1.9166666665541316"/>
    <x v="0"/>
    <m/>
    <x v="5"/>
  </r>
  <r>
    <n v="9"/>
    <x v="116"/>
    <n v="5"/>
    <d v="2023-04-06T02:47:00"/>
    <d v="2023-04-06T04:43:00"/>
    <x v="0"/>
    <x v="1"/>
    <x v="2"/>
    <n v="49.05"/>
    <s v="Reservada"/>
    <n v="542"/>
    <x v="9"/>
    <s v="Plato_18, Plato_10, Plato_6"/>
    <n v="148"/>
    <x v="5"/>
    <d v="1899-12-30T02:47:00"/>
    <d v="1899-12-30T04:43:00"/>
    <d v="1899-12-30T01:56:00"/>
    <n v="1.9166666666666667"/>
    <n v="1.6666666682188636E-2"/>
    <x v="0"/>
    <m/>
    <x v="5"/>
  </r>
  <r>
    <n v="19"/>
    <x v="432"/>
    <n v="5"/>
    <d v="2023-04-06T00:47:00"/>
    <d v="2023-04-06T03:37:00"/>
    <x v="4"/>
    <x v="2"/>
    <x v="2"/>
    <n v="49.37"/>
    <s v="Reservada"/>
    <n v="543"/>
    <x v="3"/>
    <s v="Plato_16, Plato_6, Plato_15"/>
    <n v="206"/>
    <x v="5"/>
    <d v="1899-12-30T00:47:00"/>
    <d v="1899-12-30T03:37:00"/>
    <d v="1899-12-30T02:50:00"/>
    <n v="1.2333333333333334"/>
    <n v="1.5999999999805974"/>
    <x v="0"/>
    <m/>
    <x v="5"/>
  </r>
  <r>
    <n v="7"/>
    <x v="433"/>
    <n v="4"/>
    <d v="2023-04-06T03:17:00"/>
    <d v="2023-04-06T04:45:00"/>
    <x v="3"/>
    <x v="0"/>
    <x v="2"/>
    <n v="44.91"/>
    <s v="Ocupada"/>
    <n v="544"/>
    <x v="8"/>
    <s v="Plato_8"/>
    <n v="70"/>
    <x v="5"/>
    <d v="1899-12-30T03:17:00"/>
    <d v="1899-12-30T04:45:00"/>
    <d v="1899-12-30T01:43:00"/>
    <n v="0.8"/>
    <n v="0.91666666655801232"/>
    <x v="0"/>
    <m/>
    <x v="5"/>
  </r>
  <r>
    <n v="20"/>
    <x v="434"/>
    <n v="5"/>
    <d v="2023-04-06T02:39:00"/>
    <d v="2023-04-06T04:26:00"/>
    <x v="2"/>
    <x v="0"/>
    <x v="1"/>
    <n v="12.18"/>
    <s v="Ocupada"/>
    <n v="545"/>
    <x v="9"/>
    <s v="Plato_11, Plato_17"/>
    <n v="130"/>
    <x v="5"/>
    <d v="1899-12-30T02:39:00"/>
    <d v="1899-12-30T04:26:00"/>
    <d v="1899-12-30T02:02:00"/>
    <n v="1.65"/>
    <n v="0.38333333320915708"/>
    <x v="0"/>
    <m/>
    <x v="5"/>
  </r>
  <r>
    <n v="5"/>
    <x v="435"/>
    <n v="2"/>
    <d v="2023-04-06T03:14:00"/>
    <d v="2023-04-06T05:29:00"/>
    <x v="4"/>
    <x v="0"/>
    <x v="0"/>
    <n v="47.81"/>
    <s v="Reservada"/>
    <n v="546"/>
    <x v="6"/>
    <s v="Plato_15, Plato_16"/>
    <n v="92"/>
    <x v="5"/>
    <d v="1899-12-30T03:14:00"/>
    <d v="1899-12-30T05:29:00"/>
    <d v="1899-12-30T02:15:00"/>
    <n v="1.5166666666666666"/>
    <n v="0.73333333333333339"/>
    <x v="0"/>
    <m/>
    <x v="5"/>
  </r>
  <r>
    <n v="9"/>
    <x v="436"/>
    <n v="3"/>
    <d v="2023-04-06T02:43:00"/>
    <d v="2023-04-06T04:36:00"/>
    <x v="3"/>
    <x v="2"/>
    <x v="2"/>
    <n v="20.04"/>
    <s v="Ocupada"/>
    <n v="547"/>
    <x v="1"/>
    <s v="Plato_17, Plato_11, Plato_8"/>
    <n v="227"/>
    <x v="5"/>
    <d v="1899-12-30T02:43:00"/>
    <d v="1899-12-30T04:36:00"/>
    <d v="1899-12-30T02:08:00"/>
    <n v="1.6166666666666667"/>
    <n v="0.51666666669383021"/>
    <x v="0"/>
    <m/>
    <x v="5"/>
  </r>
  <r>
    <n v="4"/>
    <x v="437"/>
    <n v="2"/>
    <d v="2023-04-06T00:55:00"/>
    <d v="2023-04-06T04:03:00"/>
    <x v="2"/>
    <x v="0"/>
    <x v="2"/>
    <n v="28.88"/>
    <s v="Libre"/>
    <n v="548"/>
    <x v="9"/>
    <s v="Plato_18, Plato_17"/>
    <n v="96"/>
    <x v="5"/>
    <d v="1899-12-30T00:55:00"/>
    <d v="1899-12-30T04:03:00"/>
    <d v="1899-12-30T03:08:00"/>
    <n v="1.7666666666666666"/>
    <n v="1.366666666577415"/>
    <x v="0"/>
    <m/>
    <x v="5"/>
  </r>
  <r>
    <n v="12"/>
    <x v="261"/>
    <n v="2"/>
    <d v="2023-04-06T01:33:00"/>
    <d v="2023-04-06T05:26:00"/>
    <x v="1"/>
    <x v="0"/>
    <x v="2"/>
    <n v="35.340000000000003"/>
    <s v="Libre"/>
    <n v="549"/>
    <x v="1"/>
    <s v="Plato_1, Plato_8, Plato_18"/>
    <n v="162"/>
    <x v="5"/>
    <d v="1899-12-30T01:33:00"/>
    <d v="1899-12-30T05:26:00"/>
    <d v="1899-12-30T03:53:00"/>
    <n v="1.6333333333333333"/>
    <n v="2.2500000000853713"/>
    <x v="0"/>
    <m/>
    <x v="5"/>
  </r>
  <r>
    <n v="1"/>
    <x v="372"/>
    <n v="6"/>
    <d v="2023-04-06T01:08:00"/>
    <d v="2023-04-06T02:39:00"/>
    <x v="0"/>
    <x v="0"/>
    <x v="2"/>
    <n v="28.33"/>
    <s v="Ocupada"/>
    <n v="550"/>
    <x v="2"/>
    <s v="Plato_2, Plato_7, Plato_3"/>
    <n v="124"/>
    <x v="5"/>
    <d v="1899-12-30T01:08:00"/>
    <d v="1899-12-30T02:39:00"/>
    <d v="1899-12-30T01:46:00"/>
    <n v="0.95"/>
    <n v="0.81666666672099386"/>
    <x v="0"/>
    <m/>
    <x v="5"/>
  </r>
  <r>
    <n v="4"/>
    <x v="438"/>
    <n v="2"/>
    <d v="2023-04-06T02:58:00"/>
    <d v="2023-04-06T04:10:00"/>
    <x v="0"/>
    <x v="1"/>
    <x v="2"/>
    <n v="17.54"/>
    <s v="Reservada"/>
    <n v="551"/>
    <x v="3"/>
    <s v="Plato_2, Plato_3, Plato_4, Plato_13"/>
    <n v="171"/>
    <x v="5"/>
    <d v="1899-12-30T02:58:00"/>
    <d v="1899-12-30T04:10:00"/>
    <d v="1899-12-30T01:12:00"/>
    <n v="2.0499999999999998"/>
    <n v="0"/>
    <x v="1"/>
    <m/>
    <x v="5"/>
  </r>
  <r>
    <n v="11"/>
    <x v="439"/>
    <n v="6"/>
    <d v="2023-04-06T00:26:00"/>
    <d v="2023-04-06T03:54:00"/>
    <x v="0"/>
    <x v="2"/>
    <x v="0"/>
    <n v="10.28"/>
    <s v="Libre"/>
    <n v="552"/>
    <x v="0"/>
    <s v="Plato_20, Plato_13, Plato_3"/>
    <n v="243"/>
    <x v="5"/>
    <d v="1899-12-30T00:26:00"/>
    <d v="1899-12-30T03:54:00"/>
    <d v="1899-12-30T03:28:00"/>
    <n v="1.9166666666666667"/>
    <n v="1.5499999999495533"/>
    <x v="0"/>
    <m/>
    <x v="5"/>
  </r>
  <r>
    <n v="14"/>
    <x v="440"/>
    <n v="2"/>
    <d v="2023-04-06T02:45:00"/>
    <d v="2023-04-06T05:24:00"/>
    <x v="0"/>
    <x v="0"/>
    <x v="2"/>
    <n v="44.38"/>
    <s v="Libre"/>
    <n v="553"/>
    <x v="2"/>
    <s v="Plato_2, Plato_1, Plato_5, Plato_12"/>
    <n v="203"/>
    <x v="5"/>
    <d v="1899-12-30T02:45:00"/>
    <d v="1899-12-30T05:24:00"/>
    <d v="1899-12-30T02:39:00"/>
    <n v="2.9666666666666668"/>
    <n v="0"/>
    <x v="1"/>
    <m/>
    <x v="5"/>
  </r>
  <r>
    <n v="10"/>
    <x v="441"/>
    <n v="6"/>
    <d v="2023-04-06T01:30:00"/>
    <d v="2023-04-06T02:55:00"/>
    <x v="0"/>
    <x v="0"/>
    <x v="0"/>
    <n v="19.600000000000001"/>
    <s v="Ocupada"/>
    <n v="554"/>
    <x v="0"/>
    <s v="Plato_14, Plato_20"/>
    <n v="166"/>
    <x v="5"/>
    <d v="1899-12-30T01:30:00"/>
    <d v="1899-12-30T02:55:00"/>
    <d v="1899-12-30T01:40:00"/>
    <n v="1.1833333333333333"/>
    <n v="0.48333333341094353"/>
    <x v="0"/>
    <m/>
    <x v="5"/>
  </r>
  <r>
    <n v="20"/>
    <x v="442"/>
    <n v="1"/>
    <d v="2023-04-06T01:59:00"/>
    <d v="2023-04-06T05:02:00"/>
    <x v="2"/>
    <x v="1"/>
    <x v="1"/>
    <n v="41.08"/>
    <s v="Libre"/>
    <n v="555"/>
    <x v="2"/>
    <s v="Plato_2"/>
    <n v="30"/>
    <x v="5"/>
    <d v="1899-12-30T01:59:00"/>
    <d v="1899-12-30T05:02:00"/>
    <d v="1899-12-30T03:03:00"/>
    <n v="0.76666666666666672"/>
    <n v="2.2833333333216919"/>
    <x v="0"/>
    <m/>
    <x v="5"/>
  </r>
  <r>
    <n v="9"/>
    <x v="42"/>
    <n v="6"/>
    <d v="2023-04-06T03:57:00"/>
    <d v="2023-04-06T07:41:00"/>
    <x v="2"/>
    <x v="0"/>
    <x v="0"/>
    <n v="14.09"/>
    <s v="Libre"/>
    <n v="556"/>
    <x v="3"/>
    <s v="Plato_5, Plato_4"/>
    <n v="76"/>
    <x v="5"/>
    <d v="1899-12-30T03:57:00"/>
    <d v="1899-12-30T07:41:00"/>
    <d v="1899-12-30T03:44:00"/>
    <n v="1.1000000000000001"/>
    <n v="2.6333333334536291"/>
    <x v="0"/>
    <m/>
    <x v="5"/>
  </r>
  <r>
    <n v="7"/>
    <x v="115"/>
    <n v="5"/>
    <d v="2023-04-06T03:52:00"/>
    <d v="2023-04-06T07:39:00"/>
    <x v="2"/>
    <x v="0"/>
    <x v="1"/>
    <n v="35.880000000000003"/>
    <s v="Ocupada"/>
    <n v="557"/>
    <x v="8"/>
    <s v="Plato_15, Plato_13, Plato_1"/>
    <n v="177"/>
    <x v="5"/>
    <d v="1899-12-30T03:52:00"/>
    <d v="1899-12-30T07:39:00"/>
    <d v="1899-12-30T04:02:00"/>
    <n v="1.7833333333333334"/>
    <n v="2.2499999999340314"/>
    <x v="0"/>
    <m/>
    <x v="5"/>
  </r>
  <r>
    <n v="6"/>
    <x v="380"/>
    <n v="4"/>
    <d v="2023-04-06T00:18:00"/>
    <d v="2023-04-06T03:06:00"/>
    <x v="1"/>
    <x v="0"/>
    <x v="2"/>
    <n v="45.26"/>
    <s v="Reservada"/>
    <n v="558"/>
    <x v="3"/>
    <s v="Plato_15, Plato_1, Plato_11"/>
    <n v="179"/>
    <x v="5"/>
    <d v="1899-12-30T00:18:00"/>
    <d v="1899-12-30T03:06:00"/>
    <d v="1899-12-30T02:48:00"/>
    <n v="2.7833333333333332"/>
    <n v="1.6666666713232914E-2"/>
    <x v="0"/>
    <m/>
    <x v="5"/>
  </r>
  <r>
    <n v="11"/>
    <x v="14"/>
    <n v="1"/>
    <d v="2023-04-06T00:14:00"/>
    <d v="2023-04-06T03:59:00"/>
    <x v="2"/>
    <x v="0"/>
    <x v="2"/>
    <n v="24.36"/>
    <s v="Reservada"/>
    <n v="559"/>
    <x v="7"/>
    <s v="Plato_11"/>
    <n v="99"/>
    <x v="5"/>
    <d v="1899-12-30T00:14:00"/>
    <d v="1899-12-30T03:59:00"/>
    <d v="1899-12-30T03:45:00"/>
    <n v="0.68333333333333335"/>
    <n v="3.0666666666666664"/>
    <x v="0"/>
    <m/>
    <x v="5"/>
  </r>
  <r>
    <n v="6"/>
    <x v="166"/>
    <n v="6"/>
    <d v="2023-04-06T00:15:00"/>
    <d v="2023-04-06T03:17:00"/>
    <x v="3"/>
    <x v="2"/>
    <x v="0"/>
    <n v="31.53"/>
    <s v="Reservada"/>
    <n v="560"/>
    <x v="10"/>
    <s v="Plato_4, Plato_1"/>
    <n v="111"/>
    <x v="5"/>
    <d v="1899-12-30T00:15:00"/>
    <d v="1899-12-30T03:17:00"/>
    <d v="1899-12-30T03:02:00"/>
    <n v="0.8"/>
    <n v="2.2333333334419878"/>
    <x v="0"/>
    <m/>
    <x v="5"/>
  </r>
  <r>
    <n v="4"/>
    <x v="17"/>
    <n v="2"/>
    <d v="2023-04-06T01:13:00"/>
    <d v="2023-04-06T03:39:00"/>
    <x v="1"/>
    <x v="0"/>
    <x v="2"/>
    <n v="44.24"/>
    <s v="Reservada"/>
    <n v="561"/>
    <x v="9"/>
    <s v="Plato_4, Plato_14"/>
    <n v="64"/>
    <x v="5"/>
    <d v="1899-12-30T01:13:00"/>
    <d v="1899-12-30T03:39:00"/>
    <d v="1899-12-30T02:26:00"/>
    <n v="1.0666666666666667"/>
    <n v="1.3666666667403964"/>
    <x v="0"/>
    <m/>
    <x v="5"/>
  </r>
  <r>
    <n v="20"/>
    <x v="443"/>
    <n v="3"/>
    <d v="2023-04-06T02:36:00"/>
    <d v="2023-04-06T06:20:00"/>
    <x v="1"/>
    <x v="2"/>
    <x v="2"/>
    <n v="21.49"/>
    <s v="Libre"/>
    <n v="562"/>
    <x v="5"/>
    <s v="Plato_20, Plato_9, Plato_7, Plato_17"/>
    <n v="288"/>
    <x v="5"/>
    <d v="1899-12-30T02:36:00"/>
    <d v="1899-12-30T06:20:00"/>
    <d v="1899-12-30T03:44:00"/>
    <n v="1.8666666666666667"/>
    <n v="1.8666666667869625"/>
    <x v="0"/>
    <m/>
    <x v="5"/>
  </r>
  <r>
    <n v="12"/>
    <x v="70"/>
    <n v="3"/>
    <d v="2023-04-06T03:04:00"/>
    <d v="2023-04-06T04:43:00"/>
    <x v="3"/>
    <x v="1"/>
    <x v="1"/>
    <n v="20.07"/>
    <s v="Ocupada"/>
    <n v="563"/>
    <x v="10"/>
    <s v="Plato_6"/>
    <n v="54"/>
    <x v="5"/>
    <d v="1899-12-30T03:04:00"/>
    <d v="1899-12-30T04:43:00"/>
    <d v="1899-12-30T01:54:00"/>
    <n v="0.6166666666666667"/>
    <n v="1.2833333332984087"/>
    <x v="0"/>
    <m/>
    <x v="5"/>
  </r>
  <r>
    <n v="9"/>
    <x v="444"/>
    <n v="3"/>
    <d v="2023-04-06T00:31:00"/>
    <d v="2023-04-06T02:23:00"/>
    <x v="3"/>
    <x v="2"/>
    <x v="1"/>
    <n v="33.08"/>
    <s v="Reservada"/>
    <n v="564"/>
    <x v="5"/>
    <s v="Plato_19, Plato_20, Plato_3"/>
    <n v="156"/>
    <x v="5"/>
    <d v="1899-12-30T00:31:00"/>
    <d v="1899-12-30T02:23:00"/>
    <d v="1899-12-30T01:52:00"/>
    <n v="0.9"/>
    <n v="0.96666666681412605"/>
    <x v="0"/>
    <m/>
    <x v="5"/>
  </r>
  <r>
    <n v="3"/>
    <x v="445"/>
    <n v="6"/>
    <d v="2023-04-06T02:39:00"/>
    <d v="2023-04-06T05:29:00"/>
    <x v="1"/>
    <x v="0"/>
    <x v="2"/>
    <n v="15.11"/>
    <s v="Libre"/>
    <n v="565"/>
    <x v="5"/>
    <s v="Plato_15, Plato_4, Plato_11, Plato_8"/>
    <n v="251"/>
    <x v="5"/>
    <d v="1899-12-30T02:39:00"/>
    <d v="1899-12-30T05:29:00"/>
    <d v="1899-12-30T02:50:00"/>
    <n v="1.6333333333333333"/>
    <n v="1.1999999999805975"/>
    <x v="0"/>
    <m/>
    <x v="5"/>
  </r>
  <r>
    <n v="4"/>
    <x v="21"/>
    <n v="3"/>
    <d v="2023-04-06T01:45:00"/>
    <d v="2023-04-06T04:57:00"/>
    <x v="0"/>
    <x v="0"/>
    <x v="2"/>
    <n v="42.62"/>
    <s v="Libre"/>
    <n v="566"/>
    <x v="7"/>
    <s v="Plato_10"/>
    <n v="78"/>
    <x v="5"/>
    <d v="1899-12-30T01:45:00"/>
    <d v="1899-12-30T04:57:00"/>
    <d v="1899-12-30T03:12:00"/>
    <n v="0.93333333333333335"/>
    <n v="2.2666666667947233"/>
    <x v="0"/>
    <m/>
    <x v="5"/>
  </r>
  <r>
    <n v="15"/>
    <x v="329"/>
    <n v="4"/>
    <d v="2023-04-06T01:59:00"/>
    <d v="2023-04-06T05:16:00"/>
    <x v="4"/>
    <x v="0"/>
    <x v="0"/>
    <n v="42.83"/>
    <s v="Ocupada"/>
    <n v="567"/>
    <x v="9"/>
    <s v="Plato_16, Plato_11, Plato_18, Plato_13"/>
    <n v="253"/>
    <x v="5"/>
    <d v="1899-12-30T01:59:00"/>
    <d v="1899-12-30T05:16:00"/>
    <d v="1899-12-30T03:32:00"/>
    <n v="1.7"/>
    <n v="1.83333333338378"/>
    <x v="0"/>
    <m/>
    <x v="5"/>
  </r>
  <r>
    <n v="5"/>
    <x v="51"/>
    <n v="1"/>
    <d v="2023-04-06T01:39:00"/>
    <d v="2023-04-06T03:28:00"/>
    <x v="4"/>
    <x v="0"/>
    <x v="0"/>
    <n v="21.13"/>
    <s v="Ocupada"/>
    <n v="568"/>
    <x v="1"/>
    <s v="Plato_18, Plato_20"/>
    <n v="182"/>
    <x v="5"/>
    <d v="1899-12-30T01:39:00"/>
    <d v="1899-12-30T03:28:00"/>
    <d v="1899-12-30T02:04:00"/>
    <n v="1.4"/>
    <n v="0.66666666665114471"/>
    <x v="0"/>
    <m/>
    <x v="5"/>
  </r>
  <r>
    <n v="12"/>
    <x v="446"/>
    <n v="5"/>
    <d v="2023-04-06T01:28:00"/>
    <d v="2023-04-06T03:05:00"/>
    <x v="1"/>
    <x v="0"/>
    <x v="2"/>
    <n v="28.52"/>
    <s v="Reservada"/>
    <n v="569"/>
    <x v="6"/>
    <s v="Plato_18, Plato_13"/>
    <n v="131"/>
    <x v="5"/>
    <d v="1899-12-30T01:28:00"/>
    <d v="1899-12-30T03:05:00"/>
    <d v="1899-12-30T01:37:00"/>
    <n v="0.96666666666666667"/>
    <n v="0.6499999998564211"/>
    <x v="0"/>
    <m/>
    <x v="5"/>
  </r>
  <r>
    <n v="1"/>
    <x v="447"/>
    <n v="6"/>
    <d v="2023-04-06T02:40:00"/>
    <d v="2023-04-06T04:27:00"/>
    <x v="3"/>
    <x v="0"/>
    <x v="2"/>
    <n v="38.4"/>
    <s v="Libre"/>
    <n v="570"/>
    <x v="1"/>
    <s v="Plato_11, Plato_10"/>
    <n v="85"/>
    <x v="5"/>
    <d v="1899-12-30T02:40:00"/>
    <d v="1899-12-30T04:27:00"/>
    <d v="1899-12-30T01:47:00"/>
    <n v="0.76666666666666672"/>
    <n v="1.0166666667171134"/>
    <x v="0"/>
    <m/>
    <x v="5"/>
  </r>
  <r>
    <n v="15"/>
    <x v="39"/>
    <n v="2"/>
    <d v="2023-04-06T01:21:00"/>
    <d v="2023-04-06T02:54:00"/>
    <x v="3"/>
    <x v="0"/>
    <x v="2"/>
    <n v="49.54"/>
    <s v="Libre"/>
    <n v="571"/>
    <x v="4"/>
    <s v="Plato_6"/>
    <n v="54"/>
    <x v="5"/>
    <d v="1899-12-30T01:21:00"/>
    <d v="1899-12-30T02:54:00"/>
    <d v="1899-12-30T01:33:00"/>
    <n v="0.43333333333333335"/>
    <n v="1.1166666666550251"/>
    <x v="0"/>
    <m/>
    <x v="5"/>
  </r>
  <r>
    <n v="19"/>
    <x v="448"/>
    <n v="3"/>
    <d v="2023-04-06T02:53:00"/>
    <d v="2023-04-06T06:27:00"/>
    <x v="4"/>
    <x v="0"/>
    <x v="1"/>
    <n v="46.21"/>
    <s v="Ocupada"/>
    <n v="572"/>
    <x v="2"/>
    <s v="Plato_2, Plato_5"/>
    <n v="74"/>
    <x v="5"/>
    <d v="1899-12-30T02:53:00"/>
    <d v="1899-12-30T06:27:00"/>
    <d v="1899-12-30T03:49:00"/>
    <n v="0.73333333333333328"/>
    <n v="3.0833333334342266"/>
    <x v="0"/>
    <m/>
    <x v="5"/>
  </r>
  <r>
    <n v="7"/>
    <x v="449"/>
    <n v="3"/>
    <d v="2023-04-06T03:12:00"/>
    <d v="2023-04-06T07:09:00"/>
    <x v="0"/>
    <x v="0"/>
    <x v="2"/>
    <n v="47.08"/>
    <s v="Ocupada"/>
    <n v="573"/>
    <x v="9"/>
    <s v="Plato_13, Plato_18"/>
    <n v="165"/>
    <x v="5"/>
    <d v="1899-12-30T03:12:00"/>
    <d v="1899-12-30T07:09:00"/>
    <d v="1899-12-30T04:12:00"/>
    <n v="1.1499999999999999"/>
    <n v="3.0500000001280569"/>
    <x v="0"/>
    <m/>
    <x v="5"/>
  </r>
  <r>
    <n v="20"/>
    <x v="450"/>
    <n v="3"/>
    <d v="2023-04-06T00:31:00"/>
    <d v="2023-04-06T03:08:00"/>
    <x v="3"/>
    <x v="0"/>
    <x v="2"/>
    <n v="42.57"/>
    <s v="Libre"/>
    <n v="574"/>
    <x v="2"/>
    <s v="Plato_10, Plato_19, Plato_4, Plato_13"/>
    <n v="207"/>
    <x v="5"/>
    <d v="1899-12-30T00:31:00"/>
    <d v="1899-12-30T03:08:00"/>
    <d v="1899-12-30T02:37:00"/>
    <n v="2.8"/>
    <n v="0"/>
    <x v="1"/>
    <m/>
    <x v="5"/>
  </r>
  <r>
    <n v="15"/>
    <x v="272"/>
    <n v="4"/>
    <d v="2023-04-06T01:36:00"/>
    <d v="2023-04-06T04:44:00"/>
    <x v="4"/>
    <x v="0"/>
    <x v="2"/>
    <n v="33.520000000000003"/>
    <s v="Libre"/>
    <n v="575"/>
    <x v="3"/>
    <s v="Plato_4"/>
    <n v="18"/>
    <x v="5"/>
    <d v="1899-12-30T01:36:00"/>
    <d v="1899-12-30T04:44:00"/>
    <d v="1899-12-30T03:08:00"/>
    <n v="0.73333333333333328"/>
    <n v="2.4000000000853712"/>
    <x v="0"/>
    <m/>
    <x v="5"/>
  </r>
  <r>
    <n v="9"/>
    <x v="451"/>
    <n v="1"/>
    <d v="2023-04-06T03:57:00"/>
    <d v="2023-04-06T07:06:00"/>
    <x v="4"/>
    <x v="2"/>
    <x v="1"/>
    <n v="21.71"/>
    <s v="Reservada"/>
    <n v="576"/>
    <x v="7"/>
    <s v="Plato_11, Plato_17, Plato_19"/>
    <n v="234"/>
    <x v="5"/>
    <d v="1899-12-30T03:57:00"/>
    <d v="1899-12-30T07:06:00"/>
    <d v="1899-12-30T03:09:00"/>
    <n v="1.9166666666666667"/>
    <n v="1.2333333332984087"/>
    <x v="0"/>
    <m/>
    <x v="5"/>
  </r>
  <r>
    <n v="5"/>
    <x v="452"/>
    <n v="4"/>
    <d v="2023-04-06T03:13:00"/>
    <d v="2023-04-06T06:40:00"/>
    <x v="4"/>
    <x v="0"/>
    <x v="2"/>
    <n v="34.119999999999997"/>
    <s v="Libre"/>
    <n v="577"/>
    <x v="4"/>
    <s v="Plato_4, Plato_5"/>
    <n v="40"/>
    <x v="5"/>
    <d v="1899-12-30T03:13:00"/>
    <d v="1899-12-30T06:40:00"/>
    <d v="1899-12-30T03:27:00"/>
    <n v="0.41666666666666669"/>
    <n v="3.0333333334031827"/>
    <x v="0"/>
    <m/>
    <x v="5"/>
  </r>
  <r>
    <n v="11"/>
    <x v="191"/>
    <n v="6"/>
    <d v="2023-04-06T02:11:00"/>
    <d v="2023-04-06T04:24:00"/>
    <x v="0"/>
    <x v="0"/>
    <x v="2"/>
    <n v="32.799999999999997"/>
    <s v="Ocupada"/>
    <n v="578"/>
    <x v="0"/>
    <s v="Plato_2"/>
    <n v="90"/>
    <x v="5"/>
    <d v="1899-12-30T02:11:00"/>
    <d v="1899-12-30T04:24:00"/>
    <d v="1899-12-30T02:28:00"/>
    <n v="0.73333333333333328"/>
    <n v="1.733333333399302"/>
    <x v="0"/>
    <m/>
    <x v="5"/>
  </r>
  <r>
    <n v="9"/>
    <x v="453"/>
    <n v="2"/>
    <d v="2023-04-06T00:10:00"/>
    <d v="2023-04-06T02:17:00"/>
    <x v="0"/>
    <x v="0"/>
    <x v="2"/>
    <n v="35.96"/>
    <s v="Libre"/>
    <n v="579"/>
    <x v="3"/>
    <s v="Plato_1"/>
    <n v="50"/>
    <x v="5"/>
    <d v="1899-12-30T00:10:00"/>
    <d v="1899-12-30T02:17:00"/>
    <d v="1899-12-30T02:07:00"/>
    <n v="0.8"/>
    <n v="1.3166666665812954"/>
    <x v="0"/>
    <m/>
    <x v="5"/>
  </r>
  <r>
    <n v="10"/>
    <x v="38"/>
    <n v="5"/>
    <d v="2023-04-06T00:06:00"/>
    <d v="2023-04-06T01:18:00"/>
    <x v="4"/>
    <x v="0"/>
    <x v="0"/>
    <n v="44.54"/>
    <s v="Libre"/>
    <n v="580"/>
    <x v="7"/>
    <s v="Plato_11"/>
    <n v="33"/>
    <x v="5"/>
    <d v="1899-12-30T00:06:00"/>
    <d v="1899-12-30T01:18:00"/>
    <d v="1899-12-30T01:12:00"/>
    <n v="0.5"/>
    <n v="0.70000000006984919"/>
    <x v="0"/>
    <m/>
    <x v="5"/>
  </r>
  <r>
    <n v="18"/>
    <x v="97"/>
    <n v="5"/>
    <d v="2023-04-06T03:33:00"/>
    <d v="2023-04-06T05:08:00"/>
    <x v="4"/>
    <x v="0"/>
    <x v="2"/>
    <n v="13.27"/>
    <s v="Ocupada"/>
    <n v="581"/>
    <x v="4"/>
    <s v="Plato_11, Plato_2"/>
    <n v="123"/>
    <x v="5"/>
    <d v="1899-12-30T03:33:00"/>
    <d v="1899-12-30T05:08:00"/>
    <d v="1899-12-30T01:50:00"/>
    <n v="0.91666666666666663"/>
    <n v="0.91666666658905649"/>
    <x v="0"/>
    <m/>
    <x v="5"/>
  </r>
  <r>
    <n v="3"/>
    <x v="454"/>
    <n v="1"/>
    <d v="2023-04-06T03:48:00"/>
    <d v="2023-04-06T05:09:00"/>
    <x v="2"/>
    <x v="0"/>
    <x v="2"/>
    <n v="20.23"/>
    <s v="Reservada"/>
    <n v="582"/>
    <x v="7"/>
    <s v="Plato_6"/>
    <n v="54"/>
    <x v="5"/>
    <d v="1899-12-30T03:48:00"/>
    <d v="1899-12-30T05:09:00"/>
    <d v="1899-12-30T01:21:00"/>
    <n v="0.7"/>
    <n v="0.65000000003492464"/>
    <x v="0"/>
    <m/>
    <x v="5"/>
  </r>
  <r>
    <n v="9"/>
    <x v="232"/>
    <n v="2"/>
    <d v="2023-04-06T01:41:00"/>
    <d v="2023-04-06T03:34:00"/>
    <x v="2"/>
    <x v="2"/>
    <x v="0"/>
    <n v="35.99"/>
    <s v="Libre"/>
    <n v="583"/>
    <x v="2"/>
    <s v="Plato_12, Plato_4, Plato_7, Plato_20"/>
    <n v="243"/>
    <x v="5"/>
    <d v="1899-12-30T01:41:00"/>
    <d v="1899-12-30T03:34:00"/>
    <d v="1899-12-30T01:53:00"/>
    <n v="1.75"/>
    <n v="0.13333333318587393"/>
    <x v="0"/>
    <m/>
    <x v="5"/>
  </r>
  <r>
    <n v="9"/>
    <x v="455"/>
    <n v="4"/>
    <d v="2023-04-06T03:35:00"/>
    <d v="2023-04-06T06:59:00"/>
    <x v="0"/>
    <x v="0"/>
    <x v="0"/>
    <n v="36.979999999999997"/>
    <s v="Reservada"/>
    <n v="584"/>
    <x v="9"/>
    <s v="Plato_13, Plato_17, Plato_16"/>
    <n v="139"/>
    <x v="5"/>
    <d v="1899-12-30T03:35:00"/>
    <d v="1899-12-30T06:59:00"/>
    <d v="1899-12-30T03:24:00"/>
    <n v="1.9"/>
    <n v="1.5000000000814908"/>
    <x v="0"/>
    <m/>
    <x v="5"/>
  </r>
  <r>
    <n v="3"/>
    <x v="387"/>
    <n v="5"/>
    <d v="2023-04-06T01:23:00"/>
    <d v="2023-04-06T02:37:00"/>
    <x v="0"/>
    <x v="1"/>
    <x v="2"/>
    <n v="10.07"/>
    <s v="Libre"/>
    <n v="585"/>
    <x v="8"/>
    <s v="Plato_15, Plato_8, Plato_4, Plato_1"/>
    <n v="128"/>
    <x v="5"/>
    <d v="1899-12-30T01:23:00"/>
    <d v="1899-12-30T02:37:00"/>
    <d v="1899-12-30T01:14:00"/>
    <n v="1.5833333333333333"/>
    <n v="0"/>
    <x v="1"/>
    <m/>
    <x v="5"/>
  </r>
  <r>
    <n v="17"/>
    <x v="456"/>
    <n v="5"/>
    <d v="2023-04-06T00:44:00"/>
    <d v="2023-04-06T03:55:00"/>
    <x v="0"/>
    <x v="2"/>
    <x v="1"/>
    <n v="32.79"/>
    <s v="Ocupada"/>
    <n v="586"/>
    <x v="5"/>
    <s v="Plato_11, Plato_7"/>
    <n v="171"/>
    <x v="5"/>
    <d v="1899-12-30T00:44:00"/>
    <d v="1899-12-30T03:55:00"/>
    <d v="1899-12-30T03:26:00"/>
    <n v="1.5333333333333334"/>
    <n v="1.9000000000737296"/>
    <x v="0"/>
    <m/>
    <x v="5"/>
  </r>
  <r>
    <n v="7"/>
    <x v="457"/>
    <n v="4"/>
    <d v="2023-04-06T03:38:00"/>
    <d v="2023-04-06T04:42:00"/>
    <x v="0"/>
    <x v="1"/>
    <x v="2"/>
    <n v="35.03"/>
    <s v="Ocupada"/>
    <n v="587"/>
    <x v="7"/>
    <s v="Plato_7"/>
    <n v="48"/>
    <x v="5"/>
    <d v="1899-12-30T03:38:00"/>
    <d v="1899-12-30T04:42:00"/>
    <d v="1899-12-30T01:19:00"/>
    <n v="0.71666666666666667"/>
    <n v="0.59999999998447795"/>
    <x v="0"/>
    <m/>
    <x v="5"/>
  </r>
  <r>
    <n v="15"/>
    <x v="441"/>
    <n v="2"/>
    <d v="2023-04-06T02:20:00"/>
    <d v="2023-04-06T05:58:00"/>
    <x v="0"/>
    <x v="2"/>
    <x v="1"/>
    <n v="33.93"/>
    <s v="Libre"/>
    <n v="588"/>
    <x v="3"/>
    <s v="Plato_10, Plato_1"/>
    <n v="101"/>
    <x v="5"/>
    <d v="1899-12-30T02:20:00"/>
    <d v="1899-12-30T05:58:00"/>
    <d v="1899-12-30T03:38:00"/>
    <n v="0.6166666666666667"/>
    <n v="3.0166666668102455"/>
    <x v="0"/>
    <m/>
    <x v="5"/>
  </r>
  <r>
    <n v="10"/>
    <x v="458"/>
    <n v="4"/>
    <d v="2023-04-06T03:14:00"/>
    <d v="2023-04-06T05:57:00"/>
    <x v="4"/>
    <x v="0"/>
    <x v="0"/>
    <n v="28.96"/>
    <s v="Libre"/>
    <n v="589"/>
    <x v="7"/>
    <s v="Plato_14, Plato_18, Plato_13, Plato_15"/>
    <n v="284"/>
    <x v="5"/>
    <d v="1899-12-30T03:14:00"/>
    <d v="1899-12-30T05:57:00"/>
    <d v="1899-12-30T02:43:00"/>
    <n v="2"/>
    <n v="0.71666666661622003"/>
    <x v="0"/>
    <m/>
    <x v="5"/>
  </r>
  <r>
    <n v="3"/>
    <x v="201"/>
    <n v="6"/>
    <d v="2023-04-06T02:45:00"/>
    <d v="2023-04-06T04:27:00"/>
    <x v="2"/>
    <x v="1"/>
    <x v="2"/>
    <n v="40.94"/>
    <s v="Ocupada"/>
    <n v="590"/>
    <x v="5"/>
    <s v="Plato_18, Plato_3"/>
    <n v="122"/>
    <x v="5"/>
    <d v="1899-12-30T02:45:00"/>
    <d v="1899-12-30T04:27:00"/>
    <d v="1899-12-30T01:57:00"/>
    <n v="1.0666666666666667"/>
    <n v="0.88333333328676722"/>
    <x v="0"/>
    <m/>
    <x v="5"/>
  </r>
  <r>
    <n v="11"/>
    <x v="459"/>
    <n v="6"/>
    <d v="2023-04-06T03:44:00"/>
    <d v="2023-04-06T06:19:00"/>
    <x v="0"/>
    <x v="1"/>
    <x v="2"/>
    <n v="44.33"/>
    <s v="Libre"/>
    <n v="591"/>
    <x v="6"/>
    <s v="Plato_20"/>
    <n v="120"/>
    <x v="5"/>
    <d v="1899-12-30T03:44:00"/>
    <d v="1899-12-30T06:19:00"/>
    <d v="1899-12-30T02:35:00"/>
    <n v="0.85"/>
    <n v="1.7333333333721384"/>
    <x v="0"/>
    <m/>
    <x v="5"/>
  </r>
  <r>
    <n v="5"/>
    <x v="460"/>
    <n v="1"/>
    <d v="2023-04-06T00:48:00"/>
    <d v="2023-04-06T02:40:00"/>
    <x v="2"/>
    <x v="0"/>
    <x v="2"/>
    <n v="35.67"/>
    <s v="Reservada"/>
    <n v="592"/>
    <x v="8"/>
    <s v="Plato_5, Plato_1"/>
    <n v="94"/>
    <x v="5"/>
    <d v="1899-12-30T00:48:00"/>
    <d v="1899-12-30T02:40:00"/>
    <d v="1899-12-30T01:52:00"/>
    <n v="1.6833333333333333"/>
    <n v="0.18333333330616974"/>
    <x v="0"/>
    <m/>
    <x v="5"/>
  </r>
  <r>
    <n v="17"/>
    <x v="461"/>
    <n v="5"/>
    <d v="2023-04-06T00:25:00"/>
    <d v="2023-04-06T02:17:00"/>
    <x v="4"/>
    <x v="0"/>
    <x v="0"/>
    <n v="48.8"/>
    <s v="Reservada"/>
    <n v="593"/>
    <x v="0"/>
    <s v="Plato_20, Plato_17, Plato_11, Plato_19"/>
    <n v="209"/>
    <x v="5"/>
    <d v="1899-12-30T00:25:00"/>
    <d v="1899-12-30T02:17:00"/>
    <d v="1899-12-30T01:52:00"/>
    <n v="0.8"/>
    <n v="1.066666666639503"/>
    <x v="0"/>
    <m/>
    <x v="5"/>
  </r>
  <r>
    <n v="17"/>
    <x v="462"/>
    <n v="1"/>
    <d v="2023-04-06T03:20:00"/>
    <d v="2023-04-06T04:49:00"/>
    <x v="0"/>
    <x v="0"/>
    <x v="0"/>
    <n v="46.01"/>
    <s v="Libre"/>
    <n v="594"/>
    <x v="6"/>
    <s v="Plato_11, Plato_5, Plato_3"/>
    <n v="139"/>
    <x v="5"/>
    <d v="1899-12-30T03:20:00"/>
    <d v="1899-12-30T04:49:00"/>
    <d v="1899-12-30T01:29:00"/>
    <n v="1.6333333333333333"/>
    <n v="0"/>
    <x v="1"/>
    <m/>
    <x v="5"/>
  </r>
  <r>
    <n v="9"/>
    <x v="18"/>
    <n v="5"/>
    <d v="2023-04-06T03:03:00"/>
    <d v="2023-04-06T05:27:00"/>
    <x v="2"/>
    <x v="0"/>
    <x v="2"/>
    <n v="40.33"/>
    <s v="Ocupada"/>
    <n v="595"/>
    <x v="3"/>
    <s v="Plato_13, Plato_2"/>
    <n v="72"/>
    <x v="5"/>
    <d v="1899-12-30T03:03:00"/>
    <d v="1899-12-30T05:27:00"/>
    <d v="1899-12-30T02:39:00"/>
    <n v="0.81666666666666665"/>
    <n v="1.8333333332984088"/>
    <x v="0"/>
    <m/>
    <x v="5"/>
  </r>
  <r>
    <n v="18"/>
    <x v="463"/>
    <n v="2"/>
    <d v="2023-04-06T01:21:00"/>
    <d v="2023-04-06T03:39:00"/>
    <x v="2"/>
    <x v="0"/>
    <x v="0"/>
    <n v="23.7"/>
    <s v="Ocupada"/>
    <n v="596"/>
    <x v="8"/>
    <s v="Plato_14, Plato_7, Plato_15, Plato_1"/>
    <n v="240"/>
    <x v="5"/>
    <d v="1899-12-30T01:21:00"/>
    <d v="1899-12-30T03:39:00"/>
    <d v="1899-12-30T02:33:00"/>
    <n v="2.6333333333333333"/>
    <n v="0"/>
    <x v="1"/>
    <m/>
    <x v="5"/>
  </r>
  <r>
    <n v="16"/>
    <x v="405"/>
    <n v="1"/>
    <d v="2023-04-06T00:51:00"/>
    <d v="2023-04-06T03:51:00"/>
    <x v="1"/>
    <x v="0"/>
    <x v="2"/>
    <n v="45.46"/>
    <s v="Ocupada"/>
    <n v="597"/>
    <x v="6"/>
    <s v="Plato_16, Plato_4, Plato_20, Plato_7"/>
    <n v="150"/>
    <x v="5"/>
    <d v="1899-12-30T00:51:00"/>
    <d v="1899-12-30T03:51:00"/>
    <d v="1899-12-30T03:15:00"/>
    <n v="2.35"/>
    <n v="0.89999999999999991"/>
    <x v="0"/>
    <m/>
    <x v="5"/>
  </r>
  <r>
    <n v="9"/>
    <x v="464"/>
    <n v="6"/>
    <d v="2023-04-06T03:16:00"/>
    <d v="2023-04-06T06:59:00"/>
    <x v="3"/>
    <x v="0"/>
    <x v="2"/>
    <n v="11.31"/>
    <s v="Reservada"/>
    <n v="598"/>
    <x v="0"/>
    <s v="Plato_10, Plato_15, Plato_17"/>
    <n v="209"/>
    <x v="5"/>
    <d v="1899-12-30T03:16:00"/>
    <d v="1899-12-30T06:59:00"/>
    <d v="1899-12-30T03:43:00"/>
    <n v="1.35"/>
    <n v="2.3666666667326353"/>
    <x v="0"/>
    <m/>
    <x v="5"/>
  </r>
  <r>
    <n v="11"/>
    <x v="465"/>
    <n v="3"/>
    <d v="2023-04-06T00:34:00"/>
    <d v="2023-04-06T04:21:00"/>
    <x v="2"/>
    <x v="0"/>
    <x v="2"/>
    <n v="30.97"/>
    <s v="Libre"/>
    <n v="599"/>
    <x v="3"/>
    <s v="Plato_18, Plato_17, Plato_8"/>
    <n v="169"/>
    <x v="5"/>
    <d v="1899-12-30T00:34:00"/>
    <d v="1899-12-30T04:21:00"/>
    <d v="1899-12-30T03:47:00"/>
    <n v="1.8"/>
    <n v="1.9833333334419876"/>
    <x v="0"/>
    <m/>
    <x v="5"/>
  </r>
  <r>
    <n v="14"/>
    <x v="466"/>
    <n v="4"/>
    <d v="2023-04-06T03:58:00"/>
    <d v="2023-04-06T05:01:00"/>
    <x v="0"/>
    <x v="0"/>
    <x v="0"/>
    <n v="41.35"/>
    <s v="Ocupada"/>
    <n v="600"/>
    <x v="9"/>
    <s v="Plato_16, Plato_2"/>
    <n v="144"/>
    <x v="5"/>
    <d v="1899-12-30T03:58:00"/>
    <d v="1899-12-30T05:01:00"/>
    <d v="1899-12-30T01:18:00"/>
    <n v="1.0833333333333333"/>
    <n v="0.21666666659681755"/>
    <x v="0"/>
    <m/>
    <x v="5"/>
  </r>
  <r>
    <n v="13"/>
    <x v="21"/>
    <n v="1"/>
    <d v="2023-04-06T02:43:00"/>
    <d v="2023-04-06T06:15:00"/>
    <x v="4"/>
    <x v="2"/>
    <x v="2"/>
    <n v="16.809999999999999"/>
    <s v="Libre"/>
    <n v="601"/>
    <x v="4"/>
    <s v="Plato_20, Plato_16, Plato_14, Plato_8"/>
    <n v="292"/>
    <x v="5"/>
    <d v="1899-12-30T02:43:00"/>
    <d v="1899-12-30T06:15:00"/>
    <d v="1899-12-30T03:32:00"/>
    <n v="1.9166666666666667"/>
    <n v="1.6166666666589056"/>
    <x v="0"/>
    <m/>
    <x v="5"/>
  </r>
  <r>
    <n v="12"/>
    <x v="467"/>
    <n v="3"/>
    <d v="2023-04-06T03:52:00"/>
    <d v="2023-04-06T07:00:00"/>
    <x v="2"/>
    <x v="0"/>
    <x v="1"/>
    <n v="16.5"/>
    <s v="Reservada"/>
    <n v="602"/>
    <x v="0"/>
    <s v="Plato_8, Plato_5, Plato_2, Plato_20"/>
    <n v="266"/>
    <x v="5"/>
    <d v="1899-12-30T03:52:00"/>
    <d v="1899-12-30T07:00:00"/>
    <d v="1899-12-30T03:08:00"/>
    <n v="2.7"/>
    <n v="0.43333333324408141"/>
    <x v="0"/>
    <m/>
    <x v="5"/>
  </r>
  <r>
    <n v="19"/>
    <x v="126"/>
    <n v="6"/>
    <d v="2023-04-06T00:51:00"/>
    <d v="2023-04-06T04:21:00"/>
    <x v="1"/>
    <x v="0"/>
    <x v="2"/>
    <n v="24.2"/>
    <s v="Libre"/>
    <n v="603"/>
    <x v="7"/>
    <s v="Plato_17"/>
    <n v="62"/>
    <x v="5"/>
    <d v="1899-12-30T00:51:00"/>
    <d v="1899-12-30T04:21:00"/>
    <d v="1899-12-30T03:30:00"/>
    <n v="0.28333333333333333"/>
    <n v="3.2166666667248744"/>
    <x v="0"/>
    <m/>
    <x v="5"/>
  </r>
  <r>
    <n v="14"/>
    <x v="203"/>
    <n v="5"/>
    <d v="2023-04-06T01:18:00"/>
    <d v="2023-04-06T05:16:00"/>
    <x v="2"/>
    <x v="0"/>
    <x v="2"/>
    <n v="42.6"/>
    <s v="Ocupada"/>
    <n v="604"/>
    <x v="8"/>
    <s v="Plato_8"/>
    <n v="105"/>
    <x v="5"/>
    <d v="1899-12-30T01:18:00"/>
    <d v="1899-12-30T05:16:00"/>
    <d v="1899-12-30T04:13:00"/>
    <n v="0.7"/>
    <n v="3.5166666666744275"/>
    <x v="0"/>
    <m/>
    <x v="5"/>
  </r>
  <r>
    <n v="19"/>
    <x v="468"/>
    <n v="2"/>
    <d v="2023-04-06T02:49:00"/>
    <d v="2023-04-06T06:24:00"/>
    <x v="0"/>
    <x v="0"/>
    <x v="1"/>
    <n v="24.38"/>
    <s v="Ocupada"/>
    <n v="605"/>
    <x v="7"/>
    <s v="Plato_3, Plato_20, Plato_8, Plato_2"/>
    <n v="220"/>
    <x v="5"/>
    <d v="1899-12-30T02:49:00"/>
    <d v="1899-12-30T06:24:00"/>
    <d v="1899-12-30T03:50:00"/>
    <n v="2.9333333333333331"/>
    <n v="0.90000000015522064"/>
    <x v="0"/>
    <m/>
    <x v="5"/>
  </r>
  <r>
    <n v="1"/>
    <x v="397"/>
    <n v="2"/>
    <d v="2023-04-06T03:14:00"/>
    <d v="2023-04-06T06:06:00"/>
    <x v="3"/>
    <x v="0"/>
    <x v="2"/>
    <n v="31.58"/>
    <s v="Ocupada"/>
    <n v="606"/>
    <x v="5"/>
    <s v="Plato_1, Plato_6, Plato_10"/>
    <n v="183"/>
    <x v="5"/>
    <d v="1899-12-30T03:14:00"/>
    <d v="1899-12-30T06:06:00"/>
    <d v="1899-12-30T03:07:00"/>
    <n v="2.4166666666666665"/>
    <n v="0.69999999991462891"/>
    <x v="0"/>
    <m/>
    <x v="5"/>
  </r>
  <r>
    <n v="10"/>
    <x v="28"/>
    <n v="1"/>
    <d v="2023-04-06T01:24:00"/>
    <d v="2023-04-06T03:29:00"/>
    <x v="3"/>
    <x v="0"/>
    <x v="2"/>
    <n v="28.9"/>
    <s v="Ocupada"/>
    <n v="607"/>
    <x v="3"/>
    <s v="Plato_20, Plato_16"/>
    <n v="68"/>
    <x v="5"/>
    <d v="1899-12-30T01:24:00"/>
    <d v="1899-12-30T03:29:00"/>
    <d v="1899-12-30T02:20:00"/>
    <n v="1.1499999999999999"/>
    <n v="1.1833333333139309"/>
    <x v="0"/>
    <m/>
    <x v="5"/>
  </r>
  <r>
    <n v="7"/>
    <x v="469"/>
    <n v="6"/>
    <d v="2023-04-06T03:58:00"/>
    <d v="2023-04-06T07:20:00"/>
    <x v="0"/>
    <x v="0"/>
    <x v="2"/>
    <n v="36.549999999999997"/>
    <s v="Reservada"/>
    <n v="608"/>
    <x v="0"/>
    <s v="Plato_9"/>
    <n v="29"/>
    <x v="5"/>
    <d v="1899-12-30T03:58:00"/>
    <d v="1899-12-30T07:20:00"/>
    <d v="1899-12-30T03:22:00"/>
    <n v="0.75"/>
    <n v="2.6166666666395031"/>
    <x v="0"/>
    <m/>
    <x v="5"/>
  </r>
  <r>
    <n v="1"/>
    <x v="190"/>
    <n v="4"/>
    <d v="2023-04-06T03:23:00"/>
    <d v="2023-04-06T07:02:00"/>
    <x v="1"/>
    <x v="0"/>
    <x v="2"/>
    <n v="23.29"/>
    <s v="Reservada"/>
    <n v="609"/>
    <x v="8"/>
    <s v="Plato_15"/>
    <n v="32"/>
    <x v="5"/>
    <d v="1899-12-30T03:23:00"/>
    <d v="1899-12-30T07:02:00"/>
    <d v="1899-12-30T03:39:00"/>
    <n v="0.45"/>
    <n v="3.2000000000232829"/>
    <x v="0"/>
    <m/>
    <x v="5"/>
  </r>
  <r>
    <n v="19"/>
    <x v="14"/>
    <n v="4"/>
    <d v="2023-04-06T02:12:00"/>
    <d v="2023-04-06T04:11:00"/>
    <x v="3"/>
    <x v="2"/>
    <x v="2"/>
    <n v="37.9"/>
    <s v="Ocupada"/>
    <n v="610"/>
    <x v="3"/>
    <s v="Plato_10, Plato_4"/>
    <n v="44"/>
    <x v="5"/>
    <d v="1899-12-30T02:12:00"/>
    <d v="1899-12-30T04:11:00"/>
    <d v="1899-12-30T02:14:00"/>
    <n v="0.78333333333333333"/>
    <n v="1.4500000000038806"/>
    <x v="0"/>
    <m/>
    <x v="5"/>
  </r>
  <r>
    <n v="13"/>
    <x v="470"/>
    <n v="1"/>
    <d v="2023-04-06T03:55:00"/>
    <d v="2023-04-06T07:43:00"/>
    <x v="1"/>
    <x v="0"/>
    <x v="2"/>
    <n v="44.28"/>
    <s v="Ocupada"/>
    <n v="611"/>
    <x v="2"/>
    <s v="Plato_13, Plato_19"/>
    <n v="78"/>
    <x v="5"/>
    <d v="1899-12-30T03:55:00"/>
    <d v="1899-12-30T07:43:00"/>
    <d v="1899-12-30T04:03:00"/>
    <n v="1.3833333333333333"/>
    <n v="2.6666666666550252"/>
    <x v="0"/>
    <m/>
    <x v="5"/>
  </r>
  <r>
    <n v="11"/>
    <x v="471"/>
    <n v="4"/>
    <d v="2023-04-06T01:12:00"/>
    <d v="2023-04-06T05:00:00"/>
    <x v="3"/>
    <x v="0"/>
    <x v="2"/>
    <n v="23.54"/>
    <s v="Reservada"/>
    <n v="612"/>
    <x v="3"/>
    <s v="Plato_6, Plato_19, Plato_16, Plato_3"/>
    <n v="231"/>
    <x v="5"/>
    <d v="1899-12-30T01:12:00"/>
    <d v="1899-12-30T05:00:00"/>
    <d v="1899-12-30T03:48:00"/>
    <n v="2.15"/>
    <n v="1.6499999999883586"/>
    <x v="0"/>
    <m/>
    <x v="5"/>
  </r>
  <r>
    <n v="1"/>
    <x v="41"/>
    <n v="5"/>
    <d v="2023-04-06T01:57:00"/>
    <d v="2023-04-06T03:35:00"/>
    <x v="2"/>
    <x v="1"/>
    <x v="1"/>
    <n v="23.56"/>
    <s v="Reservada"/>
    <n v="613"/>
    <x v="0"/>
    <s v="Plato_12, Plato_14, Plato_4, Plato_8"/>
    <n v="285"/>
    <x v="5"/>
    <d v="1899-12-30T01:57:00"/>
    <d v="1899-12-30T03:35:00"/>
    <d v="1899-12-30T01:38:00"/>
    <n v="2.5333333333333332"/>
    <n v="0"/>
    <x v="1"/>
    <m/>
    <x v="5"/>
  </r>
  <r>
    <n v="19"/>
    <x v="289"/>
    <n v="6"/>
    <d v="2023-04-06T02:32:00"/>
    <d v="2023-04-06T04:37:00"/>
    <x v="1"/>
    <x v="1"/>
    <x v="0"/>
    <n v="26.48"/>
    <s v="Reservada"/>
    <n v="614"/>
    <x v="5"/>
    <s v="Plato_7"/>
    <n v="72"/>
    <x v="5"/>
    <d v="1899-12-30T02:32:00"/>
    <d v="1899-12-30T04:37:00"/>
    <d v="1899-12-30T02:05:00"/>
    <n v="0.83333333333333337"/>
    <n v="1.2499999999805973"/>
    <x v="0"/>
    <m/>
    <x v="5"/>
  </r>
  <r>
    <n v="7"/>
    <x v="472"/>
    <n v="1"/>
    <d v="2023-04-06T00:46:00"/>
    <d v="2023-04-06T01:53:00"/>
    <x v="3"/>
    <x v="2"/>
    <x v="2"/>
    <n v="18.420000000000002"/>
    <s v="Ocupada"/>
    <n v="615"/>
    <x v="8"/>
    <s v="Plato_17, Plato_14, Plato_1, Plato_15"/>
    <n v="333"/>
    <x v="5"/>
    <d v="1899-12-30T00:46:00"/>
    <d v="1899-12-30T01:53:00"/>
    <d v="1899-12-30T01:22:00"/>
    <n v="2.6"/>
    <n v="0"/>
    <x v="1"/>
    <m/>
    <x v="5"/>
  </r>
  <r>
    <n v="4"/>
    <x v="468"/>
    <n v="4"/>
    <d v="2023-04-06T00:14:00"/>
    <d v="2023-04-06T03:36:00"/>
    <x v="3"/>
    <x v="2"/>
    <x v="2"/>
    <n v="23.89"/>
    <s v="Ocupada"/>
    <n v="616"/>
    <x v="5"/>
    <s v="Plato_7, Plato_2"/>
    <n v="132"/>
    <x v="5"/>
    <d v="1899-12-30T00:14:00"/>
    <d v="1899-12-30T03:36:00"/>
    <d v="1899-12-30T03:37:00"/>
    <n v="0.78333333333333333"/>
    <n v="2.8333333333061699"/>
    <x v="0"/>
    <m/>
    <x v="5"/>
  </r>
  <r>
    <n v="13"/>
    <x v="31"/>
    <n v="5"/>
    <d v="2023-04-06T01:20:00"/>
    <d v="2023-04-06T05:17:00"/>
    <x v="2"/>
    <x v="0"/>
    <x v="2"/>
    <n v="38.18"/>
    <s v="Libre"/>
    <n v="617"/>
    <x v="7"/>
    <s v="Plato_10, Plato_2"/>
    <n v="142"/>
    <x v="5"/>
    <d v="1899-12-30T01:20:00"/>
    <d v="1899-12-30T05:17:00"/>
    <d v="1899-12-30T03:57:00"/>
    <n v="0.85"/>
    <n v="3.0999999999534338"/>
    <x v="0"/>
    <m/>
    <x v="5"/>
  </r>
  <r>
    <n v="3"/>
    <x v="473"/>
    <n v="5"/>
    <d v="2023-04-06T00:56:00"/>
    <d v="2023-04-06T03:12:00"/>
    <x v="4"/>
    <x v="1"/>
    <x v="2"/>
    <n v="25.93"/>
    <s v="Libre"/>
    <n v="618"/>
    <x v="9"/>
    <s v="Plato_15, Plato_17, Plato_4, Plato_19"/>
    <n v="319"/>
    <x v="5"/>
    <d v="1899-12-30T00:56:00"/>
    <d v="1899-12-30T03:12:00"/>
    <d v="1899-12-30T02:16:00"/>
    <n v="1.9666666666666666"/>
    <n v="0.29999999987970427"/>
    <x v="0"/>
    <m/>
    <x v="5"/>
  </r>
  <r>
    <n v="6"/>
    <x v="308"/>
    <n v="4"/>
    <d v="2023-04-06T00:16:00"/>
    <d v="2023-04-06T02:41:00"/>
    <x v="3"/>
    <x v="2"/>
    <x v="2"/>
    <n v="16.440000000000001"/>
    <s v="Reservada"/>
    <n v="619"/>
    <x v="8"/>
    <s v="Plato_6, Plato_10"/>
    <n v="132"/>
    <x v="5"/>
    <d v="1899-12-30T00:16:00"/>
    <d v="1899-12-30T02:41:00"/>
    <d v="1899-12-30T02:25:00"/>
    <n v="1.6"/>
    <n v="0.81666666668606913"/>
    <x v="0"/>
    <m/>
    <x v="5"/>
  </r>
  <r>
    <n v="16"/>
    <x v="474"/>
    <n v="3"/>
    <d v="2023-04-06T02:49:00"/>
    <d v="2023-04-06T06:07:00"/>
    <x v="4"/>
    <x v="0"/>
    <x v="2"/>
    <n v="26.64"/>
    <s v="Reservada"/>
    <n v="620"/>
    <x v="3"/>
    <s v="Plato_12"/>
    <n v="57"/>
    <x v="5"/>
    <d v="1899-12-30T02:49:00"/>
    <d v="1899-12-30T06:07:00"/>
    <d v="1899-12-30T03:18:00"/>
    <n v="0.66666666666666663"/>
    <n v="2.6333333334381073"/>
    <x v="0"/>
    <m/>
    <x v="5"/>
  </r>
  <r>
    <n v="5"/>
    <x v="475"/>
    <n v="2"/>
    <d v="2023-04-06T01:08:00"/>
    <d v="2023-04-06T02:27:00"/>
    <x v="2"/>
    <x v="0"/>
    <x v="2"/>
    <n v="42.27"/>
    <s v="Ocupada"/>
    <n v="621"/>
    <x v="8"/>
    <s v="Plato_8"/>
    <n v="105"/>
    <x v="5"/>
    <d v="1899-12-30T01:08:00"/>
    <d v="1899-12-30T02:27:00"/>
    <d v="1899-12-30T01:34:00"/>
    <n v="0.13333333333333333"/>
    <n v="1.4333333332596037"/>
    <x v="0"/>
    <m/>
    <x v="5"/>
  </r>
  <r>
    <n v="7"/>
    <x v="452"/>
    <n v="5"/>
    <d v="2023-04-06T02:07:00"/>
    <d v="2023-04-06T05:31:00"/>
    <x v="0"/>
    <x v="2"/>
    <x v="2"/>
    <n v="11.47"/>
    <s v="Reservada"/>
    <n v="622"/>
    <x v="10"/>
    <s v="Plato_17, Plato_16"/>
    <n v="121"/>
    <x v="5"/>
    <d v="1899-12-30T02:07:00"/>
    <d v="1899-12-30T05:31:00"/>
    <d v="1899-12-30T03:24:00"/>
    <n v="1.3"/>
    <n v="2.1000000000814909"/>
    <x v="0"/>
    <m/>
    <x v="5"/>
  </r>
  <r>
    <n v="13"/>
    <x v="355"/>
    <n v="1"/>
    <d v="2023-04-06T00:45:00"/>
    <d v="2023-04-06T03:10:00"/>
    <x v="0"/>
    <x v="0"/>
    <x v="1"/>
    <n v="22.05"/>
    <s v="Libre"/>
    <n v="623"/>
    <x v="7"/>
    <s v="Plato_5, Plato_8, Plato_1, Plato_15"/>
    <n v="235"/>
    <x v="5"/>
    <d v="1899-12-30T00:45:00"/>
    <d v="1899-12-30T03:10:00"/>
    <d v="1899-12-30T02:25:00"/>
    <n v="2.4166666666666665"/>
    <n v="1.9402701667559086E-11"/>
    <x v="0"/>
    <m/>
    <x v="5"/>
  </r>
  <r>
    <n v="1"/>
    <x v="309"/>
    <n v="4"/>
    <d v="2023-04-06T01:56:00"/>
    <d v="2023-04-06T03:26:00"/>
    <x v="1"/>
    <x v="2"/>
    <x v="2"/>
    <n v="38"/>
    <s v="Reservada"/>
    <n v="624"/>
    <x v="10"/>
    <s v="Plato_19, Plato_7, Plato_13"/>
    <n v="102"/>
    <x v="5"/>
    <d v="1899-12-30T01:56:00"/>
    <d v="1899-12-30T03:26:00"/>
    <d v="1899-12-30T01:30:00"/>
    <n v="1.3166666666666667"/>
    <n v="0.18333333333333335"/>
    <x v="0"/>
    <m/>
    <x v="5"/>
  </r>
  <r>
    <n v="5"/>
    <x v="476"/>
    <n v="4"/>
    <d v="2023-04-06T00:09:00"/>
    <d v="2023-04-06T03:22:00"/>
    <x v="4"/>
    <x v="2"/>
    <x v="2"/>
    <n v="41.73"/>
    <s v="Ocupada"/>
    <n v="625"/>
    <x v="9"/>
    <s v="Plato_4, Plato_20, Plato_13"/>
    <n v="139"/>
    <x v="5"/>
    <d v="1899-12-30T00:09:00"/>
    <d v="1899-12-30T03:22:00"/>
    <d v="1899-12-30T03:28:00"/>
    <n v="1.6166666666666667"/>
    <n v="1.850000000007761"/>
    <x v="0"/>
    <m/>
    <x v="5"/>
  </r>
  <r>
    <n v="14"/>
    <x v="477"/>
    <n v="4"/>
    <d v="2023-04-06T02:45:00"/>
    <d v="2023-04-06T04:10:00"/>
    <x v="4"/>
    <x v="1"/>
    <x v="2"/>
    <n v="19.239999999999998"/>
    <s v="Libre"/>
    <n v="626"/>
    <x v="10"/>
    <s v="Plato_2, Plato_7, Plato_9"/>
    <n v="137"/>
    <x v="5"/>
    <d v="1899-12-30T02:45:00"/>
    <d v="1899-12-30T04:10:00"/>
    <d v="1899-12-30T01:25:00"/>
    <n v="0.96666666666666667"/>
    <n v="0.44999999990298722"/>
    <x v="0"/>
    <m/>
    <x v="5"/>
  </r>
  <r>
    <n v="4"/>
    <x v="183"/>
    <n v="3"/>
    <d v="2023-04-06T02:23:00"/>
    <d v="2023-04-06T04:13:00"/>
    <x v="0"/>
    <x v="0"/>
    <x v="2"/>
    <n v="44.24"/>
    <s v="Ocupada"/>
    <n v="627"/>
    <x v="8"/>
    <s v="Plato_13"/>
    <n v="21"/>
    <x v="5"/>
    <d v="1899-12-30T02:23:00"/>
    <d v="1899-12-30T04:13:00"/>
    <d v="1899-12-30T02:05:00"/>
    <n v="0.6166666666666667"/>
    <n v="1.4666666665308488"/>
    <x v="0"/>
    <m/>
    <x v="5"/>
  </r>
  <r>
    <n v="2"/>
    <x v="164"/>
    <n v="1"/>
    <d v="2023-04-06T00:09:00"/>
    <d v="2023-04-06T01:37:00"/>
    <x v="0"/>
    <x v="1"/>
    <x v="2"/>
    <n v="15.03"/>
    <s v="Reservada"/>
    <n v="628"/>
    <x v="9"/>
    <s v="Plato_7, Plato_20"/>
    <n v="168"/>
    <x v="5"/>
    <d v="1899-12-30T00:09:00"/>
    <d v="1899-12-30T01:37:00"/>
    <d v="1899-12-30T01:28:00"/>
    <n v="0.71666666666666667"/>
    <n v="0.75000000006596867"/>
    <x v="0"/>
    <m/>
    <x v="5"/>
  </r>
  <r>
    <n v="17"/>
    <x v="34"/>
    <n v="2"/>
    <d v="2023-04-06T02:07:00"/>
    <d v="2023-04-06T05:55:00"/>
    <x v="4"/>
    <x v="2"/>
    <x v="0"/>
    <n v="26.07"/>
    <s v="Ocupada"/>
    <n v="629"/>
    <x v="10"/>
    <s v="Plato_18, Plato_3, Plato_4"/>
    <n v="130"/>
    <x v="5"/>
    <d v="1899-12-30T02:07:00"/>
    <d v="1899-12-30T05:55:00"/>
    <d v="1899-12-30T04:03:00"/>
    <n v="1.4"/>
    <n v="2.6500000001629815"/>
    <x v="0"/>
    <m/>
    <x v="5"/>
  </r>
  <r>
    <n v="2"/>
    <x v="263"/>
    <n v="2"/>
    <d v="2023-04-06T00:02:00"/>
    <d v="2023-04-06T02:49:00"/>
    <x v="3"/>
    <x v="0"/>
    <x v="0"/>
    <n v="36.619999999999997"/>
    <s v="Libre"/>
    <n v="630"/>
    <x v="6"/>
    <s v="Plato_17, Plato_20"/>
    <n v="182"/>
    <x v="5"/>
    <d v="1899-12-30T00:02:00"/>
    <d v="1899-12-30T02:49:00"/>
    <d v="1899-12-30T02:47:00"/>
    <n v="1.25"/>
    <n v="1.5333333333255723"/>
    <x v="0"/>
    <m/>
    <x v="5"/>
  </r>
  <r>
    <n v="6"/>
    <x v="328"/>
    <n v="1"/>
    <d v="2023-04-06T00:21:00"/>
    <d v="2023-04-06T02:51:00"/>
    <x v="3"/>
    <x v="2"/>
    <x v="2"/>
    <n v="39.71"/>
    <s v="Reservada"/>
    <n v="631"/>
    <x v="1"/>
    <s v="Plato_5"/>
    <n v="66"/>
    <x v="5"/>
    <d v="1899-12-30T00:21:00"/>
    <d v="1899-12-30T02:51:00"/>
    <d v="1899-12-30T02:30:00"/>
    <n v="0.76666666666666672"/>
    <n v="1.7333333334497487"/>
    <x v="0"/>
    <m/>
    <x v="5"/>
  </r>
  <r>
    <n v="16"/>
    <x v="478"/>
    <n v="2"/>
    <d v="2023-04-06T00:15:00"/>
    <d v="2023-04-06T02:55:00"/>
    <x v="0"/>
    <x v="1"/>
    <x v="2"/>
    <n v="22.41"/>
    <s v="Libre"/>
    <n v="632"/>
    <x v="8"/>
    <s v="Plato_15, Plato_11"/>
    <n v="129"/>
    <x v="5"/>
    <d v="1899-12-30T00:15:00"/>
    <d v="1899-12-30T02:55:00"/>
    <d v="1899-12-30T02:40:00"/>
    <n v="1.4666666666666666"/>
    <n v="1.200000000135818"/>
    <x v="0"/>
    <m/>
    <x v="5"/>
  </r>
  <r>
    <n v="16"/>
    <x v="479"/>
    <n v="5"/>
    <d v="2023-04-06T03:43:00"/>
    <d v="2023-04-06T05:28:00"/>
    <x v="0"/>
    <x v="0"/>
    <x v="2"/>
    <n v="11.19"/>
    <s v="Reservada"/>
    <n v="633"/>
    <x v="6"/>
    <s v="Plato_2, Plato_7, Plato_5, Plato_4"/>
    <n v="236"/>
    <x v="5"/>
    <d v="1899-12-30T03:43:00"/>
    <d v="1899-12-30T05:28:00"/>
    <d v="1899-12-30T01:45:00"/>
    <n v="2.4833333333333334"/>
    <n v="0"/>
    <x v="1"/>
    <m/>
    <x v="5"/>
  </r>
  <r>
    <n v="2"/>
    <x v="343"/>
    <n v="1"/>
    <d v="2023-04-06T00:03:00"/>
    <d v="2023-04-06T03:36:00"/>
    <x v="1"/>
    <x v="1"/>
    <x v="2"/>
    <n v="29.25"/>
    <s v="Reservada"/>
    <n v="634"/>
    <x v="5"/>
    <s v="Plato_5, Plato_20, Plato_1, Plato_8"/>
    <n v="344"/>
    <x v="5"/>
    <d v="1899-12-30T00:03:00"/>
    <d v="1899-12-30T03:36:00"/>
    <d v="1899-12-30T03:33:00"/>
    <n v="2.6166666666666667"/>
    <n v="0.93333333337989943"/>
    <x v="0"/>
    <m/>
    <x v="5"/>
  </r>
  <r>
    <n v="5"/>
    <x v="480"/>
    <n v="2"/>
    <d v="2023-04-06T00:17:00"/>
    <d v="2023-04-06T03:04:00"/>
    <x v="2"/>
    <x v="0"/>
    <x v="2"/>
    <n v="22.15"/>
    <s v="Libre"/>
    <n v="635"/>
    <x v="4"/>
    <s v="Plato_9"/>
    <n v="58"/>
    <x v="5"/>
    <d v="1899-12-30T00:17:00"/>
    <d v="1899-12-30T03:04:00"/>
    <d v="1899-12-30T02:47:00"/>
    <n v="0.41666666666666669"/>
    <n v="2.3666666666589058"/>
    <x v="0"/>
    <m/>
    <x v="5"/>
  </r>
  <r>
    <n v="14"/>
    <x v="481"/>
    <n v="3"/>
    <d v="2023-04-06T03:35:00"/>
    <d v="2023-04-06T05:48:00"/>
    <x v="3"/>
    <x v="2"/>
    <x v="0"/>
    <n v="32.86"/>
    <s v="Libre"/>
    <n v="636"/>
    <x v="8"/>
    <s v="Plato_7, Plato_12, Plato_13"/>
    <n v="126"/>
    <x v="5"/>
    <d v="1899-12-30T03:35:00"/>
    <d v="1899-12-30T05:48:00"/>
    <d v="1899-12-30T02:13:00"/>
    <n v="2.5166666666666666"/>
    <n v="0"/>
    <x v="1"/>
    <m/>
    <x v="5"/>
  </r>
  <r>
    <n v="6"/>
    <x v="482"/>
    <n v="3"/>
    <d v="2023-04-06T01:55:00"/>
    <d v="2023-04-06T04:32:00"/>
    <x v="4"/>
    <x v="0"/>
    <x v="2"/>
    <n v="36.58"/>
    <s v="Reservada"/>
    <n v="637"/>
    <x v="8"/>
    <s v="Plato_11, Plato_18, Plato_1"/>
    <n v="117"/>
    <x v="5"/>
    <d v="1899-12-30T01:55:00"/>
    <d v="1899-12-30T04:32:00"/>
    <d v="1899-12-30T02:37:00"/>
    <n v="1.0166666666666666"/>
    <n v="1.5999999999728365"/>
    <x v="0"/>
    <m/>
    <x v="5"/>
  </r>
  <r>
    <n v="16"/>
    <x v="152"/>
    <n v="6"/>
    <d v="2023-04-06T00:54:00"/>
    <d v="2023-04-06T02:16:00"/>
    <x v="0"/>
    <x v="2"/>
    <x v="2"/>
    <n v="30.71"/>
    <s v="Ocupada"/>
    <n v="638"/>
    <x v="10"/>
    <s v="Plato_2"/>
    <n v="90"/>
    <x v="5"/>
    <d v="1899-12-30T00:54:00"/>
    <d v="1899-12-30T02:16:00"/>
    <d v="1899-12-30T01:37:00"/>
    <n v="0.73333333333333328"/>
    <n v="0.88333333342258513"/>
    <x v="0"/>
    <m/>
    <x v="5"/>
  </r>
  <r>
    <n v="8"/>
    <x v="483"/>
    <n v="4"/>
    <d v="2023-04-06T02:17:00"/>
    <d v="2023-04-06T05:19:00"/>
    <x v="2"/>
    <x v="2"/>
    <x v="2"/>
    <n v="18.97"/>
    <s v="Reservada"/>
    <n v="639"/>
    <x v="0"/>
    <s v="Plato_10, Plato_17, Plato_12"/>
    <n v="152"/>
    <x v="5"/>
    <d v="1899-12-30T02:17:00"/>
    <d v="1899-12-30T05:19:00"/>
    <d v="1899-12-30T03:02:00"/>
    <n v="2.2666666666666666"/>
    <n v="0.76666666677532103"/>
    <x v="0"/>
    <m/>
    <x v="5"/>
  </r>
  <r>
    <n v="14"/>
    <x v="484"/>
    <n v="3"/>
    <d v="2023-04-06T00:41:00"/>
    <d v="2023-04-06T01:50:00"/>
    <x v="0"/>
    <x v="0"/>
    <x v="0"/>
    <n v="49.29"/>
    <s v="Libre"/>
    <n v="640"/>
    <x v="5"/>
    <s v="Plato_10, Plato_13, Plato_11"/>
    <n v="219"/>
    <x v="5"/>
    <d v="1899-12-30T00:41:00"/>
    <d v="1899-12-30T01:50:00"/>
    <d v="1899-12-30T01:09:00"/>
    <n v="1.25"/>
    <n v="0"/>
    <x v="1"/>
    <m/>
    <x v="5"/>
  </r>
  <r>
    <n v="2"/>
    <x v="485"/>
    <n v="4"/>
    <d v="2023-04-06T01:08:00"/>
    <d v="2023-04-06T03:52:00"/>
    <x v="1"/>
    <x v="0"/>
    <x v="0"/>
    <n v="39.68"/>
    <s v="Reservada"/>
    <n v="641"/>
    <x v="8"/>
    <s v="Plato_9, Plato_1, Plato_14"/>
    <n v="208"/>
    <x v="5"/>
    <d v="1899-12-30T01:08:00"/>
    <d v="1899-12-30T03:52:00"/>
    <d v="1899-12-30T02:44:00"/>
    <n v="1.2333333333333334"/>
    <n v="1.5000000000038805"/>
    <x v="0"/>
    <m/>
    <x v="5"/>
  </r>
  <r>
    <n v="15"/>
    <x v="486"/>
    <n v="1"/>
    <d v="2023-04-06T02:36:00"/>
    <d v="2023-04-06T05:24:00"/>
    <x v="2"/>
    <x v="0"/>
    <x v="2"/>
    <n v="11.11"/>
    <s v="Ocupada"/>
    <n v="642"/>
    <x v="10"/>
    <s v="Plato_13, Plato_10, Plato_9"/>
    <n v="176"/>
    <x v="5"/>
    <d v="1899-12-30T02:36:00"/>
    <d v="1899-12-30T05:24:00"/>
    <d v="1899-12-30T03:03:00"/>
    <n v="1.35"/>
    <n v="1.700000000046566"/>
    <x v="0"/>
    <m/>
    <x v="5"/>
  </r>
  <r>
    <n v="17"/>
    <x v="487"/>
    <n v="2"/>
    <d v="2023-04-06T00:17:00"/>
    <d v="2023-04-06T01:56:00"/>
    <x v="2"/>
    <x v="1"/>
    <x v="0"/>
    <n v="28.81"/>
    <s v="Ocupada"/>
    <n v="643"/>
    <x v="7"/>
    <s v="Plato_11"/>
    <n v="33"/>
    <x v="5"/>
    <d v="1899-12-30T00:17:00"/>
    <d v="1899-12-30T01:56:00"/>
    <d v="1899-12-30T01:54:00"/>
    <n v="0.3"/>
    <n v="1.5999999999650754"/>
    <x v="0"/>
    <m/>
    <x v="5"/>
  </r>
  <r>
    <n v="9"/>
    <x v="488"/>
    <n v="6"/>
    <d v="2023-04-06T03:44:00"/>
    <d v="2023-04-06T07:10:00"/>
    <x v="1"/>
    <x v="0"/>
    <x v="0"/>
    <n v="13.86"/>
    <s v="Reservada"/>
    <n v="644"/>
    <x v="8"/>
    <s v="Plato_17"/>
    <n v="93"/>
    <x v="5"/>
    <d v="1899-12-30T03:44:00"/>
    <d v="1899-12-30T07:10:00"/>
    <d v="1899-12-30T03:26:00"/>
    <n v="0.85"/>
    <n v="2.5833333333488553"/>
    <x v="0"/>
    <m/>
    <x v="5"/>
  </r>
  <r>
    <n v="6"/>
    <x v="338"/>
    <n v="6"/>
    <d v="2023-04-06T02:50:00"/>
    <d v="2023-04-06T06:25:00"/>
    <x v="0"/>
    <x v="2"/>
    <x v="1"/>
    <n v="40.03"/>
    <s v="Libre"/>
    <n v="645"/>
    <x v="6"/>
    <s v="Plato_11, Plato_6"/>
    <n v="180"/>
    <x v="5"/>
    <d v="1899-12-30T02:50:00"/>
    <d v="1899-12-30T06:25:00"/>
    <d v="1899-12-30T03:35:00"/>
    <n v="1.6166666666666667"/>
    <n v="1.9666666666472641"/>
    <x v="0"/>
    <m/>
    <x v="5"/>
  </r>
  <r>
    <n v="12"/>
    <x v="44"/>
    <n v="2"/>
    <d v="2023-04-06T03:59:00"/>
    <d v="2023-04-06T06:38:00"/>
    <x v="2"/>
    <x v="0"/>
    <x v="0"/>
    <n v="12.59"/>
    <s v="Libre"/>
    <n v="646"/>
    <x v="6"/>
    <s v="Plato_8"/>
    <n v="70"/>
    <x v="5"/>
    <d v="1899-12-30T03:59:00"/>
    <d v="1899-12-30T06:38:00"/>
    <d v="1899-12-30T02:39:00"/>
    <n v="0.6"/>
    <n v="2.0499999999068677"/>
    <x v="0"/>
    <m/>
    <x v="5"/>
  </r>
  <r>
    <n v="12"/>
    <x v="489"/>
    <n v="2"/>
    <d v="2023-04-06T02:55:00"/>
    <d v="2023-04-06T06:25:00"/>
    <x v="2"/>
    <x v="0"/>
    <x v="2"/>
    <n v="42.79"/>
    <s v="Reservada"/>
    <n v="647"/>
    <x v="6"/>
    <s v="Plato_4, Plato_17"/>
    <n v="98"/>
    <x v="5"/>
    <d v="1899-12-30T02:55:00"/>
    <d v="1899-12-30T06:25:00"/>
    <d v="1899-12-30T03:30:00"/>
    <n v="0.65"/>
    <n v="2.8499999998835848"/>
    <x v="0"/>
    <m/>
    <x v="5"/>
  </r>
  <r>
    <n v="9"/>
    <x v="61"/>
    <n v="1"/>
    <d v="2023-04-06T02:59:00"/>
    <d v="2023-04-06T04:55:00"/>
    <x v="2"/>
    <x v="2"/>
    <x v="2"/>
    <n v="17.43"/>
    <s v="Libre"/>
    <n v="648"/>
    <x v="2"/>
    <s v="Plato_16"/>
    <n v="56"/>
    <x v="5"/>
    <d v="1899-12-30T02:59:00"/>
    <d v="1899-12-30T04:55:00"/>
    <d v="1899-12-30T01:56:00"/>
    <n v="0.78333333333333333"/>
    <n v="1.1500000000155222"/>
    <x v="0"/>
    <m/>
    <x v="5"/>
  </r>
  <r>
    <n v="9"/>
    <x v="490"/>
    <n v="1"/>
    <d v="2023-04-06T00:55:00"/>
    <d v="2023-04-06T03:45:00"/>
    <x v="3"/>
    <x v="0"/>
    <x v="1"/>
    <n v="15.98"/>
    <s v="Ocupada"/>
    <n v="649"/>
    <x v="3"/>
    <s v="Plato_9, Plato_16, Plato_1, Plato_3"/>
    <n v="256"/>
    <x v="5"/>
    <d v="1899-12-30T00:55:00"/>
    <d v="1899-12-30T03:45:00"/>
    <d v="1899-12-30T03:05:00"/>
    <n v="1.8166666666666667"/>
    <n v="1.2666666666472641"/>
    <x v="0"/>
    <m/>
    <x v="5"/>
  </r>
  <r>
    <n v="11"/>
    <x v="427"/>
    <n v="3"/>
    <d v="2023-04-07T03:33:00"/>
    <d v="2023-04-07T05:02:00"/>
    <x v="0"/>
    <x v="0"/>
    <x v="0"/>
    <n v="38.21"/>
    <s v="Libre"/>
    <n v="650"/>
    <x v="10"/>
    <s v="Plato_13, Plato_9, Plato_15, Plato_8"/>
    <n v="237"/>
    <x v="6"/>
    <d v="1899-12-30T03:33:00"/>
    <d v="1899-12-30T05:02:00"/>
    <d v="1899-12-30T01:29:00"/>
    <n v="1.2666666666666666"/>
    <n v="0.21666666661233958"/>
    <x v="0"/>
    <m/>
    <x v="6"/>
  </r>
  <r>
    <n v="16"/>
    <x v="491"/>
    <n v="4"/>
    <d v="2023-04-07T02:04:00"/>
    <d v="2023-04-07T05:44:00"/>
    <x v="4"/>
    <x v="2"/>
    <x v="2"/>
    <n v="20.27"/>
    <s v="Libre"/>
    <n v="651"/>
    <x v="10"/>
    <s v="Plato_20, Plato_13, Plato_11"/>
    <n v="209"/>
    <x v="6"/>
    <d v="1899-12-30T02:04:00"/>
    <d v="1899-12-30T05:44:00"/>
    <d v="1899-12-30T03:40:00"/>
    <n v="1.4666666666666666"/>
    <n v="2.2000000000776101"/>
    <x v="0"/>
    <m/>
    <x v="6"/>
  </r>
  <r>
    <n v="14"/>
    <x v="435"/>
    <n v="5"/>
    <d v="2023-04-07T00:06:00"/>
    <d v="2023-04-07T02:26:00"/>
    <x v="2"/>
    <x v="0"/>
    <x v="0"/>
    <n v="23.26"/>
    <s v="Ocupada"/>
    <n v="652"/>
    <x v="7"/>
    <s v="Plato_17, Plato_19"/>
    <n v="170"/>
    <x v="6"/>
    <d v="1899-12-30T00:06:00"/>
    <d v="1899-12-30T02:26:00"/>
    <d v="1899-12-30T02:35:00"/>
    <n v="0.83333333333333337"/>
    <n v="1.7500000000970126"/>
    <x v="0"/>
    <m/>
    <x v="6"/>
  </r>
  <r>
    <n v="13"/>
    <x v="492"/>
    <n v="5"/>
    <d v="2023-04-07T02:31:00"/>
    <d v="2023-04-07T04:20:00"/>
    <x v="1"/>
    <x v="0"/>
    <x v="2"/>
    <n v="34.33"/>
    <s v="Libre"/>
    <n v="653"/>
    <x v="5"/>
    <s v="Plato_16, Plato_2, Plato_8"/>
    <n v="244"/>
    <x v="6"/>
    <d v="1899-12-30T02:31:00"/>
    <d v="1899-12-30T04:20:00"/>
    <d v="1899-12-30T01:49:00"/>
    <n v="2.5"/>
    <n v="0"/>
    <x v="1"/>
    <m/>
    <x v="6"/>
  </r>
  <r>
    <n v="12"/>
    <x v="493"/>
    <n v="5"/>
    <d v="2023-04-07T00:02:00"/>
    <d v="2023-04-07T01:44:00"/>
    <x v="3"/>
    <x v="2"/>
    <x v="2"/>
    <n v="23.98"/>
    <s v="Ocupada"/>
    <n v="654"/>
    <x v="7"/>
    <s v="Plato_5, Plato_3"/>
    <n v="42"/>
    <x v="6"/>
    <d v="1899-12-30T00:02:00"/>
    <d v="1899-12-30T01:44:00"/>
    <d v="1899-12-30T01:57:00"/>
    <n v="0.73333333333333328"/>
    <n v="1.2166666667947235"/>
    <x v="0"/>
    <m/>
    <x v="6"/>
  </r>
  <r>
    <n v="5"/>
    <x v="494"/>
    <n v="4"/>
    <d v="2023-04-07T01:15:00"/>
    <d v="2023-04-07T04:49:00"/>
    <x v="3"/>
    <x v="0"/>
    <x v="1"/>
    <n v="21.7"/>
    <s v="Reservada"/>
    <n v="655"/>
    <x v="2"/>
    <s v="Plato_17"/>
    <n v="93"/>
    <x v="6"/>
    <d v="1899-12-30T01:15:00"/>
    <d v="1899-12-30T04:49:00"/>
    <d v="1899-12-30T03:34:00"/>
    <n v="0.6"/>
    <n v="2.9666666665929369"/>
    <x v="0"/>
    <m/>
    <x v="6"/>
  </r>
  <r>
    <n v="19"/>
    <x v="495"/>
    <n v="6"/>
    <d v="2023-04-07T03:36:00"/>
    <d v="2023-04-07T06:40:00"/>
    <x v="1"/>
    <x v="2"/>
    <x v="2"/>
    <n v="31.23"/>
    <s v="Reservada"/>
    <n v="656"/>
    <x v="10"/>
    <s v="Plato_14, Plato_3, Plato_12, Plato_19"/>
    <n v="157"/>
    <x v="6"/>
    <d v="1899-12-30T03:36:00"/>
    <d v="1899-12-30T06:40:00"/>
    <d v="1899-12-30T03:04:00"/>
    <n v="1.8333333333333333"/>
    <n v="1.233333333376019"/>
    <x v="0"/>
    <m/>
    <x v="6"/>
  </r>
  <r>
    <n v="1"/>
    <x v="496"/>
    <n v="2"/>
    <d v="2023-04-07T00:51:00"/>
    <d v="2023-04-07T04:07:00"/>
    <x v="1"/>
    <x v="0"/>
    <x v="1"/>
    <n v="44.2"/>
    <s v="Reservada"/>
    <n v="657"/>
    <x v="9"/>
    <s v="Plato_20, Plato_14, Plato_8"/>
    <n v="196"/>
    <x v="6"/>
    <d v="1899-12-30T00:51:00"/>
    <d v="1899-12-30T04:07:00"/>
    <d v="1899-12-30T03:16:00"/>
    <n v="2.2333333333333334"/>
    <n v="1.0333333333294528"/>
    <x v="0"/>
    <m/>
    <x v="6"/>
  </r>
  <r>
    <n v="19"/>
    <x v="497"/>
    <n v="5"/>
    <d v="2023-04-07T01:43:00"/>
    <d v="2023-04-07T05:02:00"/>
    <x v="3"/>
    <x v="1"/>
    <x v="1"/>
    <n v="31.27"/>
    <s v="Reservada"/>
    <n v="658"/>
    <x v="2"/>
    <s v="Plato_15, Plato_6"/>
    <n v="86"/>
    <x v="6"/>
    <d v="1899-12-30T01:43:00"/>
    <d v="1899-12-30T05:02:00"/>
    <d v="1899-12-30T03:19:00"/>
    <n v="0.8"/>
    <n v="2.5166666666511448"/>
    <x v="0"/>
    <m/>
    <x v="6"/>
  </r>
  <r>
    <n v="9"/>
    <x v="225"/>
    <n v="4"/>
    <d v="2023-04-07T02:50:00"/>
    <d v="2023-04-07T04:03:00"/>
    <x v="4"/>
    <x v="0"/>
    <x v="2"/>
    <n v="35.24"/>
    <s v="Ocupada"/>
    <n v="659"/>
    <x v="4"/>
    <s v="Plato_9"/>
    <n v="87"/>
    <x v="6"/>
    <d v="1899-12-30T02:50:00"/>
    <d v="1899-12-30T04:03:00"/>
    <d v="1899-12-30T01:28:00"/>
    <n v="0.51666666666666672"/>
    <n v="0.94999999994955331"/>
    <x v="0"/>
    <m/>
    <x v="6"/>
  </r>
  <r>
    <n v="19"/>
    <x v="498"/>
    <n v="4"/>
    <d v="2023-04-07T01:56:00"/>
    <d v="2023-04-07T05:51:00"/>
    <x v="2"/>
    <x v="1"/>
    <x v="2"/>
    <n v="15.91"/>
    <s v="Reservada"/>
    <n v="660"/>
    <x v="2"/>
    <s v="Plato_12, Plato_2, Plato_20"/>
    <n v="208"/>
    <x v="6"/>
    <d v="1899-12-30T01:56:00"/>
    <d v="1899-12-30T05:51:00"/>
    <d v="1899-12-30T03:55:00"/>
    <n v="0.75"/>
    <n v="3.1666666666860692"/>
    <x v="0"/>
    <m/>
    <x v="6"/>
  </r>
  <r>
    <n v="16"/>
    <x v="108"/>
    <n v="4"/>
    <d v="2023-04-07T03:22:00"/>
    <d v="2023-04-07T06:52:00"/>
    <x v="4"/>
    <x v="2"/>
    <x v="2"/>
    <n v="32.54"/>
    <s v="Ocupada"/>
    <n v="661"/>
    <x v="10"/>
    <s v="Plato_14, Plato_17, Plato_1, Plato_16"/>
    <n v="206"/>
    <x v="6"/>
    <d v="1899-12-30T03:22:00"/>
    <d v="1899-12-30T06:52:00"/>
    <d v="1899-12-30T03:45:00"/>
    <n v="2.25"/>
    <n v="1.5000000000582077"/>
    <x v="0"/>
    <m/>
    <x v="6"/>
  </r>
  <r>
    <n v="15"/>
    <x v="499"/>
    <n v="4"/>
    <d v="2023-04-07T02:01:00"/>
    <d v="2023-04-07T05:02:00"/>
    <x v="1"/>
    <x v="0"/>
    <x v="2"/>
    <n v="11.64"/>
    <s v="Libre"/>
    <n v="662"/>
    <x v="6"/>
    <s v="Plato_7, Plato_1, Plato_19"/>
    <n v="133"/>
    <x v="6"/>
    <d v="1899-12-30T02:01:00"/>
    <d v="1899-12-30T05:02:00"/>
    <d v="1899-12-30T03:01:00"/>
    <n v="1.4166666666666667"/>
    <n v="1.6000000000543271"/>
    <x v="0"/>
    <m/>
    <x v="6"/>
  </r>
  <r>
    <n v="3"/>
    <x v="500"/>
    <n v="1"/>
    <d v="2023-04-07T01:09:00"/>
    <d v="2023-04-07T03:47:00"/>
    <x v="1"/>
    <x v="0"/>
    <x v="1"/>
    <n v="41.8"/>
    <s v="Ocupada"/>
    <n v="663"/>
    <x v="0"/>
    <s v="Plato_4, Plato_9, Plato_3"/>
    <n v="114"/>
    <x v="6"/>
    <d v="1899-12-30T01:09:00"/>
    <d v="1899-12-30T03:47:00"/>
    <d v="1899-12-30T02:53:00"/>
    <n v="1.45"/>
    <n v="1.433333333185874"/>
    <x v="0"/>
    <m/>
    <x v="6"/>
  </r>
  <r>
    <n v="20"/>
    <x v="501"/>
    <n v="6"/>
    <d v="2023-04-07T01:35:00"/>
    <d v="2023-04-07T03:53:00"/>
    <x v="4"/>
    <x v="1"/>
    <x v="0"/>
    <n v="31.27"/>
    <s v="Reservada"/>
    <n v="664"/>
    <x v="1"/>
    <s v="Plato_4, Plato_12, Plato_5"/>
    <n v="122"/>
    <x v="6"/>
    <d v="1899-12-30T01:35:00"/>
    <d v="1899-12-30T03:53:00"/>
    <d v="1899-12-30T02:18:00"/>
    <n v="1.65"/>
    <n v="0.65000000016298154"/>
    <x v="0"/>
    <m/>
    <x v="6"/>
  </r>
  <r>
    <n v="6"/>
    <x v="227"/>
    <n v="1"/>
    <d v="2023-04-07T02:05:00"/>
    <d v="2023-04-07T05:56:00"/>
    <x v="3"/>
    <x v="0"/>
    <x v="2"/>
    <n v="25.32"/>
    <s v="Ocupada"/>
    <n v="665"/>
    <x v="6"/>
    <s v="Plato_1, Plato_6"/>
    <n v="129"/>
    <x v="6"/>
    <d v="1899-12-30T02:05:00"/>
    <d v="1899-12-30T05:56:00"/>
    <d v="1899-12-30T04:06:00"/>
    <n v="0.66666666666666663"/>
    <n v="3.4333333333100504"/>
    <x v="0"/>
    <m/>
    <x v="6"/>
  </r>
  <r>
    <n v="8"/>
    <x v="502"/>
    <n v="4"/>
    <d v="2023-04-07T01:04:00"/>
    <d v="2023-04-07T04:57:00"/>
    <x v="2"/>
    <x v="0"/>
    <x v="2"/>
    <n v="11.86"/>
    <s v="Libre"/>
    <n v="666"/>
    <x v="3"/>
    <s v="Plato_3"/>
    <n v="40"/>
    <x v="6"/>
    <d v="1899-12-30T01:04:00"/>
    <d v="1899-12-30T04:57:00"/>
    <d v="1899-12-30T03:53:00"/>
    <n v="0.45"/>
    <n v="3.4333333334187044"/>
    <x v="0"/>
    <m/>
    <x v="6"/>
  </r>
  <r>
    <n v="6"/>
    <x v="503"/>
    <n v="5"/>
    <d v="2023-04-07T03:39:00"/>
    <d v="2023-04-07T07:07:00"/>
    <x v="0"/>
    <x v="0"/>
    <x v="2"/>
    <n v="20.49"/>
    <s v="Reservada"/>
    <n v="667"/>
    <x v="4"/>
    <s v="Plato_19"/>
    <n v="36"/>
    <x v="6"/>
    <d v="1899-12-30T03:39:00"/>
    <d v="1899-12-30T07:07:00"/>
    <d v="1899-12-30T03:28:00"/>
    <n v="0.2"/>
    <n v="3.2666666666162198"/>
    <x v="0"/>
    <m/>
    <x v="6"/>
  </r>
  <r>
    <n v="12"/>
    <x v="239"/>
    <n v="4"/>
    <d v="2023-04-07T01:43:00"/>
    <d v="2023-04-07T04:41:00"/>
    <x v="1"/>
    <x v="1"/>
    <x v="2"/>
    <n v="18.61"/>
    <s v="Reservada"/>
    <n v="668"/>
    <x v="6"/>
    <s v="Plato_10, Plato_7, Plato_1"/>
    <n v="201"/>
    <x v="6"/>
    <d v="1899-12-30T01:43:00"/>
    <d v="1899-12-30T04:41:00"/>
    <d v="1899-12-30T02:58:00"/>
    <n v="1.9166666666666667"/>
    <n v="1.0500000000659686"/>
    <x v="0"/>
    <m/>
    <x v="6"/>
  </r>
  <r>
    <n v="10"/>
    <x v="504"/>
    <n v="4"/>
    <d v="2023-04-07T01:01:00"/>
    <d v="2023-04-07T04:34:00"/>
    <x v="0"/>
    <x v="0"/>
    <x v="2"/>
    <n v="10.68"/>
    <s v="Libre"/>
    <n v="669"/>
    <x v="5"/>
    <s v="Plato_17, Plato_6, Plato_15"/>
    <n v="181"/>
    <x v="6"/>
    <d v="1899-12-30T01:01:00"/>
    <d v="1899-12-30T04:34:00"/>
    <d v="1899-12-30T03:33:00"/>
    <n v="1.1499999999999999"/>
    <n v="2.4000000000465662"/>
    <x v="0"/>
    <m/>
    <x v="6"/>
  </r>
  <r>
    <n v="16"/>
    <x v="505"/>
    <n v="6"/>
    <d v="2023-04-07T01:52:00"/>
    <d v="2023-04-07T03:12:00"/>
    <x v="2"/>
    <x v="0"/>
    <x v="1"/>
    <n v="37.93"/>
    <s v="Ocupada"/>
    <n v="670"/>
    <x v="6"/>
    <s v="Plato_14, Plato_8, Plato_19"/>
    <n v="94"/>
    <x v="6"/>
    <d v="1899-12-30T01:52:00"/>
    <d v="1899-12-30T03:12:00"/>
    <d v="1899-12-30T01:35:00"/>
    <n v="1.25"/>
    <n v="0.33333333331393078"/>
    <x v="0"/>
    <m/>
    <x v="6"/>
  </r>
  <r>
    <n v="17"/>
    <x v="202"/>
    <n v="3"/>
    <d v="2023-04-07T02:18:00"/>
    <d v="2023-04-07T03:30:00"/>
    <x v="0"/>
    <x v="0"/>
    <x v="1"/>
    <n v="32.200000000000003"/>
    <s v="Reservada"/>
    <n v="671"/>
    <x v="6"/>
    <s v="Plato_8, Plato_1, Plato_15"/>
    <n v="184"/>
    <x v="6"/>
    <d v="1899-12-30T02:18:00"/>
    <d v="1899-12-30T03:30:00"/>
    <d v="1899-12-30T01:12:00"/>
    <n v="1.5833333333333333"/>
    <n v="0"/>
    <x v="1"/>
    <m/>
    <x v="6"/>
  </r>
  <r>
    <n v="12"/>
    <x v="98"/>
    <n v="6"/>
    <d v="2023-04-07T01:24:00"/>
    <d v="2023-04-07T03:51:00"/>
    <x v="4"/>
    <x v="2"/>
    <x v="2"/>
    <n v="29.19"/>
    <s v="Reservada"/>
    <n v="672"/>
    <x v="9"/>
    <s v="Plato_15, Plato_13, Plato_12"/>
    <n v="157"/>
    <x v="6"/>
    <d v="1899-12-30T01:24:00"/>
    <d v="1899-12-30T03:51:00"/>
    <d v="1899-12-30T02:27:00"/>
    <n v="1.3"/>
    <n v="1.1499999999534338"/>
    <x v="0"/>
    <m/>
    <x v="6"/>
  </r>
  <r>
    <n v="20"/>
    <x v="159"/>
    <n v="6"/>
    <d v="2023-04-07T00:37:00"/>
    <d v="2023-04-07T02:52:00"/>
    <x v="3"/>
    <x v="0"/>
    <x v="2"/>
    <n v="36.5"/>
    <s v="Reservada"/>
    <n v="673"/>
    <x v="5"/>
    <s v="Plato_20, Plato_8, Plato_2, Plato_1"/>
    <n v="265"/>
    <x v="6"/>
    <d v="1899-12-30T00:37:00"/>
    <d v="1899-12-30T02:52:00"/>
    <d v="1899-12-30T02:15:00"/>
    <n v="1.55"/>
    <n v="0.7"/>
    <x v="0"/>
    <m/>
    <x v="6"/>
  </r>
  <r>
    <n v="1"/>
    <x v="506"/>
    <n v="3"/>
    <d v="2023-04-07T00:03:00"/>
    <d v="2023-04-07T01:30:00"/>
    <x v="3"/>
    <x v="2"/>
    <x v="2"/>
    <n v="41.29"/>
    <s v="Libre"/>
    <n v="674"/>
    <x v="3"/>
    <s v="Plato_12, Plato_4, Plato_17, Plato_13"/>
    <n v="207"/>
    <x v="6"/>
    <d v="1899-12-30T00:03:00"/>
    <d v="1899-12-30T01:30:00"/>
    <d v="1899-12-30T01:27:00"/>
    <n v="1.0833333333333333"/>
    <n v="0.36666666667830827"/>
    <x v="0"/>
    <m/>
    <x v="6"/>
  </r>
  <r>
    <n v="5"/>
    <x v="507"/>
    <n v="2"/>
    <d v="2023-04-07T00:54:00"/>
    <d v="2023-04-07T04:33:00"/>
    <x v="2"/>
    <x v="2"/>
    <x v="1"/>
    <n v="30.74"/>
    <s v="Reservada"/>
    <n v="675"/>
    <x v="8"/>
    <s v="Plato_1, Plato_3, Plato_19"/>
    <n v="193"/>
    <x v="6"/>
    <d v="1899-12-30T00:54:00"/>
    <d v="1899-12-30T04:33:00"/>
    <d v="1899-12-30T03:39:00"/>
    <n v="2.0166666666666666"/>
    <n v="1.6333333333566165"/>
    <x v="0"/>
    <m/>
    <x v="6"/>
  </r>
  <r>
    <n v="7"/>
    <x v="213"/>
    <n v="6"/>
    <d v="2023-04-07T00:28:00"/>
    <d v="2023-04-07T03:45:00"/>
    <x v="0"/>
    <x v="0"/>
    <x v="2"/>
    <n v="41.6"/>
    <s v="Ocupada"/>
    <n v="676"/>
    <x v="8"/>
    <s v="Plato_17, Plato_14, Plato_16, Plato_13"/>
    <n v="124"/>
    <x v="6"/>
    <d v="1899-12-30T00:28:00"/>
    <d v="1899-12-30T03:45:00"/>
    <d v="1899-12-30T03:32:00"/>
    <n v="2.0166666666666666"/>
    <n v="1.5166666667171134"/>
    <x v="0"/>
    <m/>
    <x v="6"/>
  </r>
  <r>
    <n v="14"/>
    <x v="190"/>
    <n v="6"/>
    <d v="2023-04-07T00:34:00"/>
    <d v="2023-04-07T02:37:00"/>
    <x v="2"/>
    <x v="0"/>
    <x v="2"/>
    <n v="12.57"/>
    <s v="Ocupada"/>
    <n v="677"/>
    <x v="6"/>
    <s v="Plato_3, Plato_8, Plato_18"/>
    <n v="144"/>
    <x v="6"/>
    <d v="1899-12-30T00:34:00"/>
    <d v="1899-12-30T02:37:00"/>
    <d v="1899-12-30T02:18:00"/>
    <n v="2.4666666666666668"/>
    <n v="0"/>
    <x v="1"/>
    <m/>
    <x v="6"/>
  </r>
  <r>
    <n v="19"/>
    <x v="498"/>
    <n v="1"/>
    <d v="2023-04-07T03:01:00"/>
    <d v="2023-04-07T05:22:00"/>
    <x v="0"/>
    <x v="0"/>
    <x v="2"/>
    <n v="26.76"/>
    <s v="Ocupada"/>
    <n v="678"/>
    <x v="9"/>
    <s v="Plato_9, Plato_12, Plato_8, Plato_7"/>
    <n v="204"/>
    <x v="6"/>
    <d v="1899-12-30T03:01:00"/>
    <d v="1899-12-30T05:22:00"/>
    <d v="1899-12-30T02:36:00"/>
    <n v="2.0166666666666666"/>
    <n v="0.58333333331005033"/>
    <x v="0"/>
    <m/>
    <x v="6"/>
  </r>
  <r>
    <n v="9"/>
    <x v="124"/>
    <n v="4"/>
    <d v="2023-04-07T00:02:00"/>
    <d v="2023-04-07T03:03:00"/>
    <x v="2"/>
    <x v="0"/>
    <x v="2"/>
    <n v="36.43"/>
    <s v="Ocupada"/>
    <n v="679"/>
    <x v="9"/>
    <s v="Plato_13, Plato_10, Plato_16, Plato_1"/>
    <n v="199"/>
    <x v="6"/>
    <d v="1899-12-30T00:02:00"/>
    <d v="1899-12-30T03:03:00"/>
    <d v="1899-12-30T03:16:00"/>
    <n v="1.7666666666666666"/>
    <n v="1.5000000000543272"/>
    <x v="0"/>
    <m/>
    <x v="6"/>
  </r>
  <r>
    <n v="5"/>
    <x v="508"/>
    <n v="4"/>
    <d v="2023-04-07T01:23:00"/>
    <d v="2023-04-07T05:20:00"/>
    <x v="0"/>
    <x v="0"/>
    <x v="1"/>
    <n v="12.06"/>
    <s v="Reservada"/>
    <n v="680"/>
    <x v="3"/>
    <s v="Plato_4, Plato_3, Plato_11"/>
    <n v="162"/>
    <x v="6"/>
    <d v="1899-12-30T01:23:00"/>
    <d v="1899-12-30T05:20:00"/>
    <d v="1899-12-30T03:57:00"/>
    <n v="1.85"/>
    <n v="2.0999999999534338"/>
    <x v="0"/>
    <m/>
    <x v="6"/>
  </r>
  <r>
    <n v="2"/>
    <x v="91"/>
    <n v="4"/>
    <d v="2023-04-07T02:56:00"/>
    <d v="2023-04-07T06:50:00"/>
    <x v="4"/>
    <x v="0"/>
    <x v="0"/>
    <n v="37.07"/>
    <s v="Libre"/>
    <n v="681"/>
    <x v="3"/>
    <s v="Plato_11, Plato_13"/>
    <n v="75"/>
    <x v="6"/>
    <d v="1899-12-30T02:56:00"/>
    <d v="1899-12-30T06:50:00"/>
    <d v="1899-12-30T03:54:00"/>
    <n v="1.0833333333333333"/>
    <n v="2.8166666666317424"/>
    <x v="0"/>
    <m/>
    <x v="6"/>
  </r>
  <r>
    <n v="1"/>
    <x v="84"/>
    <n v="5"/>
    <d v="2023-04-07T01:26:00"/>
    <d v="2023-04-07T04:05:00"/>
    <x v="3"/>
    <x v="1"/>
    <x v="2"/>
    <n v="21.04"/>
    <s v="Ocupada"/>
    <n v="682"/>
    <x v="5"/>
    <s v="Plato_14"/>
    <n v="23"/>
    <x v="6"/>
    <d v="1899-12-30T01:26:00"/>
    <d v="1899-12-30T04:05:00"/>
    <d v="1899-12-30T02:54:00"/>
    <n v="0.71666666666666667"/>
    <n v="2.1833333334148239"/>
    <x v="0"/>
    <m/>
    <x v="6"/>
  </r>
  <r>
    <n v="2"/>
    <x v="509"/>
    <n v="6"/>
    <d v="2023-04-07T03:56:00"/>
    <d v="2023-04-07T06:22:00"/>
    <x v="3"/>
    <x v="0"/>
    <x v="2"/>
    <n v="40.42"/>
    <s v="Ocupada"/>
    <n v="683"/>
    <x v="1"/>
    <s v="Plato_5, Plato_3, Plato_20, Plato_17"/>
    <n v="164"/>
    <x v="6"/>
    <d v="1899-12-30T03:56:00"/>
    <d v="1899-12-30T06:22:00"/>
    <d v="1899-12-30T02:41:00"/>
    <n v="1.3666666666666667"/>
    <n v="1.3166666665657734"/>
    <x v="0"/>
    <m/>
    <x v="6"/>
  </r>
  <r>
    <n v="10"/>
    <x v="510"/>
    <n v="6"/>
    <d v="2023-04-07T03:29:00"/>
    <d v="2023-04-07T04:40:00"/>
    <x v="4"/>
    <x v="2"/>
    <x v="2"/>
    <n v="48.15"/>
    <s v="Ocupada"/>
    <n v="684"/>
    <x v="9"/>
    <s v="Plato_19, Plato_17, Plato_10, Plato_9"/>
    <n v="180"/>
    <x v="6"/>
    <d v="1899-12-30T03:29:00"/>
    <d v="1899-12-30T04:40:00"/>
    <d v="1899-12-30T01:26:00"/>
    <n v="1.8333333333333333"/>
    <n v="0"/>
    <x v="1"/>
    <m/>
    <x v="6"/>
  </r>
  <r>
    <n v="5"/>
    <x v="159"/>
    <n v="5"/>
    <d v="2023-04-07T00:28:00"/>
    <d v="2023-04-07T01:43:00"/>
    <x v="2"/>
    <x v="0"/>
    <x v="0"/>
    <n v="19.89"/>
    <s v="Libre"/>
    <n v="685"/>
    <x v="0"/>
    <s v="Plato_6"/>
    <n v="54"/>
    <x v="6"/>
    <d v="1899-12-30T00:28:00"/>
    <d v="1899-12-30T01:43:00"/>
    <d v="1899-12-30T01:15:00"/>
    <n v="0.28333333333333333"/>
    <n v="0.96666666672487433"/>
    <x v="0"/>
    <m/>
    <x v="6"/>
  </r>
  <r>
    <n v="10"/>
    <x v="461"/>
    <n v="6"/>
    <d v="2023-04-07T01:12:00"/>
    <d v="2023-04-07T03:39:00"/>
    <x v="1"/>
    <x v="0"/>
    <x v="1"/>
    <n v="15.83"/>
    <s v="Reservada"/>
    <n v="686"/>
    <x v="3"/>
    <s v="Plato_17, Plato_3"/>
    <n v="102"/>
    <x v="6"/>
    <d v="1899-12-30T01:12:00"/>
    <d v="1899-12-30T03:39:00"/>
    <d v="1899-12-30T02:27:00"/>
    <n v="0.96666666666666667"/>
    <n v="1.4833333332867671"/>
    <x v="0"/>
    <m/>
    <x v="6"/>
  </r>
  <r>
    <n v="2"/>
    <x v="407"/>
    <n v="6"/>
    <d v="2023-04-07T01:54:00"/>
    <d v="2023-04-07T05:39:00"/>
    <x v="4"/>
    <x v="0"/>
    <x v="1"/>
    <n v="10.53"/>
    <s v="Libre"/>
    <n v="687"/>
    <x v="0"/>
    <s v="Plato_19"/>
    <n v="72"/>
    <x v="6"/>
    <d v="1899-12-30T01:54:00"/>
    <d v="1899-12-30T05:39:00"/>
    <d v="1899-12-30T03:45:00"/>
    <n v="0.48333333333333334"/>
    <n v="3.2666666666666666"/>
    <x v="0"/>
    <m/>
    <x v="6"/>
  </r>
  <r>
    <n v="3"/>
    <x v="511"/>
    <n v="1"/>
    <d v="2023-04-07T03:26:00"/>
    <d v="2023-04-07T05:03:00"/>
    <x v="1"/>
    <x v="0"/>
    <x v="2"/>
    <n v="48.7"/>
    <s v="Ocupada"/>
    <n v="688"/>
    <x v="10"/>
    <s v="Plato_9"/>
    <n v="29"/>
    <x v="6"/>
    <d v="1899-12-30T03:26:00"/>
    <d v="1899-12-30T05:03:00"/>
    <d v="1899-12-30T01:52:00"/>
    <n v="0.23333333333333334"/>
    <n v="1.6333333333643774"/>
    <x v="0"/>
    <m/>
    <x v="6"/>
  </r>
  <r>
    <n v="14"/>
    <x v="512"/>
    <n v="1"/>
    <d v="2023-04-07T00:36:00"/>
    <d v="2023-04-07T02:22:00"/>
    <x v="1"/>
    <x v="0"/>
    <x v="2"/>
    <n v="10.25"/>
    <s v="Ocupada"/>
    <n v="689"/>
    <x v="3"/>
    <s v="Plato_14, Plato_1, Plato_13"/>
    <n v="165"/>
    <x v="6"/>
    <d v="1899-12-30T00:36:00"/>
    <d v="1899-12-30T02:22:00"/>
    <d v="1899-12-30T02:01:00"/>
    <n v="0.48333333333333334"/>
    <n v="1.5333333333294528"/>
    <x v="0"/>
    <m/>
    <x v="6"/>
  </r>
  <r>
    <n v="15"/>
    <x v="425"/>
    <n v="4"/>
    <d v="2023-04-07T02:43:00"/>
    <d v="2023-04-07T05:43:00"/>
    <x v="3"/>
    <x v="2"/>
    <x v="0"/>
    <n v="37.22"/>
    <s v="Reservada"/>
    <n v="690"/>
    <x v="0"/>
    <s v="Plato_20, Plato_17, Plato_16, Plato_11"/>
    <n v="191"/>
    <x v="6"/>
    <d v="1899-12-30T02:43:00"/>
    <d v="1899-12-30T05:43:00"/>
    <d v="1899-12-30T03:00:00"/>
    <n v="2.3833333333333333"/>
    <n v="0.6166666666666667"/>
    <x v="0"/>
    <m/>
    <x v="6"/>
  </r>
  <r>
    <n v="19"/>
    <x v="32"/>
    <n v="4"/>
    <d v="2023-04-07T01:43:00"/>
    <d v="2023-04-07T05:17:00"/>
    <x v="0"/>
    <x v="2"/>
    <x v="0"/>
    <n v="13.9"/>
    <s v="Ocupada"/>
    <n v="691"/>
    <x v="1"/>
    <s v="Plato_5"/>
    <n v="66"/>
    <x v="6"/>
    <d v="1899-12-30T01:43:00"/>
    <d v="1899-12-30T05:17:00"/>
    <d v="1899-12-30T03:49:00"/>
    <n v="0.56666666666666665"/>
    <n v="3.2499999999262705"/>
    <x v="0"/>
    <m/>
    <x v="6"/>
  </r>
  <r>
    <n v="9"/>
    <x v="178"/>
    <n v="2"/>
    <d v="2023-04-07T00:53:00"/>
    <d v="2023-04-07T04:26:00"/>
    <x v="1"/>
    <x v="2"/>
    <x v="2"/>
    <n v="25.92"/>
    <s v="Reservada"/>
    <n v="692"/>
    <x v="10"/>
    <s v="Plato_8, Plato_2, Plato_4, Plato_3"/>
    <n v="173"/>
    <x v="6"/>
    <d v="1899-12-30T00:53:00"/>
    <d v="1899-12-30T04:26:00"/>
    <d v="1899-12-30T03:33:00"/>
    <n v="1.6666666666666667"/>
    <n v="1.8833333332052764"/>
    <x v="0"/>
    <m/>
    <x v="6"/>
  </r>
  <r>
    <n v="15"/>
    <x v="341"/>
    <n v="4"/>
    <d v="2023-04-07T03:44:00"/>
    <d v="2023-04-07T07:31:00"/>
    <x v="0"/>
    <x v="0"/>
    <x v="2"/>
    <n v="28.31"/>
    <s v="Libre"/>
    <n v="693"/>
    <x v="8"/>
    <s v="Plato_19, Plato_13"/>
    <n v="78"/>
    <x v="6"/>
    <d v="1899-12-30T03:44:00"/>
    <d v="1899-12-30T07:31:00"/>
    <d v="1899-12-30T03:47:00"/>
    <n v="0.73333333333333328"/>
    <n v="3.0500000001086542"/>
    <x v="0"/>
    <m/>
    <x v="6"/>
  </r>
  <r>
    <n v="5"/>
    <x v="21"/>
    <n v="4"/>
    <d v="2023-04-07T01:51:00"/>
    <d v="2023-04-07T05:13:00"/>
    <x v="2"/>
    <x v="0"/>
    <x v="2"/>
    <n v="23.66"/>
    <s v="Libre"/>
    <n v="694"/>
    <x v="5"/>
    <s v="Plato_3, Plato_4, Plato_20, Plato_13"/>
    <n v="157"/>
    <x v="6"/>
    <d v="1899-12-30T01:51:00"/>
    <d v="1899-12-30T05:13:00"/>
    <d v="1899-12-30T03:22:00"/>
    <n v="2.1333333333333333"/>
    <n v="1.2333333334807928"/>
    <x v="0"/>
    <m/>
    <x v="6"/>
  </r>
  <r>
    <n v="9"/>
    <x v="262"/>
    <n v="1"/>
    <d v="2023-04-07T02:02:00"/>
    <d v="2023-04-07T05:32:00"/>
    <x v="0"/>
    <x v="0"/>
    <x v="2"/>
    <n v="18.23"/>
    <s v="Ocupada"/>
    <n v="695"/>
    <x v="5"/>
    <s v="Plato_16, Plato_2"/>
    <n v="116"/>
    <x v="6"/>
    <d v="1899-12-30T02:02:00"/>
    <d v="1899-12-30T05:32:00"/>
    <d v="1899-12-30T03:45:00"/>
    <n v="0.6166666666666667"/>
    <n v="3.133333333391541"/>
    <x v="0"/>
    <m/>
    <x v="6"/>
  </r>
  <r>
    <n v="2"/>
    <x v="161"/>
    <n v="6"/>
    <d v="2023-04-07T02:16:00"/>
    <d v="2023-04-07T06:11:00"/>
    <x v="1"/>
    <x v="2"/>
    <x v="2"/>
    <n v="18.760000000000002"/>
    <s v="Ocupada"/>
    <n v="696"/>
    <x v="4"/>
    <s v="Plato_14"/>
    <n v="46"/>
    <x v="6"/>
    <d v="1899-12-30T02:16:00"/>
    <d v="1899-12-30T06:11:00"/>
    <d v="1899-12-30T04:10:00"/>
    <n v="0.38333333333333336"/>
    <n v="3.7833333333527359"/>
    <x v="0"/>
    <m/>
    <x v="6"/>
  </r>
  <r>
    <n v="4"/>
    <x v="513"/>
    <n v="1"/>
    <d v="2023-04-07T03:48:00"/>
    <d v="2023-04-07T06:42:00"/>
    <x v="2"/>
    <x v="0"/>
    <x v="2"/>
    <n v="34.35"/>
    <s v="Reservada"/>
    <n v="697"/>
    <x v="7"/>
    <s v="Plato_14, Plato_11, Plato_2, Plato_6"/>
    <n v="199"/>
    <x v="6"/>
    <d v="1899-12-30T03:48:00"/>
    <d v="1899-12-30T06:42:00"/>
    <d v="1899-12-30T02:54:00"/>
    <n v="1.7833333333333334"/>
    <n v="1.1166666666899496"/>
    <x v="0"/>
    <m/>
    <x v="6"/>
  </r>
  <r>
    <n v="19"/>
    <x v="148"/>
    <n v="4"/>
    <d v="2023-04-07T02:30:00"/>
    <d v="2023-04-07T06:25:00"/>
    <x v="1"/>
    <x v="2"/>
    <x v="2"/>
    <n v="39.89"/>
    <s v="Libre"/>
    <n v="698"/>
    <x v="6"/>
    <s v="Plato_6, Plato_10, Plato_14, Plato_13"/>
    <n v="185"/>
    <x v="6"/>
    <d v="1899-12-30T02:30:00"/>
    <d v="1899-12-30T06:25:00"/>
    <d v="1899-12-30T03:55:00"/>
    <n v="1.6833333333333333"/>
    <n v="2.2333333333527357"/>
    <x v="0"/>
    <m/>
    <x v="6"/>
  </r>
  <r>
    <n v="8"/>
    <x v="373"/>
    <n v="6"/>
    <d v="2023-04-07T01:35:00"/>
    <d v="2023-04-07T02:56:00"/>
    <x v="2"/>
    <x v="0"/>
    <x v="2"/>
    <n v="38.44"/>
    <s v="Reservada"/>
    <n v="699"/>
    <x v="0"/>
    <s v="Plato_9"/>
    <n v="58"/>
    <x v="6"/>
    <d v="1899-12-30T01:35:00"/>
    <d v="1899-12-30T02:56:00"/>
    <d v="1899-12-30T01:21:00"/>
    <n v="0.18333333333333332"/>
    <n v="1.1666666667015912"/>
    <x v="0"/>
    <m/>
    <x v="6"/>
  </r>
  <r>
    <n v="8"/>
    <x v="514"/>
    <n v="2"/>
    <d v="2023-04-07T00:23:00"/>
    <d v="2023-04-07T02:50:00"/>
    <x v="2"/>
    <x v="0"/>
    <x v="2"/>
    <n v="21.66"/>
    <s v="Reservada"/>
    <n v="700"/>
    <x v="10"/>
    <s v="Plato_18, Plato_10, Plato_6"/>
    <n v="234"/>
    <x v="6"/>
    <d v="1899-12-30T00:23:00"/>
    <d v="1899-12-30T02:50:00"/>
    <d v="1899-12-30T02:27:00"/>
    <n v="1.4333333333333333"/>
    <n v="1.0166666666201005"/>
    <x v="0"/>
    <m/>
    <x v="6"/>
  </r>
  <r>
    <n v="19"/>
    <x v="515"/>
    <n v="5"/>
    <d v="2023-04-07T03:20:00"/>
    <d v="2023-04-07T05:45:00"/>
    <x v="4"/>
    <x v="0"/>
    <x v="2"/>
    <n v="39.83"/>
    <s v="Libre"/>
    <n v="701"/>
    <x v="6"/>
    <s v="Plato_11, Plato_4"/>
    <n v="102"/>
    <x v="6"/>
    <d v="1899-12-30T03:20:00"/>
    <d v="1899-12-30T05:45:00"/>
    <d v="1899-12-30T02:25:00"/>
    <n v="1.6166666666666667"/>
    <n v="0.80000000001940252"/>
    <x v="0"/>
    <m/>
    <x v="6"/>
  </r>
  <r>
    <n v="13"/>
    <x v="516"/>
    <n v="2"/>
    <d v="2023-04-07T02:30:00"/>
    <d v="2023-04-07T05:15:00"/>
    <x v="0"/>
    <x v="2"/>
    <x v="2"/>
    <n v="47.07"/>
    <s v="Libre"/>
    <n v="702"/>
    <x v="2"/>
    <s v="Plato_4, Plato_13, Plato_6, Plato_16"/>
    <n v="195"/>
    <x v="6"/>
    <d v="1899-12-30T02:30:00"/>
    <d v="1899-12-30T05:15:00"/>
    <d v="1899-12-30T02:45:00"/>
    <n v="2.5833333333333335"/>
    <n v="0.16666666672487418"/>
    <x v="0"/>
    <m/>
    <x v="6"/>
  </r>
  <r>
    <n v="9"/>
    <x v="517"/>
    <n v="5"/>
    <d v="2023-04-07T00:17:00"/>
    <d v="2023-04-07T02:19:00"/>
    <x v="1"/>
    <x v="0"/>
    <x v="2"/>
    <n v="22.24"/>
    <s v="Ocupada"/>
    <n v="703"/>
    <x v="5"/>
    <s v="Plato_13"/>
    <n v="63"/>
    <x v="6"/>
    <d v="1899-12-30T00:17:00"/>
    <d v="1899-12-30T02:19:00"/>
    <d v="1899-12-30T02:17:00"/>
    <n v="0.48333333333333334"/>
    <n v="1.7999999999922389"/>
    <x v="0"/>
    <m/>
    <x v="6"/>
  </r>
  <r>
    <n v="13"/>
    <x v="518"/>
    <n v="6"/>
    <d v="2023-04-07T01:40:00"/>
    <d v="2023-04-07T04:29:00"/>
    <x v="2"/>
    <x v="2"/>
    <x v="2"/>
    <n v="33.29"/>
    <s v="Reservada"/>
    <n v="704"/>
    <x v="6"/>
    <s v="Plato_4"/>
    <n v="18"/>
    <x v="6"/>
    <d v="1899-12-30T01:40:00"/>
    <d v="1899-12-30T04:29:00"/>
    <d v="1899-12-30T02:49:00"/>
    <n v="0.6333333333333333"/>
    <n v="2.1833333332596037"/>
    <x v="0"/>
    <m/>
    <x v="6"/>
  </r>
  <r>
    <n v="12"/>
    <x v="454"/>
    <n v="3"/>
    <d v="2023-04-07T01:48:00"/>
    <d v="2023-04-07T02:53:00"/>
    <x v="2"/>
    <x v="0"/>
    <x v="2"/>
    <n v="43.07"/>
    <s v="Libre"/>
    <n v="705"/>
    <x v="5"/>
    <s v="Plato_3, Plato_10"/>
    <n v="112"/>
    <x v="6"/>
    <d v="1899-12-30T01:48:00"/>
    <d v="1899-12-30T02:53:00"/>
    <d v="1899-12-30T01:05:00"/>
    <n v="0.55000000000000004"/>
    <n v="0.5333333333721384"/>
    <x v="0"/>
    <m/>
    <x v="6"/>
  </r>
  <r>
    <n v="20"/>
    <x v="519"/>
    <n v="6"/>
    <d v="2023-04-07T01:14:00"/>
    <d v="2023-04-07T04:54:00"/>
    <x v="1"/>
    <x v="0"/>
    <x v="2"/>
    <n v="44.45"/>
    <s v="Ocupada"/>
    <n v="706"/>
    <x v="10"/>
    <s v="Plato_4"/>
    <n v="54"/>
    <x v="6"/>
    <d v="1899-12-30T01:14:00"/>
    <d v="1899-12-30T04:54:00"/>
    <d v="1899-12-30T03:55:00"/>
    <n v="0.55000000000000004"/>
    <n v="3.3666666667442771"/>
    <x v="0"/>
    <m/>
    <x v="6"/>
  </r>
  <r>
    <n v="15"/>
    <x v="520"/>
    <n v="1"/>
    <d v="2023-04-07T03:05:00"/>
    <d v="2023-04-07T05:23:00"/>
    <x v="2"/>
    <x v="1"/>
    <x v="2"/>
    <n v="40.39"/>
    <s v="Reservada"/>
    <n v="707"/>
    <x v="7"/>
    <s v="Plato_15, Plato_13, Plato_2, Plato_19"/>
    <n v="185"/>
    <x v="6"/>
    <d v="1899-12-30T03:05:00"/>
    <d v="1899-12-30T05:23:00"/>
    <d v="1899-12-30T02:18:00"/>
    <n v="2.2833333333333332"/>
    <n v="1.6666666829648236E-2"/>
    <x v="0"/>
    <m/>
    <x v="6"/>
  </r>
  <r>
    <n v="5"/>
    <x v="521"/>
    <n v="2"/>
    <d v="2023-04-07T03:36:00"/>
    <d v="2023-04-07T07:24:00"/>
    <x v="0"/>
    <x v="2"/>
    <x v="2"/>
    <n v="41.8"/>
    <s v="Ocupada"/>
    <n v="708"/>
    <x v="0"/>
    <s v="Plato_6"/>
    <n v="54"/>
    <x v="6"/>
    <d v="1899-12-30T03:36:00"/>
    <d v="1899-12-30T07:24:00"/>
    <d v="1899-12-30T04:03:00"/>
    <n v="0.4"/>
    <n v="3.6499999999883586"/>
    <x v="0"/>
    <m/>
    <x v="6"/>
  </r>
  <r>
    <n v="8"/>
    <x v="457"/>
    <n v="4"/>
    <d v="2023-04-07T01:55:00"/>
    <d v="2023-04-07T03:40:00"/>
    <x v="2"/>
    <x v="0"/>
    <x v="1"/>
    <n v="26.15"/>
    <s v="Ocupada"/>
    <n v="709"/>
    <x v="8"/>
    <s v="Plato_13, Plato_8, Plato_11, Plato_1"/>
    <n v="193"/>
    <x v="6"/>
    <d v="1899-12-30T01:55:00"/>
    <d v="1899-12-30T03:40:00"/>
    <d v="1899-12-30T02:00:00"/>
    <n v="1.6333333333333333"/>
    <n v="0.36666666678308202"/>
    <x v="0"/>
    <m/>
    <x v="6"/>
  </r>
  <r>
    <n v="18"/>
    <x v="522"/>
    <n v="1"/>
    <d v="2023-04-07T02:28:00"/>
    <d v="2023-04-07T03:38:00"/>
    <x v="3"/>
    <x v="0"/>
    <x v="2"/>
    <n v="28.43"/>
    <s v="Ocupada"/>
    <n v="710"/>
    <x v="0"/>
    <s v="Plato_3, Plato_12, Plato_4, Plato_14"/>
    <n v="138"/>
    <x v="6"/>
    <d v="1899-12-30T02:28:00"/>
    <d v="1899-12-30T03:38:00"/>
    <d v="1899-12-30T01:25:00"/>
    <n v="2.3333333333333335"/>
    <n v="0"/>
    <x v="1"/>
    <m/>
    <x v="6"/>
  </r>
  <r>
    <n v="20"/>
    <x v="31"/>
    <n v="6"/>
    <d v="2023-04-07T01:51:00"/>
    <d v="2023-04-07T05:18:00"/>
    <x v="1"/>
    <x v="0"/>
    <x v="0"/>
    <n v="49.74"/>
    <s v="Ocupada"/>
    <n v="711"/>
    <x v="7"/>
    <s v="Plato_18, Plato_15"/>
    <n v="166"/>
    <x v="6"/>
    <d v="1899-12-30T01:51:00"/>
    <d v="1899-12-30T05:18:00"/>
    <d v="1899-12-30T03:42:00"/>
    <n v="0.98333333333333328"/>
    <n v="2.7166666667365158"/>
    <x v="0"/>
    <m/>
    <x v="6"/>
  </r>
  <r>
    <n v="10"/>
    <x v="523"/>
    <n v="5"/>
    <d v="2023-04-07T00:06:00"/>
    <d v="2023-04-07T02:27:00"/>
    <x v="2"/>
    <x v="1"/>
    <x v="1"/>
    <n v="42.21"/>
    <s v="Reservada"/>
    <n v="712"/>
    <x v="4"/>
    <s v="Plato_7"/>
    <n v="48"/>
    <x v="6"/>
    <d v="1899-12-30T00:06:00"/>
    <d v="1899-12-30T02:27:00"/>
    <d v="1899-12-30T02:21:00"/>
    <n v="0.81666666666666665"/>
    <n v="1.5333333333100503"/>
    <x v="0"/>
    <m/>
    <x v="6"/>
  </r>
  <r>
    <n v="6"/>
    <x v="524"/>
    <n v="4"/>
    <d v="2023-04-07T00:15:00"/>
    <d v="2023-04-07T02:52:00"/>
    <x v="1"/>
    <x v="2"/>
    <x v="2"/>
    <n v="35.11"/>
    <s v="Libre"/>
    <n v="713"/>
    <x v="7"/>
    <s v="Plato_11, Plato_9, Plato_15, Plato_10"/>
    <n v="360"/>
    <x v="6"/>
    <d v="1899-12-30T00:15:00"/>
    <d v="1899-12-30T02:52:00"/>
    <d v="1899-12-30T02:37:00"/>
    <n v="2.0833333333333335"/>
    <n v="0.53333333330616961"/>
    <x v="0"/>
    <m/>
    <x v="6"/>
  </r>
  <r>
    <n v="19"/>
    <x v="237"/>
    <n v="2"/>
    <d v="2023-04-07T02:21:00"/>
    <d v="2023-04-07T04:05:00"/>
    <x v="3"/>
    <x v="0"/>
    <x v="2"/>
    <n v="10.69"/>
    <s v="Libre"/>
    <n v="714"/>
    <x v="1"/>
    <s v="Plato_18, Plato_2, Plato_11"/>
    <n v="225"/>
    <x v="6"/>
    <d v="1899-12-30T02:21:00"/>
    <d v="1899-12-30T04:05:00"/>
    <d v="1899-12-30T01:44:00"/>
    <n v="1.05"/>
    <n v="0.68333333339542146"/>
    <x v="0"/>
    <m/>
    <x v="6"/>
  </r>
  <r>
    <n v="12"/>
    <x v="525"/>
    <n v="6"/>
    <d v="2023-04-07T01:45:00"/>
    <d v="2023-04-07T04:15:00"/>
    <x v="0"/>
    <x v="0"/>
    <x v="0"/>
    <n v="39.909999999999997"/>
    <s v="Ocupada"/>
    <n v="715"/>
    <x v="4"/>
    <s v="Plato_2, Plato_6, Plato_1, Plato_4"/>
    <n v="246"/>
    <x v="6"/>
    <d v="1899-12-30T01:45:00"/>
    <d v="1899-12-30T04:15:00"/>
    <d v="1899-12-30T02:45:00"/>
    <n v="2.2666666666666666"/>
    <n v="0.48333333344974871"/>
    <x v="0"/>
    <m/>
    <x v="6"/>
  </r>
  <r>
    <n v="12"/>
    <x v="306"/>
    <n v="4"/>
    <d v="2023-04-07T01:47:00"/>
    <d v="2023-04-07T04:44:00"/>
    <x v="2"/>
    <x v="2"/>
    <x v="2"/>
    <n v="44.73"/>
    <s v="Ocupada"/>
    <n v="716"/>
    <x v="2"/>
    <s v="Plato_13, Plato_1, Plato_17"/>
    <n v="231"/>
    <x v="6"/>
    <d v="1899-12-30T01:47:00"/>
    <d v="1899-12-30T04:44:00"/>
    <d v="1899-12-30T03:12:00"/>
    <n v="1.5"/>
    <n v="1.7000000000116415"/>
    <x v="0"/>
    <m/>
    <x v="6"/>
  </r>
  <r>
    <n v="8"/>
    <x v="433"/>
    <n v="5"/>
    <d v="2023-04-07T03:56:00"/>
    <d v="2023-04-07T06:03:00"/>
    <x v="1"/>
    <x v="0"/>
    <x v="2"/>
    <n v="23.67"/>
    <s v="Libre"/>
    <n v="717"/>
    <x v="6"/>
    <s v="Plato_5, Plato_2, Plato_6"/>
    <n v="155"/>
    <x v="6"/>
    <d v="1899-12-30T03:56:00"/>
    <d v="1899-12-30T06:03:00"/>
    <d v="1899-12-30T02:07:00"/>
    <n v="1.2"/>
    <n v="0.91666666658129548"/>
    <x v="0"/>
    <m/>
    <x v="6"/>
  </r>
  <r>
    <n v="7"/>
    <x v="284"/>
    <n v="6"/>
    <d v="2023-04-07T03:18:00"/>
    <d v="2023-04-07T07:06:00"/>
    <x v="2"/>
    <x v="1"/>
    <x v="2"/>
    <n v="37.21"/>
    <s v="Libre"/>
    <n v="718"/>
    <x v="5"/>
    <s v="Plato_3"/>
    <n v="20"/>
    <x v="6"/>
    <d v="1899-12-30T03:18:00"/>
    <d v="1899-12-30T07:06:00"/>
    <d v="1899-12-30T03:48:00"/>
    <n v="0.96666666666666667"/>
    <n v="2.8333333333216917"/>
    <x v="0"/>
    <m/>
    <x v="6"/>
  </r>
  <r>
    <n v="16"/>
    <x v="526"/>
    <n v="3"/>
    <d v="2023-04-07T01:18:00"/>
    <d v="2023-04-07T02:49:00"/>
    <x v="1"/>
    <x v="0"/>
    <x v="0"/>
    <n v="17.23"/>
    <s v="Libre"/>
    <n v="719"/>
    <x v="1"/>
    <s v="Plato_20, Plato_12, Plato_9"/>
    <n v="107"/>
    <x v="6"/>
    <d v="1899-12-30T01:18:00"/>
    <d v="1899-12-30T02:49:00"/>
    <d v="1899-12-30T01:31:00"/>
    <n v="1.1666666666666667"/>
    <n v="0.34999999987970409"/>
    <x v="0"/>
    <m/>
    <x v="6"/>
  </r>
  <r>
    <n v="4"/>
    <x v="527"/>
    <n v="5"/>
    <d v="2023-04-07T02:13:00"/>
    <d v="2023-04-07T05:46:00"/>
    <x v="0"/>
    <x v="0"/>
    <x v="2"/>
    <n v="40.28"/>
    <s v="Reservada"/>
    <n v="720"/>
    <x v="3"/>
    <s v="Plato_11, Plato_9, Plato_7"/>
    <n v="168"/>
    <x v="6"/>
    <d v="1899-12-30T02:13:00"/>
    <d v="1899-12-30T05:46:00"/>
    <d v="1899-12-30T03:33:00"/>
    <n v="2.2166666666666668"/>
    <n v="1.3333333332052764"/>
    <x v="0"/>
    <m/>
    <x v="6"/>
  </r>
  <r>
    <n v="6"/>
    <x v="83"/>
    <n v="2"/>
    <d v="2023-04-07T03:53:00"/>
    <d v="2023-04-07T07:01:00"/>
    <x v="2"/>
    <x v="1"/>
    <x v="2"/>
    <n v="47.13"/>
    <s v="Libre"/>
    <n v="721"/>
    <x v="3"/>
    <s v="Plato_9, Plato_19, Plato_7, Plato_6"/>
    <n v="218"/>
    <x v="6"/>
    <d v="1899-12-30T03:53:00"/>
    <d v="1899-12-30T07:01:00"/>
    <d v="1899-12-30T03:08:00"/>
    <n v="2.2166666666666668"/>
    <n v="0.9166666665774148"/>
    <x v="0"/>
    <m/>
    <x v="6"/>
  </r>
  <r>
    <n v="13"/>
    <x v="528"/>
    <n v="5"/>
    <d v="2023-04-07T02:51:00"/>
    <d v="2023-04-07T04:08:00"/>
    <x v="2"/>
    <x v="0"/>
    <x v="2"/>
    <n v="20.62"/>
    <s v="Libre"/>
    <n v="722"/>
    <x v="8"/>
    <s v="Plato_13, Plato_5"/>
    <n v="85"/>
    <x v="6"/>
    <d v="1899-12-30T02:51:00"/>
    <d v="1899-12-30T04:08:00"/>
    <d v="1899-12-30T01:17:00"/>
    <n v="0.98333333333333328"/>
    <n v="0.29999999999223903"/>
    <x v="0"/>
    <m/>
    <x v="6"/>
  </r>
  <r>
    <n v="12"/>
    <x v="102"/>
    <n v="2"/>
    <d v="2023-04-07T01:35:00"/>
    <d v="2023-04-07T04:49:00"/>
    <x v="4"/>
    <x v="1"/>
    <x v="1"/>
    <n v="27.79"/>
    <s v="Libre"/>
    <n v="723"/>
    <x v="9"/>
    <s v="Plato_16, Plato_8"/>
    <n v="126"/>
    <x v="6"/>
    <d v="1899-12-30T01:35:00"/>
    <d v="1899-12-30T04:49:00"/>
    <d v="1899-12-30T03:14:00"/>
    <n v="0.51666666666666672"/>
    <n v="2.7166666667287549"/>
    <x v="0"/>
    <m/>
    <x v="6"/>
  </r>
  <r>
    <n v="8"/>
    <x v="47"/>
    <n v="6"/>
    <d v="2023-04-07T02:56:00"/>
    <d v="2023-04-07T04:15:00"/>
    <x v="3"/>
    <x v="2"/>
    <x v="1"/>
    <n v="14.12"/>
    <s v="Libre"/>
    <n v="724"/>
    <x v="5"/>
    <s v="Plato_5"/>
    <n v="66"/>
    <x v="6"/>
    <d v="1899-12-30T02:56:00"/>
    <d v="1899-12-30T04:15:00"/>
    <d v="1899-12-30T01:19:00"/>
    <n v="0.93333333333333335"/>
    <n v="0.3833333334342266"/>
    <x v="0"/>
    <m/>
    <x v="6"/>
  </r>
  <r>
    <n v="10"/>
    <x v="529"/>
    <n v="4"/>
    <d v="2023-04-07T01:48:00"/>
    <d v="2023-04-07T03:20:00"/>
    <x v="4"/>
    <x v="0"/>
    <x v="1"/>
    <n v="18.66"/>
    <s v="Ocupada"/>
    <n v="725"/>
    <x v="9"/>
    <s v="Plato_18, Plato_5"/>
    <n v="168"/>
    <x v="6"/>
    <d v="1899-12-30T01:48:00"/>
    <d v="1899-12-30T03:20:00"/>
    <d v="1899-12-30T01:47:00"/>
    <n v="1.4166666666666667"/>
    <n v="0.36666666677532089"/>
    <x v="0"/>
    <m/>
    <x v="6"/>
  </r>
  <r>
    <n v="11"/>
    <x v="172"/>
    <n v="2"/>
    <d v="2023-04-07T02:28:00"/>
    <d v="2023-04-07T05:43:00"/>
    <x v="3"/>
    <x v="1"/>
    <x v="2"/>
    <n v="41.38"/>
    <s v="Reservada"/>
    <n v="726"/>
    <x v="0"/>
    <s v="Plato_5, Plato_19, Plato_14"/>
    <n v="126"/>
    <x v="6"/>
    <d v="1899-12-30T02:28:00"/>
    <d v="1899-12-30T05:43:00"/>
    <d v="1899-12-30T03:15:00"/>
    <n v="1.2333333333333334"/>
    <n v="2.0166666666084589"/>
    <x v="0"/>
    <m/>
    <x v="6"/>
  </r>
  <r>
    <n v="17"/>
    <x v="452"/>
    <n v="6"/>
    <d v="2023-04-07T00:31:00"/>
    <d v="2023-04-07T03:02:00"/>
    <x v="2"/>
    <x v="2"/>
    <x v="0"/>
    <n v="13.24"/>
    <s v="Reservada"/>
    <n v="727"/>
    <x v="1"/>
    <s v="Plato_3"/>
    <n v="40"/>
    <x v="6"/>
    <d v="1899-12-30T00:31:00"/>
    <d v="1899-12-30T03:02:00"/>
    <d v="1899-12-30T02:31:00"/>
    <n v="0.35"/>
    <n v="2.1666666666627861"/>
    <x v="0"/>
    <m/>
    <x v="6"/>
  </r>
  <r>
    <n v="9"/>
    <x v="275"/>
    <n v="6"/>
    <d v="2023-04-07T02:06:00"/>
    <d v="2023-04-07T04:29:00"/>
    <x v="1"/>
    <x v="1"/>
    <x v="0"/>
    <n v="34.28"/>
    <s v="Ocupada"/>
    <n v="728"/>
    <x v="10"/>
    <s v="Plato_4, Plato_6, Plato_15"/>
    <n v="195"/>
    <x v="6"/>
    <d v="1899-12-30T02:06:00"/>
    <d v="1899-12-30T04:29:00"/>
    <d v="1899-12-30T02:38:00"/>
    <n v="1.2"/>
    <n v="1.4333333332440816"/>
    <x v="0"/>
    <m/>
    <x v="6"/>
  </r>
  <r>
    <n v="20"/>
    <x v="214"/>
    <n v="2"/>
    <d v="2023-04-07T02:49:00"/>
    <d v="2023-04-07T06:05:00"/>
    <x v="3"/>
    <x v="1"/>
    <x v="2"/>
    <n v="18.97"/>
    <s v="Ocupada"/>
    <n v="729"/>
    <x v="7"/>
    <s v="Plato_18, Plato_3"/>
    <n v="128"/>
    <x v="6"/>
    <d v="1899-12-30T02:49:00"/>
    <d v="1899-12-30T06:05:00"/>
    <d v="1899-12-30T03:31:00"/>
    <n v="1.0833333333333333"/>
    <n v="2.4333333333294531"/>
    <x v="0"/>
    <m/>
    <x v="6"/>
  </r>
  <r>
    <n v="8"/>
    <x v="458"/>
    <n v="3"/>
    <d v="2023-04-07T00:29:00"/>
    <d v="2023-04-07T02:33:00"/>
    <x v="0"/>
    <x v="0"/>
    <x v="2"/>
    <n v="15.02"/>
    <s v="Ocupada"/>
    <n v="730"/>
    <x v="0"/>
    <s v="Plato_2, Plato_7"/>
    <n v="114"/>
    <x v="6"/>
    <d v="1899-12-30T00:29:00"/>
    <d v="1899-12-30T02:33:00"/>
    <d v="1899-12-30T02:19:00"/>
    <n v="1.3166666666666667"/>
    <n v="0.99999999992627031"/>
    <x v="0"/>
    <m/>
    <x v="6"/>
  </r>
  <r>
    <n v="17"/>
    <x v="346"/>
    <n v="3"/>
    <d v="2023-04-07T03:16:00"/>
    <d v="2023-04-07T06:25:00"/>
    <x v="2"/>
    <x v="0"/>
    <x v="2"/>
    <n v="14.35"/>
    <s v="Reservada"/>
    <n v="731"/>
    <x v="9"/>
    <s v="Plato_15"/>
    <n v="64"/>
    <x v="6"/>
    <d v="1899-12-30T03:16:00"/>
    <d v="1899-12-30T06:25:00"/>
    <d v="1899-12-30T03:09:00"/>
    <n v="0.78333333333333333"/>
    <n v="2.3666666666317422"/>
    <x v="0"/>
    <m/>
    <x v="6"/>
  </r>
  <r>
    <n v="12"/>
    <x v="530"/>
    <n v="3"/>
    <d v="2023-04-07T03:17:00"/>
    <d v="2023-04-07T07:13:00"/>
    <x v="4"/>
    <x v="0"/>
    <x v="2"/>
    <n v="43.35"/>
    <s v="Reservada"/>
    <n v="732"/>
    <x v="2"/>
    <s v="Plato_20, Plato_10, Plato_19"/>
    <n v="306"/>
    <x v="6"/>
    <d v="1899-12-30T03:17:00"/>
    <d v="1899-12-30T07:13:00"/>
    <d v="1899-12-30T03:56:00"/>
    <n v="2.0166666666666666"/>
    <n v="1.9166666665657734"/>
    <x v="0"/>
    <m/>
    <x v="6"/>
  </r>
  <r>
    <n v="14"/>
    <x v="157"/>
    <n v="6"/>
    <d v="2023-04-07T03:40:00"/>
    <d v="2023-04-07T05:28:00"/>
    <x v="4"/>
    <x v="2"/>
    <x v="2"/>
    <n v="35.090000000000003"/>
    <s v="Libre"/>
    <n v="733"/>
    <x v="10"/>
    <s v="Plato_19, Plato_7, Plato_6"/>
    <n v="186"/>
    <x v="6"/>
    <d v="1899-12-30T03:40:00"/>
    <d v="1899-12-30T05:28:00"/>
    <d v="1899-12-30T01:48:00"/>
    <n v="1.2333333333333334"/>
    <n v="0.56666666659681741"/>
    <x v="0"/>
    <m/>
    <x v="6"/>
  </r>
  <r>
    <n v="14"/>
    <x v="531"/>
    <n v="2"/>
    <d v="2023-04-07T02:27:00"/>
    <d v="2023-04-07T04:57:00"/>
    <x v="2"/>
    <x v="0"/>
    <x v="1"/>
    <n v="46.82"/>
    <s v="Libre"/>
    <n v="734"/>
    <x v="5"/>
    <s v="Plato_15, Plato_7, Plato_12"/>
    <n v="139"/>
    <x v="6"/>
    <d v="1899-12-30T02:27:00"/>
    <d v="1899-12-30T04:57:00"/>
    <d v="1899-12-30T02:30:00"/>
    <n v="0.8666666666666667"/>
    <n v="1.6333333334497486"/>
    <x v="0"/>
    <m/>
    <x v="6"/>
  </r>
  <r>
    <n v="20"/>
    <x v="283"/>
    <n v="4"/>
    <d v="2023-04-07T01:52:00"/>
    <d v="2023-04-07T03:47:00"/>
    <x v="0"/>
    <x v="1"/>
    <x v="2"/>
    <n v="38.43"/>
    <s v="Libre"/>
    <n v="735"/>
    <x v="0"/>
    <s v="Plato_14, Plato_15"/>
    <n v="142"/>
    <x v="6"/>
    <d v="1899-12-30T01:52:00"/>
    <d v="1899-12-30T03:47:00"/>
    <d v="1899-12-30T01:55:00"/>
    <n v="1.45"/>
    <n v="0.4666666666278616"/>
    <x v="0"/>
    <m/>
    <x v="6"/>
  </r>
  <r>
    <n v="17"/>
    <x v="163"/>
    <n v="2"/>
    <d v="2023-04-07T01:08:00"/>
    <d v="2023-04-07T03:24:00"/>
    <x v="4"/>
    <x v="1"/>
    <x v="2"/>
    <n v="25.91"/>
    <s v="Ocupada"/>
    <n v="736"/>
    <x v="0"/>
    <s v="Plato_5, Plato_16, Plato_17"/>
    <n v="215"/>
    <x v="6"/>
    <d v="1899-12-30T01:08:00"/>
    <d v="1899-12-30T03:24:00"/>
    <d v="1899-12-30T02:31:00"/>
    <n v="1.5333333333333334"/>
    <n v="0.98333333338766038"/>
    <x v="0"/>
    <m/>
    <x v="6"/>
  </r>
  <r>
    <n v="6"/>
    <x v="532"/>
    <n v="1"/>
    <d v="2023-04-07T00:39:00"/>
    <d v="2023-04-07T03:06:00"/>
    <x v="2"/>
    <x v="1"/>
    <x v="0"/>
    <n v="24.09"/>
    <s v="Reservada"/>
    <n v="737"/>
    <x v="3"/>
    <s v="Plato_9, Plato_2"/>
    <n v="118"/>
    <x v="6"/>
    <d v="1899-12-30T00:39:00"/>
    <d v="1899-12-30T03:06:00"/>
    <d v="1899-12-30T02:27:00"/>
    <n v="0.36666666666666664"/>
    <n v="2.0833333332867672"/>
    <x v="0"/>
    <m/>
    <x v="6"/>
  </r>
  <r>
    <n v="15"/>
    <x v="411"/>
    <n v="1"/>
    <d v="2023-04-07T00:51:00"/>
    <d v="2023-04-07T02:04:00"/>
    <x v="0"/>
    <x v="0"/>
    <x v="2"/>
    <n v="17.37"/>
    <s v="Ocupada"/>
    <n v="738"/>
    <x v="0"/>
    <s v="Plato_10, Plato_16, Plato_4"/>
    <n v="134"/>
    <x v="6"/>
    <d v="1899-12-30T00:51:00"/>
    <d v="1899-12-30T02:04:00"/>
    <d v="1899-12-30T01:28:00"/>
    <n v="1.5666666666666667"/>
    <n v="0"/>
    <x v="1"/>
    <m/>
    <x v="6"/>
  </r>
  <r>
    <n v="10"/>
    <x v="533"/>
    <n v="5"/>
    <d v="2023-04-07T03:53:00"/>
    <d v="2023-04-07T06:10:00"/>
    <x v="2"/>
    <x v="0"/>
    <x v="0"/>
    <n v="33.69"/>
    <s v="Reservada"/>
    <n v="739"/>
    <x v="1"/>
    <s v="Plato_14"/>
    <n v="46"/>
    <x v="6"/>
    <d v="1899-12-30T03:53:00"/>
    <d v="1899-12-30T06:10:00"/>
    <d v="1899-12-30T02:17:00"/>
    <n v="0.9"/>
    <n v="1.3833333332673647"/>
    <x v="0"/>
    <m/>
    <x v="6"/>
  </r>
  <r>
    <n v="16"/>
    <x v="534"/>
    <n v="6"/>
    <d v="2023-04-07T03:49:00"/>
    <d v="2023-04-07T06:24:00"/>
    <x v="1"/>
    <x v="0"/>
    <x v="0"/>
    <n v="16.05"/>
    <s v="Reservada"/>
    <n v="740"/>
    <x v="8"/>
    <s v="Plato_16, Plato_15, Plato_19, Plato_14"/>
    <n v="293"/>
    <x v="6"/>
    <d v="1899-12-30T03:49:00"/>
    <d v="1899-12-30T06:24:00"/>
    <d v="1899-12-30T02:35:00"/>
    <n v="1.8833333333333333"/>
    <n v="0.70000000003880514"/>
    <x v="0"/>
    <m/>
    <x v="6"/>
  </r>
  <r>
    <n v="14"/>
    <x v="338"/>
    <n v="4"/>
    <d v="2023-04-07T00:29:00"/>
    <d v="2023-04-07T04:23:00"/>
    <x v="2"/>
    <x v="0"/>
    <x v="0"/>
    <n v="40.31"/>
    <s v="Ocupada"/>
    <n v="741"/>
    <x v="7"/>
    <s v="Plato_7, Plato_9, Plato_11, Plato_16"/>
    <n v="285"/>
    <x v="6"/>
    <d v="1899-12-30T00:29:00"/>
    <d v="1899-12-30T04:23:00"/>
    <d v="1899-12-30T04:09:00"/>
    <n v="2.75"/>
    <n v="1.3999999999650754"/>
    <x v="0"/>
    <m/>
    <x v="6"/>
  </r>
  <r>
    <n v="20"/>
    <x v="431"/>
    <n v="4"/>
    <d v="2023-04-07T00:36:00"/>
    <d v="2023-04-07T02:22:00"/>
    <x v="2"/>
    <x v="1"/>
    <x v="2"/>
    <n v="10.51"/>
    <s v="Reservada"/>
    <n v="742"/>
    <x v="1"/>
    <s v="Plato_17, Plato_2, Plato_10, Plato_12"/>
    <n v="166"/>
    <x v="6"/>
    <d v="1899-12-30T00:36:00"/>
    <d v="1899-12-30T02:22:00"/>
    <d v="1899-12-30T01:46:00"/>
    <n v="2.4166666666666665"/>
    <n v="0"/>
    <x v="1"/>
    <m/>
    <x v="6"/>
  </r>
  <r>
    <n v="19"/>
    <x v="288"/>
    <n v="2"/>
    <d v="2023-04-07T03:47:00"/>
    <d v="2023-04-07T07:44:00"/>
    <x v="0"/>
    <x v="0"/>
    <x v="0"/>
    <n v="25.7"/>
    <s v="Ocupada"/>
    <n v="743"/>
    <x v="2"/>
    <s v="Plato_10, Plato_4, Plato_14"/>
    <n v="134"/>
    <x v="6"/>
    <d v="1899-12-30T03:47:00"/>
    <d v="1899-12-30T07:44:00"/>
    <d v="1899-12-30T04:12:00"/>
    <n v="2.3833333333333333"/>
    <n v="1.8166666667947236"/>
    <x v="0"/>
    <m/>
    <x v="6"/>
  </r>
  <r>
    <n v="11"/>
    <x v="7"/>
    <n v="1"/>
    <d v="2023-04-07T01:59:00"/>
    <d v="2023-04-07T05:49:00"/>
    <x v="1"/>
    <x v="0"/>
    <x v="2"/>
    <n v="26.5"/>
    <s v="Libre"/>
    <n v="744"/>
    <x v="0"/>
    <s v="Plato_4, Plato_9"/>
    <n v="76"/>
    <x v="6"/>
    <d v="1899-12-30T01:59:00"/>
    <d v="1899-12-30T05:49:00"/>
    <d v="1899-12-30T03:50:00"/>
    <n v="1.1166666666666667"/>
    <n v="2.7166666665890564"/>
    <x v="0"/>
    <m/>
    <x v="6"/>
  </r>
  <r>
    <n v="3"/>
    <x v="513"/>
    <n v="1"/>
    <d v="2023-04-07T02:34:00"/>
    <d v="2023-04-07T04:52:00"/>
    <x v="3"/>
    <x v="0"/>
    <x v="1"/>
    <n v="18.75"/>
    <s v="Libre"/>
    <n v="745"/>
    <x v="6"/>
    <s v="Plato_8, Plato_7, Plato_1, Plato_6"/>
    <n v="284"/>
    <x v="6"/>
    <d v="1899-12-30T02:34:00"/>
    <d v="1899-12-30T04:52:00"/>
    <d v="1899-12-30T02:18:00"/>
    <n v="1.2166666666666666"/>
    <n v="1.0833333333216919"/>
    <x v="0"/>
    <m/>
    <x v="6"/>
  </r>
  <r>
    <n v="13"/>
    <x v="518"/>
    <n v="2"/>
    <d v="2023-04-07T03:10:00"/>
    <d v="2023-04-07T06:27:00"/>
    <x v="1"/>
    <x v="0"/>
    <x v="2"/>
    <n v="44.9"/>
    <s v="Ocupada"/>
    <n v="746"/>
    <x v="9"/>
    <s v="Plato_8, Plato_15"/>
    <n v="201"/>
    <x v="6"/>
    <d v="1899-12-30T03:10:00"/>
    <d v="1899-12-30T06:27:00"/>
    <d v="1899-12-30T03:32:00"/>
    <n v="1.2833333333333334"/>
    <n v="2.2500000000504468"/>
    <x v="0"/>
    <m/>
    <x v="6"/>
  </r>
  <r>
    <n v="16"/>
    <x v="535"/>
    <n v="3"/>
    <d v="2023-04-07T02:53:00"/>
    <d v="2023-04-07T04:49:00"/>
    <x v="1"/>
    <x v="1"/>
    <x v="0"/>
    <n v="37.229999999999997"/>
    <s v="Reservada"/>
    <n v="747"/>
    <x v="7"/>
    <s v="Plato_1"/>
    <n v="25"/>
    <x v="6"/>
    <d v="1899-12-30T02:53:00"/>
    <d v="1899-12-30T04:49:00"/>
    <d v="1899-12-30T01:56:00"/>
    <n v="0.46666666666666667"/>
    <n v="1.4666666666821886"/>
    <x v="0"/>
    <m/>
    <x v="6"/>
  </r>
  <r>
    <n v="2"/>
    <x v="536"/>
    <n v="4"/>
    <d v="2023-04-07T02:32:00"/>
    <d v="2023-04-07T05:58:00"/>
    <x v="2"/>
    <x v="0"/>
    <x v="2"/>
    <n v="12.55"/>
    <s v="Reservada"/>
    <n v="748"/>
    <x v="5"/>
    <s v="Plato_15, Plato_10"/>
    <n v="110"/>
    <x v="6"/>
    <d v="1899-12-30T02:32:00"/>
    <d v="1899-12-30T05:58:00"/>
    <d v="1899-12-30T03:26:00"/>
    <n v="0.6166666666666667"/>
    <n v="2.8166666666821887"/>
    <x v="0"/>
    <m/>
    <x v="6"/>
  </r>
  <r>
    <n v="1"/>
    <x v="535"/>
    <n v="2"/>
    <d v="2023-04-07T01:21:00"/>
    <d v="2023-04-07T02:52:00"/>
    <x v="4"/>
    <x v="0"/>
    <x v="0"/>
    <n v="24.12"/>
    <s v="Ocupada"/>
    <n v="749"/>
    <x v="4"/>
    <s v="Plato_8"/>
    <n v="70"/>
    <x v="6"/>
    <d v="1899-12-30T01:21:00"/>
    <d v="1899-12-30T02:52:00"/>
    <d v="1899-12-30T01:46:00"/>
    <n v="0.13333333333333333"/>
    <n v="1.6333333332130375"/>
    <x v="0"/>
    <m/>
    <x v="6"/>
  </r>
  <r>
    <n v="6"/>
    <x v="537"/>
    <n v="4"/>
    <d v="2023-04-07T01:46:00"/>
    <d v="2023-04-07T03:00:00"/>
    <x v="1"/>
    <x v="0"/>
    <x v="2"/>
    <n v="21.82"/>
    <s v="Libre"/>
    <n v="750"/>
    <x v="6"/>
    <s v="Plato_17, Plato_10"/>
    <n v="119"/>
    <x v="6"/>
    <d v="1899-12-30T01:46:00"/>
    <d v="1899-12-30T03:00:00"/>
    <d v="1899-12-30T01:14:00"/>
    <n v="1.4333333333333333"/>
    <n v="0"/>
    <x v="1"/>
    <m/>
    <x v="6"/>
  </r>
  <r>
    <n v="17"/>
    <x v="349"/>
    <n v="6"/>
    <d v="2023-04-07T01:32:00"/>
    <d v="2023-04-07T03:10:00"/>
    <x v="2"/>
    <x v="1"/>
    <x v="2"/>
    <n v="49.35"/>
    <s v="Libre"/>
    <n v="751"/>
    <x v="2"/>
    <s v="Plato_9, Plato_1, Plato_5"/>
    <n v="170"/>
    <x v="6"/>
    <d v="1899-12-30T01:32:00"/>
    <d v="1899-12-30T03:10:00"/>
    <d v="1899-12-30T01:38:00"/>
    <n v="1.45"/>
    <n v="0.18333333341870461"/>
    <x v="0"/>
    <m/>
    <x v="6"/>
  </r>
  <r>
    <n v="3"/>
    <x v="351"/>
    <n v="5"/>
    <d v="2023-04-07T02:05:00"/>
    <d v="2023-04-07T04:23:00"/>
    <x v="0"/>
    <x v="0"/>
    <x v="2"/>
    <n v="46.27"/>
    <s v="Libre"/>
    <n v="752"/>
    <x v="4"/>
    <s v="Plato_2"/>
    <n v="60"/>
    <x v="6"/>
    <d v="1899-12-30T02:05:00"/>
    <d v="1899-12-30T04:23:00"/>
    <d v="1899-12-30T02:18:00"/>
    <n v="0.5"/>
    <n v="1.7999999999883585"/>
    <x v="0"/>
    <m/>
    <x v="6"/>
  </r>
  <r>
    <n v="11"/>
    <x v="250"/>
    <n v="4"/>
    <d v="2023-04-07T02:27:00"/>
    <d v="2023-04-07T04:38:00"/>
    <x v="4"/>
    <x v="0"/>
    <x v="0"/>
    <n v="26.24"/>
    <s v="Libre"/>
    <n v="753"/>
    <x v="9"/>
    <s v="Plato_15, Plato_14, Plato_7, Plato_19"/>
    <n v="163"/>
    <x v="6"/>
    <d v="1899-12-30T02:27:00"/>
    <d v="1899-12-30T04:38:00"/>
    <d v="1899-12-30T02:11:00"/>
    <n v="2.1333333333333333"/>
    <n v="5.0000000131937394E-2"/>
    <x v="0"/>
    <m/>
    <x v="6"/>
  </r>
  <r>
    <n v="8"/>
    <x v="327"/>
    <n v="3"/>
    <d v="2023-04-07T03:21:00"/>
    <d v="2023-04-07T04:36:00"/>
    <x v="0"/>
    <x v="0"/>
    <x v="2"/>
    <n v="42.74"/>
    <s v="Reservada"/>
    <n v="754"/>
    <x v="0"/>
    <s v="Plato_7, Plato_6, Plato_16"/>
    <n v="237"/>
    <x v="6"/>
    <d v="1899-12-30T03:21:00"/>
    <d v="1899-12-30T04:36:00"/>
    <d v="1899-12-30T01:15:00"/>
    <n v="1.4833333333333334"/>
    <n v="0"/>
    <x v="1"/>
    <m/>
    <x v="6"/>
  </r>
  <r>
    <n v="12"/>
    <x v="538"/>
    <n v="3"/>
    <d v="2023-04-07T02:01:00"/>
    <d v="2023-04-07T04:27:00"/>
    <x v="2"/>
    <x v="0"/>
    <x v="2"/>
    <n v="26.65"/>
    <s v="Ocupada"/>
    <n v="755"/>
    <x v="2"/>
    <s v="Plato_13, Plato_1, Plato_12, Plato_9"/>
    <n v="211"/>
    <x v="6"/>
    <d v="1899-12-30T02:01:00"/>
    <d v="1899-12-30T04:27:00"/>
    <d v="1899-12-30T02:41:00"/>
    <n v="1.8166666666666667"/>
    <n v="0.86666666674039639"/>
    <x v="0"/>
    <m/>
    <x v="6"/>
  </r>
  <r>
    <n v="11"/>
    <x v="539"/>
    <n v="1"/>
    <d v="2023-04-07T03:53:00"/>
    <d v="2023-04-07T07:51:00"/>
    <x v="1"/>
    <x v="2"/>
    <x v="2"/>
    <n v="31.75"/>
    <s v="Libre"/>
    <n v="756"/>
    <x v="4"/>
    <s v="Plato_17, Plato_12"/>
    <n v="50"/>
    <x v="6"/>
    <d v="1899-12-30T03:53:00"/>
    <d v="1899-12-30T07:51:00"/>
    <d v="1899-12-30T03:58:00"/>
    <n v="0.56666666666666665"/>
    <n v="3.3999999998331383"/>
    <x v="0"/>
    <m/>
    <x v="6"/>
  </r>
  <r>
    <n v="3"/>
    <x v="540"/>
    <n v="6"/>
    <d v="2023-04-07T01:47:00"/>
    <d v="2023-04-07T04:42:00"/>
    <x v="2"/>
    <x v="0"/>
    <x v="0"/>
    <n v="10.029999999999999"/>
    <s v="Reservada"/>
    <n v="757"/>
    <x v="2"/>
    <s v="Plato_2"/>
    <n v="60"/>
    <x v="6"/>
    <d v="1899-12-30T01:47:00"/>
    <d v="1899-12-30T04:42:00"/>
    <d v="1899-12-30T02:55:00"/>
    <n v="0.66666666666666663"/>
    <n v="2.2499999999029874"/>
    <x v="0"/>
    <m/>
    <x v="6"/>
  </r>
  <r>
    <n v="18"/>
    <x v="541"/>
    <n v="4"/>
    <d v="2023-04-07T00:17:00"/>
    <d v="2023-04-07T02:10:00"/>
    <x v="0"/>
    <x v="1"/>
    <x v="1"/>
    <n v="27.04"/>
    <s v="Reservada"/>
    <n v="758"/>
    <x v="4"/>
    <s v="Plato_2, Plato_5"/>
    <n v="52"/>
    <x v="6"/>
    <d v="1899-12-30T00:17:00"/>
    <d v="1899-12-30T02:10:00"/>
    <d v="1899-12-30T01:53:00"/>
    <n v="0.68333333333333335"/>
    <n v="1.2000000000271636"/>
    <x v="0"/>
    <m/>
    <x v="6"/>
  </r>
  <r>
    <n v="20"/>
    <x v="542"/>
    <n v="5"/>
    <d v="2023-04-07T00:40:00"/>
    <d v="2023-04-07T03:45:00"/>
    <x v="1"/>
    <x v="0"/>
    <x v="2"/>
    <n v="13.7"/>
    <s v="Reservada"/>
    <n v="759"/>
    <x v="10"/>
    <s v="Plato_11, Plato_6, Plato_1, Plato_9"/>
    <n v="342"/>
    <x v="6"/>
    <d v="1899-12-30T00:40:00"/>
    <d v="1899-12-30T03:45:00"/>
    <d v="1899-12-30T03:05:00"/>
    <n v="3.2666666666666666"/>
    <n v="0"/>
    <x v="1"/>
    <m/>
    <x v="6"/>
  </r>
  <r>
    <n v="5"/>
    <x v="543"/>
    <n v="6"/>
    <d v="2023-04-07T00:25:00"/>
    <d v="2023-04-07T01:40:00"/>
    <x v="4"/>
    <x v="0"/>
    <x v="2"/>
    <n v="39.42"/>
    <s v="Libre"/>
    <n v="760"/>
    <x v="10"/>
    <s v="Plato_8"/>
    <n v="105"/>
    <x v="6"/>
    <d v="1899-12-30T00:25:00"/>
    <d v="1899-12-30T01:40:00"/>
    <d v="1899-12-30T01:15:00"/>
    <n v="0.33333333333333331"/>
    <n v="0.9166666667248744"/>
    <x v="0"/>
    <m/>
    <x v="6"/>
  </r>
  <r>
    <n v="4"/>
    <x v="466"/>
    <n v="4"/>
    <d v="2023-04-07T02:39:00"/>
    <d v="2023-04-07T03:42:00"/>
    <x v="0"/>
    <x v="1"/>
    <x v="2"/>
    <n v="16.850000000000001"/>
    <s v="Libre"/>
    <n v="761"/>
    <x v="0"/>
    <s v="Plato_7, Plato_16, Plato_14"/>
    <n v="174"/>
    <x v="6"/>
    <d v="1899-12-30T02:39:00"/>
    <d v="1899-12-30T03:42:00"/>
    <d v="1899-12-30T01:03:00"/>
    <n v="1.7"/>
    <n v="0"/>
    <x v="1"/>
    <m/>
    <x v="6"/>
  </r>
  <r>
    <n v="4"/>
    <x v="259"/>
    <n v="3"/>
    <d v="2023-04-07T01:18:00"/>
    <d v="2023-04-07T03:25:00"/>
    <x v="3"/>
    <x v="1"/>
    <x v="2"/>
    <n v="49.45"/>
    <s v="Reservada"/>
    <n v="762"/>
    <x v="7"/>
    <s v="Plato_13, Plato_10"/>
    <n v="99"/>
    <x v="6"/>
    <d v="1899-12-30T01:18:00"/>
    <d v="1899-12-30T03:25:00"/>
    <d v="1899-12-30T02:07:00"/>
    <n v="0.48333333333333334"/>
    <n v="1.633333333247962"/>
    <x v="0"/>
    <m/>
    <x v="6"/>
  </r>
  <r>
    <n v="18"/>
    <x v="463"/>
    <n v="3"/>
    <d v="2023-04-07T03:49:00"/>
    <d v="2023-04-07T05:12:00"/>
    <x v="4"/>
    <x v="0"/>
    <x v="2"/>
    <n v="22.88"/>
    <s v="Reservada"/>
    <n v="763"/>
    <x v="10"/>
    <s v="Plato_11, Plato_12"/>
    <n v="104"/>
    <x v="6"/>
    <d v="1899-12-30T03:49:00"/>
    <d v="1899-12-30T05:12:00"/>
    <d v="1899-12-30T01:23:00"/>
    <n v="0.53333333333333333"/>
    <n v="0.84999999996895592"/>
    <x v="0"/>
    <m/>
    <x v="6"/>
  </r>
  <r>
    <n v="20"/>
    <x v="544"/>
    <n v="1"/>
    <d v="2023-04-07T03:30:00"/>
    <d v="2023-04-07T05:46:00"/>
    <x v="4"/>
    <x v="2"/>
    <x v="2"/>
    <n v="20.41"/>
    <s v="Ocupada"/>
    <n v="764"/>
    <x v="1"/>
    <s v="Plato_6, Plato_18, Plato_7"/>
    <n v="85"/>
    <x v="6"/>
    <d v="1899-12-30T03:30:00"/>
    <d v="1899-12-30T05:46:00"/>
    <d v="1899-12-30T02:31:00"/>
    <n v="1.8666666666666667"/>
    <n v="0.64999999987970414"/>
    <x v="0"/>
    <m/>
    <x v="6"/>
  </r>
  <r>
    <n v="20"/>
    <x v="444"/>
    <n v="4"/>
    <d v="2023-04-07T00:24:00"/>
    <d v="2023-04-07T01:37:00"/>
    <x v="0"/>
    <x v="2"/>
    <x v="2"/>
    <n v="30.77"/>
    <s v="Libre"/>
    <n v="765"/>
    <x v="9"/>
    <s v="Plato_10, Plato_16, Plato_13, Plato_19"/>
    <n v="233"/>
    <x v="6"/>
    <d v="1899-12-30T00:24:00"/>
    <d v="1899-12-30T01:37:00"/>
    <d v="1899-12-30T01:13:00"/>
    <n v="2.7333333333333334"/>
    <n v="0"/>
    <x v="1"/>
    <m/>
    <x v="6"/>
  </r>
  <r>
    <n v="17"/>
    <x v="15"/>
    <n v="6"/>
    <d v="2023-04-07T01:34:00"/>
    <d v="2023-04-07T04:50:00"/>
    <x v="2"/>
    <x v="2"/>
    <x v="2"/>
    <n v="12.57"/>
    <s v="Reservada"/>
    <n v="766"/>
    <x v="10"/>
    <s v="Plato_2, Plato_12, Plato_3, Plato_14"/>
    <n v="185"/>
    <x v="6"/>
    <d v="1899-12-30T01:34:00"/>
    <d v="1899-12-30T04:50:00"/>
    <d v="1899-12-30T03:16:00"/>
    <n v="2.2333333333333334"/>
    <n v="1.0333333333294528"/>
    <x v="0"/>
    <m/>
    <x v="6"/>
  </r>
  <r>
    <n v="10"/>
    <x v="545"/>
    <n v="3"/>
    <d v="2023-04-07T01:08:00"/>
    <d v="2023-04-07T03:57:00"/>
    <x v="2"/>
    <x v="1"/>
    <x v="2"/>
    <n v="15.98"/>
    <s v="Reservada"/>
    <n v="767"/>
    <x v="8"/>
    <s v="Plato_9, Plato_7, Plato_13"/>
    <n v="169"/>
    <x v="6"/>
    <d v="1899-12-30T01:08:00"/>
    <d v="1899-12-30T03:57:00"/>
    <d v="1899-12-30T02:49:00"/>
    <n v="1.4166666666666667"/>
    <n v="1.3999999999262702"/>
    <x v="0"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00DFFD-C200-4841-8DA2-81AC2BB97D96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772" firstHeaderRow="0" firstDataRow="1" firstDataCol="1"/>
  <pivotFields count="13">
    <pivotField axis="axisRow" showAll="0">
      <items count="7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</pivotFields>
  <rowFields count="1">
    <field x="0"/>
  </rowFields>
  <rowItems count="7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oste total" fld="12" baseField="0" baseItem="0"/>
    <dataField name="Suma de Tiempo de Preparación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D50241-D514-4299-AA9A-B04781066CBE}" name="TablaDinámica10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71" firstHeaderRow="1" firstDataRow="1" firstDataCol="1"/>
  <pivotFields count="13">
    <pivotField axis="axisRow" showAll="0">
      <items count="7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numFmtId="10" showAll="0"/>
    <pivotField showAll="0"/>
  </pivotFields>
  <rowFields count="1">
    <field x="0"/>
  </rowFields>
  <rowItems count="7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 t="grand">
      <x/>
    </i>
  </rowItems>
  <colItems count="1">
    <i/>
  </colItems>
  <dataFields count="1">
    <dataField name="Suma de Costo Unitario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77230D-945F-445B-992E-D3971A2FF993}" name="TablaDinámica7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70:E83" firstHeaderRow="1" firstDataRow="2" firstDataCol="1"/>
  <pivotFields count="23">
    <pivotField showAll="0"/>
    <pivotField showAll="0"/>
    <pivotField showAll="0"/>
    <pivotField numFmtId="22" showAll="0"/>
    <pivotField numFmtId="22"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dataField="1" numFmtId="2" showAll="0"/>
    <pivotField showAll="0"/>
    <pivotField showAll="0"/>
    <pivotField axis="axisRow"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showAll="0"/>
    <pivotField showAll="0"/>
    <pivotField showAll="0">
      <items count="14">
        <item f="1" x="7"/>
        <item f="1" x="8"/>
        <item f="1" x="9"/>
        <item f="1" x="10"/>
        <item f="1" x="11"/>
        <item f="1" x="12"/>
        <item x="0"/>
        <item x="1"/>
        <item x="2"/>
        <item x="3"/>
        <item x="4"/>
        <item x="5"/>
        <item x="6"/>
        <item t="default"/>
      </items>
    </pivotField>
    <pivotField numFmtId="166" showAll="0"/>
    <pivotField numFmtId="166" showAll="0"/>
    <pivotField numFmtId="166" showAll="0"/>
    <pivotField numFmtId="2" showAll="0"/>
    <pivotField numFmtId="2" showAll="0"/>
    <pivotField showAll="0"/>
    <pivotField showAll="0"/>
    <pivotField showAll="0"/>
  </pivotFields>
  <rowFields count="1">
    <field x="1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a de Propina" fld="8" baseField="0" baseItem="0" numFmtId="164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55DEB-11F9-46CF-82B2-4F6D1C14CF08}" name="TablaDinámica1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41:B53" firstHeaderRow="1" firstDataRow="1" firstDataCol="1"/>
  <pivotFields count="23">
    <pivotField showAll="0"/>
    <pivotField showAll="0"/>
    <pivotField showAll="0"/>
    <pivotField numFmtId="22" showAll="0"/>
    <pivotField numFmtId="22" showAll="0"/>
    <pivotField showAll="0"/>
    <pivotField showAll="0"/>
    <pivotField showAll="0"/>
    <pivotField numFmtId="2" showAll="0"/>
    <pivotField showAll="0"/>
    <pivotField showAll="0"/>
    <pivotField axis="axisRow"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showAll="0"/>
    <pivotField dataField="1" showAll="0"/>
    <pivotField showAll="0">
      <items count="14">
        <item f="1" x="7"/>
        <item f="1" x="8"/>
        <item f="1" x="9"/>
        <item f="1" x="10"/>
        <item f="1" x="11"/>
        <item f="1" x="12"/>
        <item x="0"/>
        <item x="1"/>
        <item x="2"/>
        <item x="3"/>
        <item x="4"/>
        <item x="5"/>
        <item x="6"/>
        <item t="default"/>
      </items>
    </pivotField>
    <pivotField numFmtId="166" showAll="0"/>
    <pivotField numFmtId="166" showAll="0"/>
    <pivotField numFmtId="166" showAll="0"/>
    <pivotField numFmtId="2" showAll="0"/>
    <pivotField numFmtId="2" showAll="0"/>
    <pivotField showAll="0"/>
    <pivotField showAll="0"/>
    <pivotField showAll="0"/>
  </pivotFields>
  <rowFields count="1">
    <field x="1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de Monto total de la cuenta" fld="13" baseField="0" baseItem="0" numFmtId="164"/>
  </dataFields>
  <formats count="1">
    <format dxfId="3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767752-DFA3-4FB3-9ED3-49DB882B6777}" name="TablaDinámica3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19:B23" firstHeaderRow="1" firstDataRow="1" firstDataCol="1"/>
  <pivotFields count="23">
    <pivotField showAll="0"/>
    <pivotField dataField="1" showAll="0"/>
    <pivotField showAll="0"/>
    <pivotField numFmtId="22" showAll="0"/>
    <pivotField numFmtId="22"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2" showAll="0"/>
    <pivotField showAll="0"/>
    <pivotField showAll="0"/>
    <pivotField showAll="0"/>
    <pivotField showAll="0"/>
    <pivotField showAll="0"/>
    <pivotField numFmtId="14" showAll="0">
      <items count="14">
        <item x="0"/>
        <item x="1"/>
        <item x="2"/>
        <item x="3"/>
        <item x="4"/>
        <item x="5"/>
        <item x="6"/>
        <item f="1" x="7"/>
        <item f="1" x="8"/>
        <item f="1" x="9"/>
        <item f="1" x="10"/>
        <item f="1" x="11"/>
        <item f="1" x="12"/>
        <item t="default"/>
      </items>
    </pivotField>
    <pivotField numFmtId="166" showAll="0"/>
    <pivotField numFmtId="166" showAll="0"/>
    <pivotField numFmtId="166" showAll="0"/>
    <pivotField numFmtId="2" showAll="0"/>
    <pivotField numFmtId="2" showAll="0"/>
    <pivotField showAll="0"/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Nombre del Cliente" fld="1" subtotal="count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134EE0-CF30-48B1-83C8-32523AB62355}" name="TablaDinámica5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33:I38" firstHeaderRow="1" firstDataRow="2" firstDataCol="1"/>
  <pivotFields count="23">
    <pivotField showAll="0"/>
    <pivotField showAll="0"/>
    <pivotField showAll="0"/>
    <pivotField numFmtId="14" showAll="0"/>
    <pivotField numFmtId="22"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dataField="1" showAll="0"/>
    <pivotField showAll="0">
      <items count="14">
        <item f="1" x="7"/>
        <item f="1" x="8"/>
        <item f="1" x="9"/>
        <item f="1" x="10"/>
        <item f="1" x="11"/>
        <item f="1" x="12"/>
        <item x="0"/>
        <item x="1"/>
        <item x="2"/>
        <item x="3"/>
        <item x="4"/>
        <item x="5"/>
        <item x="6"/>
        <item t="default"/>
      </items>
    </pivotField>
    <pivotField numFmtId="166" showAll="0"/>
    <pivotField numFmtId="166" showAll="0"/>
    <pivotField numFmtId="166" showAll="0"/>
    <pivotField numFmtId="2" showAll="0"/>
    <pivotField numFmtId="2" showAll="0"/>
    <pivotField showAll="0"/>
    <pivotField showAll="0"/>
    <pivotField axis="axisCol" showAll="0">
      <items count="8">
        <item x="2"/>
        <item x="3"/>
        <item x="4"/>
        <item x="5"/>
        <item x="6"/>
        <item x="0"/>
        <item x="1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2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a de Monto total de la cuenta" fld="13" baseField="0" baseItem="0" numFmtId="164"/>
  </dataFields>
  <formats count="1">
    <format dxfId="4">
      <pivotArea outline="0" collapsedLevelsAreSubtotals="1" fieldPosition="0"/>
    </format>
  </format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6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22" count="1" selected="0">
            <x v="6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2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3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4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5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6"/>
          </reference>
        </references>
      </pivotArea>
    </chartFormat>
    <chartFormat chart="1" format="15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22" count="1" selected="0">
            <x v="6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0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2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3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4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5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22" count="1" selected="0">
            <x v="6"/>
          </reference>
        </references>
      </pivotArea>
    </chartFormat>
    <chartFormat chart="2" format="23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2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D21CEF-4292-413D-9C95-A0594F867437}" name="TablaDinámica6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tipo de servicio">
  <location ref="A56:B60" firstHeaderRow="1" firstDataRow="1" firstDataCol="1"/>
  <pivotFields count="23">
    <pivotField showAll="0"/>
    <pivotField dataField="1" showAll="0"/>
    <pivotField showAll="0"/>
    <pivotField numFmtId="22" showAll="0"/>
    <pivotField numFmtId="22"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>
      <items count="14">
        <item f="1" x="7"/>
        <item f="1" x="8"/>
        <item f="1" x="9"/>
        <item f="1" x="10"/>
        <item f="1" x="11"/>
        <item f="1" x="12"/>
        <item x="0"/>
        <item x="1"/>
        <item x="2"/>
        <item x="3"/>
        <item x="4"/>
        <item x="5"/>
        <item x="6"/>
        <item t="default"/>
      </items>
    </pivotField>
    <pivotField numFmtId="166" showAll="0"/>
    <pivotField numFmtId="166" showAll="0"/>
    <pivotField numFmtId="166" showAll="0"/>
    <pivotField numFmtId="2" showAll="0"/>
    <pivotField numFmtId="2" showAll="0"/>
    <pivotField showAll="0">
      <items count="3">
        <item x="1"/>
        <item h="1" x="0"/>
        <item t="default"/>
      </items>
    </pivotField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" fld="1" subtotal="count" baseField="6" baseItem="0"/>
  </dataFields>
  <formats count="1">
    <format dxfId="5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EA788-5A83-45F6-AE74-A61A9FE56CCD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3:B7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Monto total de la cuenta" fld="13" baseField="0" baseItem="0"/>
  </dataFields>
  <formats count="1">
    <format dxfId="6">
      <pivotArea collapsedLevelsAreSubtotals="1" fieldPosition="0">
        <references count="1">
          <reference field="6" count="3">
            <x v="0"/>
            <x v="1"/>
            <x v="2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788FE1-409A-46A7-BD9D-1ED2A370CD63}" name="TablaDinámica8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92:B98" firstHeaderRow="1" firstDataRow="1" firstDataCol="1"/>
  <pivotFields count="23">
    <pivotField showAll="0"/>
    <pivotField showAll="0"/>
    <pivotField showAll="0"/>
    <pivotField numFmtId="22" showAll="0"/>
    <pivotField numFmtId="22" showAll="0"/>
    <pivotField axis="axisRow" showAll="0">
      <items count="6">
        <item x="1"/>
        <item x="2"/>
        <item x="0"/>
        <item x="4"/>
        <item x="3"/>
        <item t="default"/>
      </items>
    </pivotField>
    <pivotField showAll="0"/>
    <pivotField showAll="0"/>
    <pivotField numFmtId="2" showAll="0"/>
    <pivotField showAll="0"/>
    <pivotField dataField="1" showAll="0"/>
    <pivotField showAll="0"/>
    <pivotField showAll="0"/>
    <pivotField showAll="0"/>
    <pivotField showAll="0">
      <items count="14">
        <item f="1" x="7"/>
        <item f="1" x="8"/>
        <item f="1" x="9"/>
        <item f="1" x="10"/>
        <item f="1" x="11"/>
        <item f="1" x="12"/>
        <item x="0"/>
        <item x="1"/>
        <item x="2"/>
        <item x="3"/>
        <item x="4"/>
        <item x="5"/>
        <item x="6"/>
        <item t="default"/>
      </items>
    </pivotField>
    <pivotField numFmtId="166" showAll="0"/>
    <pivotField numFmtId="166" showAll="0"/>
    <pivotField numFmtId="166" showAll="0"/>
    <pivotField numFmtId="2" showAll="0"/>
    <pivotField numFmtId="2"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Número de Orden" fld="10" subtotal="count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E8A53259-55CF-4E5D-B28B-4B708ECA6915}" autoFormatId="16" applyNumberFormats="0" applyBorderFormats="0" applyFontFormats="0" applyPatternFormats="0" applyAlignmentFormats="0" applyWidthHeightFormats="0">
  <queryTableRefresh nextId="38" unboundColumnsRight="10">
    <queryTableFields count="23">
      <queryTableField id="14" name="Número de Mesa" tableColumnId="14"/>
      <queryTableField id="15" name="Nombre del Cliente" tableColumnId="15"/>
      <queryTableField id="16" name="Número de Comensales" tableColumnId="16"/>
      <queryTableField id="17" name="Hora de Llegada" tableColumnId="17"/>
      <queryTableField id="18" name="Hora de Salida" tableColumnId="18"/>
      <queryTableField id="19" name="Mesero Asignado" tableColumnId="19"/>
      <queryTableField id="20" name="Tipo de Servicio" tableColumnId="20"/>
      <queryTableField id="21" name="Método de Pago" tableColumnId="21"/>
      <queryTableField id="22" name="Propina" tableColumnId="22"/>
      <queryTableField id="23" name="Estado de la Mesa" tableColumnId="23"/>
      <queryTableField id="24" name="Número de Orden" tableColumnId="24"/>
      <queryTableField id="25" name="País de Origen" tableColumnId="25"/>
      <queryTableField id="26" name="Platos Ordenados" tableColumnId="26"/>
      <queryTableField id="33" dataBound="0" tableColumnId="33"/>
      <queryTableField id="32" dataBound="0" tableColumnId="32"/>
      <queryTableField id="31" dataBound="0" tableColumnId="31"/>
      <queryTableField id="30" dataBound="0" tableColumnId="30"/>
      <queryTableField id="29" dataBound="0" tableColumnId="29"/>
      <queryTableField id="28" dataBound="0" tableColumnId="28"/>
      <queryTableField id="27" dataBound="0" tableColumnId="27"/>
      <queryTableField id="34" dataBound="0" tableColumnId="34"/>
      <queryTableField id="35" dataBound="0" tableColumnId="35"/>
      <queryTableField id="37" dataBound="0" tableColumnId="3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63B99BF-92BB-47A0-91BE-D3986C37F6D1}" autoFormatId="16" applyNumberFormats="0" applyBorderFormats="0" applyFontFormats="0" applyPatternFormats="0" applyAlignmentFormats="0" applyWidthHeightFormats="0">
  <queryTableRefresh nextId="14" unboundColumnsRight="4">
    <queryTableFields count="13">
      <queryTableField id="1" name="N√∫mero de Orden" tableColumnId="1"/>
      <queryTableField id="2" name="N√∫mero de Mesa" tableColumnId="2"/>
      <queryTableField id="3" name="Nombre del Plato" tableColumnId="3"/>
      <queryTableField id="4" name="Descripci√≥n del Plato" tableColumnId="4"/>
      <queryTableField id="5" name="Costo Unitario" tableColumnId="5"/>
      <queryTableField id="6" name="Precio Unitario" tableColumnId="6"/>
      <queryTableField id="7" name="Cantidad Ordenada" tableColumnId="7"/>
      <queryTableField id="8" name="Tiempo de Preparaci√≥n" tableColumnId="8"/>
      <queryTableField id="9" name="Observaciones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brado" xr10:uid="{F7AD400D-19A8-4D81-91DF-25E4695BF519}" sourceName="Cobrado">
  <pivotTables>
    <pivotTable tabId="12" name="TablaDinámica6"/>
  </pivotTables>
  <data>
    <tabular pivotCacheId="764485081">
      <items count="2">
        <i x="1" s="1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brado" xr10:uid="{E5576D02-700C-42BA-8788-34D179CB82F8}" cache="SegmentaciónDeDatos_Cobrado" caption="Cobrado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1579D3-81B2-4ABB-8FAC-674F40865F50}" name="salacsv__2" displayName="salacsv__2" ref="A1:W768" tableType="queryTable" totalsRowShown="0" headerRowDxfId="38" dataDxfId="37">
  <autoFilter ref="A1:W768" xr:uid="{3C1579D3-81B2-4ABB-8FAC-674F40865F50}"/>
  <tableColumns count="23">
    <tableColumn id="14" xr3:uid="{7A417404-80D1-47E1-A01D-10E0C0C591F0}" uniqueName="14" name="Número de Mesa" queryTableFieldId="14" dataDxfId="36"/>
    <tableColumn id="15" xr3:uid="{87C04814-BECF-49C1-8124-8DFADC43989A}" uniqueName="15" name="Nombre del Cliente" queryTableFieldId="15" dataDxfId="35"/>
    <tableColumn id="16" xr3:uid="{255B249A-3BD3-4A88-85E2-1D6770EC9D57}" uniqueName="16" name="Número de Comensales" queryTableFieldId="16" dataDxfId="34"/>
    <tableColumn id="17" xr3:uid="{51E2BE25-4E63-4B85-A830-02E5E068CBCC}" uniqueName="17" name="Hora de Llegada" queryTableFieldId="17" dataDxfId="33"/>
    <tableColumn id="18" xr3:uid="{CEF125D9-C5AD-4CC6-914E-FF8732E1A51C}" uniqueName="18" name="Hora de Salida" queryTableFieldId="18" dataDxfId="32"/>
    <tableColumn id="19" xr3:uid="{EBAD58C5-9A4B-4820-9318-0DB94246E706}" uniqueName="19" name="Mesero Asignado" queryTableFieldId="19" dataDxfId="31"/>
    <tableColumn id="20" xr3:uid="{107E7066-35C4-47C6-9FD3-46256A5C8E68}" uniqueName="20" name="Tipo de Servicio" queryTableFieldId="20" dataDxfId="30"/>
    <tableColumn id="21" xr3:uid="{F4D393BC-57F5-490C-83EB-980BCE34B799}" uniqueName="21" name="Método de Pago" queryTableFieldId="21" dataDxfId="29"/>
    <tableColumn id="22" xr3:uid="{97257D4A-3D0D-41C2-8B5A-9BBD9D199840}" uniqueName="22" name="Propina" queryTableFieldId="22" dataDxfId="28"/>
    <tableColumn id="23" xr3:uid="{6A0BEA41-1805-4DB8-AE0A-88FEFC11726E}" uniqueName="23" name="Estado de la Mesa" queryTableFieldId="23" dataDxfId="27"/>
    <tableColumn id="24" xr3:uid="{8B999AA4-EA0E-4A0D-9350-8129874292CF}" uniqueName="24" name="Número de Orden" queryTableFieldId="24" dataDxfId="26"/>
    <tableColumn id="25" xr3:uid="{81F01ADB-7E6B-4C2F-8C85-4E98BD22B723}" uniqueName="25" name="País de Origen" queryTableFieldId="25" dataDxfId="25"/>
    <tableColumn id="26" xr3:uid="{49ED0035-DCC5-47CA-9495-87AF42940514}" uniqueName="26" name="Platos Ordenados" queryTableFieldId="26" dataDxfId="24"/>
    <tableColumn id="33" xr3:uid="{3E05F214-6B96-4643-9E89-64FF8C46FC51}" uniqueName="33" name="Monto total de la cuenta" queryTableFieldId="33" dataDxfId="23">
      <calculatedColumnFormula>VLOOKUP(salacsv__2[[#This Row],[Número de Orden]],Hoja4!A4:B770,2,FALSE)</calculatedColumnFormula>
    </tableColumn>
    <tableColumn id="32" xr3:uid="{5425D37E-D87E-4A65-A66F-87F43E7019FF}" uniqueName="32" name="Fecha de factura" queryTableFieldId="32" dataDxfId="22">
      <calculatedColumnFormula>DATE(YEAR(salacsv__2[[#This Row],[Hora de Llegada]]),MONTH(salacsv__2[[#This Row],[Hora de Llegada]]),DAY(salacsv__2[[#This Row],[Hora de Llegada]]))</calculatedColumnFormula>
    </tableColumn>
    <tableColumn id="31" xr3:uid="{06D40A89-A4F7-4C29-ACDF-88C2BCB5C984}" uniqueName="31" name="Hora de llegada2" queryTableFieldId="31" dataDxfId="21">
      <calculatedColumnFormula>MOD(salacsv__2[[#This Row],[Hora de Llegada]],1)</calculatedColumnFormula>
    </tableColumn>
    <tableColumn id="30" xr3:uid="{336843EF-678F-4CB9-A1D8-7E87424D9D50}" uniqueName="30" name="Hora de salida2" queryTableFieldId="30" dataDxfId="20">
      <calculatedColumnFormula>MOD(salacsv__2[[#This Row],[Hora de Salida]],1)</calculatedColumnFormula>
    </tableColumn>
    <tableColumn id="29" xr3:uid="{459F74FA-56AC-48B5-9721-8E7BCB559352}" uniqueName="29" name="Tiempo de permanencia" queryTableFieldId="29" dataDxfId="19">
      <calculatedColumnFormula>IF(salacsv__2[[#This Row],[Estado de la Mesa]]="Ocupada",(salacsv__2[[#This Row],[Hora de salida2]]-salacsv__2[[#This Row],[Hora de llegada2]])+$V$2,salacsv__2[[#This Row],[Hora de salida2]]-salacsv__2[[#This Row],[Hora de llegada2]])</calculatedColumnFormula>
    </tableColumn>
    <tableColumn id="28" xr3:uid="{5FA1E3D0-53DA-44C9-AFDF-D18E51D3FD45}" uniqueName="28" name="Tiempo de preparación (Horas)" queryTableFieldId="28" dataDxfId="18">
      <calculatedColumnFormula>VLOOKUP(salacsv__2[[#This Row],[Número de Orden]],Hoja4!A4:C770,3,FALSE)/60</calculatedColumnFormula>
    </tableColumn>
    <tableColumn id="27" xr3:uid="{B58EE624-5B7E-4AD8-845C-AE9CAA5B2A39}" uniqueName="27" name="Tiempo de degustación (Horas)" queryTableFieldId="27" dataDxfId="17">
      <calculatedColumnFormula>IF(salacsv__2[[#This Row],[Tiempo de permanencia]]*24-S2&lt;0,0,salacsv__2[[#This Row],[Tiempo de permanencia]]*24-S2)</calculatedColumnFormula>
    </tableColumn>
    <tableColumn id="34" xr3:uid="{9B238594-F843-4310-8700-698894676D1E}" uniqueName="34" name="Cobrado" queryTableFieldId="34" dataDxfId="16">
      <calculatedColumnFormula>IF(salacsv__2[[#This Row],[Tiempo de degustación (Horas)]]&gt;0,"SI","NO")</calculatedColumnFormula>
    </tableColumn>
    <tableColumn id="35" xr3:uid="{73219472-27AF-45EE-BEB0-2BC8B615BCD6}" uniqueName="35" name="Minutos" queryTableFieldId="35" dataDxfId="15"/>
    <tableColumn id="37" xr3:uid="{BB8B4D19-AA49-4C7A-A81B-825A9C3CBB08}" uniqueName="37" name="Día" queryTableFieldId="37" dataDxfId="14">
      <calculatedColumnFormula>TEXT(salacsv__2[[#This Row],[Fecha de factura]],"DDDD")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5BD59B-05D7-49D9-911C-2F4F5D15AD42}" name="cocinacsv" displayName="cocinacsv" ref="A1:M1903" tableType="queryTable" totalsRowShown="0">
  <autoFilter ref="A1:M1903" xr:uid="{6E5BD59B-05D7-49D9-911C-2F4F5D15AD42}"/>
  <tableColumns count="13">
    <tableColumn id="1" xr3:uid="{188C591E-ADAE-41A7-B8F6-584A2A33E5E6}" uniqueName="1" name="Número de Orden" queryTableFieldId="1"/>
    <tableColumn id="2" xr3:uid="{4DA52FF3-170C-4D6F-946A-F2FFD71F321D}" uniqueName="2" name="Número de Mesa" queryTableFieldId="2"/>
    <tableColumn id="3" xr3:uid="{4E6BA53C-CE10-4E15-88A9-9222EC07D6E5}" uniqueName="3" name="Nombre del Plato" queryTableFieldId="3" dataDxfId="13"/>
    <tableColumn id="4" xr3:uid="{04998243-4FDC-4A53-B4B1-9F2F9118B93B}" uniqueName="4" name="Descripción del Plato" queryTableFieldId="4" dataDxfId="12"/>
    <tableColumn id="5" xr3:uid="{EC4A7065-D2FE-4E7A-9820-04D21028C72C}" uniqueName="5" name="Costo Unitario" queryTableFieldId="5"/>
    <tableColumn id="6" xr3:uid="{D3DDEFB9-9B24-4D06-8B11-4F4579208C70}" uniqueName="6" name="Precio Unitario" queryTableFieldId="6"/>
    <tableColumn id="7" xr3:uid="{8C3BFAA2-53E8-4A90-BEED-4D325ED161BC}" uniqueName="7" name="Cantidad Ordenada" queryTableFieldId="7"/>
    <tableColumn id="8" xr3:uid="{A9FD0C9A-C252-411A-8A6C-59C9E1E7351B}" uniqueName="8" name="Tiempo de Preparación" queryTableFieldId="8"/>
    <tableColumn id="9" xr3:uid="{55917810-3124-4EAD-B20F-6C498CBE76CE}" uniqueName="9" name="Observaciones" queryTableFieldId="9" dataDxfId="11"/>
    <tableColumn id="10" xr3:uid="{9A4C866C-6574-4190-9452-CB4083594C34}" uniqueName="10" name="Ganancia neta" queryTableFieldId="10" dataDxfId="10">
      <calculatedColumnFormula>cocinacsv[[#This Row],[Precio Unitario]]-cocinacsv[[#This Row],[Costo Unitario]]</calculatedColumnFormula>
    </tableColumn>
    <tableColumn id="11" xr3:uid="{B2A0F7E4-8241-46B4-B258-119B8BC058BD}" uniqueName="11" name="Ganancia bruta" queryTableFieldId="11" dataDxfId="9">
      <calculatedColumnFormula>cocinacsv[[#This Row],[Precio Unitario]]</calculatedColumnFormula>
    </tableColumn>
    <tableColumn id="12" xr3:uid="{C6CF9B9F-2E7F-40DB-9D8C-DC26A62D872A}" uniqueName="12" name="Porcentaje de ganancia" queryTableFieldId="12" dataDxfId="8">
      <calculatedColumnFormula>(cocinacsv[[#This Row],[Ganancia neta]]*cocinacsv[[#This Row],[Cantidad Ordenada]])/(cocinacsv[[#This Row],[Precio Unitario]]*cocinacsv[[#This Row],[Cantidad Ordenada]])</calculatedColumnFormula>
    </tableColumn>
    <tableColumn id="13" xr3:uid="{0EE8F2A3-9FA1-4063-B6BE-67118F0BA7A5}" uniqueName="13" name="importe total" queryTableFieldId="13" dataDxfId="7">
      <calculatedColumnFormula>cocinacsv[[#This Row],[Ganancia bruta]]*cocinacsv[[#This Row],[Cantidad Ordenada]]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426202-5FB5-40B7-88AF-F9F585F4DF78}" name="Tabla6" displayName="Tabla6" ref="A1:B7" totalsRowShown="0">
  <autoFilter ref="A1:B7" xr:uid="{D3426202-5FB5-40B7-88AF-F9F585F4DF78}"/>
  <tableColumns count="2">
    <tableColumn id="1" xr3:uid="{17788961-977D-4B13-8675-F52C9979F725}" name="Conclusiones"/>
    <tableColumn id="2" xr3:uid="{48D9CDDE-30C8-432A-A1CD-A1622BABD73A}" name="Tot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Relationship Id="rId9" Type="http://schemas.microsoft.com/office/2007/relationships/slicer" Target="../slicers/slicer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23B8-7B99-4FC4-8E72-FF64EC0E2A5F}">
  <dimension ref="A1:W768"/>
  <sheetViews>
    <sheetView topLeftCell="L1" zoomScale="110" zoomScaleNormal="110" workbookViewId="0">
      <selection activeCell="Q11" sqref="Q11"/>
    </sheetView>
  </sheetViews>
  <sheetFormatPr baseColWidth="10" defaultColWidth="18" defaultRowHeight="15" x14ac:dyDescent="0.25"/>
  <cols>
    <col min="3" max="3" width="28.42578125" customWidth="1"/>
    <col min="4" max="4" width="19.5703125" customWidth="1"/>
    <col min="5" max="5" width="22.140625" customWidth="1"/>
    <col min="9" max="9" width="18" style="5"/>
    <col min="13" max="13" width="34.85546875" bestFit="1" customWidth="1"/>
    <col min="14" max="14" width="20.28515625" bestFit="1" customWidth="1"/>
    <col min="16" max="17" width="18" style="6"/>
    <col min="18" max="18" width="30.7109375" style="6" customWidth="1"/>
    <col min="19" max="19" width="30.5703125" style="5" customWidth="1"/>
    <col min="20" max="20" width="30.5703125" customWidth="1"/>
    <col min="22" max="22" width="18" style="7"/>
    <col min="23" max="23" width="15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1163</v>
      </c>
      <c r="O1" t="s">
        <v>1164</v>
      </c>
      <c r="P1" s="6" t="s">
        <v>1165</v>
      </c>
      <c r="Q1" s="6" t="s">
        <v>1166</v>
      </c>
      <c r="R1" s="6" t="s">
        <v>1167</v>
      </c>
      <c r="S1" s="5" t="s">
        <v>1168</v>
      </c>
      <c r="T1" t="s">
        <v>1169</v>
      </c>
      <c r="U1" t="s">
        <v>1170</v>
      </c>
      <c r="V1" s="7" t="s">
        <v>1176</v>
      </c>
      <c r="W1" s="7" t="s">
        <v>1183</v>
      </c>
    </row>
    <row r="2" spans="1:23" x14ac:dyDescent="0.25">
      <c r="A2">
        <v>10</v>
      </c>
      <c r="B2" t="s">
        <v>237</v>
      </c>
      <c r="C2">
        <v>6</v>
      </c>
      <c r="D2" s="8">
        <v>45017.046527777777</v>
      </c>
      <c r="E2" s="8">
        <v>45017.159722222219</v>
      </c>
      <c r="F2" t="s">
        <v>52</v>
      </c>
      <c r="G2" t="s">
        <v>22</v>
      </c>
      <c r="H2" t="s">
        <v>36</v>
      </c>
      <c r="I2" s="5">
        <v>48.55</v>
      </c>
      <c r="J2" t="s">
        <v>28</v>
      </c>
      <c r="K2">
        <v>1</v>
      </c>
      <c r="L2" t="s">
        <v>59</v>
      </c>
      <c r="M2" t="s">
        <v>238</v>
      </c>
      <c r="N2">
        <f>VLOOKUP(salacsv__2[[#This Row],[Número de Orden]],Hoja4!A4:B770,2,FALSE)</f>
        <v>138</v>
      </c>
      <c r="O2" s="9">
        <f>DATE(YEAR(salacsv__2[[#This Row],[Hora de Llegada]]),MONTH(salacsv__2[[#This Row],[Hora de Llegada]]),DAY(salacsv__2[[#This Row],[Hora de Llegada]]))</f>
        <v>45017</v>
      </c>
      <c r="P2" s="6">
        <f>MOD(salacsv__2[[#This Row],[Hora de Llegada]],1)</f>
        <v>4.6527777776645962E-2</v>
      </c>
      <c r="Q2" s="6">
        <f>MOD(salacsv__2[[#This Row],[Hora de Salida]],1)</f>
        <v>0.15972222221898846</v>
      </c>
      <c r="R2" s="6">
        <f>IF(salacsv__2[[#This Row],[Estado de la Mesa]]="Ocupada",(salacsv__2[[#This Row],[Hora de salida2]]-salacsv__2[[#This Row],[Hora de llegada2]])+$V$2,salacsv__2[[#This Row],[Hora de salida2]]-salacsv__2[[#This Row],[Hora de llegada2]])</f>
        <v>0.1131944444423425</v>
      </c>
      <c r="S2" s="5">
        <f>VLOOKUP(salacsv__2[[#This Row],[Número de Orden]],Hoja4!A4:C770,3,FALSE)/60</f>
        <v>0.95</v>
      </c>
      <c r="T2" s="5">
        <f>IF(salacsv__2[[#This Row],[Tiempo de permanencia]]*24-S2&lt;0,0,salacsv__2[[#This Row],[Tiempo de permanencia]]*24-S2)</f>
        <v>1.7666666666162201</v>
      </c>
      <c r="U2" t="str">
        <f>IF(salacsv__2[[#This Row],[Tiempo de degustación (Horas)]]&gt;0,"SI","NO")</f>
        <v>SI</v>
      </c>
      <c r="V2" s="7">
        <v>1.0416666666666666E-2</v>
      </c>
      <c r="W2" s="7" t="str">
        <f>TEXT(salacsv__2[[#This Row],[Fecha de factura]],"DDDD")</f>
        <v>sábado</v>
      </c>
    </row>
    <row r="3" spans="1:23" x14ac:dyDescent="0.25">
      <c r="A3">
        <v>6</v>
      </c>
      <c r="B3" t="s">
        <v>239</v>
      </c>
      <c r="C3">
        <v>6</v>
      </c>
      <c r="D3" s="8">
        <v>45017.061111111114</v>
      </c>
      <c r="E3" s="8">
        <v>45017.15902777778</v>
      </c>
      <c r="F3" t="s">
        <v>73</v>
      </c>
      <c r="G3" t="s">
        <v>48</v>
      </c>
      <c r="H3" t="s">
        <v>23</v>
      </c>
      <c r="I3" s="5">
        <v>43.3</v>
      </c>
      <c r="J3" t="s">
        <v>28</v>
      </c>
      <c r="K3">
        <v>2</v>
      </c>
      <c r="L3" t="s">
        <v>37</v>
      </c>
      <c r="M3" t="s">
        <v>240</v>
      </c>
      <c r="N3">
        <f>VLOOKUP(salacsv__2[[#This Row],[Número de Orden]],Hoja4!A5:B771,2,FALSE)</f>
        <v>58</v>
      </c>
      <c r="O3" s="9">
        <f>DATE(YEAR(salacsv__2[[#This Row],[Hora de Llegada]]),MONTH(salacsv__2[[#This Row],[Hora de Llegada]]),DAY(salacsv__2[[#This Row],[Hora de Llegada]]))</f>
        <v>45017</v>
      </c>
      <c r="P3" s="6">
        <f>MOD(salacsv__2[[#This Row],[Hora de Llegada]],1)</f>
        <v>6.1111111113859806E-2</v>
      </c>
      <c r="Q3" s="6">
        <f>MOD(salacsv__2[[#This Row],[Hora de Salida]],1)</f>
        <v>0.15902777777955635</v>
      </c>
      <c r="R3" s="6">
        <f>IF(salacsv__2[[#This Row],[Estado de la Mesa]]="Ocupada",(salacsv__2[[#This Row],[Hora de salida2]]-salacsv__2[[#This Row],[Hora de llegada2]])+$V$2,salacsv__2[[#This Row],[Hora de salida2]]-salacsv__2[[#This Row],[Hora de llegada2]])</f>
        <v>9.7916666665696539E-2</v>
      </c>
      <c r="S3" s="5">
        <f>VLOOKUP(salacsv__2[[#This Row],[Número de Orden]],Hoja4!A5:C771,3,FALSE)/60</f>
        <v>1.4166666666666667</v>
      </c>
      <c r="T3" s="5">
        <f>IF(salacsv__2[[#This Row],[Tiempo de permanencia]]*24-S3&lt;0,0,salacsv__2[[#This Row],[Tiempo de permanencia]]*24-S3)</f>
        <v>0.93333333331005019</v>
      </c>
      <c r="U3" t="str">
        <f>IF(salacsv__2[[#This Row],[Tiempo de degustación (Horas)]]&gt;0,"SI","NO")</f>
        <v>SI</v>
      </c>
      <c r="W3" s="7" t="str">
        <f>TEXT(salacsv__2[[#This Row],[Fecha de factura]],"DDDD")</f>
        <v>sábado</v>
      </c>
    </row>
    <row r="4" spans="1:23" x14ac:dyDescent="0.25">
      <c r="A4">
        <v>20</v>
      </c>
      <c r="B4" t="s">
        <v>241</v>
      </c>
      <c r="C4">
        <v>1</v>
      </c>
      <c r="D4" s="8">
        <v>45017.020138888889</v>
      </c>
      <c r="E4" s="8">
        <v>45017.163888888892</v>
      </c>
      <c r="F4" t="s">
        <v>32</v>
      </c>
      <c r="G4" t="s">
        <v>48</v>
      </c>
      <c r="H4" t="s">
        <v>16</v>
      </c>
      <c r="I4" s="5">
        <v>30.87</v>
      </c>
      <c r="J4" t="s">
        <v>17</v>
      </c>
      <c r="K4">
        <v>3</v>
      </c>
      <c r="L4" t="s">
        <v>25</v>
      </c>
      <c r="M4" t="s">
        <v>242</v>
      </c>
      <c r="N4">
        <f>VLOOKUP(salacsv__2[[#This Row],[Número de Orden]],Hoja4!A6:B772,2,FALSE)</f>
        <v>165</v>
      </c>
      <c r="O4" s="9">
        <f>DATE(YEAR(salacsv__2[[#This Row],[Hora de Llegada]]),MONTH(salacsv__2[[#This Row],[Hora de Llegada]]),DAY(salacsv__2[[#This Row],[Hora de Llegada]]))</f>
        <v>45017</v>
      </c>
      <c r="P4" s="6">
        <f>MOD(salacsv__2[[#This Row],[Hora de Llegada]],1)</f>
        <v>2.0138888889050577E-2</v>
      </c>
      <c r="Q4" s="6">
        <f>MOD(salacsv__2[[#This Row],[Hora de Salida]],1)</f>
        <v>0.16388888889196096</v>
      </c>
      <c r="R4" s="6">
        <f>IF(salacsv__2[[#This Row],[Estado de la Mesa]]="Ocupada",(salacsv__2[[#This Row],[Hora de salida2]]-salacsv__2[[#This Row],[Hora de llegada2]])+$V$2,salacsv__2[[#This Row],[Hora de salida2]]-salacsv__2[[#This Row],[Hora de llegada2]])</f>
        <v>0.14375000000291038</v>
      </c>
      <c r="S4" s="5">
        <f>VLOOKUP(salacsv__2[[#This Row],[Número de Orden]],Hoja4!A6:C772,3,FALSE)/60</f>
        <v>2.1</v>
      </c>
      <c r="T4" s="5">
        <f>IF(salacsv__2[[#This Row],[Tiempo de permanencia]]*24-S4&lt;0,0,salacsv__2[[#This Row],[Tiempo de permanencia]]*24-S4)</f>
        <v>1.3500000000698491</v>
      </c>
      <c r="U4" t="str">
        <f>IF(salacsv__2[[#This Row],[Tiempo de degustación (Horas)]]&gt;0,"SI","NO")</f>
        <v>SI</v>
      </c>
      <c r="W4" s="7" t="str">
        <f>TEXT(salacsv__2[[#This Row],[Fecha de factura]],"DDDD")</f>
        <v>sábado</v>
      </c>
    </row>
    <row r="5" spans="1:23" x14ac:dyDescent="0.25">
      <c r="A5">
        <v>3</v>
      </c>
      <c r="B5" t="s">
        <v>243</v>
      </c>
      <c r="C5">
        <v>1</v>
      </c>
      <c r="D5" s="8">
        <v>45017.127083333333</v>
      </c>
      <c r="E5" s="8">
        <v>45017.188194444447</v>
      </c>
      <c r="F5" t="s">
        <v>21</v>
      </c>
      <c r="G5" t="s">
        <v>22</v>
      </c>
      <c r="H5" t="s">
        <v>16</v>
      </c>
      <c r="I5" s="5">
        <v>34.68</v>
      </c>
      <c r="J5" t="s">
        <v>17</v>
      </c>
      <c r="K5">
        <v>4</v>
      </c>
      <c r="L5" t="s">
        <v>70</v>
      </c>
      <c r="M5" t="s">
        <v>244</v>
      </c>
      <c r="N5">
        <f>VLOOKUP(salacsv__2[[#This Row],[Número de Orden]],Hoja4!A7:B773,2,FALSE)</f>
        <v>183</v>
      </c>
      <c r="O5" s="9">
        <f>DATE(YEAR(salacsv__2[[#This Row],[Hora de Llegada]]),MONTH(salacsv__2[[#This Row],[Hora de Llegada]]),DAY(salacsv__2[[#This Row],[Hora de Llegada]]))</f>
        <v>45017</v>
      </c>
      <c r="P5" s="6">
        <f>MOD(salacsv__2[[#This Row],[Hora de Llegada]],1)</f>
        <v>0.12708333333284827</v>
      </c>
      <c r="Q5" s="6">
        <f>MOD(salacsv__2[[#This Row],[Hora de Salida]],1)</f>
        <v>0.18819444444670808</v>
      </c>
      <c r="R5" s="6">
        <f>IF(salacsv__2[[#This Row],[Estado de la Mesa]]="Ocupada",(salacsv__2[[#This Row],[Hora de salida2]]-salacsv__2[[#This Row],[Hora de llegada2]])+$V$2,salacsv__2[[#This Row],[Hora de salida2]]-salacsv__2[[#This Row],[Hora de llegada2]])</f>
        <v>6.1111111113859806E-2</v>
      </c>
      <c r="S5" s="5">
        <f>VLOOKUP(salacsv__2[[#This Row],[Número de Orden]],Hoja4!A7:C773,3,FALSE)/60</f>
        <v>0.66666666666666663</v>
      </c>
      <c r="T5" s="5">
        <f>IF(salacsv__2[[#This Row],[Tiempo de permanencia]]*24-S5&lt;0,0,salacsv__2[[#This Row],[Tiempo de permanencia]]*24-S5)</f>
        <v>0.80000000006596872</v>
      </c>
      <c r="U5" t="str">
        <f>IF(salacsv__2[[#This Row],[Tiempo de degustación (Horas)]]&gt;0,"SI","NO")</f>
        <v>SI</v>
      </c>
      <c r="W5" s="7" t="str">
        <f>TEXT(salacsv__2[[#This Row],[Fecha de factura]],"DDDD")</f>
        <v>sábado</v>
      </c>
    </row>
    <row r="6" spans="1:23" x14ac:dyDescent="0.25">
      <c r="A6">
        <v>8</v>
      </c>
      <c r="B6" t="s">
        <v>245</v>
      </c>
      <c r="C6">
        <v>2</v>
      </c>
      <c r="D6" s="8">
        <v>45017.000694444447</v>
      </c>
      <c r="E6" s="8">
        <v>45017.087500000001</v>
      </c>
      <c r="F6" t="s">
        <v>14</v>
      </c>
      <c r="G6" t="s">
        <v>22</v>
      </c>
      <c r="H6" t="s">
        <v>16</v>
      </c>
      <c r="I6" s="5">
        <v>24.33</v>
      </c>
      <c r="J6" t="s">
        <v>17</v>
      </c>
      <c r="K6">
        <v>5</v>
      </c>
      <c r="L6" t="s">
        <v>18</v>
      </c>
      <c r="M6" t="s">
        <v>246</v>
      </c>
      <c r="N6">
        <f>VLOOKUP(salacsv__2[[#This Row],[Número de Orden]],Hoja4!A8:B774,2,FALSE)</f>
        <v>67</v>
      </c>
      <c r="O6" s="9">
        <f>DATE(YEAR(salacsv__2[[#This Row],[Hora de Llegada]]),MONTH(salacsv__2[[#This Row],[Hora de Llegada]]),DAY(salacsv__2[[#This Row],[Hora de Llegada]]))</f>
        <v>45017</v>
      </c>
      <c r="P6" s="6">
        <f>MOD(salacsv__2[[#This Row],[Hora de Llegada]],1)</f>
        <v>6.944444467080757E-4</v>
      </c>
      <c r="Q6" s="6">
        <f>MOD(salacsv__2[[#This Row],[Hora de Salida]],1)</f>
        <v>8.7500000001455192E-2</v>
      </c>
      <c r="R6" s="6">
        <f>IF(salacsv__2[[#This Row],[Estado de la Mesa]]="Ocupada",(salacsv__2[[#This Row],[Hora de salida2]]-salacsv__2[[#This Row],[Hora de llegada2]])+$V$2,salacsv__2[[#This Row],[Hora de salida2]]-salacsv__2[[#This Row],[Hora de llegada2]])</f>
        <v>8.6805555554747116E-2</v>
      </c>
      <c r="S6" s="5">
        <f>VLOOKUP(salacsv__2[[#This Row],[Número de Orden]],Hoja4!A8:C774,3,FALSE)/60</f>
        <v>0.28333333333333333</v>
      </c>
      <c r="T6" s="5">
        <f>IF(salacsv__2[[#This Row],[Tiempo de permanencia]]*24-S6&lt;0,0,salacsv__2[[#This Row],[Tiempo de permanencia]]*24-S6)</f>
        <v>1.7999999999805976</v>
      </c>
      <c r="U6" t="str">
        <f>IF(salacsv__2[[#This Row],[Tiempo de degustación (Horas)]]&gt;0,"SI","NO")</f>
        <v>SI</v>
      </c>
      <c r="W6" s="7" t="str">
        <f>TEXT(salacsv__2[[#This Row],[Fecha de factura]],"DDDD")</f>
        <v>sábado</v>
      </c>
    </row>
    <row r="7" spans="1:23" x14ac:dyDescent="0.25">
      <c r="A7">
        <v>7</v>
      </c>
      <c r="B7" t="s">
        <v>13</v>
      </c>
      <c r="C7">
        <v>5</v>
      </c>
      <c r="D7" s="8">
        <v>45017.058333333334</v>
      </c>
      <c r="E7" s="8">
        <v>45017.147222222222</v>
      </c>
      <c r="F7" t="s">
        <v>14</v>
      </c>
      <c r="G7" t="s">
        <v>15</v>
      </c>
      <c r="H7" t="s">
        <v>16</v>
      </c>
      <c r="I7" s="5">
        <v>26.57</v>
      </c>
      <c r="J7" t="s">
        <v>17</v>
      </c>
      <c r="K7">
        <v>6</v>
      </c>
      <c r="L7" t="s">
        <v>18</v>
      </c>
      <c r="M7" t="s">
        <v>19</v>
      </c>
      <c r="N7">
        <f>VLOOKUP(salacsv__2[[#This Row],[Número de Orden]],Hoja4!A9:B775,2,FALSE)</f>
        <v>70</v>
      </c>
      <c r="O7" s="9">
        <f>DATE(YEAR(salacsv__2[[#This Row],[Hora de Llegada]]),MONTH(salacsv__2[[#This Row],[Hora de Llegada]]),DAY(salacsv__2[[#This Row],[Hora de Llegada]]))</f>
        <v>45017</v>
      </c>
      <c r="P7" s="6">
        <f>MOD(salacsv__2[[#This Row],[Hora de Llegada]],1)</f>
        <v>5.8333333334303461E-2</v>
      </c>
      <c r="Q7" s="6">
        <f>MOD(salacsv__2[[#This Row],[Hora de Salida]],1)</f>
        <v>0.14722222222189885</v>
      </c>
      <c r="R7" s="6">
        <f>IF(salacsv__2[[#This Row],[Estado de la Mesa]]="Ocupada",(salacsv__2[[#This Row],[Hora de salida2]]-salacsv__2[[#This Row],[Hora de llegada2]])+$V$2,salacsv__2[[#This Row],[Hora de salida2]]-salacsv__2[[#This Row],[Hora de llegada2]])</f>
        <v>8.8888888887595385E-2</v>
      </c>
      <c r="S7" s="5">
        <f>VLOOKUP(salacsv__2[[#This Row],[Número de Orden]],Hoja4!A9:C775,3,FALSE)/60</f>
        <v>0.18333333333333332</v>
      </c>
      <c r="T7" s="5">
        <f>IF(salacsv__2[[#This Row],[Tiempo de permanencia]]*24-S7&lt;0,0,salacsv__2[[#This Row],[Tiempo de permanencia]]*24-S7)</f>
        <v>1.9499999999689559</v>
      </c>
      <c r="U7" t="str">
        <f>IF(salacsv__2[[#This Row],[Tiempo de degustación (Horas)]]&gt;0,"SI","NO")</f>
        <v>SI</v>
      </c>
      <c r="W7" s="7" t="str">
        <f>TEXT(salacsv__2[[#This Row],[Fecha de factura]],"DDDD")</f>
        <v>sábado</v>
      </c>
    </row>
    <row r="8" spans="1:23" x14ac:dyDescent="0.25">
      <c r="A8">
        <v>17</v>
      </c>
      <c r="B8" t="s">
        <v>247</v>
      </c>
      <c r="C8">
        <v>6</v>
      </c>
      <c r="D8" s="8">
        <v>45017.081250000003</v>
      </c>
      <c r="E8" s="8">
        <v>45017.181944444441</v>
      </c>
      <c r="F8" t="s">
        <v>32</v>
      </c>
      <c r="G8" t="s">
        <v>15</v>
      </c>
      <c r="H8" t="s">
        <v>16</v>
      </c>
      <c r="I8" s="5">
        <v>10.54</v>
      </c>
      <c r="J8" t="s">
        <v>24</v>
      </c>
      <c r="K8">
        <v>7</v>
      </c>
      <c r="L8" t="s">
        <v>91</v>
      </c>
      <c r="M8" t="s">
        <v>248</v>
      </c>
      <c r="N8">
        <f>VLOOKUP(salacsv__2[[#This Row],[Número de Orden]],Hoja4!A10:B776,2,FALSE)</f>
        <v>172</v>
      </c>
      <c r="O8" s="9">
        <f>DATE(YEAR(salacsv__2[[#This Row],[Hora de Llegada]]),MONTH(salacsv__2[[#This Row],[Hora de Llegada]]),DAY(salacsv__2[[#This Row],[Hora de Llegada]]))</f>
        <v>45017</v>
      </c>
      <c r="P8" s="6">
        <f>MOD(salacsv__2[[#This Row],[Hora de Llegada]],1)</f>
        <v>8.1250000002910383E-2</v>
      </c>
      <c r="Q8" s="6">
        <f>MOD(salacsv__2[[#This Row],[Hora de Salida]],1)</f>
        <v>0.18194444444088731</v>
      </c>
      <c r="R8" s="6">
        <f>IF(salacsv__2[[#This Row],[Estado de la Mesa]]="Ocupada",(salacsv__2[[#This Row],[Hora de salida2]]-salacsv__2[[#This Row],[Hora de llegada2]])+$V$2,salacsv__2[[#This Row],[Hora de salida2]]-salacsv__2[[#This Row],[Hora de llegada2]])</f>
        <v>0.1111111111046436</v>
      </c>
      <c r="S8" s="5">
        <f>VLOOKUP(salacsv__2[[#This Row],[Número de Orden]],Hoja4!A10:C776,3,FALSE)/60</f>
        <v>0.68333333333333335</v>
      </c>
      <c r="T8" s="5">
        <f>IF(salacsv__2[[#This Row],[Tiempo de permanencia]]*24-S8&lt;0,0,salacsv__2[[#This Row],[Tiempo de permanencia]]*24-S8)</f>
        <v>1.9833333331781129</v>
      </c>
      <c r="U8" t="str">
        <f>IF(salacsv__2[[#This Row],[Tiempo de degustación (Horas)]]&gt;0,"SI","NO")</f>
        <v>SI</v>
      </c>
      <c r="W8" s="7" t="str">
        <f>TEXT(salacsv__2[[#This Row],[Fecha de factura]],"DDDD")</f>
        <v>sábado</v>
      </c>
    </row>
    <row r="9" spans="1:23" x14ac:dyDescent="0.25">
      <c r="A9">
        <v>11</v>
      </c>
      <c r="B9" t="s">
        <v>249</v>
      </c>
      <c r="C9">
        <v>1</v>
      </c>
      <c r="D9" s="8">
        <v>45017.09097222222</v>
      </c>
      <c r="E9" s="8">
        <v>45017.200694444444</v>
      </c>
      <c r="F9" t="s">
        <v>32</v>
      </c>
      <c r="G9" t="s">
        <v>48</v>
      </c>
      <c r="H9" t="s">
        <v>16</v>
      </c>
      <c r="I9" s="5">
        <v>49.18</v>
      </c>
      <c r="J9" t="s">
        <v>28</v>
      </c>
      <c r="K9">
        <v>8</v>
      </c>
      <c r="L9" t="s">
        <v>70</v>
      </c>
      <c r="M9" t="s">
        <v>250</v>
      </c>
      <c r="N9">
        <f>VLOOKUP(salacsv__2[[#This Row],[Número de Orden]],Hoja4!A11:B777,2,FALSE)</f>
        <v>242</v>
      </c>
      <c r="O9" s="9">
        <f>DATE(YEAR(salacsv__2[[#This Row],[Hora de Llegada]]),MONTH(salacsv__2[[#This Row],[Hora de Llegada]]),DAY(salacsv__2[[#This Row],[Hora de Llegada]]))</f>
        <v>45017</v>
      </c>
      <c r="P9" s="6">
        <f>MOD(salacsv__2[[#This Row],[Hora de Llegada]],1)</f>
        <v>9.0972222220443655E-2</v>
      </c>
      <c r="Q9" s="6">
        <f>MOD(salacsv__2[[#This Row],[Hora de Salida]],1)</f>
        <v>0.20069444444379769</v>
      </c>
      <c r="R9" s="6">
        <f>IF(salacsv__2[[#This Row],[Estado de la Mesa]]="Ocupada",(salacsv__2[[#This Row],[Hora de salida2]]-salacsv__2[[#This Row],[Hora de llegada2]])+$V$2,salacsv__2[[#This Row],[Hora de salida2]]-salacsv__2[[#This Row],[Hora de llegada2]])</f>
        <v>0.10972222222335404</v>
      </c>
      <c r="S9" s="5">
        <f>VLOOKUP(salacsv__2[[#This Row],[Número de Orden]],Hoja4!A11:C777,3,FALSE)/60</f>
        <v>0.91666666666666663</v>
      </c>
      <c r="T9" s="5">
        <f>IF(salacsv__2[[#This Row],[Tiempo de permanencia]]*24-S9&lt;0,0,salacsv__2[[#This Row],[Tiempo de permanencia]]*24-S9)</f>
        <v>1.7166666666938304</v>
      </c>
      <c r="U9" t="str">
        <f>IF(salacsv__2[[#This Row],[Tiempo de degustación (Horas)]]&gt;0,"SI","NO")</f>
        <v>SI</v>
      </c>
      <c r="W9" s="7" t="str">
        <f>TEXT(salacsv__2[[#This Row],[Fecha de factura]],"DDDD")</f>
        <v>sábado</v>
      </c>
    </row>
    <row r="10" spans="1:23" x14ac:dyDescent="0.25">
      <c r="A10">
        <v>15</v>
      </c>
      <c r="B10" t="s">
        <v>187</v>
      </c>
      <c r="C10">
        <v>5</v>
      </c>
      <c r="D10" s="8">
        <v>45017.085416666669</v>
      </c>
      <c r="E10" s="8">
        <v>45017.184027777781</v>
      </c>
      <c r="F10" t="s">
        <v>32</v>
      </c>
      <c r="G10" t="s">
        <v>22</v>
      </c>
      <c r="H10" t="s">
        <v>36</v>
      </c>
      <c r="I10" s="5">
        <v>46.85</v>
      </c>
      <c r="J10" t="s">
        <v>17</v>
      </c>
      <c r="K10">
        <v>9</v>
      </c>
      <c r="L10" t="s">
        <v>29</v>
      </c>
      <c r="M10" t="s">
        <v>251</v>
      </c>
      <c r="N10">
        <f>VLOOKUP(salacsv__2[[#This Row],[Número de Orden]],Hoja4!A12:B778,2,FALSE)</f>
        <v>169</v>
      </c>
      <c r="O10" s="9">
        <f>DATE(YEAR(salacsv__2[[#This Row],[Hora de Llegada]]),MONTH(salacsv__2[[#This Row],[Hora de Llegada]]),DAY(salacsv__2[[#This Row],[Hora de Llegada]]))</f>
        <v>45017</v>
      </c>
      <c r="P10" s="6">
        <f>MOD(salacsv__2[[#This Row],[Hora de Llegada]],1)</f>
        <v>8.5416666668606922E-2</v>
      </c>
      <c r="Q10" s="6">
        <f>MOD(salacsv__2[[#This Row],[Hora de Salida]],1)</f>
        <v>0.18402777778101154</v>
      </c>
      <c r="R10" s="6">
        <f>IF(salacsv__2[[#This Row],[Estado de la Mesa]]="Ocupada",(salacsv__2[[#This Row],[Hora de salida2]]-salacsv__2[[#This Row],[Hora de llegada2]])+$V$2,salacsv__2[[#This Row],[Hora de salida2]]-salacsv__2[[#This Row],[Hora de llegada2]])</f>
        <v>9.8611111112404615E-2</v>
      </c>
      <c r="S10" s="5">
        <f>VLOOKUP(salacsv__2[[#This Row],[Número de Orden]],Hoja4!A12:C778,3,FALSE)/60</f>
        <v>2.4333333333333331</v>
      </c>
      <c r="T10" s="5">
        <f>IF(salacsv__2[[#This Row],[Tiempo de permanencia]]*24-S10&lt;0,0,salacsv__2[[#This Row],[Tiempo de permanencia]]*24-S10)</f>
        <v>0</v>
      </c>
      <c r="U10" t="str">
        <f>IF(salacsv__2[[#This Row],[Tiempo de degustación (Horas)]]&gt;0,"SI","NO")</f>
        <v>NO</v>
      </c>
      <c r="W10" s="7" t="str">
        <f>TEXT(salacsv__2[[#This Row],[Fecha de factura]],"DDDD")</f>
        <v>sábado</v>
      </c>
    </row>
    <row r="11" spans="1:23" x14ac:dyDescent="0.25">
      <c r="A11">
        <v>17</v>
      </c>
      <c r="B11" t="s">
        <v>252</v>
      </c>
      <c r="C11">
        <v>1</v>
      </c>
      <c r="D11" s="8">
        <v>45017.001388888886</v>
      </c>
      <c r="E11" s="8">
        <v>45017.078472222223</v>
      </c>
      <c r="F11" t="s">
        <v>14</v>
      </c>
      <c r="G11" t="s">
        <v>22</v>
      </c>
      <c r="H11" t="s">
        <v>16</v>
      </c>
      <c r="I11" s="5">
        <v>16.600000000000001</v>
      </c>
      <c r="J11" t="s">
        <v>24</v>
      </c>
      <c r="K11">
        <v>10</v>
      </c>
      <c r="L11" t="s">
        <v>55</v>
      </c>
      <c r="M11" t="s">
        <v>253</v>
      </c>
      <c r="N11">
        <f>VLOOKUP(salacsv__2[[#This Row],[Número de Orden]],Hoja4!A13:B779,2,FALSE)</f>
        <v>148</v>
      </c>
      <c r="O11" s="9">
        <f>DATE(YEAR(salacsv__2[[#This Row],[Hora de Llegada]]),MONTH(salacsv__2[[#This Row],[Hora de Llegada]]),DAY(salacsv__2[[#This Row],[Hora de Llegada]]))</f>
        <v>45017</v>
      </c>
      <c r="P11" s="6">
        <f>MOD(salacsv__2[[#This Row],[Hora de Llegada]],1)</f>
        <v>1.3888888861401938E-3</v>
      </c>
      <c r="Q11" s="6">
        <f>MOD(salacsv__2[[#This Row],[Hora de Salida]],1)</f>
        <v>7.8472222223354038E-2</v>
      </c>
      <c r="R11" s="6">
        <f>IF(salacsv__2[[#This Row],[Estado de la Mesa]]="Ocupada",(salacsv__2[[#This Row],[Hora de salida2]]-salacsv__2[[#This Row],[Hora de llegada2]])+$V$2,salacsv__2[[#This Row],[Hora de salida2]]-salacsv__2[[#This Row],[Hora de llegada2]])</f>
        <v>8.7500000003880515E-2</v>
      </c>
      <c r="S11" s="5">
        <f>VLOOKUP(salacsv__2[[#This Row],[Número de Orden]],Hoja4!A13:C779,3,FALSE)/60</f>
        <v>0.48333333333333334</v>
      </c>
      <c r="T11" s="5">
        <f>IF(salacsv__2[[#This Row],[Tiempo de permanencia]]*24-S11&lt;0,0,salacsv__2[[#This Row],[Tiempo de permanencia]]*24-S11)</f>
        <v>1.6166666667597989</v>
      </c>
      <c r="U11" t="str">
        <f>IF(salacsv__2[[#This Row],[Tiempo de degustación (Horas)]]&gt;0,"SI","NO")</f>
        <v>SI</v>
      </c>
      <c r="W11" s="7" t="str">
        <f>TEXT(salacsv__2[[#This Row],[Fecha de factura]],"DDDD")</f>
        <v>sábado</v>
      </c>
    </row>
    <row r="12" spans="1:23" x14ac:dyDescent="0.25">
      <c r="A12">
        <v>14</v>
      </c>
      <c r="B12" t="s">
        <v>110</v>
      </c>
      <c r="C12">
        <v>1</v>
      </c>
      <c r="D12" s="8">
        <v>45017.156944444447</v>
      </c>
      <c r="E12" s="8">
        <v>45017.272916666669</v>
      </c>
      <c r="F12" t="s">
        <v>73</v>
      </c>
      <c r="G12" t="s">
        <v>22</v>
      </c>
      <c r="H12" t="s">
        <v>16</v>
      </c>
      <c r="I12" s="5">
        <v>32.89</v>
      </c>
      <c r="J12" t="s">
        <v>17</v>
      </c>
      <c r="K12">
        <v>11</v>
      </c>
      <c r="L12" t="s">
        <v>18</v>
      </c>
      <c r="M12" t="s">
        <v>254</v>
      </c>
      <c r="N12">
        <f>VLOOKUP(salacsv__2[[#This Row],[Número de Orden]],Hoja4!A14:B780,2,FALSE)</f>
        <v>88</v>
      </c>
      <c r="O12" s="9">
        <f>DATE(YEAR(salacsv__2[[#This Row],[Hora de Llegada]]),MONTH(salacsv__2[[#This Row],[Hora de Llegada]]),DAY(salacsv__2[[#This Row],[Hora de Llegada]]))</f>
        <v>45017</v>
      </c>
      <c r="P12" s="6">
        <f>MOD(salacsv__2[[#This Row],[Hora de Llegada]],1)</f>
        <v>0.15694444444670808</v>
      </c>
      <c r="Q12" s="6">
        <f>MOD(salacsv__2[[#This Row],[Hora de Salida]],1)</f>
        <v>0.27291666666860692</v>
      </c>
      <c r="R12" s="6">
        <f>IF(salacsv__2[[#This Row],[Estado de la Mesa]]="Ocupada",(salacsv__2[[#This Row],[Hora de salida2]]-salacsv__2[[#This Row],[Hora de llegada2]])+$V$2,salacsv__2[[#This Row],[Hora de salida2]]-salacsv__2[[#This Row],[Hora de llegada2]])</f>
        <v>0.11597222222189885</v>
      </c>
      <c r="S12" s="5">
        <f>VLOOKUP(salacsv__2[[#This Row],[Número de Orden]],Hoja4!A14:C780,3,FALSE)/60</f>
        <v>0.93333333333333335</v>
      </c>
      <c r="T12" s="5">
        <f>IF(salacsv__2[[#This Row],[Tiempo de permanencia]]*24-S12&lt;0,0,salacsv__2[[#This Row],[Tiempo de permanencia]]*24-S12)</f>
        <v>1.849999999992239</v>
      </c>
      <c r="U12" t="str">
        <f>IF(salacsv__2[[#This Row],[Tiempo de degustación (Horas)]]&gt;0,"SI","NO")</f>
        <v>SI</v>
      </c>
      <c r="W12" s="7" t="str">
        <f>TEXT(salacsv__2[[#This Row],[Fecha de factura]],"DDDD")</f>
        <v>sábado</v>
      </c>
    </row>
    <row r="13" spans="1:23" x14ac:dyDescent="0.25">
      <c r="A13">
        <v>14</v>
      </c>
      <c r="B13" t="s">
        <v>255</v>
      </c>
      <c r="C13">
        <v>6</v>
      </c>
      <c r="D13" s="8">
        <v>45017.00277777778</v>
      </c>
      <c r="E13" s="8">
        <v>45017.140972222223</v>
      </c>
      <c r="F13" t="s">
        <v>14</v>
      </c>
      <c r="G13" t="s">
        <v>15</v>
      </c>
      <c r="H13" t="s">
        <v>16</v>
      </c>
      <c r="I13" s="5">
        <v>45.27</v>
      </c>
      <c r="J13" t="s">
        <v>24</v>
      </c>
      <c r="K13">
        <v>12</v>
      </c>
      <c r="L13" t="s">
        <v>37</v>
      </c>
      <c r="M13" t="s">
        <v>256</v>
      </c>
      <c r="N13">
        <f>VLOOKUP(salacsv__2[[#This Row],[Número de Orden]],Hoja4!A15:B781,2,FALSE)</f>
        <v>326</v>
      </c>
      <c r="O13" s="9">
        <f>DATE(YEAR(salacsv__2[[#This Row],[Hora de Llegada]]),MONTH(salacsv__2[[#This Row],[Hora de Llegada]]),DAY(salacsv__2[[#This Row],[Hora de Llegada]]))</f>
        <v>45017</v>
      </c>
      <c r="P13" s="6">
        <f>MOD(salacsv__2[[#This Row],[Hora de Llegada]],1)</f>
        <v>2.7777777795563452E-3</v>
      </c>
      <c r="Q13" s="6">
        <f>MOD(salacsv__2[[#This Row],[Hora de Salida]],1)</f>
        <v>0.14097222222335404</v>
      </c>
      <c r="R13" s="6">
        <f>IF(salacsv__2[[#This Row],[Estado de la Mesa]]="Ocupada",(salacsv__2[[#This Row],[Hora de salida2]]-salacsv__2[[#This Row],[Hora de llegada2]])+$V$2,salacsv__2[[#This Row],[Hora de salida2]]-salacsv__2[[#This Row],[Hora de llegada2]])</f>
        <v>0.14861111111046435</v>
      </c>
      <c r="S13" s="5">
        <f>VLOOKUP(salacsv__2[[#This Row],[Número de Orden]],Hoja4!A15:C781,3,FALSE)/60</f>
        <v>1.5833333333333333</v>
      </c>
      <c r="T13" s="5">
        <f>IF(salacsv__2[[#This Row],[Tiempo de permanencia]]*24-S13&lt;0,0,salacsv__2[[#This Row],[Tiempo de permanencia]]*24-S13)</f>
        <v>1.9833333333178114</v>
      </c>
      <c r="U13" t="str">
        <f>IF(salacsv__2[[#This Row],[Tiempo de degustación (Horas)]]&gt;0,"SI","NO")</f>
        <v>SI</v>
      </c>
      <c r="W13" s="7" t="str">
        <f>TEXT(salacsv__2[[#This Row],[Fecha de factura]],"DDDD")</f>
        <v>sábado</v>
      </c>
    </row>
    <row r="14" spans="1:23" x14ac:dyDescent="0.25">
      <c r="A14">
        <v>2</v>
      </c>
      <c r="B14" t="s">
        <v>20</v>
      </c>
      <c r="C14">
        <v>1</v>
      </c>
      <c r="D14" s="8">
        <v>45017.131249999999</v>
      </c>
      <c r="E14" s="8">
        <v>45017.230555555558</v>
      </c>
      <c r="F14" t="s">
        <v>21</v>
      </c>
      <c r="G14" t="s">
        <v>22</v>
      </c>
      <c r="H14" t="s">
        <v>23</v>
      </c>
      <c r="I14" s="5">
        <v>22.06</v>
      </c>
      <c r="J14" t="s">
        <v>24</v>
      </c>
      <c r="K14">
        <v>13</v>
      </c>
      <c r="L14" t="s">
        <v>25</v>
      </c>
      <c r="M14" t="s">
        <v>26</v>
      </c>
      <c r="N14">
        <f>VLOOKUP(salacsv__2[[#This Row],[Número de Orden]],Hoja4!A16:B782,2,FALSE)</f>
        <v>87</v>
      </c>
      <c r="O14" s="9">
        <f>DATE(YEAR(salacsv__2[[#This Row],[Hora de Llegada]]),MONTH(salacsv__2[[#This Row],[Hora de Llegada]]),DAY(salacsv__2[[#This Row],[Hora de Llegada]]))</f>
        <v>45017</v>
      </c>
      <c r="P14" s="6">
        <f>MOD(salacsv__2[[#This Row],[Hora de Llegada]],1)</f>
        <v>0.13124999999854481</v>
      </c>
      <c r="Q14" s="6">
        <f>MOD(salacsv__2[[#This Row],[Hora de Salida]],1)</f>
        <v>0.2305555555576575</v>
      </c>
      <c r="R14" s="6">
        <f>IF(salacsv__2[[#This Row],[Estado de la Mesa]]="Ocupada",(salacsv__2[[#This Row],[Hora de salida2]]-salacsv__2[[#This Row],[Hora de llegada2]])+$V$2,salacsv__2[[#This Row],[Hora de salida2]]-salacsv__2[[#This Row],[Hora de llegada2]])</f>
        <v>0.10972222222577936</v>
      </c>
      <c r="S14" s="5">
        <f>VLOOKUP(salacsv__2[[#This Row],[Número de Orden]],Hoja4!A16:C782,3,FALSE)/60</f>
        <v>0.98333333333333328</v>
      </c>
      <c r="T14" s="5">
        <f>IF(salacsv__2[[#This Row],[Tiempo de permanencia]]*24-S14&lt;0,0,salacsv__2[[#This Row],[Tiempo de permanencia]]*24-S14)</f>
        <v>1.6500000000853712</v>
      </c>
      <c r="U14" t="str">
        <f>IF(salacsv__2[[#This Row],[Tiempo de degustación (Horas)]]&gt;0,"SI","NO")</f>
        <v>SI</v>
      </c>
      <c r="W14" s="7" t="str">
        <f>TEXT(salacsv__2[[#This Row],[Fecha de factura]],"DDDD")</f>
        <v>sábado</v>
      </c>
    </row>
    <row r="15" spans="1:23" x14ac:dyDescent="0.25">
      <c r="A15">
        <v>16</v>
      </c>
      <c r="B15" t="s">
        <v>141</v>
      </c>
      <c r="C15">
        <v>6</v>
      </c>
      <c r="D15" s="8">
        <v>45017.012499999997</v>
      </c>
      <c r="E15" s="8">
        <v>45017.081944444442</v>
      </c>
      <c r="F15" t="s">
        <v>32</v>
      </c>
      <c r="G15" t="s">
        <v>22</v>
      </c>
      <c r="H15" t="s">
        <v>23</v>
      </c>
      <c r="I15" s="5">
        <v>48.76</v>
      </c>
      <c r="J15" t="s">
        <v>17</v>
      </c>
      <c r="K15">
        <v>14</v>
      </c>
      <c r="L15" t="s">
        <v>18</v>
      </c>
      <c r="M15" t="s">
        <v>257</v>
      </c>
      <c r="N15">
        <f>VLOOKUP(salacsv__2[[#This Row],[Número de Orden]],Hoja4!A17:B783,2,FALSE)</f>
        <v>129</v>
      </c>
      <c r="O15" s="9">
        <f>DATE(YEAR(salacsv__2[[#This Row],[Hora de Llegada]]),MONTH(salacsv__2[[#This Row],[Hora de Llegada]]),DAY(salacsv__2[[#This Row],[Hora de Llegada]]))</f>
        <v>45017</v>
      </c>
      <c r="P15" s="6">
        <f>MOD(salacsv__2[[#This Row],[Hora de Llegada]],1)</f>
        <v>1.2499999997089617E-2</v>
      </c>
      <c r="Q15" s="6">
        <f>MOD(salacsv__2[[#This Row],[Hora de Salida]],1)</f>
        <v>8.1944444442342501E-2</v>
      </c>
      <c r="R15" s="6">
        <f>IF(salacsv__2[[#This Row],[Estado de la Mesa]]="Ocupada",(salacsv__2[[#This Row],[Hora de salida2]]-salacsv__2[[#This Row],[Hora de llegada2]])+$V$2,salacsv__2[[#This Row],[Hora de salida2]]-salacsv__2[[#This Row],[Hora de llegada2]])</f>
        <v>6.9444444445252884E-2</v>
      </c>
      <c r="S15" s="5">
        <f>VLOOKUP(salacsv__2[[#This Row],[Número de Orden]],Hoja4!A17:C783,3,FALSE)/60</f>
        <v>2.5666666666666669</v>
      </c>
      <c r="T15" s="5">
        <f>IF(salacsv__2[[#This Row],[Tiempo de permanencia]]*24-S15&lt;0,0,salacsv__2[[#This Row],[Tiempo de permanencia]]*24-S15)</f>
        <v>0</v>
      </c>
      <c r="U15" t="str">
        <f>IF(salacsv__2[[#This Row],[Tiempo de degustación (Horas)]]&gt;0,"SI","NO")</f>
        <v>NO</v>
      </c>
      <c r="W15" s="7" t="str">
        <f>TEXT(salacsv__2[[#This Row],[Fecha de factura]],"DDDD")</f>
        <v>sábado</v>
      </c>
    </row>
    <row r="16" spans="1:23" x14ac:dyDescent="0.25">
      <c r="A16">
        <v>6</v>
      </c>
      <c r="B16" t="s">
        <v>193</v>
      </c>
      <c r="C16">
        <v>4</v>
      </c>
      <c r="D16" s="8">
        <v>45017.14166666667</v>
      </c>
      <c r="E16" s="8">
        <v>45017.207638888889</v>
      </c>
      <c r="F16" t="s">
        <v>73</v>
      </c>
      <c r="G16" t="s">
        <v>48</v>
      </c>
      <c r="H16" t="s">
        <v>16</v>
      </c>
      <c r="I16" s="5">
        <v>28.77</v>
      </c>
      <c r="J16" t="s">
        <v>24</v>
      </c>
      <c r="K16">
        <v>15</v>
      </c>
      <c r="L16" t="s">
        <v>55</v>
      </c>
      <c r="M16" t="s">
        <v>258</v>
      </c>
      <c r="N16">
        <f>VLOOKUP(salacsv__2[[#This Row],[Número de Orden]],Hoja4!A18:B784,2,FALSE)</f>
        <v>224</v>
      </c>
      <c r="O16" s="9">
        <f>DATE(YEAR(salacsv__2[[#This Row],[Hora de Llegada]]),MONTH(salacsv__2[[#This Row],[Hora de Llegada]]),DAY(salacsv__2[[#This Row],[Hora de Llegada]]))</f>
        <v>45017</v>
      </c>
      <c r="P16" s="6">
        <f>MOD(salacsv__2[[#This Row],[Hora de Llegada]],1)</f>
        <v>0.14166666667006211</v>
      </c>
      <c r="Q16" s="6">
        <f>MOD(salacsv__2[[#This Row],[Hora de Salida]],1)</f>
        <v>0.20763888888905058</v>
      </c>
      <c r="R16" s="6">
        <f>IF(salacsv__2[[#This Row],[Estado de la Mesa]]="Ocupada",(salacsv__2[[#This Row],[Hora de salida2]]-salacsv__2[[#This Row],[Hora de llegada2]])+$V$2,salacsv__2[[#This Row],[Hora de salida2]]-salacsv__2[[#This Row],[Hora de llegada2]])</f>
        <v>7.6388888885655135E-2</v>
      </c>
      <c r="S16" s="5">
        <f>VLOOKUP(salacsv__2[[#This Row],[Número de Orden]],Hoja4!A18:C784,3,FALSE)/60</f>
        <v>1.7166666666666666</v>
      </c>
      <c r="T16" s="5">
        <f>IF(salacsv__2[[#This Row],[Tiempo de permanencia]]*24-S16&lt;0,0,salacsv__2[[#This Row],[Tiempo de permanencia]]*24-S16)</f>
        <v>0.11666666658905656</v>
      </c>
      <c r="U16" t="str">
        <f>IF(salacsv__2[[#This Row],[Tiempo de degustación (Horas)]]&gt;0,"SI","NO")</f>
        <v>SI</v>
      </c>
      <c r="W16" s="7" t="str">
        <f>TEXT(salacsv__2[[#This Row],[Fecha de factura]],"DDDD")</f>
        <v>sábado</v>
      </c>
    </row>
    <row r="17" spans="1:23" x14ac:dyDescent="0.25">
      <c r="A17">
        <v>20</v>
      </c>
      <c r="B17" t="s">
        <v>27</v>
      </c>
      <c r="C17">
        <v>5</v>
      </c>
      <c r="D17" s="8">
        <v>45017.104861111111</v>
      </c>
      <c r="E17" s="8">
        <v>45017.183333333334</v>
      </c>
      <c r="F17" t="s">
        <v>14</v>
      </c>
      <c r="G17" t="s">
        <v>22</v>
      </c>
      <c r="H17" t="s">
        <v>23</v>
      </c>
      <c r="I17" s="5">
        <v>37.9</v>
      </c>
      <c r="J17" t="s">
        <v>28</v>
      </c>
      <c r="K17">
        <v>16</v>
      </c>
      <c r="L17" t="s">
        <v>29</v>
      </c>
      <c r="M17" t="s">
        <v>30</v>
      </c>
      <c r="N17">
        <f>VLOOKUP(salacsv__2[[#This Row],[Número de Orden]],Hoja4!A19:B785,2,FALSE)</f>
        <v>28</v>
      </c>
      <c r="O17" s="9">
        <f>DATE(YEAR(salacsv__2[[#This Row],[Hora de Llegada]]),MONTH(salacsv__2[[#This Row],[Hora de Llegada]]),DAY(salacsv__2[[#This Row],[Hora de Llegada]]))</f>
        <v>45017</v>
      </c>
      <c r="P17" s="6">
        <f>MOD(salacsv__2[[#This Row],[Hora de Llegada]],1)</f>
        <v>0.10486111111094942</v>
      </c>
      <c r="Q17" s="6">
        <f>MOD(salacsv__2[[#This Row],[Hora de Salida]],1)</f>
        <v>0.18333333333430346</v>
      </c>
      <c r="R17" s="6">
        <f>IF(salacsv__2[[#This Row],[Estado de la Mesa]]="Ocupada",(salacsv__2[[#This Row],[Hora de salida2]]-salacsv__2[[#This Row],[Hora de llegada2]])+$V$2,salacsv__2[[#This Row],[Hora de salida2]]-salacsv__2[[#This Row],[Hora de llegada2]])</f>
        <v>7.8472222223354038E-2</v>
      </c>
      <c r="S17" s="5">
        <f>VLOOKUP(salacsv__2[[#This Row],[Número de Orden]],Hoja4!A19:C785,3,FALSE)/60</f>
        <v>0.6333333333333333</v>
      </c>
      <c r="T17" s="5">
        <f>IF(salacsv__2[[#This Row],[Tiempo de permanencia]]*24-S17&lt;0,0,salacsv__2[[#This Row],[Tiempo de permanencia]]*24-S17)</f>
        <v>1.2500000000271636</v>
      </c>
      <c r="U17" t="str">
        <f>IF(salacsv__2[[#This Row],[Tiempo de degustación (Horas)]]&gt;0,"SI","NO")</f>
        <v>SI</v>
      </c>
      <c r="W17" s="7" t="str">
        <f>TEXT(salacsv__2[[#This Row],[Fecha de factura]],"DDDD")</f>
        <v>sábado</v>
      </c>
    </row>
    <row r="18" spans="1:23" x14ac:dyDescent="0.25">
      <c r="A18">
        <v>14</v>
      </c>
      <c r="B18" t="s">
        <v>259</v>
      </c>
      <c r="C18">
        <v>6</v>
      </c>
      <c r="D18" s="8">
        <v>45017.006249999999</v>
      </c>
      <c r="E18" s="8">
        <v>45017.143750000003</v>
      </c>
      <c r="F18" t="s">
        <v>32</v>
      </c>
      <c r="G18" t="s">
        <v>48</v>
      </c>
      <c r="H18" t="s">
        <v>16</v>
      </c>
      <c r="I18" s="5">
        <v>12.17</v>
      </c>
      <c r="J18" t="s">
        <v>17</v>
      </c>
      <c r="K18">
        <v>17</v>
      </c>
      <c r="L18" t="s">
        <v>62</v>
      </c>
      <c r="M18" t="s">
        <v>260</v>
      </c>
      <c r="N18">
        <f>VLOOKUP(salacsv__2[[#This Row],[Número de Orden]],Hoja4!A20:B786,2,FALSE)</f>
        <v>137</v>
      </c>
      <c r="O18" s="9">
        <f>DATE(YEAR(salacsv__2[[#This Row],[Hora de Llegada]]),MONTH(salacsv__2[[#This Row],[Hora de Llegada]]),DAY(salacsv__2[[#This Row],[Hora de Llegada]]))</f>
        <v>45017</v>
      </c>
      <c r="P18" s="6">
        <f>MOD(salacsv__2[[#This Row],[Hora de Llegada]],1)</f>
        <v>6.2499999985448085E-3</v>
      </c>
      <c r="Q18" s="6">
        <f>MOD(salacsv__2[[#This Row],[Hora de Salida]],1)</f>
        <v>0.14375000000291038</v>
      </c>
      <c r="R18" s="6">
        <f>IF(salacsv__2[[#This Row],[Estado de la Mesa]]="Ocupada",(salacsv__2[[#This Row],[Hora de salida2]]-salacsv__2[[#This Row],[Hora de llegada2]])+$V$2,salacsv__2[[#This Row],[Hora de salida2]]-salacsv__2[[#This Row],[Hora de llegada2]])</f>
        <v>0.13750000000436557</v>
      </c>
      <c r="S18" s="5">
        <f>VLOOKUP(salacsv__2[[#This Row],[Número de Orden]],Hoja4!A20:C786,3,FALSE)/60</f>
        <v>2.6333333333333333</v>
      </c>
      <c r="T18" s="5">
        <f>IF(salacsv__2[[#This Row],[Tiempo de permanencia]]*24-S18&lt;0,0,salacsv__2[[#This Row],[Tiempo de permanencia]]*24-S18)</f>
        <v>0.66666666677144049</v>
      </c>
      <c r="U18" t="str">
        <f>IF(salacsv__2[[#This Row],[Tiempo de degustación (Horas)]]&gt;0,"SI","NO")</f>
        <v>SI</v>
      </c>
      <c r="W18" s="7" t="str">
        <f>TEXT(salacsv__2[[#This Row],[Fecha de factura]],"DDDD")</f>
        <v>sábado</v>
      </c>
    </row>
    <row r="19" spans="1:23" x14ac:dyDescent="0.25">
      <c r="A19">
        <v>9</v>
      </c>
      <c r="B19" t="s">
        <v>261</v>
      </c>
      <c r="C19">
        <v>2</v>
      </c>
      <c r="D19" s="8">
        <v>45017.087500000001</v>
      </c>
      <c r="E19" s="8">
        <v>45017.18472222222</v>
      </c>
      <c r="F19" t="s">
        <v>32</v>
      </c>
      <c r="G19" t="s">
        <v>48</v>
      </c>
      <c r="H19" t="s">
        <v>16</v>
      </c>
      <c r="I19" s="5">
        <v>33.090000000000003</v>
      </c>
      <c r="J19" t="s">
        <v>17</v>
      </c>
      <c r="K19">
        <v>18</v>
      </c>
      <c r="L19" t="s">
        <v>37</v>
      </c>
      <c r="M19" t="s">
        <v>262</v>
      </c>
      <c r="N19">
        <f>VLOOKUP(salacsv__2[[#This Row],[Número de Orden]],Hoja4!A21:B787,2,FALSE)</f>
        <v>251</v>
      </c>
      <c r="O19" s="9">
        <f>DATE(YEAR(salacsv__2[[#This Row],[Hora de Llegada]]),MONTH(salacsv__2[[#This Row],[Hora de Llegada]]),DAY(salacsv__2[[#This Row],[Hora de Llegada]]))</f>
        <v>45017</v>
      </c>
      <c r="P19" s="6">
        <f>MOD(salacsv__2[[#This Row],[Hora de Llegada]],1)</f>
        <v>8.7500000001455192E-2</v>
      </c>
      <c r="Q19" s="6">
        <f>MOD(salacsv__2[[#This Row],[Hora de Salida]],1)</f>
        <v>0.18472222222044365</v>
      </c>
      <c r="R19" s="6">
        <f>IF(salacsv__2[[#This Row],[Estado de la Mesa]]="Ocupada",(salacsv__2[[#This Row],[Hora de salida2]]-salacsv__2[[#This Row],[Hora de llegada2]])+$V$2,salacsv__2[[#This Row],[Hora de salida2]]-salacsv__2[[#This Row],[Hora de llegada2]])</f>
        <v>9.7222222218988463E-2</v>
      </c>
      <c r="S19" s="5">
        <f>VLOOKUP(salacsv__2[[#This Row],[Número de Orden]],Hoja4!A21:C787,3,FALSE)/60</f>
        <v>2.2333333333333334</v>
      </c>
      <c r="T19" s="5">
        <f>IF(salacsv__2[[#This Row],[Tiempo de permanencia]]*24-S19&lt;0,0,salacsv__2[[#This Row],[Tiempo de permanencia]]*24-S19)</f>
        <v>9.9999999922389726E-2</v>
      </c>
      <c r="U19" t="str">
        <f>IF(salacsv__2[[#This Row],[Tiempo de degustación (Horas)]]&gt;0,"SI","NO")</f>
        <v>SI</v>
      </c>
      <c r="W19" s="7" t="str">
        <f>TEXT(salacsv__2[[#This Row],[Fecha de factura]],"DDDD")</f>
        <v>sábado</v>
      </c>
    </row>
    <row r="20" spans="1:23" x14ac:dyDescent="0.25">
      <c r="A20">
        <v>18</v>
      </c>
      <c r="B20" t="s">
        <v>31</v>
      </c>
      <c r="C20">
        <v>3</v>
      </c>
      <c r="D20" s="8">
        <v>45017.024305555555</v>
      </c>
      <c r="E20" s="8">
        <v>45017.145138888889</v>
      </c>
      <c r="F20" t="s">
        <v>32</v>
      </c>
      <c r="G20" t="s">
        <v>22</v>
      </c>
      <c r="H20" t="s">
        <v>16</v>
      </c>
      <c r="I20" s="5">
        <v>17.45</v>
      </c>
      <c r="J20" t="s">
        <v>17</v>
      </c>
      <c r="K20">
        <v>19</v>
      </c>
      <c r="L20" t="s">
        <v>33</v>
      </c>
      <c r="M20" t="s">
        <v>34</v>
      </c>
      <c r="N20">
        <f>VLOOKUP(salacsv__2[[#This Row],[Número de Orden]],Hoja4!A22:B788,2,FALSE)</f>
        <v>80</v>
      </c>
      <c r="O20" s="9">
        <f>DATE(YEAR(salacsv__2[[#This Row],[Hora de Llegada]]),MONTH(salacsv__2[[#This Row],[Hora de Llegada]]),DAY(salacsv__2[[#This Row],[Hora de Llegada]]))</f>
        <v>45017</v>
      </c>
      <c r="P20" s="6">
        <f>MOD(salacsv__2[[#This Row],[Hora de Llegada]],1)</f>
        <v>2.4305555554747116E-2</v>
      </c>
      <c r="Q20" s="6">
        <f>MOD(salacsv__2[[#This Row],[Hora de Salida]],1)</f>
        <v>0.14513888888905058</v>
      </c>
      <c r="R20" s="6">
        <f>IF(salacsv__2[[#This Row],[Estado de la Mesa]]="Ocupada",(salacsv__2[[#This Row],[Hora de salida2]]-salacsv__2[[#This Row],[Hora de llegada2]])+$V$2,salacsv__2[[#This Row],[Hora de salida2]]-salacsv__2[[#This Row],[Hora de llegada2]])</f>
        <v>0.12083333333430346</v>
      </c>
      <c r="S20" s="5">
        <f>VLOOKUP(salacsv__2[[#This Row],[Número de Orden]],Hoja4!A22:C788,3,FALSE)/60</f>
        <v>0.73333333333333328</v>
      </c>
      <c r="T20" s="5">
        <f>IF(salacsv__2[[#This Row],[Tiempo de permanencia]]*24-S20&lt;0,0,salacsv__2[[#This Row],[Tiempo de permanencia]]*24-S20)</f>
        <v>2.1666666666899497</v>
      </c>
      <c r="U20" t="str">
        <f>IF(salacsv__2[[#This Row],[Tiempo de degustación (Horas)]]&gt;0,"SI","NO")</f>
        <v>SI</v>
      </c>
      <c r="W20" s="7" t="str">
        <f>TEXT(salacsv__2[[#This Row],[Fecha de factura]],"DDDD")</f>
        <v>sábado</v>
      </c>
    </row>
    <row r="21" spans="1:23" x14ac:dyDescent="0.25">
      <c r="A21">
        <v>8</v>
      </c>
      <c r="B21" t="s">
        <v>263</v>
      </c>
      <c r="C21">
        <v>2</v>
      </c>
      <c r="D21" s="8">
        <v>45017.059027777781</v>
      </c>
      <c r="E21" s="8">
        <v>45017.216666666667</v>
      </c>
      <c r="F21" t="s">
        <v>52</v>
      </c>
      <c r="G21" t="s">
        <v>22</v>
      </c>
      <c r="H21" t="s">
        <v>16</v>
      </c>
      <c r="I21" s="5">
        <v>31.7</v>
      </c>
      <c r="J21" t="s">
        <v>28</v>
      </c>
      <c r="K21">
        <v>20</v>
      </c>
      <c r="L21" t="s">
        <v>33</v>
      </c>
      <c r="M21" t="s">
        <v>264</v>
      </c>
      <c r="N21">
        <f>VLOOKUP(salacsv__2[[#This Row],[Número de Orden]],Hoja4!A23:B789,2,FALSE)</f>
        <v>178</v>
      </c>
      <c r="O21" s="9">
        <f>DATE(YEAR(salacsv__2[[#This Row],[Hora de Llegada]]),MONTH(salacsv__2[[#This Row],[Hora de Llegada]]),DAY(salacsv__2[[#This Row],[Hora de Llegada]]))</f>
        <v>45017</v>
      </c>
      <c r="P21" s="6">
        <f>MOD(salacsv__2[[#This Row],[Hora de Llegada]],1)</f>
        <v>5.9027777781011537E-2</v>
      </c>
      <c r="Q21" s="6">
        <f>MOD(salacsv__2[[#This Row],[Hora de Salida]],1)</f>
        <v>0.21666666666715173</v>
      </c>
      <c r="R21" s="6">
        <f>IF(salacsv__2[[#This Row],[Estado de la Mesa]]="Ocupada",(salacsv__2[[#This Row],[Hora de salida2]]-salacsv__2[[#This Row],[Hora de llegada2]])+$V$2,salacsv__2[[#This Row],[Hora de salida2]]-salacsv__2[[#This Row],[Hora de llegada2]])</f>
        <v>0.15763888888614019</v>
      </c>
      <c r="S21" s="5">
        <f>VLOOKUP(salacsv__2[[#This Row],[Número de Orden]],Hoja4!A23:C789,3,FALSE)/60</f>
        <v>1.1666666666666667</v>
      </c>
      <c r="T21" s="5">
        <f>IF(salacsv__2[[#This Row],[Tiempo de permanencia]]*24-S21&lt;0,0,salacsv__2[[#This Row],[Tiempo de permanencia]]*24-S21)</f>
        <v>2.6166666666006977</v>
      </c>
      <c r="U21" t="str">
        <f>IF(salacsv__2[[#This Row],[Tiempo de degustación (Horas)]]&gt;0,"SI","NO")</f>
        <v>SI</v>
      </c>
      <c r="W21" s="7" t="str">
        <f>TEXT(salacsv__2[[#This Row],[Fecha de factura]],"DDDD")</f>
        <v>sábado</v>
      </c>
    </row>
    <row r="22" spans="1:23" x14ac:dyDescent="0.25">
      <c r="A22">
        <v>12</v>
      </c>
      <c r="B22" t="s">
        <v>265</v>
      </c>
      <c r="C22">
        <v>2</v>
      </c>
      <c r="D22" s="8">
        <v>45017.152083333334</v>
      </c>
      <c r="E22" s="8">
        <v>45017.244444444441</v>
      </c>
      <c r="F22" t="s">
        <v>52</v>
      </c>
      <c r="G22" t="s">
        <v>22</v>
      </c>
      <c r="H22" t="s">
        <v>16</v>
      </c>
      <c r="I22" s="5">
        <v>20.53</v>
      </c>
      <c r="J22" t="s">
        <v>28</v>
      </c>
      <c r="K22">
        <v>21</v>
      </c>
      <c r="L22" t="s">
        <v>55</v>
      </c>
      <c r="M22" t="s">
        <v>266</v>
      </c>
      <c r="N22">
        <f>VLOOKUP(salacsv__2[[#This Row],[Número de Orden]],Hoja4!A24:B790,2,FALSE)</f>
        <v>274</v>
      </c>
      <c r="O22" s="9">
        <f>DATE(YEAR(salacsv__2[[#This Row],[Hora de Llegada]]),MONTH(salacsv__2[[#This Row],[Hora de Llegada]]),DAY(salacsv__2[[#This Row],[Hora de Llegada]]))</f>
        <v>45017</v>
      </c>
      <c r="P22" s="6">
        <f>MOD(salacsv__2[[#This Row],[Hora de Llegada]],1)</f>
        <v>0.15208333333430346</v>
      </c>
      <c r="Q22" s="6">
        <f>MOD(salacsv__2[[#This Row],[Hora de Salida]],1)</f>
        <v>0.24444444444088731</v>
      </c>
      <c r="R22" s="6">
        <f>IF(salacsv__2[[#This Row],[Estado de la Mesa]]="Ocupada",(salacsv__2[[#This Row],[Hora de salida2]]-salacsv__2[[#This Row],[Hora de llegada2]])+$V$2,salacsv__2[[#This Row],[Hora de salida2]]-salacsv__2[[#This Row],[Hora de llegada2]])</f>
        <v>9.2361111106583849E-2</v>
      </c>
      <c r="S22" s="5">
        <f>VLOOKUP(salacsv__2[[#This Row],[Número de Orden]],Hoja4!A24:C790,3,FALSE)/60</f>
        <v>2.5333333333333332</v>
      </c>
      <c r="T22" s="5">
        <f>IF(salacsv__2[[#This Row],[Tiempo de permanencia]]*24-S22&lt;0,0,salacsv__2[[#This Row],[Tiempo de permanencia]]*24-S22)</f>
        <v>0</v>
      </c>
      <c r="U22" t="str">
        <f>IF(salacsv__2[[#This Row],[Tiempo de degustación (Horas)]]&gt;0,"SI","NO")</f>
        <v>NO</v>
      </c>
      <c r="W22" s="7" t="str">
        <f>TEXT(salacsv__2[[#This Row],[Fecha de factura]],"DDDD")</f>
        <v>sábado</v>
      </c>
    </row>
    <row r="23" spans="1:23" x14ac:dyDescent="0.25">
      <c r="A23">
        <v>15</v>
      </c>
      <c r="B23" t="s">
        <v>195</v>
      </c>
      <c r="C23">
        <v>1</v>
      </c>
      <c r="D23" s="8">
        <v>45017.094444444447</v>
      </c>
      <c r="E23" s="8">
        <v>45017.199305555558</v>
      </c>
      <c r="F23" t="s">
        <v>14</v>
      </c>
      <c r="G23" t="s">
        <v>22</v>
      </c>
      <c r="H23" t="s">
        <v>16</v>
      </c>
      <c r="I23" s="5">
        <v>45.41</v>
      </c>
      <c r="J23" t="s">
        <v>17</v>
      </c>
      <c r="K23">
        <v>22</v>
      </c>
      <c r="L23" t="s">
        <v>62</v>
      </c>
      <c r="M23" t="s">
        <v>267</v>
      </c>
      <c r="N23">
        <f>VLOOKUP(salacsv__2[[#This Row],[Número de Orden]],Hoja4!A25:B791,2,FALSE)</f>
        <v>213</v>
      </c>
      <c r="O23" s="9">
        <f>DATE(YEAR(salacsv__2[[#This Row],[Hora de Llegada]]),MONTH(salacsv__2[[#This Row],[Hora de Llegada]]),DAY(salacsv__2[[#This Row],[Hora de Llegada]]))</f>
        <v>45017</v>
      </c>
      <c r="P23" s="6">
        <f>MOD(salacsv__2[[#This Row],[Hora de Llegada]],1)</f>
        <v>9.4444444446708076E-2</v>
      </c>
      <c r="Q23" s="6">
        <f>MOD(salacsv__2[[#This Row],[Hora de Salida]],1)</f>
        <v>0.1993055555576575</v>
      </c>
      <c r="R23" s="6">
        <f>IF(salacsv__2[[#This Row],[Estado de la Mesa]]="Ocupada",(salacsv__2[[#This Row],[Hora de salida2]]-salacsv__2[[#This Row],[Hora de llegada2]])+$V$2,salacsv__2[[#This Row],[Hora de salida2]]-salacsv__2[[#This Row],[Hora de llegada2]])</f>
        <v>0.10486111111094942</v>
      </c>
      <c r="S23" s="5">
        <f>VLOOKUP(salacsv__2[[#This Row],[Número de Orden]],Hoja4!A25:C791,3,FALSE)/60</f>
        <v>2.0499999999999998</v>
      </c>
      <c r="T23" s="5">
        <f>IF(salacsv__2[[#This Row],[Tiempo de permanencia]]*24-S23&lt;0,0,salacsv__2[[#This Row],[Tiempo de permanencia]]*24-S23)</f>
        <v>0.46666666666278633</v>
      </c>
      <c r="U23" t="str">
        <f>IF(salacsv__2[[#This Row],[Tiempo de degustación (Horas)]]&gt;0,"SI","NO")</f>
        <v>SI</v>
      </c>
      <c r="W23" s="7" t="str">
        <f>TEXT(salacsv__2[[#This Row],[Fecha de factura]],"DDDD")</f>
        <v>sábado</v>
      </c>
    </row>
    <row r="24" spans="1:23" x14ac:dyDescent="0.25">
      <c r="A24">
        <v>1</v>
      </c>
      <c r="B24" t="s">
        <v>268</v>
      </c>
      <c r="C24">
        <v>5</v>
      </c>
      <c r="D24" s="8">
        <v>45017.113888888889</v>
      </c>
      <c r="E24" s="8">
        <v>45017.17291666667</v>
      </c>
      <c r="F24" t="s">
        <v>21</v>
      </c>
      <c r="G24" t="s">
        <v>15</v>
      </c>
      <c r="H24" t="s">
        <v>16</v>
      </c>
      <c r="I24" s="5">
        <v>38.46</v>
      </c>
      <c r="J24" t="s">
        <v>17</v>
      </c>
      <c r="K24">
        <v>23</v>
      </c>
      <c r="L24" t="s">
        <v>33</v>
      </c>
      <c r="M24" t="s">
        <v>269</v>
      </c>
      <c r="N24">
        <f>VLOOKUP(salacsv__2[[#This Row],[Número de Orden]],Hoja4!A26:B792,2,FALSE)</f>
        <v>138</v>
      </c>
      <c r="O24" s="9">
        <f>DATE(YEAR(salacsv__2[[#This Row],[Hora de Llegada]]),MONTH(salacsv__2[[#This Row],[Hora de Llegada]]),DAY(salacsv__2[[#This Row],[Hora de Llegada]]))</f>
        <v>45017</v>
      </c>
      <c r="P24" s="6">
        <f>MOD(salacsv__2[[#This Row],[Hora de Llegada]],1)</f>
        <v>0.11388888888905058</v>
      </c>
      <c r="Q24" s="6">
        <f>MOD(salacsv__2[[#This Row],[Hora de Salida]],1)</f>
        <v>0.17291666667006211</v>
      </c>
      <c r="R24" s="6">
        <f>IF(salacsv__2[[#This Row],[Estado de la Mesa]]="Ocupada",(salacsv__2[[#This Row],[Hora de salida2]]-salacsv__2[[#This Row],[Hora de llegada2]])+$V$2,salacsv__2[[#This Row],[Hora de salida2]]-salacsv__2[[#This Row],[Hora de llegada2]])</f>
        <v>5.9027777781011537E-2</v>
      </c>
      <c r="S24" s="5">
        <f>VLOOKUP(salacsv__2[[#This Row],[Número de Orden]],Hoja4!A26:C792,3,FALSE)/60</f>
        <v>1.05</v>
      </c>
      <c r="T24" s="5">
        <f>IF(salacsv__2[[#This Row],[Tiempo de permanencia]]*24-S24&lt;0,0,salacsv__2[[#This Row],[Tiempo de permanencia]]*24-S24)</f>
        <v>0.36666666674427684</v>
      </c>
      <c r="U24" t="str">
        <f>IF(salacsv__2[[#This Row],[Tiempo de degustación (Horas)]]&gt;0,"SI","NO")</f>
        <v>SI</v>
      </c>
      <c r="W24" s="7" t="str">
        <f>TEXT(salacsv__2[[#This Row],[Fecha de factura]],"DDDD")</f>
        <v>sábado</v>
      </c>
    </row>
    <row r="25" spans="1:23" x14ac:dyDescent="0.25">
      <c r="A25">
        <v>5</v>
      </c>
      <c r="B25" t="s">
        <v>270</v>
      </c>
      <c r="C25">
        <v>5</v>
      </c>
      <c r="D25" s="8">
        <v>45017.125694444447</v>
      </c>
      <c r="E25" s="8">
        <v>45017.263888888891</v>
      </c>
      <c r="F25" t="s">
        <v>52</v>
      </c>
      <c r="G25" t="s">
        <v>22</v>
      </c>
      <c r="H25" t="s">
        <v>16</v>
      </c>
      <c r="I25" s="5">
        <v>38.18</v>
      </c>
      <c r="J25" t="s">
        <v>24</v>
      </c>
      <c r="K25">
        <v>24</v>
      </c>
      <c r="L25" t="s">
        <v>91</v>
      </c>
      <c r="M25" t="s">
        <v>271</v>
      </c>
      <c r="N25">
        <f>VLOOKUP(salacsv__2[[#This Row],[Número de Orden]],Hoja4!A27:B793,2,FALSE)</f>
        <v>233</v>
      </c>
      <c r="O25" s="9">
        <f>DATE(YEAR(salacsv__2[[#This Row],[Hora de Llegada]]),MONTH(salacsv__2[[#This Row],[Hora de Llegada]]),DAY(salacsv__2[[#This Row],[Hora de Llegada]]))</f>
        <v>45017</v>
      </c>
      <c r="P25" s="6">
        <f>MOD(salacsv__2[[#This Row],[Hora de Llegada]],1)</f>
        <v>0.12569444444670808</v>
      </c>
      <c r="Q25" s="6">
        <f>MOD(salacsv__2[[#This Row],[Hora de Salida]],1)</f>
        <v>0.26388888889050577</v>
      </c>
      <c r="R25" s="6">
        <f>IF(salacsv__2[[#This Row],[Estado de la Mesa]]="Ocupada",(salacsv__2[[#This Row],[Hora de salida2]]-salacsv__2[[#This Row],[Hora de llegada2]])+$V$2,salacsv__2[[#This Row],[Hora de salida2]]-salacsv__2[[#This Row],[Hora de llegada2]])</f>
        <v>0.14861111111046435</v>
      </c>
      <c r="S25" s="5">
        <f>VLOOKUP(salacsv__2[[#This Row],[Número de Orden]],Hoja4!A27:C793,3,FALSE)/60</f>
        <v>3</v>
      </c>
      <c r="T25" s="5">
        <f>IF(salacsv__2[[#This Row],[Tiempo de permanencia]]*24-S25&lt;0,0,salacsv__2[[#This Row],[Tiempo de permanencia]]*24-S25)</f>
        <v>0.56666666665114462</v>
      </c>
      <c r="U25" t="str">
        <f>IF(salacsv__2[[#This Row],[Tiempo de degustación (Horas)]]&gt;0,"SI","NO")</f>
        <v>SI</v>
      </c>
      <c r="W25" s="7" t="str">
        <f>TEXT(salacsv__2[[#This Row],[Fecha de factura]],"DDDD")</f>
        <v>sábado</v>
      </c>
    </row>
    <row r="26" spans="1:23" x14ac:dyDescent="0.25">
      <c r="A26">
        <v>12</v>
      </c>
      <c r="B26" t="s">
        <v>35</v>
      </c>
      <c r="C26">
        <v>5</v>
      </c>
      <c r="D26" s="8">
        <v>45017.125694444447</v>
      </c>
      <c r="E26" s="8">
        <v>45017.207638888889</v>
      </c>
      <c r="F26" t="s">
        <v>21</v>
      </c>
      <c r="G26" t="s">
        <v>15</v>
      </c>
      <c r="H26" t="s">
        <v>36</v>
      </c>
      <c r="I26" s="5">
        <v>46.15</v>
      </c>
      <c r="J26" t="s">
        <v>24</v>
      </c>
      <c r="K26">
        <v>25</v>
      </c>
      <c r="L26" t="s">
        <v>37</v>
      </c>
      <c r="M26" t="s">
        <v>38</v>
      </c>
      <c r="N26">
        <f>VLOOKUP(salacsv__2[[#This Row],[Número de Orden]],Hoja4!A28:B794,2,FALSE)</f>
        <v>34</v>
      </c>
      <c r="O26" s="9">
        <f>DATE(YEAR(salacsv__2[[#This Row],[Hora de Llegada]]),MONTH(salacsv__2[[#This Row],[Hora de Llegada]]),DAY(salacsv__2[[#This Row],[Hora de Llegada]]))</f>
        <v>45017</v>
      </c>
      <c r="P26" s="6">
        <f>MOD(salacsv__2[[#This Row],[Hora de Llegada]],1)</f>
        <v>0.12569444444670808</v>
      </c>
      <c r="Q26" s="6">
        <f>MOD(salacsv__2[[#This Row],[Hora de Salida]],1)</f>
        <v>0.20763888888905058</v>
      </c>
      <c r="R26" s="6">
        <f>IF(salacsv__2[[#This Row],[Estado de la Mesa]]="Ocupada",(salacsv__2[[#This Row],[Hora de salida2]]-salacsv__2[[#This Row],[Hora de llegada2]])+$V$2,salacsv__2[[#This Row],[Hora de salida2]]-salacsv__2[[#This Row],[Hora de llegada2]])</f>
        <v>9.2361111109009172E-2</v>
      </c>
      <c r="S26" s="5">
        <f>VLOOKUP(salacsv__2[[#This Row],[Número de Orden]],Hoja4!A28:C794,3,FALSE)/60</f>
        <v>0.58333333333333337</v>
      </c>
      <c r="T26" s="5">
        <f>IF(salacsv__2[[#This Row],[Tiempo de permanencia]]*24-S26&lt;0,0,salacsv__2[[#This Row],[Tiempo de permanencia]]*24-S26)</f>
        <v>1.6333333332828865</v>
      </c>
      <c r="U26" t="str">
        <f>IF(salacsv__2[[#This Row],[Tiempo de degustación (Horas)]]&gt;0,"SI","NO")</f>
        <v>SI</v>
      </c>
      <c r="W26" s="7" t="str">
        <f>TEXT(salacsv__2[[#This Row],[Fecha de factura]],"DDDD")</f>
        <v>sábado</v>
      </c>
    </row>
    <row r="27" spans="1:23" x14ac:dyDescent="0.25">
      <c r="A27">
        <v>18</v>
      </c>
      <c r="B27" t="s">
        <v>272</v>
      </c>
      <c r="C27">
        <v>2</v>
      </c>
      <c r="D27" s="8">
        <v>45017.086111111108</v>
      </c>
      <c r="E27" s="8">
        <v>45017.240972222222</v>
      </c>
      <c r="F27" t="s">
        <v>21</v>
      </c>
      <c r="G27" t="s">
        <v>48</v>
      </c>
      <c r="H27" t="s">
        <v>16</v>
      </c>
      <c r="I27" s="5">
        <v>10.37</v>
      </c>
      <c r="J27" t="s">
        <v>24</v>
      </c>
      <c r="K27">
        <v>26</v>
      </c>
      <c r="L27" t="s">
        <v>55</v>
      </c>
      <c r="M27" t="s">
        <v>273</v>
      </c>
      <c r="N27">
        <f>VLOOKUP(salacsv__2[[#This Row],[Número de Orden]],Hoja4!A29:B795,2,FALSE)</f>
        <v>126</v>
      </c>
      <c r="O27" s="9">
        <f>DATE(YEAR(salacsv__2[[#This Row],[Hora de Llegada]]),MONTH(salacsv__2[[#This Row],[Hora de Llegada]]),DAY(salacsv__2[[#This Row],[Hora de Llegada]]))</f>
        <v>45017</v>
      </c>
      <c r="P27" s="6">
        <f>MOD(salacsv__2[[#This Row],[Hora de Llegada]],1)</f>
        <v>8.611111110803904E-2</v>
      </c>
      <c r="Q27" s="6">
        <f>MOD(salacsv__2[[#This Row],[Hora de Salida]],1)</f>
        <v>0.24097222222189885</v>
      </c>
      <c r="R27" s="6">
        <f>IF(salacsv__2[[#This Row],[Estado de la Mesa]]="Ocupada",(salacsv__2[[#This Row],[Hora de salida2]]-salacsv__2[[#This Row],[Hora de llegada2]])+$V$2,salacsv__2[[#This Row],[Hora de salida2]]-salacsv__2[[#This Row],[Hora de llegada2]])</f>
        <v>0.16527777778052646</v>
      </c>
      <c r="S27" s="5">
        <f>VLOOKUP(salacsv__2[[#This Row],[Número de Orden]],Hoja4!A29:C795,3,FALSE)/60</f>
        <v>1.8166666666666667</v>
      </c>
      <c r="T27" s="5">
        <f>IF(salacsv__2[[#This Row],[Tiempo de permanencia]]*24-S27&lt;0,0,salacsv__2[[#This Row],[Tiempo de permanencia]]*24-S27)</f>
        <v>2.1500000000659689</v>
      </c>
      <c r="U27" t="str">
        <f>IF(salacsv__2[[#This Row],[Tiempo de degustación (Horas)]]&gt;0,"SI","NO")</f>
        <v>SI</v>
      </c>
      <c r="W27" s="7" t="str">
        <f>TEXT(salacsv__2[[#This Row],[Fecha de factura]],"DDDD")</f>
        <v>sábado</v>
      </c>
    </row>
    <row r="28" spans="1:23" x14ac:dyDescent="0.25">
      <c r="A28">
        <v>4</v>
      </c>
      <c r="B28" t="s">
        <v>123</v>
      </c>
      <c r="C28">
        <v>2</v>
      </c>
      <c r="D28" s="8">
        <v>45017.054861111108</v>
      </c>
      <c r="E28" s="8">
        <v>45017.102083333331</v>
      </c>
      <c r="F28" t="s">
        <v>21</v>
      </c>
      <c r="G28" t="s">
        <v>22</v>
      </c>
      <c r="H28" t="s">
        <v>16</v>
      </c>
      <c r="I28" s="5">
        <v>19.27</v>
      </c>
      <c r="J28" t="s">
        <v>24</v>
      </c>
      <c r="K28">
        <v>27</v>
      </c>
      <c r="L28" t="s">
        <v>25</v>
      </c>
      <c r="M28" t="s">
        <v>274</v>
      </c>
      <c r="N28">
        <f>VLOOKUP(salacsv__2[[#This Row],[Número de Orden]],Hoja4!A30:B796,2,FALSE)</f>
        <v>61</v>
      </c>
      <c r="O28" s="9">
        <f>DATE(YEAR(salacsv__2[[#This Row],[Hora de Llegada]]),MONTH(salacsv__2[[#This Row],[Hora de Llegada]]),DAY(salacsv__2[[#This Row],[Hora de Llegada]]))</f>
        <v>45017</v>
      </c>
      <c r="P28" s="6">
        <f>MOD(salacsv__2[[#This Row],[Hora de Llegada]],1)</f>
        <v>5.486111110803904E-2</v>
      </c>
      <c r="Q28" s="6">
        <f>MOD(salacsv__2[[#This Row],[Hora de Salida]],1)</f>
        <v>0.10208333333139308</v>
      </c>
      <c r="R28" s="6">
        <f>IF(salacsv__2[[#This Row],[Estado de la Mesa]]="Ocupada",(salacsv__2[[#This Row],[Hora de salida2]]-salacsv__2[[#This Row],[Hora de llegada2]])+$V$2,salacsv__2[[#This Row],[Hora de salida2]]-salacsv__2[[#This Row],[Hora de llegada2]])</f>
        <v>5.7638888890020702E-2</v>
      </c>
      <c r="S28" s="5">
        <f>VLOOKUP(salacsv__2[[#This Row],[Número de Orden]],Hoja4!A30:C796,3,FALSE)/60</f>
        <v>0.91666666666666663</v>
      </c>
      <c r="T28" s="5">
        <f>IF(salacsv__2[[#This Row],[Tiempo de permanencia]]*24-S28&lt;0,0,salacsv__2[[#This Row],[Tiempo de permanencia]]*24-S28)</f>
        <v>0.46666666669383028</v>
      </c>
      <c r="U28" t="str">
        <f>IF(salacsv__2[[#This Row],[Tiempo de degustación (Horas)]]&gt;0,"SI","NO")</f>
        <v>SI</v>
      </c>
      <c r="W28" s="7" t="str">
        <f>TEXT(salacsv__2[[#This Row],[Fecha de factura]],"DDDD")</f>
        <v>sábado</v>
      </c>
    </row>
    <row r="29" spans="1:23" x14ac:dyDescent="0.25">
      <c r="A29">
        <v>2</v>
      </c>
      <c r="B29" t="s">
        <v>275</v>
      </c>
      <c r="C29">
        <v>2</v>
      </c>
      <c r="D29" s="8">
        <v>45017.03402777778</v>
      </c>
      <c r="E29" s="8">
        <v>45017.136111111111</v>
      </c>
      <c r="F29" t="s">
        <v>14</v>
      </c>
      <c r="G29" t="s">
        <v>15</v>
      </c>
      <c r="H29" t="s">
        <v>16</v>
      </c>
      <c r="I29" s="5">
        <v>41.22</v>
      </c>
      <c r="J29" t="s">
        <v>28</v>
      </c>
      <c r="K29">
        <v>28</v>
      </c>
      <c r="L29" t="s">
        <v>49</v>
      </c>
      <c r="M29" t="s">
        <v>276</v>
      </c>
      <c r="N29">
        <f>VLOOKUP(salacsv__2[[#This Row],[Número de Orden]],Hoja4!A31:B797,2,FALSE)</f>
        <v>94</v>
      </c>
      <c r="O29" s="9">
        <f>DATE(YEAR(salacsv__2[[#This Row],[Hora de Llegada]]),MONTH(salacsv__2[[#This Row],[Hora de Llegada]]),DAY(salacsv__2[[#This Row],[Hora de Llegada]]))</f>
        <v>45017</v>
      </c>
      <c r="P29" s="6">
        <f>MOD(salacsv__2[[#This Row],[Hora de Llegada]],1)</f>
        <v>3.4027777779556345E-2</v>
      </c>
      <c r="Q29" s="6">
        <f>MOD(salacsv__2[[#This Row],[Hora de Salida]],1)</f>
        <v>0.13611111111094942</v>
      </c>
      <c r="R29" s="6">
        <f>IF(salacsv__2[[#This Row],[Estado de la Mesa]]="Ocupada",(salacsv__2[[#This Row],[Hora de salida2]]-salacsv__2[[#This Row],[Hora de llegada2]])+$V$2,salacsv__2[[#This Row],[Hora de salida2]]-salacsv__2[[#This Row],[Hora de llegada2]])</f>
        <v>0.10208333333139308</v>
      </c>
      <c r="S29" s="5">
        <f>VLOOKUP(salacsv__2[[#This Row],[Número de Orden]],Hoja4!A31:C797,3,FALSE)/60</f>
        <v>0.93333333333333335</v>
      </c>
      <c r="T29" s="5">
        <f>IF(salacsv__2[[#This Row],[Tiempo de permanencia]]*24-S29&lt;0,0,salacsv__2[[#This Row],[Tiempo de permanencia]]*24-S29)</f>
        <v>1.5166666666201005</v>
      </c>
      <c r="U29" t="str">
        <f>IF(salacsv__2[[#This Row],[Tiempo de degustación (Horas)]]&gt;0,"SI","NO")</f>
        <v>SI</v>
      </c>
      <c r="W29" s="7" t="str">
        <f>TEXT(salacsv__2[[#This Row],[Fecha de factura]],"DDDD")</f>
        <v>sábado</v>
      </c>
    </row>
    <row r="30" spans="1:23" x14ac:dyDescent="0.25">
      <c r="A30">
        <v>20</v>
      </c>
      <c r="B30" t="s">
        <v>277</v>
      </c>
      <c r="C30">
        <v>5</v>
      </c>
      <c r="D30" s="8">
        <v>45017.126388888886</v>
      </c>
      <c r="E30" s="8">
        <v>45017.256944444445</v>
      </c>
      <c r="F30" t="s">
        <v>32</v>
      </c>
      <c r="G30" t="s">
        <v>22</v>
      </c>
      <c r="H30" t="s">
        <v>16</v>
      </c>
      <c r="I30" s="5">
        <v>14.83</v>
      </c>
      <c r="J30" t="s">
        <v>24</v>
      </c>
      <c r="K30">
        <v>29</v>
      </c>
      <c r="L30" t="s">
        <v>62</v>
      </c>
      <c r="M30" t="s">
        <v>278</v>
      </c>
      <c r="N30">
        <f>VLOOKUP(salacsv__2[[#This Row],[Número de Orden]],Hoja4!A32:B798,2,FALSE)</f>
        <v>173</v>
      </c>
      <c r="O30" s="9">
        <f>DATE(YEAR(salacsv__2[[#This Row],[Hora de Llegada]]),MONTH(salacsv__2[[#This Row],[Hora de Llegada]]),DAY(salacsv__2[[#This Row],[Hora de Llegada]]))</f>
        <v>45017</v>
      </c>
      <c r="P30" s="6">
        <f>MOD(salacsv__2[[#This Row],[Hora de Llegada]],1)</f>
        <v>0.12638888888614019</v>
      </c>
      <c r="Q30" s="6">
        <f>MOD(salacsv__2[[#This Row],[Hora de Salida]],1)</f>
        <v>0.25694444444525288</v>
      </c>
      <c r="R30" s="6">
        <f>IF(salacsv__2[[#This Row],[Estado de la Mesa]]="Ocupada",(salacsv__2[[#This Row],[Hora de salida2]]-salacsv__2[[#This Row],[Hora de llegada2]])+$V$2,salacsv__2[[#This Row],[Hora de salida2]]-salacsv__2[[#This Row],[Hora de llegada2]])</f>
        <v>0.14097222222577935</v>
      </c>
      <c r="S30" s="5">
        <f>VLOOKUP(salacsv__2[[#This Row],[Número de Orden]],Hoja4!A32:C798,3,FALSE)/60</f>
        <v>1.1833333333333333</v>
      </c>
      <c r="T30" s="5">
        <f>IF(salacsv__2[[#This Row],[Tiempo de permanencia]]*24-S30&lt;0,0,salacsv__2[[#This Row],[Tiempo de permanencia]]*24-S30)</f>
        <v>2.200000000085371</v>
      </c>
      <c r="U30" t="str">
        <f>IF(salacsv__2[[#This Row],[Tiempo de degustación (Horas)]]&gt;0,"SI","NO")</f>
        <v>SI</v>
      </c>
      <c r="W30" s="7" t="str">
        <f>TEXT(salacsv__2[[#This Row],[Fecha de factura]],"DDDD")</f>
        <v>sábado</v>
      </c>
    </row>
    <row r="31" spans="1:23" x14ac:dyDescent="0.25">
      <c r="A31">
        <v>14</v>
      </c>
      <c r="B31" t="s">
        <v>279</v>
      </c>
      <c r="C31">
        <v>4</v>
      </c>
      <c r="D31" s="8">
        <v>45017.121527777781</v>
      </c>
      <c r="E31" s="8">
        <v>45017.259027777778</v>
      </c>
      <c r="F31" t="s">
        <v>14</v>
      </c>
      <c r="G31" t="s">
        <v>22</v>
      </c>
      <c r="H31" t="s">
        <v>23</v>
      </c>
      <c r="I31" s="5">
        <v>26.29</v>
      </c>
      <c r="J31" t="s">
        <v>17</v>
      </c>
      <c r="K31">
        <v>30</v>
      </c>
      <c r="L31" t="s">
        <v>91</v>
      </c>
      <c r="M31" t="s">
        <v>280</v>
      </c>
      <c r="N31">
        <f>VLOOKUP(salacsv__2[[#This Row],[Número de Orden]],Hoja4!A33:B799,2,FALSE)</f>
        <v>112</v>
      </c>
      <c r="O31" s="9">
        <f>DATE(YEAR(salacsv__2[[#This Row],[Hora de Llegada]]),MONTH(salacsv__2[[#This Row],[Hora de Llegada]]),DAY(salacsv__2[[#This Row],[Hora de Llegada]]))</f>
        <v>45017</v>
      </c>
      <c r="P31" s="6">
        <f>MOD(salacsv__2[[#This Row],[Hora de Llegada]],1)</f>
        <v>0.12152777778101154</v>
      </c>
      <c r="Q31" s="6">
        <f>MOD(salacsv__2[[#This Row],[Hora de Salida]],1)</f>
        <v>0.25902777777810115</v>
      </c>
      <c r="R31" s="6">
        <f>IF(salacsv__2[[#This Row],[Estado de la Mesa]]="Ocupada",(salacsv__2[[#This Row],[Hora de salida2]]-salacsv__2[[#This Row],[Hora de llegada2]])+$V$2,salacsv__2[[#This Row],[Hora de salida2]]-salacsv__2[[#This Row],[Hora de llegada2]])</f>
        <v>0.13749999999708962</v>
      </c>
      <c r="S31" s="5">
        <f>VLOOKUP(salacsv__2[[#This Row],[Número de Orden]],Hoja4!A33:C799,3,FALSE)/60</f>
        <v>1.1499999999999999</v>
      </c>
      <c r="T31" s="5">
        <f>IF(salacsv__2[[#This Row],[Tiempo de permanencia]]*24-S31&lt;0,0,salacsv__2[[#This Row],[Tiempo de permanencia]]*24-S31)</f>
        <v>2.1499999999301509</v>
      </c>
      <c r="U31" t="str">
        <f>IF(salacsv__2[[#This Row],[Tiempo de degustación (Horas)]]&gt;0,"SI","NO")</f>
        <v>SI</v>
      </c>
      <c r="W31" s="7" t="str">
        <f>TEXT(salacsv__2[[#This Row],[Fecha de factura]],"DDDD")</f>
        <v>sábado</v>
      </c>
    </row>
    <row r="32" spans="1:23" x14ac:dyDescent="0.25">
      <c r="A32">
        <v>13</v>
      </c>
      <c r="B32" t="s">
        <v>281</v>
      </c>
      <c r="C32">
        <v>3</v>
      </c>
      <c r="D32" s="8">
        <v>45017.118750000001</v>
      </c>
      <c r="E32" s="8">
        <v>45017.251388888886</v>
      </c>
      <c r="F32" t="s">
        <v>32</v>
      </c>
      <c r="G32" t="s">
        <v>48</v>
      </c>
      <c r="H32" t="s">
        <v>16</v>
      </c>
      <c r="I32" s="5">
        <v>19.809999999999999</v>
      </c>
      <c r="J32" t="s">
        <v>24</v>
      </c>
      <c r="K32">
        <v>31</v>
      </c>
      <c r="L32" t="s">
        <v>49</v>
      </c>
      <c r="M32" t="s">
        <v>282</v>
      </c>
      <c r="N32">
        <f>VLOOKUP(salacsv__2[[#This Row],[Número de Orden]],Hoja4!A34:B800,2,FALSE)</f>
        <v>67</v>
      </c>
      <c r="O32" s="9">
        <f>DATE(YEAR(salacsv__2[[#This Row],[Hora de Llegada]]),MONTH(salacsv__2[[#This Row],[Hora de Llegada]]),DAY(salacsv__2[[#This Row],[Hora de Llegada]]))</f>
        <v>45017</v>
      </c>
      <c r="P32" s="6">
        <f>MOD(salacsv__2[[#This Row],[Hora de Llegada]],1)</f>
        <v>0.11875000000145519</v>
      </c>
      <c r="Q32" s="6">
        <f>MOD(salacsv__2[[#This Row],[Hora de Salida]],1)</f>
        <v>0.25138888888614019</v>
      </c>
      <c r="R32" s="6">
        <f>IF(salacsv__2[[#This Row],[Estado de la Mesa]]="Ocupada",(salacsv__2[[#This Row],[Hora de salida2]]-salacsv__2[[#This Row],[Hora de llegada2]])+$V$2,salacsv__2[[#This Row],[Hora de salida2]]-salacsv__2[[#This Row],[Hora de llegada2]])</f>
        <v>0.14305555555135166</v>
      </c>
      <c r="S32" s="5">
        <f>VLOOKUP(salacsv__2[[#This Row],[Número de Orden]],Hoja4!A34:C800,3,FALSE)/60</f>
        <v>1.75</v>
      </c>
      <c r="T32" s="5">
        <f>IF(salacsv__2[[#This Row],[Tiempo de permanencia]]*24-S32&lt;0,0,salacsv__2[[#This Row],[Tiempo de permanencia]]*24-S32)</f>
        <v>1.6833333332324401</v>
      </c>
      <c r="U32" t="str">
        <f>IF(salacsv__2[[#This Row],[Tiempo de degustación (Horas)]]&gt;0,"SI","NO")</f>
        <v>SI</v>
      </c>
      <c r="W32" s="7" t="str">
        <f>TEXT(salacsv__2[[#This Row],[Fecha de factura]],"DDDD")</f>
        <v>sábado</v>
      </c>
    </row>
    <row r="33" spans="1:23" x14ac:dyDescent="0.25">
      <c r="A33">
        <v>5</v>
      </c>
      <c r="B33" t="s">
        <v>173</v>
      </c>
      <c r="C33">
        <v>1</v>
      </c>
      <c r="D33" s="8">
        <v>45017.130555555559</v>
      </c>
      <c r="E33" s="8">
        <v>45017.28402777778</v>
      </c>
      <c r="F33" t="s">
        <v>73</v>
      </c>
      <c r="G33" t="s">
        <v>22</v>
      </c>
      <c r="H33" t="s">
        <v>16</v>
      </c>
      <c r="I33" s="5">
        <v>28.25</v>
      </c>
      <c r="J33" t="s">
        <v>24</v>
      </c>
      <c r="K33">
        <v>32</v>
      </c>
      <c r="L33" t="s">
        <v>55</v>
      </c>
      <c r="M33" t="s">
        <v>283</v>
      </c>
      <c r="N33">
        <f>VLOOKUP(salacsv__2[[#This Row],[Número de Orden]],Hoja4!A35:B801,2,FALSE)</f>
        <v>211</v>
      </c>
      <c r="O33" s="9">
        <f>DATE(YEAR(salacsv__2[[#This Row],[Hora de Llegada]]),MONTH(salacsv__2[[#This Row],[Hora de Llegada]]),DAY(salacsv__2[[#This Row],[Hora de Llegada]]))</f>
        <v>45017</v>
      </c>
      <c r="P33" s="6">
        <f>MOD(salacsv__2[[#This Row],[Hora de Llegada]],1)</f>
        <v>0.13055555555911269</v>
      </c>
      <c r="Q33" s="6">
        <f>MOD(salacsv__2[[#This Row],[Hora de Salida]],1)</f>
        <v>0.28402777777955635</v>
      </c>
      <c r="R33" s="6">
        <f>IF(salacsv__2[[#This Row],[Estado de la Mesa]]="Ocupada",(salacsv__2[[#This Row],[Hora de salida2]]-salacsv__2[[#This Row],[Hora de llegada2]])+$V$2,salacsv__2[[#This Row],[Hora de salida2]]-salacsv__2[[#This Row],[Hora de llegada2]])</f>
        <v>0.16388888888711031</v>
      </c>
      <c r="S33" s="5">
        <f>VLOOKUP(salacsv__2[[#This Row],[Número de Orden]],Hoja4!A35:C801,3,FALSE)/60</f>
        <v>2.1333333333333333</v>
      </c>
      <c r="T33" s="5">
        <f>IF(salacsv__2[[#This Row],[Tiempo de permanencia]]*24-S33&lt;0,0,salacsv__2[[#This Row],[Tiempo de permanencia]]*24-S33)</f>
        <v>1.7999999999573144</v>
      </c>
      <c r="U33" t="str">
        <f>IF(salacsv__2[[#This Row],[Tiempo de degustación (Horas)]]&gt;0,"SI","NO")</f>
        <v>SI</v>
      </c>
      <c r="W33" s="7" t="str">
        <f>TEXT(salacsv__2[[#This Row],[Fecha de factura]],"DDDD")</f>
        <v>sábado</v>
      </c>
    </row>
    <row r="34" spans="1:23" x14ac:dyDescent="0.25">
      <c r="A34">
        <v>4</v>
      </c>
      <c r="B34" t="s">
        <v>222</v>
      </c>
      <c r="C34">
        <v>5</v>
      </c>
      <c r="D34" s="8">
        <v>45017.147916666669</v>
      </c>
      <c r="E34" s="8">
        <v>45017.26458333333</v>
      </c>
      <c r="F34" t="s">
        <v>14</v>
      </c>
      <c r="G34" t="s">
        <v>15</v>
      </c>
      <c r="H34" t="s">
        <v>36</v>
      </c>
      <c r="I34" s="5">
        <v>20.38</v>
      </c>
      <c r="J34" t="s">
        <v>24</v>
      </c>
      <c r="K34">
        <v>33</v>
      </c>
      <c r="L34" t="s">
        <v>18</v>
      </c>
      <c r="M34" t="s">
        <v>284</v>
      </c>
      <c r="N34">
        <f>VLOOKUP(salacsv__2[[#This Row],[Número de Orden]],Hoja4!A36:B802,2,FALSE)</f>
        <v>306</v>
      </c>
      <c r="O34" s="9">
        <f>DATE(YEAR(salacsv__2[[#This Row],[Hora de Llegada]]),MONTH(salacsv__2[[#This Row],[Hora de Llegada]]),DAY(salacsv__2[[#This Row],[Hora de Llegada]]))</f>
        <v>45017</v>
      </c>
      <c r="P34" s="6">
        <f>MOD(salacsv__2[[#This Row],[Hora de Llegada]],1)</f>
        <v>0.14791666666860692</v>
      </c>
      <c r="Q34" s="6">
        <f>MOD(salacsv__2[[#This Row],[Hora de Salida]],1)</f>
        <v>0.26458333332993789</v>
      </c>
      <c r="R34" s="6">
        <f>IF(salacsv__2[[#This Row],[Estado de la Mesa]]="Ocupada",(salacsv__2[[#This Row],[Hora de salida2]]-salacsv__2[[#This Row],[Hora de llegada2]])+$V$2,salacsv__2[[#This Row],[Hora de salida2]]-salacsv__2[[#This Row],[Hora de llegada2]])</f>
        <v>0.12708333332799762</v>
      </c>
      <c r="S34" s="5">
        <f>VLOOKUP(salacsv__2[[#This Row],[Número de Orden]],Hoja4!A36:C802,3,FALSE)/60</f>
        <v>2.1666666666666665</v>
      </c>
      <c r="T34" s="5">
        <f>IF(salacsv__2[[#This Row],[Tiempo de permanencia]]*24-S34&lt;0,0,salacsv__2[[#This Row],[Tiempo de permanencia]]*24-S34)</f>
        <v>0.88333333320527663</v>
      </c>
      <c r="U34" t="str">
        <f>IF(salacsv__2[[#This Row],[Tiempo de degustación (Horas)]]&gt;0,"SI","NO")</f>
        <v>SI</v>
      </c>
      <c r="W34" s="7" t="str">
        <f>TEXT(salacsv__2[[#This Row],[Fecha de factura]],"DDDD")</f>
        <v>sábado</v>
      </c>
    </row>
    <row r="35" spans="1:23" x14ac:dyDescent="0.25">
      <c r="A35">
        <v>15</v>
      </c>
      <c r="B35" t="s">
        <v>285</v>
      </c>
      <c r="C35">
        <v>1</v>
      </c>
      <c r="D35" s="8">
        <v>45017.094444444447</v>
      </c>
      <c r="E35" s="8">
        <v>45017.254861111112</v>
      </c>
      <c r="F35" t="s">
        <v>14</v>
      </c>
      <c r="G35" t="s">
        <v>48</v>
      </c>
      <c r="H35" t="s">
        <v>16</v>
      </c>
      <c r="I35" s="5">
        <v>13.08</v>
      </c>
      <c r="J35" t="s">
        <v>17</v>
      </c>
      <c r="K35">
        <v>34</v>
      </c>
      <c r="L35" t="s">
        <v>18</v>
      </c>
      <c r="M35" t="s">
        <v>286</v>
      </c>
      <c r="N35">
        <f>VLOOKUP(salacsv__2[[#This Row],[Número de Orden]],Hoja4!A37:B803,2,FALSE)</f>
        <v>112</v>
      </c>
      <c r="O35" s="9">
        <f>DATE(YEAR(salacsv__2[[#This Row],[Hora de Llegada]]),MONTH(salacsv__2[[#This Row],[Hora de Llegada]]),DAY(salacsv__2[[#This Row],[Hora de Llegada]]))</f>
        <v>45017</v>
      </c>
      <c r="P35" s="6">
        <f>MOD(salacsv__2[[#This Row],[Hora de Llegada]],1)</f>
        <v>9.4444444446708076E-2</v>
      </c>
      <c r="Q35" s="6">
        <f>MOD(salacsv__2[[#This Row],[Hora de Salida]],1)</f>
        <v>0.25486111111240461</v>
      </c>
      <c r="R35" s="6">
        <f>IF(salacsv__2[[#This Row],[Estado de la Mesa]]="Ocupada",(salacsv__2[[#This Row],[Hora de salida2]]-salacsv__2[[#This Row],[Hora de llegada2]])+$V$2,salacsv__2[[#This Row],[Hora de salida2]]-salacsv__2[[#This Row],[Hora de llegada2]])</f>
        <v>0.16041666666569654</v>
      </c>
      <c r="S35" s="5">
        <f>VLOOKUP(salacsv__2[[#This Row],[Número de Orden]],Hoja4!A37:C803,3,FALSE)/60</f>
        <v>1.0833333333333333</v>
      </c>
      <c r="T35" s="5">
        <f>IF(salacsv__2[[#This Row],[Tiempo de permanencia]]*24-S35&lt;0,0,salacsv__2[[#This Row],[Tiempo de permanencia]]*24-S35)</f>
        <v>2.7666666666433839</v>
      </c>
      <c r="U35" t="str">
        <f>IF(salacsv__2[[#This Row],[Tiempo de degustación (Horas)]]&gt;0,"SI","NO")</f>
        <v>SI</v>
      </c>
      <c r="W35" s="7" t="str">
        <f>TEXT(salacsv__2[[#This Row],[Fecha de factura]],"DDDD")</f>
        <v>sábado</v>
      </c>
    </row>
    <row r="36" spans="1:23" x14ac:dyDescent="0.25">
      <c r="A36">
        <v>13</v>
      </c>
      <c r="B36" t="s">
        <v>287</v>
      </c>
      <c r="C36">
        <v>2</v>
      </c>
      <c r="D36" s="8">
        <v>45017.137499999997</v>
      </c>
      <c r="E36" s="8">
        <v>45017.246527777781</v>
      </c>
      <c r="F36" t="s">
        <v>52</v>
      </c>
      <c r="G36" t="s">
        <v>22</v>
      </c>
      <c r="H36" t="s">
        <v>16</v>
      </c>
      <c r="I36" s="5">
        <v>15.75</v>
      </c>
      <c r="J36" t="s">
        <v>24</v>
      </c>
      <c r="K36">
        <v>35</v>
      </c>
      <c r="L36" t="s">
        <v>18</v>
      </c>
      <c r="M36" t="s">
        <v>288</v>
      </c>
      <c r="N36">
        <f>VLOOKUP(salacsv__2[[#This Row],[Número de Orden]],Hoja4!A38:B804,2,FALSE)</f>
        <v>214</v>
      </c>
      <c r="O36" s="9">
        <f>DATE(YEAR(salacsv__2[[#This Row],[Hora de Llegada]]),MONTH(salacsv__2[[#This Row],[Hora de Llegada]]),DAY(salacsv__2[[#This Row],[Hora de Llegada]]))</f>
        <v>45017</v>
      </c>
      <c r="P36" s="6">
        <f>MOD(salacsv__2[[#This Row],[Hora de Llegada]],1)</f>
        <v>0.13749999999708962</v>
      </c>
      <c r="Q36" s="6">
        <f>MOD(salacsv__2[[#This Row],[Hora de Salida]],1)</f>
        <v>0.24652777778101154</v>
      </c>
      <c r="R36" s="6">
        <f>IF(salacsv__2[[#This Row],[Estado de la Mesa]]="Ocupada",(salacsv__2[[#This Row],[Hora de salida2]]-salacsv__2[[#This Row],[Hora de llegada2]])+$V$2,salacsv__2[[#This Row],[Hora de salida2]]-salacsv__2[[#This Row],[Hora de llegada2]])</f>
        <v>0.11944444445058859</v>
      </c>
      <c r="S36" s="5">
        <f>VLOOKUP(salacsv__2[[#This Row],[Número de Orden]],Hoja4!A38:C804,3,FALSE)/60</f>
        <v>1.0833333333333333</v>
      </c>
      <c r="T36" s="5">
        <f>IF(salacsv__2[[#This Row],[Tiempo de permanencia]]*24-S36&lt;0,0,salacsv__2[[#This Row],[Tiempo de permanencia]]*24-S36)</f>
        <v>1.7833333334807928</v>
      </c>
      <c r="U36" t="str">
        <f>IF(salacsv__2[[#This Row],[Tiempo de degustación (Horas)]]&gt;0,"SI","NO")</f>
        <v>SI</v>
      </c>
      <c r="W36" s="7" t="str">
        <f>TEXT(salacsv__2[[#This Row],[Fecha de factura]],"DDDD")</f>
        <v>sábado</v>
      </c>
    </row>
    <row r="37" spans="1:23" x14ac:dyDescent="0.25">
      <c r="A37">
        <v>5</v>
      </c>
      <c r="B37" t="s">
        <v>39</v>
      </c>
      <c r="C37">
        <v>5</v>
      </c>
      <c r="D37" s="8">
        <v>45017.143750000003</v>
      </c>
      <c r="E37" s="8">
        <v>45017.268055555556</v>
      </c>
      <c r="F37" t="s">
        <v>32</v>
      </c>
      <c r="G37" t="s">
        <v>22</v>
      </c>
      <c r="H37" t="s">
        <v>16</v>
      </c>
      <c r="I37" s="5">
        <v>45.28</v>
      </c>
      <c r="J37" t="s">
        <v>24</v>
      </c>
      <c r="K37">
        <v>36</v>
      </c>
      <c r="L37" t="s">
        <v>29</v>
      </c>
      <c r="M37" t="s">
        <v>40</v>
      </c>
      <c r="N37">
        <f>VLOOKUP(salacsv__2[[#This Row],[Número de Orden]],Hoja4!A39:B805,2,FALSE)</f>
        <v>30</v>
      </c>
      <c r="O37" s="9">
        <f>DATE(YEAR(salacsv__2[[#This Row],[Hora de Llegada]]),MONTH(salacsv__2[[#This Row],[Hora de Llegada]]),DAY(salacsv__2[[#This Row],[Hora de Llegada]]))</f>
        <v>45017</v>
      </c>
      <c r="P37" s="6">
        <f>MOD(salacsv__2[[#This Row],[Hora de Llegada]],1)</f>
        <v>0.14375000000291038</v>
      </c>
      <c r="Q37" s="6">
        <f>MOD(salacsv__2[[#This Row],[Hora de Salida]],1)</f>
        <v>0.26805555555620231</v>
      </c>
      <c r="R37" s="6">
        <f>IF(salacsv__2[[#This Row],[Estado de la Mesa]]="Ocupada",(salacsv__2[[#This Row],[Hora de salida2]]-salacsv__2[[#This Row],[Hora de llegada2]])+$V$2,salacsv__2[[#This Row],[Hora de salida2]]-salacsv__2[[#This Row],[Hora de llegada2]])</f>
        <v>0.13472222221995858</v>
      </c>
      <c r="S37" s="5">
        <f>VLOOKUP(salacsv__2[[#This Row],[Número de Orden]],Hoja4!A39:C805,3,FALSE)/60</f>
        <v>0.6333333333333333</v>
      </c>
      <c r="T37" s="5">
        <f>IF(salacsv__2[[#This Row],[Tiempo de permanencia]]*24-S37&lt;0,0,salacsv__2[[#This Row],[Tiempo de permanencia]]*24-S37)</f>
        <v>2.5999999999456729</v>
      </c>
      <c r="U37" t="str">
        <f>IF(salacsv__2[[#This Row],[Tiempo de degustación (Horas)]]&gt;0,"SI","NO")</f>
        <v>SI</v>
      </c>
      <c r="W37" s="7" t="str">
        <f>TEXT(salacsv__2[[#This Row],[Fecha de factura]],"DDDD")</f>
        <v>sábado</v>
      </c>
    </row>
    <row r="38" spans="1:23" x14ac:dyDescent="0.25">
      <c r="A38">
        <v>20</v>
      </c>
      <c r="B38" t="s">
        <v>41</v>
      </c>
      <c r="C38">
        <v>1</v>
      </c>
      <c r="D38" s="8">
        <v>45017.14166666667</v>
      </c>
      <c r="E38" s="8">
        <v>45017.251388888886</v>
      </c>
      <c r="F38" t="s">
        <v>21</v>
      </c>
      <c r="G38" t="s">
        <v>15</v>
      </c>
      <c r="H38" t="s">
        <v>16</v>
      </c>
      <c r="I38" s="5">
        <v>10.39</v>
      </c>
      <c r="J38" t="s">
        <v>24</v>
      </c>
      <c r="K38">
        <v>37</v>
      </c>
      <c r="L38" t="s">
        <v>25</v>
      </c>
      <c r="M38" t="s">
        <v>42</v>
      </c>
      <c r="N38">
        <f>VLOOKUP(salacsv__2[[#This Row],[Número de Orden]],Hoja4!A40:B806,2,FALSE)</f>
        <v>21</v>
      </c>
      <c r="O38" s="9">
        <f>DATE(YEAR(salacsv__2[[#This Row],[Hora de Llegada]]),MONTH(salacsv__2[[#This Row],[Hora de Llegada]]),DAY(salacsv__2[[#This Row],[Hora de Llegada]]))</f>
        <v>45017</v>
      </c>
      <c r="P38" s="6">
        <f>MOD(salacsv__2[[#This Row],[Hora de Llegada]],1)</f>
        <v>0.14166666667006211</v>
      </c>
      <c r="Q38" s="6">
        <f>MOD(salacsv__2[[#This Row],[Hora de Salida]],1)</f>
        <v>0.25138888888614019</v>
      </c>
      <c r="R38" s="6">
        <f>IF(salacsv__2[[#This Row],[Estado de la Mesa]]="Ocupada",(salacsv__2[[#This Row],[Hora de salida2]]-salacsv__2[[#This Row],[Hora de llegada2]])+$V$2,salacsv__2[[#This Row],[Hora de salida2]]-salacsv__2[[#This Row],[Hora de llegada2]])</f>
        <v>0.12013888888274475</v>
      </c>
      <c r="S38" s="5">
        <f>VLOOKUP(salacsv__2[[#This Row],[Número de Orden]],Hoja4!A40:C806,3,FALSE)/60</f>
        <v>0.78333333333333333</v>
      </c>
      <c r="T38" s="5">
        <f>IF(salacsv__2[[#This Row],[Tiempo de permanencia]]*24-S38&lt;0,0,salacsv__2[[#This Row],[Tiempo de permanencia]]*24-S38)</f>
        <v>2.0999999998525407</v>
      </c>
      <c r="U38" t="str">
        <f>IF(salacsv__2[[#This Row],[Tiempo de degustación (Horas)]]&gt;0,"SI","NO")</f>
        <v>SI</v>
      </c>
      <c r="W38" s="7" t="str">
        <f>TEXT(salacsv__2[[#This Row],[Fecha de factura]],"DDDD")</f>
        <v>sábado</v>
      </c>
    </row>
    <row r="39" spans="1:23" x14ac:dyDescent="0.25">
      <c r="A39">
        <v>10</v>
      </c>
      <c r="B39" t="s">
        <v>289</v>
      </c>
      <c r="C39">
        <v>6</v>
      </c>
      <c r="D39" s="8">
        <v>45017.109722222223</v>
      </c>
      <c r="E39" s="8">
        <v>45017.161805555559</v>
      </c>
      <c r="F39" t="s">
        <v>14</v>
      </c>
      <c r="G39" t="s">
        <v>22</v>
      </c>
      <c r="H39" t="s">
        <v>36</v>
      </c>
      <c r="I39" s="5">
        <v>16.309999999999999</v>
      </c>
      <c r="J39" t="s">
        <v>28</v>
      </c>
      <c r="K39">
        <v>38</v>
      </c>
      <c r="L39" t="s">
        <v>33</v>
      </c>
      <c r="M39" t="s">
        <v>290</v>
      </c>
      <c r="N39">
        <f>VLOOKUP(salacsv__2[[#This Row],[Número de Orden]],Hoja4!A41:B807,2,FALSE)</f>
        <v>235</v>
      </c>
      <c r="O39" s="9">
        <f>DATE(YEAR(salacsv__2[[#This Row],[Hora de Llegada]]),MONTH(salacsv__2[[#This Row],[Hora de Llegada]]),DAY(salacsv__2[[#This Row],[Hora de Llegada]]))</f>
        <v>45017</v>
      </c>
      <c r="P39" s="6">
        <f>MOD(salacsv__2[[#This Row],[Hora de Llegada]],1)</f>
        <v>0.10972222222335404</v>
      </c>
      <c r="Q39" s="6">
        <f>MOD(salacsv__2[[#This Row],[Hora de Salida]],1)</f>
        <v>0.16180555555911269</v>
      </c>
      <c r="R39" s="6">
        <f>IF(salacsv__2[[#This Row],[Estado de la Mesa]]="Ocupada",(salacsv__2[[#This Row],[Hora de salida2]]-salacsv__2[[#This Row],[Hora de llegada2]])+$V$2,salacsv__2[[#This Row],[Hora de salida2]]-salacsv__2[[#This Row],[Hora de llegada2]])</f>
        <v>5.2083333335758653E-2</v>
      </c>
      <c r="S39" s="5">
        <f>VLOOKUP(salacsv__2[[#This Row],[Número de Orden]],Hoja4!A41:C807,3,FALSE)/60</f>
        <v>1.6333333333333333</v>
      </c>
      <c r="T39" s="5">
        <f>IF(salacsv__2[[#This Row],[Tiempo de permanencia]]*24-S39&lt;0,0,salacsv__2[[#This Row],[Tiempo de permanencia]]*24-S39)</f>
        <v>0</v>
      </c>
      <c r="U39" t="str">
        <f>IF(salacsv__2[[#This Row],[Tiempo de degustación (Horas)]]&gt;0,"SI","NO")</f>
        <v>NO</v>
      </c>
      <c r="W39" s="7" t="str">
        <f>TEXT(salacsv__2[[#This Row],[Fecha de factura]],"DDDD")</f>
        <v>sábado</v>
      </c>
    </row>
    <row r="40" spans="1:23" x14ac:dyDescent="0.25">
      <c r="A40">
        <v>15</v>
      </c>
      <c r="B40" t="s">
        <v>43</v>
      </c>
      <c r="C40">
        <v>3</v>
      </c>
      <c r="D40" s="8">
        <v>45017.15347222222</v>
      </c>
      <c r="E40" s="8">
        <v>45017.318749999999</v>
      </c>
      <c r="F40" t="s">
        <v>32</v>
      </c>
      <c r="G40" t="s">
        <v>15</v>
      </c>
      <c r="H40" t="s">
        <v>23</v>
      </c>
      <c r="I40" s="5">
        <v>48.36</v>
      </c>
      <c r="J40" t="s">
        <v>24</v>
      </c>
      <c r="K40">
        <v>39</v>
      </c>
      <c r="L40" t="s">
        <v>29</v>
      </c>
      <c r="M40" t="s">
        <v>44</v>
      </c>
      <c r="N40">
        <f>VLOOKUP(salacsv__2[[#This Row],[Número de Orden]],Hoja4!A42:B808,2,FALSE)</f>
        <v>108</v>
      </c>
      <c r="O40" s="9">
        <f>DATE(YEAR(salacsv__2[[#This Row],[Hora de Llegada]]),MONTH(salacsv__2[[#This Row],[Hora de Llegada]]),DAY(salacsv__2[[#This Row],[Hora de Llegada]]))</f>
        <v>45017</v>
      </c>
      <c r="P40" s="6">
        <f>MOD(salacsv__2[[#This Row],[Hora de Llegada]],1)</f>
        <v>0.15347222222044365</v>
      </c>
      <c r="Q40" s="6">
        <f>MOD(salacsv__2[[#This Row],[Hora de Salida]],1)</f>
        <v>0.31874999999854481</v>
      </c>
      <c r="R40" s="6">
        <f>IF(salacsv__2[[#This Row],[Estado de la Mesa]]="Ocupada",(salacsv__2[[#This Row],[Hora de salida2]]-salacsv__2[[#This Row],[Hora de llegada2]])+$V$2,salacsv__2[[#This Row],[Hora de salida2]]-salacsv__2[[#This Row],[Hora de llegada2]])</f>
        <v>0.17569444444476781</v>
      </c>
      <c r="S40" s="5">
        <f>VLOOKUP(salacsv__2[[#This Row],[Número de Orden]],Hoja4!A42:C808,3,FALSE)/60</f>
        <v>0.95</v>
      </c>
      <c r="T40" s="5">
        <f>IF(salacsv__2[[#This Row],[Tiempo de permanencia]]*24-S40&lt;0,0,salacsv__2[[#This Row],[Tiempo de permanencia]]*24-S40)</f>
        <v>3.2666666666744275</v>
      </c>
      <c r="U40" t="str">
        <f>IF(salacsv__2[[#This Row],[Tiempo de degustación (Horas)]]&gt;0,"SI","NO")</f>
        <v>SI</v>
      </c>
      <c r="W40" s="7" t="str">
        <f>TEXT(salacsv__2[[#This Row],[Fecha de factura]],"DDDD")</f>
        <v>sábado</v>
      </c>
    </row>
    <row r="41" spans="1:23" x14ac:dyDescent="0.25">
      <c r="A41">
        <v>1</v>
      </c>
      <c r="B41" t="s">
        <v>196</v>
      </c>
      <c r="C41">
        <v>1</v>
      </c>
      <c r="D41" s="8">
        <v>45017.083333333336</v>
      </c>
      <c r="E41" s="8">
        <v>45017.170138888891</v>
      </c>
      <c r="F41" t="s">
        <v>52</v>
      </c>
      <c r="G41" t="s">
        <v>22</v>
      </c>
      <c r="H41" t="s">
        <v>23</v>
      </c>
      <c r="I41" s="5">
        <v>13.68</v>
      </c>
      <c r="J41" t="s">
        <v>17</v>
      </c>
      <c r="K41">
        <v>40</v>
      </c>
      <c r="L41" t="s">
        <v>49</v>
      </c>
      <c r="M41" t="s">
        <v>291</v>
      </c>
      <c r="N41">
        <f>VLOOKUP(salacsv__2[[#This Row],[Número de Orden]],Hoja4!A43:B809,2,FALSE)</f>
        <v>148</v>
      </c>
      <c r="O41" s="9">
        <f>DATE(YEAR(salacsv__2[[#This Row],[Hora de Llegada]]),MONTH(salacsv__2[[#This Row],[Hora de Llegada]]),DAY(salacsv__2[[#This Row],[Hora de Llegada]]))</f>
        <v>45017</v>
      </c>
      <c r="P41" s="6">
        <f>MOD(salacsv__2[[#This Row],[Hora de Llegada]],1)</f>
        <v>8.3333333335758653E-2</v>
      </c>
      <c r="Q41" s="6">
        <f>MOD(salacsv__2[[#This Row],[Hora de Salida]],1)</f>
        <v>0.17013888889050577</v>
      </c>
      <c r="R41" s="6">
        <f>IF(salacsv__2[[#This Row],[Estado de la Mesa]]="Ocupada",(salacsv__2[[#This Row],[Hora de salida2]]-salacsv__2[[#This Row],[Hora de llegada2]])+$V$2,salacsv__2[[#This Row],[Hora de salida2]]-salacsv__2[[#This Row],[Hora de llegada2]])</f>
        <v>8.6805555554747116E-2</v>
      </c>
      <c r="S41" s="5">
        <f>VLOOKUP(salacsv__2[[#This Row],[Número de Orden]],Hoja4!A43:C809,3,FALSE)/60</f>
        <v>1.3</v>
      </c>
      <c r="T41" s="5">
        <f>IF(salacsv__2[[#This Row],[Tiempo de permanencia]]*24-S41&lt;0,0,salacsv__2[[#This Row],[Tiempo de permanencia]]*24-S41)</f>
        <v>0.78333333331393074</v>
      </c>
      <c r="U41" t="str">
        <f>IF(salacsv__2[[#This Row],[Tiempo de degustación (Horas)]]&gt;0,"SI","NO")</f>
        <v>SI</v>
      </c>
      <c r="W41" s="7" t="str">
        <f>TEXT(salacsv__2[[#This Row],[Fecha de factura]],"DDDD")</f>
        <v>sábado</v>
      </c>
    </row>
    <row r="42" spans="1:23" x14ac:dyDescent="0.25">
      <c r="A42">
        <v>7</v>
      </c>
      <c r="B42" t="s">
        <v>292</v>
      </c>
      <c r="C42">
        <v>4</v>
      </c>
      <c r="D42" s="8">
        <v>45017.093055555553</v>
      </c>
      <c r="E42" s="8">
        <v>45017.180555555555</v>
      </c>
      <c r="F42" t="s">
        <v>32</v>
      </c>
      <c r="G42" t="s">
        <v>22</v>
      </c>
      <c r="H42" t="s">
        <v>16</v>
      </c>
      <c r="I42" s="5">
        <v>15.24</v>
      </c>
      <c r="J42" t="s">
        <v>24</v>
      </c>
      <c r="K42">
        <v>41</v>
      </c>
      <c r="L42" t="s">
        <v>18</v>
      </c>
      <c r="M42" t="s">
        <v>293</v>
      </c>
      <c r="N42">
        <f>VLOOKUP(salacsv__2[[#This Row],[Número de Orden]],Hoja4!A44:B810,2,FALSE)</f>
        <v>204</v>
      </c>
      <c r="O42" s="9">
        <f>DATE(YEAR(salacsv__2[[#This Row],[Hora de Llegada]]),MONTH(salacsv__2[[#This Row],[Hora de Llegada]]),DAY(salacsv__2[[#This Row],[Hora de Llegada]]))</f>
        <v>45017</v>
      </c>
      <c r="P42" s="6">
        <f>MOD(salacsv__2[[#This Row],[Hora de Llegada]],1)</f>
        <v>9.3055555553291924E-2</v>
      </c>
      <c r="Q42" s="6">
        <f>MOD(salacsv__2[[#This Row],[Hora de Salida]],1)</f>
        <v>0.18055555555474712</v>
      </c>
      <c r="R42" s="6">
        <f>IF(salacsv__2[[#This Row],[Estado de la Mesa]]="Ocupada",(salacsv__2[[#This Row],[Hora de salida2]]-salacsv__2[[#This Row],[Hora de llegada2]])+$V$2,salacsv__2[[#This Row],[Hora de salida2]]-salacsv__2[[#This Row],[Hora de llegada2]])</f>
        <v>9.7916666668121863E-2</v>
      </c>
      <c r="S42" s="5">
        <f>VLOOKUP(salacsv__2[[#This Row],[Número de Orden]],Hoja4!A44:C810,3,FALSE)/60</f>
        <v>1.4833333333333334</v>
      </c>
      <c r="T42" s="5">
        <f>IF(salacsv__2[[#This Row],[Tiempo de permanencia]]*24-S42&lt;0,0,salacsv__2[[#This Row],[Tiempo de permanencia]]*24-S42)</f>
        <v>0.8666666667015912</v>
      </c>
      <c r="U42" t="str">
        <f>IF(salacsv__2[[#This Row],[Tiempo de degustación (Horas)]]&gt;0,"SI","NO")</f>
        <v>SI</v>
      </c>
      <c r="W42" s="7" t="str">
        <f>TEXT(salacsv__2[[#This Row],[Fecha de factura]],"DDDD")</f>
        <v>sábado</v>
      </c>
    </row>
    <row r="43" spans="1:23" x14ac:dyDescent="0.25">
      <c r="A43">
        <v>14</v>
      </c>
      <c r="B43" t="s">
        <v>111</v>
      </c>
      <c r="C43">
        <v>1</v>
      </c>
      <c r="D43" s="8">
        <v>45017.017361111109</v>
      </c>
      <c r="E43" s="8">
        <v>45017.073611111111</v>
      </c>
      <c r="F43" t="s">
        <v>32</v>
      </c>
      <c r="G43" t="s">
        <v>22</v>
      </c>
      <c r="H43" t="s">
        <v>16</v>
      </c>
      <c r="I43" s="5">
        <v>49.58</v>
      </c>
      <c r="J43" t="s">
        <v>28</v>
      </c>
      <c r="K43">
        <v>42</v>
      </c>
      <c r="L43" t="s">
        <v>29</v>
      </c>
      <c r="M43" t="s">
        <v>294</v>
      </c>
      <c r="N43">
        <f>VLOOKUP(salacsv__2[[#This Row],[Número de Orden]],Hoja4!A45:B811,2,FALSE)</f>
        <v>102</v>
      </c>
      <c r="O43" s="9">
        <f>DATE(YEAR(salacsv__2[[#This Row],[Hora de Llegada]]),MONTH(salacsv__2[[#This Row],[Hora de Llegada]]),DAY(salacsv__2[[#This Row],[Hora de Llegada]]))</f>
        <v>45017</v>
      </c>
      <c r="P43" s="6">
        <f>MOD(salacsv__2[[#This Row],[Hora de Llegada]],1)</f>
        <v>1.7361111109494232E-2</v>
      </c>
      <c r="Q43" s="6">
        <f>MOD(salacsv__2[[#This Row],[Hora de Salida]],1)</f>
        <v>7.3611111110949423E-2</v>
      </c>
      <c r="R43" s="6">
        <f>IF(salacsv__2[[#This Row],[Estado de la Mesa]]="Ocupada",(salacsv__2[[#This Row],[Hora de salida2]]-salacsv__2[[#This Row],[Hora de llegada2]])+$V$2,salacsv__2[[#This Row],[Hora de salida2]]-salacsv__2[[#This Row],[Hora de llegada2]])</f>
        <v>5.6250000001455192E-2</v>
      </c>
      <c r="S43" s="5">
        <f>VLOOKUP(salacsv__2[[#This Row],[Número de Orden]],Hoja4!A45:C811,3,FALSE)/60</f>
        <v>1.1499999999999999</v>
      </c>
      <c r="T43" s="5">
        <f>IF(salacsv__2[[#This Row],[Tiempo de permanencia]]*24-S43&lt;0,0,salacsv__2[[#This Row],[Tiempo de permanencia]]*24-S43)</f>
        <v>0.20000000003492469</v>
      </c>
      <c r="U43" t="str">
        <f>IF(salacsv__2[[#This Row],[Tiempo de degustación (Horas)]]&gt;0,"SI","NO")</f>
        <v>SI</v>
      </c>
      <c r="W43" s="7" t="str">
        <f>TEXT(salacsv__2[[#This Row],[Fecha de factura]],"DDDD")</f>
        <v>sábado</v>
      </c>
    </row>
    <row r="44" spans="1:23" x14ac:dyDescent="0.25">
      <c r="A44">
        <v>8</v>
      </c>
      <c r="B44" t="s">
        <v>295</v>
      </c>
      <c r="C44">
        <v>6</v>
      </c>
      <c r="D44" s="8">
        <v>45017.043055555558</v>
      </c>
      <c r="E44" s="8">
        <v>45017.134722222225</v>
      </c>
      <c r="F44" t="s">
        <v>14</v>
      </c>
      <c r="G44" t="s">
        <v>22</v>
      </c>
      <c r="H44" t="s">
        <v>16</v>
      </c>
      <c r="I44" s="5">
        <v>32.19</v>
      </c>
      <c r="J44" t="s">
        <v>24</v>
      </c>
      <c r="K44">
        <v>43</v>
      </c>
      <c r="L44" t="s">
        <v>18</v>
      </c>
      <c r="M44" t="s">
        <v>296</v>
      </c>
      <c r="N44">
        <f>VLOOKUP(salacsv__2[[#This Row],[Número de Orden]],Hoja4!A46:B812,2,FALSE)</f>
        <v>203</v>
      </c>
      <c r="O44" s="9">
        <f>DATE(YEAR(salacsv__2[[#This Row],[Hora de Llegada]]),MONTH(salacsv__2[[#This Row],[Hora de Llegada]]),DAY(salacsv__2[[#This Row],[Hora de Llegada]]))</f>
        <v>45017</v>
      </c>
      <c r="P44" s="6">
        <f>MOD(salacsv__2[[#This Row],[Hora de Llegada]],1)</f>
        <v>4.3055555557657499E-2</v>
      </c>
      <c r="Q44" s="6">
        <f>MOD(salacsv__2[[#This Row],[Hora de Salida]],1)</f>
        <v>0.13472222222480923</v>
      </c>
      <c r="R44" s="6">
        <f>IF(salacsv__2[[#This Row],[Estado de la Mesa]]="Ocupada",(salacsv__2[[#This Row],[Hora de salida2]]-salacsv__2[[#This Row],[Hora de llegada2]])+$V$2,salacsv__2[[#This Row],[Hora de salida2]]-salacsv__2[[#This Row],[Hora de llegada2]])</f>
        <v>0.1020833333338184</v>
      </c>
      <c r="S44" s="5">
        <f>VLOOKUP(salacsv__2[[#This Row],[Número de Orden]],Hoja4!A46:C812,3,FALSE)/60</f>
        <v>2.4333333333333331</v>
      </c>
      <c r="T44" s="5">
        <f>IF(salacsv__2[[#This Row],[Tiempo de permanencia]]*24-S44&lt;0,0,salacsv__2[[#This Row],[Tiempo de permanencia]]*24-S44)</f>
        <v>1.6666666678308406E-2</v>
      </c>
      <c r="U44" t="str">
        <f>IF(salacsv__2[[#This Row],[Tiempo de degustación (Horas)]]&gt;0,"SI","NO")</f>
        <v>SI</v>
      </c>
      <c r="W44" s="7" t="str">
        <f>TEXT(salacsv__2[[#This Row],[Fecha de factura]],"DDDD")</f>
        <v>sábado</v>
      </c>
    </row>
    <row r="45" spans="1:23" x14ac:dyDescent="0.25">
      <c r="A45">
        <v>18</v>
      </c>
      <c r="B45" t="s">
        <v>196</v>
      </c>
      <c r="C45">
        <v>1</v>
      </c>
      <c r="D45" s="8">
        <v>45017.129166666666</v>
      </c>
      <c r="E45" s="8">
        <v>45017.262499999997</v>
      </c>
      <c r="F45" t="s">
        <v>14</v>
      </c>
      <c r="G45" t="s">
        <v>22</v>
      </c>
      <c r="H45" t="s">
        <v>16</v>
      </c>
      <c r="I45" s="5">
        <v>42.6</v>
      </c>
      <c r="J45" t="s">
        <v>17</v>
      </c>
      <c r="K45">
        <v>44</v>
      </c>
      <c r="L45" t="s">
        <v>59</v>
      </c>
      <c r="M45" t="s">
        <v>297</v>
      </c>
      <c r="N45">
        <f>VLOOKUP(salacsv__2[[#This Row],[Número de Orden]],Hoja4!A47:B813,2,FALSE)</f>
        <v>122</v>
      </c>
      <c r="O45" s="9">
        <f>DATE(YEAR(salacsv__2[[#This Row],[Hora de Llegada]]),MONTH(salacsv__2[[#This Row],[Hora de Llegada]]),DAY(salacsv__2[[#This Row],[Hora de Llegada]]))</f>
        <v>45017</v>
      </c>
      <c r="P45" s="6">
        <f>MOD(salacsv__2[[#This Row],[Hora de Llegada]],1)</f>
        <v>0.12916666666569654</v>
      </c>
      <c r="Q45" s="6">
        <f>MOD(salacsv__2[[#This Row],[Hora de Salida]],1)</f>
        <v>0.26249999999708962</v>
      </c>
      <c r="R45" s="6">
        <f>IF(salacsv__2[[#This Row],[Estado de la Mesa]]="Ocupada",(salacsv__2[[#This Row],[Hora de salida2]]-salacsv__2[[#This Row],[Hora de llegada2]])+$V$2,salacsv__2[[#This Row],[Hora de salida2]]-salacsv__2[[#This Row],[Hora de llegada2]])</f>
        <v>0.13333333333139308</v>
      </c>
      <c r="S45" s="5">
        <f>VLOOKUP(salacsv__2[[#This Row],[Número de Orden]],Hoja4!A47:C813,3,FALSE)/60</f>
        <v>1.4166666666666667</v>
      </c>
      <c r="T45" s="5">
        <f>IF(salacsv__2[[#This Row],[Tiempo de permanencia]]*24-S45&lt;0,0,salacsv__2[[#This Row],[Tiempo de permanencia]]*24-S45)</f>
        <v>1.7833333332867671</v>
      </c>
      <c r="U45" t="str">
        <f>IF(salacsv__2[[#This Row],[Tiempo de degustación (Horas)]]&gt;0,"SI","NO")</f>
        <v>SI</v>
      </c>
      <c r="W45" s="7" t="str">
        <f>TEXT(salacsv__2[[#This Row],[Fecha de factura]],"DDDD")</f>
        <v>sábado</v>
      </c>
    </row>
    <row r="46" spans="1:23" x14ac:dyDescent="0.25">
      <c r="A46">
        <v>17</v>
      </c>
      <c r="B46" t="s">
        <v>45</v>
      </c>
      <c r="C46">
        <v>2</v>
      </c>
      <c r="D46" s="8">
        <v>45017.09375</v>
      </c>
      <c r="E46" s="8">
        <v>45017.167361111111</v>
      </c>
      <c r="F46" t="s">
        <v>32</v>
      </c>
      <c r="G46" t="s">
        <v>22</v>
      </c>
      <c r="H46" t="s">
        <v>16</v>
      </c>
      <c r="I46" s="5">
        <v>25.41</v>
      </c>
      <c r="J46" t="s">
        <v>28</v>
      </c>
      <c r="K46">
        <v>45</v>
      </c>
      <c r="L46" t="s">
        <v>18</v>
      </c>
      <c r="M46" t="s">
        <v>46</v>
      </c>
      <c r="N46">
        <f>VLOOKUP(salacsv__2[[#This Row],[Número de Orden]],Hoja4!A48:B814,2,FALSE)</f>
        <v>54</v>
      </c>
      <c r="O46" s="9">
        <f>DATE(YEAR(salacsv__2[[#This Row],[Hora de Llegada]]),MONTH(salacsv__2[[#This Row],[Hora de Llegada]]),DAY(salacsv__2[[#This Row],[Hora de Llegada]]))</f>
        <v>45017</v>
      </c>
      <c r="P46" s="6">
        <f>MOD(salacsv__2[[#This Row],[Hora de Llegada]],1)</f>
        <v>9.375E-2</v>
      </c>
      <c r="Q46" s="6">
        <f>MOD(salacsv__2[[#This Row],[Hora de Salida]],1)</f>
        <v>0.16736111111094942</v>
      </c>
      <c r="R46" s="6">
        <f>IF(salacsv__2[[#This Row],[Estado de la Mesa]]="Ocupada",(salacsv__2[[#This Row],[Hora de salida2]]-salacsv__2[[#This Row],[Hora de llegada2]])+$V$2,salacsv__2[[#This Row],[Hora de salida2]]-salacsv__2[[#This Row],[Hora de llegada2]])</f>
        <v>7.3611111110949423E-2</v>
      </c>
      <c r="S46" s="5">
        <f>VLOOKUP(salacsv__2[[#This Row],[Número de Orden]],Hoja4!A48:C814,3,FALSE)/60</f>
        <v>0.78333333333333333</v>
      </c>
      <c r="T46" s="5">
        <f>IF(salacsv__2[[#This Row],[Tiempo de permanencia]]*24-S46&lt;0,0,salacsv__2[[#This Row],[Tiempo de permanencia]]*24-S46)</f>
        <v>0.98333333332945283</v>
      </c>
      <c r="U46" t="str">
        <f>IF(salacsv__2[[#This Row],[Tiempo de degustación (Horas)]]&gt;0,"SI","NO")</f>
        <v>SI</v>
      </c>
      <c r="W46" s="7" t="str">
        <f>TEXT(salacsv__2[[#This Row],[Fecha de factura]],"DDDD")</f>
        <v>sábado</v>
      </c>
    </row>
    <row r="47" spans="1:23" x14ac:dyDescent="0.25">
      <c r="A47">
        <v>10</v>
      </c>
      <c r="B47" t="s">
        <v>213</v>
      </c>
      <c r="C47">
        <v>1</v>
      </c>
      <c r="D47" s="8">
        <v>45017.074305555558</v>
      </c>
      <c r="E47" s="8">
        <v>45017.152083333334</v>
      </c>
      <c r="F47" t="s">
        <v>21</v>
      </c>
      <c r="G47" t="s">
        <v>22</v>
      </c>
      <c r="H47" t="s">
        <v>16</v>
      </c>
      <c r="I47" s="5">
        <v>27.97</v>
      </c>
      <c r="J47" t="s">
        <v>17</v>
      </c>
      <c r="K47">
        <v>46</v>
      </c>
      <c r="L47" t="s">
        <v>33</v>
      </c>
      <c r="M47" t="s">
        <v>298</v>
      </c>
      <c r="N47">
        <f>VLOOKUP(salacsv__2[[#This Row],[Número de Orden]],Hoja4!A49:B815,2,FALSE)</f>
        <v>140</v>
      </c>
      <c r="O47" s="9">
        <f>DATE(YEAR(salacsv__2[[#This Row],[Hora de Llegada]]),MONTH(salacsv__2[[#This Row],[Hora de Llegada]]),DAY(salacsv__2[[#This Row],[Hora de Llegada]]))</f>
        <v>45017</v>
      </c>
      <c r="P47" s="6">
        <f>MOD(salacsv__2[[#This Row],[Hora de Llegada]],1)</f>
        <v>7.4305555557657499E-2</v>
      </c>
      <c r="Q47" s="6">
        <f>MOD(salacsv__2[[#This Row],[Hora de Salida]],1)</f>
        <v>0.15208333333430346</v>
      </c>
      <c r="R47" s="6">
        <f>IF(salacsv__2[[#This Row],[Estado de la Mesa]]="Ocupada",(salacsv__2[[#This Row],[Hora de salida2]]-salacsv__2[[#This Row],[Hora de llegada2]])+$V$2,salacsv__2[[#This Row],[Hora de salida2]]-salacsv__2[[#This Row],[Hora de llegada2]])</f>
        <v>7.7777777776645962E-2</v>
      </c>
      <c r="S47" s="5">
        <f>VLOOKUP(salacsv__2[[#This Row],[Número de Orden]],Hoja4!A49:C815,3,FALSE)/60</f>
        <v>1.4333333333333333</v>
      </c>
      <c r="T47" s="5">
        <f>IF(salacsv__2[[#This Row],[Tiempo de permanencia]]*24-S47&lt;0,0,salacsv__2[[#This Row],[Tiempo de permanencia]]*24-S47)</f>
        <v>0.43333333330616974</v>
      </c>
      <c r="U47" t="str">
        <f>IF(salacsv__2[[#This Row],[Tiempo de degustación (Horas)]]&gt;0,"SI","NO")</f>
        <v>SI</v>
      </c>
      <c r="W47" s="7" t="str">
        <f>TEXT(salacsv__2[[#This Row],[Fecha de factura]],"DDDD")</f>
        <v>sábado</v>
      </c>
    </row>
    <row r="48" spans="1:23" x14ac:dyDescent="0.25">
      <c r="A48">
        <v>18</v>
      </c>
      <c r="B48" t="s">
        <v>299</v>
      </c>
      <c r="C48">
        <v>3</v>
      </c>
      <c r="D48" s="8">
        <v>45017.145833333336</v>
      </c>
      <c r="E48" s="8">
        <v>45017.311805555553</v>
      </c>
      <c r="F48" t="s">
        <v>32</v>
      </c>
      <c r="G48" t="s">
        <v>22</v>
      </c>
      <c r="H48" t="s">
        <v>16</v>
      </c>
      <c r="I48" s="5">
        <v>10.98</v>
      </c>
      <c r="J48" t="s">
        <v>24</v>
      </c>
      <c r="K48">
        <v>47</v>
      </c>
      <c r="L48" t="s">
        <v>25</v>
      </c>
      <c r="M48" t="s">
        <v>300</v>
      </c>
      <c r="N48">
        <f>VLOOKUP(salacsv__2[[#This Row],[Número de Orden]],Hoja4!A50:B816,2,FALSE)</f>
        <v>109</v>
      </c>
      <c r="O48" s="9">
        <f>DATE(YEAR(salacsv__2[[#This Row],[Hora de Llegada]]),MONTH(salacsv__2[[#This Row],[Hora de Llegada]]),DAY(salacsv__2[[#This Row],[Hora de Llegada]]))</f>
        <v>45017</v>
      </c>
      <c r="P48" s="6">
        <f>MOD(salacsv__2[[#This Row],[Hora de Llegada]],1)</f>
        <v>0.14583333333575865</v>
      </c>
      <c r="Q48" s="6">
        <f>MOD(salacsv__2[[#This Row],[Hora de Salida]],1)</f>
        <v>0.31180555555329192</v>
      </c>
      <c r="R48" s="6">
        <f>IF(salacsv__2[[#This Row],[Estado de la Mesa]]="Ocupada",(salacsv__2[[#This Row],[Hora de salida2]]-salacsv__2[[#This Row],[Hora de llegada2]])+$V$2,salacsv__2[[#This Row],[Hora de salida2]]-salacsv__2[[#This Row],[Hora de llegada2]])</f>
        <v>0.17638888888419993</v>
      </c>
      <c r="S48" s="5">
        <f>VLOOKUP(salacsv__2[[#This Row],[Número de Orden]],Hoja4!A50:C816,3,FALSE)/60</f>
        <v>1.45</v>
      </c>
      <c r="T48" s="5">
        <f>IF(salacsv__2[[#This Row],[Tiempo de permanencia]]*24-S48&lt;0,0,salacsv__2[[#This Row],[Tiempo de permanencia]]*24-S48)</f>
        <v>2.7833333332207983</v>
      </c>
      <c r="U48" t="str">
        <f>IF(salacsv__2[[#This Row],[Tiempo de degustación (Horas)]]&gt;0,"SI","NO")</f>
        <v>SI</v>
      </c>
      <c r="W48" s="7" t="str">
        <f>TEXT(salacsv__2[[#This Row],[Fecha de factura]],"DDDD")</f>
        <v>sábado</v>
      </c>
    </row>
    <row r="49" spans="1:23" x14ac:dyDescent="0.25">
      <c r="A49">
        <v>17</v>
      </c>
      <c r="B49" t="s">
        <v>301</v>
      </c>
      <c r="C49">
        <v>2</v>
      </c>
      <c r="D49" s="8">
        <v>45017.019444444442</v>
      </c>
      <c r="E49" s="8">
        <v>45017.168055555558</v>
      </c>
      <c r="F49" t="s">
        <v>52</v>
      </c>
      <c r="G49" t="s">
        <v>48</v>
      </c>
      <c r="H49" t="s">
        <v>16</v>
      </c>
      <c r="I49" s="5">
        <v>25.31</v>
      </c>
      <c r="J49" t="s">
        <v>17</v>
      </c>
      <c r="K49">
        <v>48</v>
      </c>
      <c r="L49" t="s">
        <v>29</v>
      </c>
      <c r="M49" t="s">
        <v>302</v>
      </c>
      <c r="N49">
        <f>VLOOKUP(salacsv__2[[#This Row],[Número de Orden]],Hoja4!A51:B817,2,FALSE)</f>
        <v>158</v>
      </c>
      <c r="O49" s="9">
        <f>DATE(YEAR(salacsv__2[[#This Row],[Hora de Llegada]]),MONTH(salacsv__2[[#This Row],[Hora de Llegada]]),DAY(salacsv__2[[#This Row],[Hora de Llegada]]))</f>
        <v>45017</v>
      </c>
      <c r="P49" s="6">
        <f>MOD(salacsv__2[[#This Row],[Hora de Llegada]],1)</f>
        <v>1.9444444442342501E-2</v>
      </c>
      <c r="Q49" s="6">
        <f>MOD(salacsv__2[[#This Row],[Hora de Salida]],1)</f>
        <v>0.1680555555576575</v>
      </c>
      <c r="R49" s="6">
        <f>IF(salacsv__2[[#This Row],[Estado de la Mesa]]="Ocupada",(salacsv__2[[#This Row],[Hora de salida2]]-salacsv__2[[#This Row],[Hora de llegada2]])+$V$2,salacsv__2[[#This Row],[Hora de salida2]]-salacsv__2[[#This Row],[Hora de llegada2]])</f>
        <v>0.148611111115315</v>
      </c>
      <c r="S49" s="5">
        <f>VLOOKUP(salacsv__2[[#This Row],[Número de Orden]],Hoja4!A51:C817,3,FALSE)/60</f>
        <v>2.0666666666666669</v>
      </c>
      <c r="T49" s="5">
        <f>IF(salacsv__2[[#This Row],[Tiempo de permanencia]]*24-S49&lt;0,0,salacsv__2[[#This Row],[Tiempo de permanencia]]*24-S49)</f>
        <v>1.5000000001008931</v>
      </c>
      <c r="U49" t="str">
        <f>IF(salacsv__2[[#This Row],[Tiempo de degustación (Horas)]]&gt;0,"SI","NO")</f>
        <v>SI</v>
      </c>
      <c r="W49" s="7" t="str">
        <f>TEXT(salacsv__2[[#This Row],[Fecha de factura]],"DDDD")</f>
        <v>sábado</v>
      </c>
    </row>
    <row r="50" spans="1:23" x14ac:dyDescent="0.25">
      <c r="A50">
        <v>8</v>
      </c>
      <c r="B50" t="s">
        <v>132</v>
      </c>
      <c r="C50">
        <v>3</v>
      </c>
      <c r="D50" s="8">
        <v>45017.072222222225</v>
      </c>
      <c r="E50" s="8">
        <v>45017.228472222225</v>
      </c>
      <c r="F50" t="s">
        <v>32</v>
      </c>
      <c r="G50" t="s">
        <v>22</v>
      </c>
      <c r="H50" t="s">
        <v>16</v>
      </c>
      <c r="I50" s="5">
        <v>20.92</v>
      </c>
      <c r="J50" t="s">
        <v>17</v>
      </c>
      <c r="K50">
        <v>49</v>
      </c>
      <c r="L50" t="s">
        <v>55</v>
      </c>
      <c r="M50" t="s">
        <v>303</v>
      </c>
      <c r="N50">
        <f>VLOOKUP(salacsv__2[[#This Row],[Número de Orden]],Hoja4!A52:B818,2,FALSE)</f>
        <v>186</v>
      </c>
      <c r="O50" s="9">
        <f>DATE(YEAR(salacsv__2[[#This Row],[Hora de Llegada]]),MONTH(salacsv__2[[#This Row],[Hora de Llegada]]),DAY(salacsv__2[[#This Row],[Hora de Llegada]]))</f>
        <v>45017</v>
      </c>
      <c r="P50" s="6">
        <f>MOD(salacsv__2[[#This Row],[Hora de Llegada]],1)</f>
        <v>7.2222222224809229E-2</v>
      </c>
      <c r="Q50" s="6">
        <f>MOD(salacsv__2[[#This Row],[Hora de Salida]],1)</f>
        <v>0.22847222222480923</v>
      </c>
      <c r="R50" s="6">
        <f>IF(salacsv__2[[#This Row],[Estado de la Mesa]]="Ocupada",(salacsv__2[[#This Row],[Hora de salida2]]-salacsv__2[[#This Row],[Hora de llegada2]])+$V$2,salacsv__2[[#This Row],[Hora de salida2]]-salacsv__2[[#This Row],[Hora de llegada2]])</f>
        <v>0.15625</v>
      </c>
      <c r="S50" s="5">
        <f>VLOOKUP(salacsv__2[[#This Row],[Número de Orden]],Hoja4!A52:C818,3,FALSE)/60</f>
        <v>1.35</v>
      </c>
      <c r="T50" s="5">
        <f>IF(salacsv__2[[#This Row],[Tiempo de permanencia]]*24-S50&lt;0,0,salacsv__2[[#This Row],[Tiempo de permanencia]]*24-S50)</f>
        <v>2.4</v>
      </c>
      <c r="U50" t="str">
        <f>IF(salacsv__2[[#This Row],[Tiempo de degustación (Horas)]]&gt;0,"SI","NO")</f>
        <v>SI</v>
      </c>
      <c r="W50" s="7" t="str">
        <f>TEXT(salacsv__2[[#This Row],[Fecha de factura]],"DDDD")</f>
        <v>sábado</v>
      </c>
    </row>
    <row r="51" spans="1:23" x14ac:dyDescent="0.25">
      <c r="A51">
        <v>19</v>
      </c>
      <c r="B51" t="s">
        <v>304</v>
      </c>
      <c r="C51">
        <v>5</v>
      </c>
      <c r="D51" s="8">
        <v>45017.162499999999</v>
      </c>
      <c r="E51" s="8">
        <v>45017.289583333331</v>
      </c>
      <c r="F51" t="s">
        <v>14</v>
      </c>
      <c r="G51" t="s">
        <v>22</v>
      </c>
      <c r="H51" t="s">
        <v>36</v>
      </c>
      <c r="I51" s="5">
        <v>16.739999999999998</v>
      </c>
      <c r="J51" t="s">
        <v>24</v>
      </c>
      <c r="K51">
        <v>50</v>
      </c>
      <c r="L51" t="s">
        <v>49</v>
      </c>
      <c r="M51" t="s">
        <v>305</v>
      </c>
      <c r="N51">
        <f>VLOOKUP(salacsv__2[[#This Row],[Número de Orden]],Hoja4!A53:B819,2,FALSE)</f>
        <v>76</v>
      </c>
      <c r="O51" s="9">
        <f>DATE(YEAR(salacsv__2[[#This Row],[Hora de Llegada]]),MONTH(salacsv__2[[#This Row],[Hora de Llegada]]),DAY(salacsv__2[[#This Row],[Hora de Llegada]]))</f>
        <v>45017</v>
      </c>
      <c r="P51" s="6">
        <f>MOD(salacsv__2[[#This Row],[Hora de Llegada]],1)</f>
        <v>0.16249999999854481</v>
      </c>
      <c r="Q51" s="6">
        <f>MOD(salacsv__2[[#This Row],[Hora de Salida]],1)</f>
        <v>0.28958333333139308</v>
      </c>
      <c r="R51" s="6">
        <f>IF(salacsv__2[[#This Row],[Estado de la Mesa]]="Ocupada",(salacsv__2[[#This Row],[Hora de salida2]]-salacsv__2[[#This Row],[Hora de llegada2]])+$V$2,salacsv__2[[#This Row],[Hora de salida2]]-salacsv__2[[#This Row],[Hora de llegada2]])</f>
        <v>0.13749999999951493</v>
      </c>
      <c r="S51" s="5">
        <f>VLOOKUP(salacsv__2[[#This Row],[Número de Orden]],Hoja4!A53:C819,3,FALSE)/60</f>
        <v>0.35</v>
      </c>
      <c r="T51" s="5">
        <f>IF(salacsv__2[[#This Row],[Tiempo de permanencia]]*24-S51&lt;0,0,salacsv__2[[#This Row],[Tiempo de permanencia]]*24-S51)</f>
        <v>2.9499999999883584</v>
      </c>
      <c r="U51" t="str">
        <f>IF(salacsv__2[[#This Row],[Tiempo de degustación (Horas)]]&gt;0,"SI","NO")</f>
        <v>SI</v>
      </c>
      <c r="W51" s="7" t="str">
        <f>TEXT(salacsv__2[[#This Row],[Fecha de factura]],"DDDD")</f>
        <v>sábado</v>
      </c>
    </row>
    <row r="52" spans="1:23" x14ac:dyDescent="0.25">
      <c r="A52">
        <v>12</v>
      </c>
      <c r="B52" t="s">
        <v>306</v>
      </c>
      <c r="C52">
        <v>1</v>
      </c>
      <c r="D52" s="8">
        <v>45017.070833333331</v>
      </c>
      <c r="E52" s="8">
        <v>45017.126388888886</v>
      </c>
      <c r="F52" t="s">
        <v>21</v>
      </c>
      <c r="G52" t="s">
        <v>15</v>
      </c>
      <c r="H52" t="s">
        <v>16</v>
      </c>
      <c r="I52" s="5">
        <v>37.08</v>
      </c>
      <c r="J52" t="s">
        <v>28</v>
      </c>
      <c r="K52">
        <v>51</v>
      </c>
      <c r="L52" t="s">
        <v>59</v>
      </c>
      <c r="M52" t="s">
        <v>307</v>
      </c>
      <c r="N52">
        <f>VLOOKUP(salacsv__2[[#This Row],[Número de Orden]],Hoja4!A54:B820,2,FALSE)</f>
        <v>225</v>
      </c>
      <c r="O52" s="9">
        <f>DATE(YEAR(salacsv__2[[#This Row],[Hora de Llegada]]),MONTH(salacsv__2[[#This Row],[Hora de Llegada]]),DAY(salacsv__2[[#This Row],[Hora de Llegada]]))</f>
        <v>45017</v>
      </c>
      <c r="P52" s="6">
        <f>MOD(salacsv__2[[#This Row],[Hora de Llegada]],1)</f>
        <v>7.0833333331393078E-2</v>
      </c>
      <c r="Q52" s="6">
        <f>MOD(salacsv__2[[#This Row],[Hora de Salida]],1)</f>
        <v>0.12638888888614019</v>
      </c>
      <c r="R52" s="6">
        <f>IF(salacsv__2[[#This Row],[Estado de la Mesa]]="Ocupada",(salacsv__2[[#This Row],[Hora de salida2]]-salacsv__2[[#This Row],[Hora de llegada2]])+$V$2,salacsv__2[[#This Row],[Hora de salida2]]-salacsv__2[[#This Row],[Hora de llegada2]])</f>
        <v>5.5555555554747116E-2</v>
      </c>
      <c r="S52" s="5">
        <f>VLOOKUP(salacsv__2[[#This Row],[Número de Orden]],Hoja4!A54:C820,3,FALSE)/60</f>
        <v>2.7333333333333334</v>
      </c>
      <c r="T52" s="5">
        <f>IF(salacsv__2[[#This Row],[Tiempo de permanencia]]*24-S52&lt;0,0,salacsv__2[[#This Row],[Tiempo de permanencia]]*24-S52)</f>
        <v>0</v>
      </c>
      <c r="U52" t="str">
        <f>IF(salacsv__2[[#This Row],[Tiempo de degustación (Horas)]]&gt;0,"SI","NO")</f>
        <v>NO</v>
      </c>
      <c r="W52" s="7" t="str">
        <f>TEXT(salacsv__2[[#This Row],[Fecha de factura]],"DDDD")</f>
        <v>sábado</v>
      </c>
    </row>
    <row r="53" spans="1:23" x14ac:dyDescent="0.25">
      <c r="A53">
        <v>7</v>
      </c>
      <c r="B53" t="s">
        <v>308</v>
      </c>
      <c r="C53">
        <v>4</v>
      </c>
      <c r="D53" s="8">
        <v>45017.000694444447</v>
      </c>
      <c r="E53" s="8">
        <v>45017.049305555556</v>
      </c>
      <c r="F53" t="s">
        <v>52</v>
      </c>
      <c r="G53" t="s">
        <v>22</v>
      </c>
      <c r="H53" t="s">
        <v>16</v>
      </c>
      <c r="I53" s="5">
        <v>46.88</v>
      </c>
      <c r="J53" t="s">
        <v>17</v>
      </c>
      <c r="K53">
        <v>52</v>
      </c>
      <c r="L53" t="s">
        <v>70</v>
      </c>
      <c r="M53" t="s">
        <v>309</v>
      </c>
      <c r="N53">
        <f>VLOOKUP(salacsv__2[[#This Row],[Número de Orden]],Hoja4!A55:B821,2,FALSE)</f>
        <v>263</v>
      </c>
      <c r="O53" s="9">
        <f>DATE(YEAR(salacsv__2[[#This Row],[Hora de Llegada]]),MONTH(salacsv__2[[#This Row],[Hora de Llegada]]),DAY(salacsv__2[[#This Row],[Hora de Llegada]]))</f>
        <v>45017</v>
      </c>
      <c r="P53" s="6">
        <f>MOD(salacsv__2[[#This Row],[Hora de Llegada]],1)</f>
        <v>6.944444467080757E-4</v>
      </c>
      <c r="Q53" s="6">
        <f>MOD(salacsv__2[[#This Row],[Hora de Salida]],1)</f>
        <v>4.9305555556202307E-2</v>
      </c>
      <c r="R53" s="6">
        <f>IF(salacsv__2[[#This Row],[Estado de la Mesa]]="Ocupada",(salacsv__2[[#This Row],[Hora de salida2]]-salacsv__2[[#This Row],[Hora de llegada2]])+$V$2,salacsv__2[[#This Row],[Hora de salida2]]-salacsv__2[[#This Row],[Hora de llegada2]])</f>
        <v>4.8611111109494232E-2</v>
      </c>
      <c r="S53" s="5">
        <f>VLOOKUP(salacsv__2[[#This Row],[Número de Orden]],Hoja4!A55:C821,3,FALSE)/60</f>
        <v>1.0333333333333334</v>
      </c>
      <c r="T53" s="5">
        <f>IF(salacsv__2[[#This Row],[Tiempo de permanencia]]*24-S53&lt;0,0,salacsv__2[[#This Row],[Tiempo de permanencia]]*24-S53)</f>
        <v>0.13333333329452812</v>
      </c>
      <c r="U53" t="str">
        <f>IF(salacsv__2[[#This Row],[Tiempo de degustación (Horas)]]&gt;0,"SI","NO")</f>
        <v>SI</v>
      </c>
      <c r="W53" s="7" t="str">
        <f>TEXT(salacsv__2[[#This Row],[Fecha de factura]],"DDDD")</f>
        <v>sábado</v>
      </c>
    </row>
    <row r="54" spans="1:23" x14ac:dyDescent="0.25">
      <c r="A54">
        <v>16</v>
      </c>
      <c r="B54" t="s">
        <v>310</v>
      </c>
      <c r="C54">
        <v>5</v>
      </c>
      <c r="D54" s="8">
        <v>45017.125694444447</v>
      </c>
      <c r="E54" s="8">
        <v>45017.197222222225</v>
      </c>
      <c r="F54" t="s">
        <v>21</v>
      </c>
      <c r="G54" t="s">
        <v>22</v>
      </c>
      <c r="H54" t="s">
        <v>36</v>
      </c>
      <c r="I54" s="5">
        <v>36.880000000000003</v>
      </c>
      <c r="J54" t="s">
        <v>17</v>
      </c>
      <c r="K54">
        <v>53</v>
      </c>
      <c r="L54" t="s">
        <v>70</v>
      </c>
      <c r="M54" t="s">
        <v>311</v>
      </c>
      <c r="N54">
        <f>VLOOKUP(salacsv__2[[#This Row],[Número de Orden]],Hoja4!A56:B822,2,FALSE)</f>
        <v>267</v>
      </c>
      <c r="O54" s="9">
        <f>DATE(YEAR(salacsv__2[[#This Row],[Hora de Llegada]]),MONTH(salacsv__2[[#This Row],[Hora de Llegada]]),DAY(salacsv__2[[#This Row],[Hora de Llegada]]))</f>
        <v>45017</v>
      </c>
      <c r="P54" s="6">
        <f>MOD(salacsv__2[[#This Row],[Hora de Llegada]],1)</f>
        <v>0.12569444444670808</v>
      </c>
      <c r="Q54" s="6">
        <f>MOD(salacsv__2[[#This Row],[Hora de Salida]],1)</f>
        <v>0.19722222222480923</v>
      </c>
      <c r="R54" s="6">
        <f>IF(salacsv__2[[#This Row],[Estado de la Mesa]]="Ocupada",(salacsv__2[[#This Row],[Hora de salida2]]-salacsv__2[[#This Row],[Hora de llegada2]])+$V$2,salacsv__2[[#This Row],[Hora de salida2]]-salacsv__2[[#This Row],[Hora de llegada2]])</f>
        <v>7.1527777778101154E-2</v>
      </c>
      <c r="S54" s="5">
        <f>VLOOKUP(salacsv__2[[#This Row],[Número de Orden]],Hoja4!A56:C822,3,FALSE)/60</f>
        <v>1.8666666666666667</v>
      </c>
      <c r="T54" s="5">
        <f>IF(salacsv__2[[#This Row],[Tiempo de permanencia]]*24-S54&lt;0,0,salacsv__2[[#This Row],[Tiempo de permanencia]]*24-S54)</f>
        <v>0</v>
      </c>
      <c r="U54" t="str">
        <f>IF(salacsv__2[[#This Row],[Tiempo de degustación (Horas)]]&gt;0,"SI","NO")</f>
        <v>NO</v>
      </c>
      <c r="W54" s="7" t="str">
        <f>TEXT(salacsv__2[[#This Row],[Fecha de factura]],"DDDD")</f>
        <v>sábado</v>
      </c>
    </row>
    <row r="55" spans="1:23" x14ac:dyDescent="0.25">
      <c r="A55">
        <v>6</v>
      </c>
      <c r="B55" t="s">
        <v>312</v>
      </c>
      <c r="C55">
        <v>6</v>
      </c>
      <c r="D55" s="8">
        <v>45017.027777777781</v>
      </c>
      <c r="E55" s="8">
        <v>45017.176388888889</v>
      </c>
      <c r="F55" t="s">
        <v>14</v>
      </c>
      <c r="G55" t="s">
        <v>15</v>
      </c>
      <c r="H55" t="s">
        <v>16</v>
      </c>
      <c r="I55" s="5">
        <v>23.36</v>
      </c>
      <c r="J55" t="s">
        <v>28</v>
      </c>
      <c r="K55">
        <v>54</v>
      </c>
      <c r="L55" t="s">
        <v>29</v>
      </c>
      <c r="M55" t="s">
        <v>313</v>
      </c>
      <c r="N55">
        <f>VLOOKUP(salacsv__2[[#This Row],[Número de Orden]],Hoja4!A57:B823,2,FALSE)</f>
        <v>187</v>
      </c>
      <c r="O55" s="9">
        <f>DATE(YEAR(salacsv__2[[#This Row],[Hora de Llegada]]),MONTH(salacsv__2[[#This Row],[Hora de Llegada]]),DAY(salacsv__2[[#This Row],[Hora de Llegada]]))</f>
        <v>45017</v>
      </c>
      <c r="P55" s="6">
        <f>MOD(salacsv__2[[#This Row],[Hora de Llegada]],1)</f>
        <v>2.7777777781011537E-2</v>
      </c>
      <c r="Q55" s="6">
        <f>MOD(salacsv__2[[#This Row],[Hora de Salida]],1)</f>
        <v>0.17638888888905058</v>
      </c>
      <c r="R55" s="6">
        <f>IF(salacsv__2[[#This Row],[Estado de la Mesa]]="Ocupada",(salacsv__2[[#This Row],[Hora de salida2]]-salacsv__2[[#This Row],[Hora de llegada2]])+$V$2,salacsv__2[[#This Row],[Hora de salida2]]-salacsv__2[[#This Row],[Hora de llegada2]])</f>
        <v>0.14861111110803904</v>
      </c>
      <c r="S55" s="5">
        <f>VLOOKUP(salacsv__2[[#This Row],[Número de Orden]],Hoja4!A57:C823,3,FALSE)/60</f>
        <v>3.3833333333333333</v>
      </c>
      <c r="T55" s="5">
        <f>IF(salacsv__2[[#This Row],[Tiempo de permanencia]]*24-S55&lt;0,0,salacsv__2[[#This Row],[Tiempo de permanencia]]*24-S55)</f>
        <v>0.18333333325960366</v>
      </c>
      <c r="U55" t="str">
        <f>IF(salacsv__2[[#This Row],[Tiempo de degustación (Horas)]]&gt;0,"SI","NO")</f>
        <v>SI</v>
      </c>
      <c r="W55" s="7" t="str">
        <f>TEXT(salacsv__2[[#This Row],[Fecha de factura]],"DDDD")</f>
        <v>sábado</v>
      </c>
    </row>
    <row r="56" spans="1:23" x14ac:dyDescent="0.25">
      <c r="A56">
        <v>20</v>
      </c>
      <c r="B56" t="s">
        <v>314</v>
      </c>
      <c r="C56">
        <v>5</v>
      </c>
      <c r="D56" s="8">
        <v>45017.0625</v>
      </c>
      <c r="E56" s="8">
        <v>45017.208333333336</v>
      </c>
      <c r="F56" t="s">
        <v>14</v>
      </c>
      <c r="G56" t="s">
        <v>15</v>
      </c>
      <c r="H56" t="s">
        <v>16</v>
      </c>
      <c r="I56" s="5">
        <v>45.49</v>
      </c>
      <c r="J56" t="s">
        <v>24</v>
      </c>
      <c r="K56">
        <v>55</v>
      </c>
      <c r="L56" t="s">
        <v>18</v>
      </c>
      <c r="M56" t="s">
        <v>315</v>
      </c>
      <c r="N56">
        <f>VLOOKUP(salacsv__2[[#This Row],[Número de Orden]],Hoja4!A58:B824,2,FALSE)</f>
        <v>255</v>
      </c>
      <c r="O56" s="9">
        <f>DATE(YEAR(salacsv__2[[#This Row],[Hora de Llegada]]),MONTH(salacsv__2[[#This Row],[Hora de Llegada]]),DAY(salacsv__2[[#This Row],[Hora de Llegada]]))</f>
        <v>45017</v>
      </c>
      <c r="P56" s="6">
        <f>MOD(salacsv__2[[#This Row],[Hora de Llegada]],1)</f>
        <v>6.25E-2</v>
      </c>
      <c r="Q56" s="6">
        <f>MOD(salacsv__2[[#This Row],[Hora de Salida]],1)</f>
        <v>0.20833333333575865</v>
      </c>
      <c r="R56" s="6">
        <f>IF(salacsv__2[[#This Row],[Estado de la Mesa]]="Ocupada",(salacsv__2[[#This Row],[Hora de salida2]]-salacsv__2[[#This Row],[Hora de llegada2]])+$V$2,salacsv__2[[#This Row],[Hora de salida2]]-salacsv__2[[#This Row],[Hora de llegada2]])</f>
        <v>0.15625000000242531</v>
      </c>
      <c r="S56" s="5">
        <f>VLOOKUP(salacsv__2[[#This Row],[Número de Orden]],Hoja4!A58:C824,3,FALSE)/60</f>
        <v>1.6</v>
      </c>
      <c r="T56" s="5">
        <f>IF(salacsv__2[[#This Row],[Tiempo de permanencia]]*24-S56&lt;0,0,salacsv__2[[#This Row],[Tiempo de permanencia]]*24-S56)</f>
        <v>2.1500000000582076</v>
      </c>
      <c r="U56" t="str">
        <f>IF(salacsv__2[[#This Row],[Tiempo de degustación (Horas)]]&gt;0,"SI","NO")</f>
        <v>SI</v>
      </c>
      <c r="W56" s="7" t="str">
        <f>TEXT(salacsv__2[[#This Row],[Fecha de factura]],"DDDD")</f>
        <v>sábado</v>
      </c>
    </row>
    <row r="57" spans="1:23" x14ac:dyDescent="0.25">
      <c r="A57">
        <v>1</v>
      </c>
      <c r="B57" t="s">
        <v>193</v>
      </c>
      <c r="C57">
        <v>3</v>
      </c>
      <c r="D57" s="8">
        <v>45017.055555555555</v>
      </c>
      <c r="E57" s="8">
        <v>45017.206250000003</v>
      </c>
      <c r="F57" t="s">
        <v>21</v>
      </c>
      <c r="G57" t="s">
        <v>22</v>
      </c>
      <c r="H57" t="s">
        <v>36</v>
      </c>
      <c r="I57" s="5">
        <v>43.2</v>
      </c>
      <c r="J57" t="s">
        <v>17</v>
      </c>
      <c r="K57">
        <v>56</v>
      </c>
      <c r="L57" t="s">
        <v>62</v>
      </c>
      <c r="M57" t="s">
        <v>282</v>
      </c>
      <c r="N57">
        <f>VLOOKUP(salacsv__2[[#This Row],[Número de Orden]],Hoja4!A59:B825,2,FALSE)</f>
        <v>48</v>
      </c>
      <c r="O57" s="9">
        <f>DATE(YEAR(salacsv__2[[#This Row],[Hora de Llegada]]),MONTH(salacsv__2[[#This Row],[Hora de Llegada]]),DAY(salacsv__2[[#This Row],[Hora de Llegada]]))</f>
        <v>45017</v>
      </c>
      <c r="P57" s="6">
        <f>MOD(salacsv__2[[#This Row],[Hora de Llegada]],1)</f>
        <v>5.5555555554747116E-2</v>
      </c>
      <c r="Q57" s="6">
        <f>MOD(salacsv__2[[#This Row],[Hora de Salida]],1)</f>
        <v>0.20625000000291038</v>
      </c>
      <c r="R57" s="6">
        <f>IF(salacsv__2[[#This Row],[Estado de la Mesa]]="Ocupada",(salacsv__2[[#This Row],[Hora de salida2]]-salacsv__2[[#This Row],[Hora de llegada2]])+$V$2,salacsv__2[[#This Row],[Hora de salida2]]-salacsv__2[[#This Row],[Hora de llegada2]])</f>
        <v>0.15069444444816327</v>
      </c>
      <c r="S57" s="5">
        <f>VLOOKUP(salacsv__2[[#This Row],[Número de Orden]],Hoja4!A59:C825,3,FALSE)/60</f>
        <v>1.3</v>
      </c>
      <c r="T57" s="5">
        <f>IF(salacsv__2[[#This Row],[Tiempo de permanencia]]*24-S57&lt;0,0,salacsv__2[[#This Row],[Tiempo de permanencia]]*24-S57)</f>
        <v>2.3166666667559186</v>
      </c>
      <c r="U57" t="str">
        <f>IF(salacsv__2[[#This Row],[Tiempo de degustación (Horas)]]&gt;0,"SI","NO")</f>
        <v>SI</v>
      </c>
      <c r="W57" s="7" t="str">
        <f>TEXT(salacsv__2[[#This Row],[Fecha de factura]],"DDDD")</f>
        <v>sábado</v>
      </c>
    </row>
    <row r="58" spans="1:23" x14ac:dyDescent="0.25">
      <c r="A58">
        <v>18</v>
      </c>
      <c r="B58" t="s">
        <v>316</v>
      </c>
      <c r="C58">
        <v>2</v>
      </c>
      <c r="D58" s="8">
        <v>45017.12777777778</v>
      </c>
      <c r="E58" s="8">
        <v>45017.202777777777</v>
      </c>
      <c r="F58" t="s">
        <v>32</v>
      </c>
      <c r="G58" t="s">
        <v>22</v>
      </c>
      <c r="H58" t="s">
        <v>16</v>
      </c>
      <c r="I58" s="5">
        <v>45.45</v>
      </c>
      <c r="J58" t="s">
        <v>17</v>
      </c>
      <c r="K58">
        <v>57</v>
      </c>
      <c r="L58" t="s">
        <v>37</v>
      </c>
      <c r="M58" t="s">
        <v>317</v>
      </c>
      <c r="N58">
        <f>VLOOKUP(salacsv__2[[#This Row],[Número de Orden]],Hoja4!A60:B826,2,FALSE)</f>
        <v>169</v>
      </c>
      <c r="O58" s="9">
        <f>DATE(YEAR(salacsv__2[[#This Row],[Hora de Llegada]]),MONTH(salacsv__2[[#This Row],[Hora de Llegada]]),DAY(salacsv__2[[#This Row],[Hora de Llegada]]))</f>
        <v>45017</v>
      </c>
      <c r="P58" s="6">
        <f>MOD(salacsv__2[[#This Row],[Hora de Llegada]],1)</f>
        <v>0.12777777777955635</v>
      </c>
      <c r="Q58" s="6">
        <f>MOD(salacsv__2[[#This Row],[Hora de Salida]],1)</f>
        <v>0.20277777777664596</v>
      </c>
      <c r="R58" s="6">
        <f>IF(salacsv__2[[#This Row],[Estado de la Mesa]]="Ocupada",(salacsv__2[[#This Row],[Hora de salida2]]-salacsv__2[[#This Row],[Hora de llegada2]])+$V$2,salacsv__2[[#This Row],[Hora de salida2]]-salacsv__2[[#This Row],[Hora de llegada2]])</f>
        <v>7.4999999997089617E-2</v>
      </c>
      <c r="S58" s="5">
        <f>VLOOKUP(salacsv__2[[#This Row],[Número de Orden]],Hoja4!A60:C826,3,FALSE)/60</f>
        <v>1.1333333333333333</v>
      </c>
      <c r="T58" s="5">
        <f>IF(salacsv__2[[#This Row],[Tiempo de permanencia]]*24-S58&lt;0,0,salacsv__2[[#This Row],[Tiempo de permanencia]]*24-S58)</f>
        <v>0.6666666665968175</v>
      </c>
      <c r="U58" t="str">
        <f>IF(salacsv__2[[#This Row],[Tiempo de degustación (Horas)]]&gt;0,"SI","NO")</f>
        <v>SI</v>
      </c>
      <c r="W58" s="7" t="str">
        <f>TEXT(salacsv__2[[#This Row],[Fecha de factura]],"DDDD")</f>
        <v>sábado</v>
      </c>
    </row>
    <row r="59" spans="1:23" x14ac:dyDescent="0.25">
      <c r="A59">
        <v>8</v>
      </c>
      <c r="B59" t="s">
        <v>318</v>
      </c>
      <c r="C59">
        <v>3</v>
      </c>
      <c r="D59" s="8">
        <v>45017.063194444447</v>
      </c>
      <c r="E59" s="8">
        <v>45017.181250000001</v>
      </c>
      <c r="F59" t="s">
        <v>73</v>
      </c>
      <c r="G59" t="s">
        <v>15</v>
      </c>
      <c r="H59" t="s">
        <v>16</v>
      </c>
      <c r="I59" s="5">
        <v>30.7</v>
      </c>
      <c r="J59" t="s">
        <v>28</v>
      </c>
      <c r="K59">
        <v>58</v>
      </c>
      <c r="L59" t="s">
        <v>25</v>
      </c>
      <c r="M59" t="s">
        <v>319</v>
      </c>
      <c r="N59">
        <f>VLOOKUP(salacsv__2[[#This Row],[Número de Orden]],Hoja4!A61:B827,2,FALSE)</f>
        <v>82</v>
      </c>
      <c r="O59" s="9">
        <f>DATE(YEAR(salacsv__2[[#This Row],[Hora de Llegada]]),MONTH(salacsv__2[[#This Row],[Hora de Llegada]]),DAY(salacsv__2[[#This Row],[Hora de Llegada]]))</f>
        <v>45017</v>
      </c>
      <c r="P59" s="6">
        <f>MOD(salacsv__2[[#This Row],[Hora de Llegada]],1)</f>
        <v>6.3194444446708076E-2</v>
      </c>
      <c r="Q59" s="6">
        <f>MOD(salacsv__2[[#This Row],[Hora de Salida]],1)</f>
        <v>0.18125000000145519</v>
      </c>
      <c r="R59" s="6">
        <f>IF(salacsv__2[[#This Row],[Estado de la Mesa]]="Ocupada",(salacsv__2[[#This Row],[Hora de salida2]]-salacsv__2[[#This Row],[Hora de llegada2]])+$V$2,salacsv__2[[#This Row],[Hora de salida2]]-salacsv__2[[#This Row],[Hora de llegada2]])</f>
        <v>0.11805555555474712</v>
      </c>
      <c r="S59" s="5">
        <f>VLOOKUP(salacsv__2[[#This Row],[Número de Orden]],Hoja4!A61:C827,3,FALSE)/60</f>
        <v>1.2166666666666666</v>
      </c>
      <c r="T59" s="5">
        <f>IF(salacsv__2[[#This Row],[Tiempo de permanencia]]*24-S59&lt;0,0,salacsv__2[[#This Row],[Tiempo de permanencia]]*24-S59)</f>
        <v>1.6166666666472642</v>
      </c>
      <c r="U59" t="str">
        <f>IF(salacsv__2[[#This Row],[Tiempo de degustación (Horas)]]&gt;0,"SI","NO")</f>
        <v>SI</v>
      </c>
      <c r="W59" s="7" t="str">
        <f>TEXT(salacsv__2[[#This Row],[Fecha de factura]],"DDDD")</f>
        <v>sábado</v>
      </c>
    </row>
    <row r="60" spans="1:23" x14ac:dyDescent="0.25">
      <c r="A60">
        <v>8</v>
      </c>
      <c r="B60" t="s">
        <v>320</v>
      </c>
      <c r="C60">
        <v>4</v>
      </c>
      <c r="D60" s="8">
        <v>45017.056250000001</v>
      </c>
      <c r="E60" s="8">
        <v>45017.211111111108</v>
      </c>
      <c r="F60" t="s">
        <v>73</v>
      </c>
      <c r="G60" t="s">
        <v>22</v>
      </c>
      <c r="H60" t="s">
        <v>23</v>
      </c>
      <c r="I60" s="5">
        <v>33.89</v>
      </c>
      <c r="J60" t="s">
        <v>17</v>
      </c>
      <c r="K60">
        <v>59</v>
      </c>
      <c r="L60" t="s">
        <v>37</v>
      </c>
      <c r="M60" t="s">
        <v>321</v>
      </c>
      <c r="N60">
        <f>VLOOKUP(salacsv__2[[#This Row],[Número de Orden]],Hoja4!A62:B828,2,FALSE)</f>
        <v>160</v>
      </c>
      <c r="O60" s="9">
        <f>DATE(YEAR(salacsv__2[[#This Row],[Hora de Llegada]]),MONTH(salacsv__2[[#This Row],[Hora de Llegada]]),DAY(salacsv__2[[#This Row],[Hora de Llegada]]))</f>
        <v>45017</v>
      </c>
      <c r="P60" s="6">
        <f>MOD(salacsv__2[[#This Row],[Hora de Llegada]],1)</f>
        <v>5.6250000001455192E-2</v>
      </c>
      <c r="Q60" s="6">
        <f>MOD(salacsv__2[[#This Row],[Hora de Salida]],1)</f>
        <v>0.21111111110803904</v>
      </c>
      <c r="R60" s="6">
        <f>IF(salacsv__2[[#This Row],[Estado de la Mesa]]="Ocupada",(salacsv__2[[#This Row],[Hora de salida2]]-salacsv__2[[#This Row],[Hora de llegada2]])+$V$2,salacsv__2[[#This Row],[Hora de salida2]]-salacsv__2[[#This Row],[Hora de llegada2]])</f>
        <v>0.15486111110658385</v>
      </c>
      <c r="S60" s="5">
        <f>VLOOKUP(salacsv__2[[#This Row],[Número de Orden]],Hoja4!A62:C828,3,FALSE)/60</f>
        <v>0.8</v>
      </c>
      <c r="T60" s="5">
        <f>IF(salacsv__2[[#This Row],[Tiempo de permanencia]]*24-S60&lt;0,0,salacsv__2[[#This Row],[Tiempo de permanencia]]*24-S60)</f>
        <v>2.9166666665580125</v>
      </c>
      <c r="U60" t="str">
        <f>IF(salacsv__2[[#This Row],[Tiempo de degustación (Horas)]]&gt;0,"SI","NO")</f>
        <v>SI</v>
      </c>
      <c r="W60" s="7" t="str">
        <f>TEXT(salacsv__2[[#This Row],[Fecha de factura]],"DDDD")</f>
        <v>sábado</v>
      </c>
    </row>
    <row r="61" spans="1:23" x14ac:dyDescent="0.25">
      <c r="A61">
        <v>6</v>
      </c>
      <c r="B61" t="s">
        <v>184</v>
      </c>
      <c r="C61">
        <v>1</v>
      </c>
      <c r="D61" s="8">
        <v>45017.089583333334</v>
      </c>
      <c r="E61" s="8">
        <v>45017.240277777775</v>
      </c>
      <c r="F61" t="s">
        <v>73</v>
      </c>
      <c r="G61" t="s">
        <v>22</v>
      </c>
      <c r="H61" t="s">
        <v>16</v>
      </c>
      <c r="I61" s="5">
        <v>19.54</v>
      </c>
      <c r="J61" t="s">
        <v>28</v>
      </c>
      <c r="K61">
        <v>60</v>
      </c>
      <c r="L61" t="s">
        <v>29</v>
      </c>
      <c r="M61" t="s">
        <v>322</v>
      </c>
      <c r="N61">
        <f>VLOOKUP(salacsv__2[[#This Row],[Número de Orden]],Hoja4!A63:B829,2,FALSE)</f>
        <v>102</v>
      </c>
      <c r="O61" s="9">
        <f>DATE(YEAR(salacsv__2[[#This Row],[Hora de Llegada]]),MONTH(salacsv__2[[#This Row],[Hora de Llegada]]),DAY(salacsv__2[[#This Row],[Hora de Llegada]]))</f>
        <v>45017</v>
      </c>
      <c r="P61" s="6">
        <f>MOD(salacsv__2[[#This Row],[Hora de Llegada]],1)</f>
        <v>8.9583333334303461E-2</v>
      </c>
      <c r="Q61" s="6">
        <f>MOD(salacsv__2[[#This Row],[Hora de Salida]],1)</f>
        <v>0.24027777777519077</v>
      </c>
      <c r="R61" s="6">
        <f>IF(salacsv__2[[#This Row],[Estado de la Mesa]]="Ocupada",(salacsv__2[[#This Row],[Hora de salida2]]-salacsv__2[[#This Row],[Hora de llegada2]])+$V$2,salacsv__2[[#This Row],[Hora de salida2]]-salacsv__2[[#This Row],[Hora de llegada2]])</f>
        <v>0.15069444444088731</v>
      </c>
      <c r="S61" s="5">
        <f>VLOOKUP(salacsv__2[[#This Row],[Número de Orden]],Hoja4!A63:C829,3,FALSE)/60</f>
        <v>0.71666666666666667</v>
      </c>
      <c r="T61" s="5">
        <f>IF(salacsv__2[[#This Row],[Tiempo de permanencia]]*24-S61&lt;0,0,salacsv__2[[#This Row],[Tiempo de permanencia]]*24-S61)</f>
        <v>2.8999999999146286</v>
      </c>
      <c r="U61" t="str">
        <f>IF(salacsv__2[[#This Row],[Tiempo de degustación (Horas)]]&gt;0,"SI","NO")</f>
        <v>SI</v>
      </c>
      <c r="W61" s="7" t="str">
        <f>TEXT(salacsv__2[[#This Row],[Fecha de factura]],"DDDD")</f>
        <v>sábado</v>
      </c>
    </row>
    <row r="62" spans="1:23" x14ac:dyDescent="0.25">
      <c r="A62">
        <v>10</v>
      </c>
      <c r="B62" t="s">
        <v>121</v>
      </c>
      <c r="C62">
        <v>5</v>
      </c>
      <c r="D62" s="8">
        <v>45017.15902777778</v>
      </c>
      <c r="E62" s="8">
        <v>45017.265277777777</v>
      </c>
      <c r="F62" t="s">
        <v>32</v>
      </c>
      <c r="G62" t="s">
        <v>22</v>
      </c>
      <c r="H62" t="s">
        <v>16</v>
      </c>
      <c r="I62" s="5">
        <v>42.87</v>
      </c>
      <c r="J62" t="s">
        <v>24</v>
      </c>
      <c r="K62">
        <v>61</v>
      </c>
      <c r="L62" t="s">
        <v>33</v>
      </c>
      <c r="M62" t="s">
        <v>323</v>
      </c>
      <c r="N62">
        <f>VLOOKUP(salacsv__2[[#This Row],[Número de Orden]],Hoja4!A64:B830,2,FALSE)</f>
        <v>242</v>
      </c>
      <c r="O62" s="9">
        <f>DATE(YEAR(salacsv__2[[#This Row],[Hora de Llegada]]),MONTH(salacsv__2[[#This Row],[Hora de Llegada]]),DAY(salacsv__2[[#This Row],[Hora de Llegada]]))</f>
        <v>45017</v>
      </c>
      <c r="P62" s="6">
        <f>MOD(salacsv__2[[#This Row],[Hora de Llegada]],1)</f>
        <v>0.15902777777955635</v>
      </c>
      <c r="Q62" s="6">
        <f>MOD(salacsv__2[[#This Row],[Hora de Salida]],1)</f>
        <v>0.26527777777664596</v>
      </c>
      <c r="R62" s="6">
        <f>IF(salacsv__2[[#This Row],[Estado de la Mesa]]="Ocupada",(salacsv__2[[#This Row],[Hora de salida2]]-salacsv__2[[#This Row],[Hora de llegada2]])+$V$2,salacsv__2[[#This Row],[Hora de salida2]]-salacsv__2[[#This Row],[Hora de llegada2]])</f>
        <v>0.11666666666375629</v>
      </c>
      <c r="S62" s="5">
        <f>VLOOKUP(salacsv__2[[#This Row],[Número de Orden]],Hoja4!A64:C830,3,FALSE)/60</f>
        <v>2.65</v>
      </c>
      <c r="T62" s="5">
        <f>IF(salacsv__2[[#This Row],[Tiempo de permanencia]]*24-S62&lt;0,0,salacsv__2[[#This Row],[Tiempo de permanencia]]*24-S62)</f>
        <v>0.1499999999301509</v>
      </c>
      <c r="U62" t="str">
        <f>IF(salacsv__2[[#This Row],[Tiempo de degustación (Horas)]]&gt;0,"SI","NO")</f>
        <v>SI</v>
      </c>
      <c r="W62" s="7" t="str">
        <f>TEXT(salacsv__2[[#This Row],[Fecha de factura]],"DDDD")</f>
        <v>sábado</v>
      </c>
    </row>
    <row r="63" spans="1:23" x14ac:dyDescent="0.25">
      <c r="A63">
        <v>2</v>
      </c>
      <c r="B63" t="s">
        <v>324</v>
      </c>
      <c r="C63">
        <v>1</v>
      </c>
      <c r="D63" s="8">
        <v>45017.115972222222</v>
      </c>
      <c r="E63" s="8">
        <v>45017.26666666667</v>
      </c>
      <c r="F63" t="s">
        <v>73</v>
      </c>
      <c r="G63" t="s">
        <v>15</v>
      </c>
      <c r="H63" t="s">
        <v>16</v>
      </c>
      <c r="I63" s="5">
        <v>37.93</v>
      </c>
      <c r="J63" t="s">
        <v>24</v>
      </c>
      <c r="K63">
        <v>62</v>
      </c>
      <c r="L63" t="s">
        <v>49</v>
      </c>
      <c r="M63" t="s">
        <v>325</v>
      </c>
      <c r="N63">
        <f>VLOOKUP(salacsv__2[[#This Row],[Número de Orden]],Hoja4!A65:B831,2,FALSE)</f>
        <v>148</v>
      </c>
      <c r="O63" s="9">
        <f>DATE(YEAR(salacsv__2[[#This Row],[Hora de Llegada]]),MONTH(salacsv__2[[#This Row],[Hora de Llegada]]),DAY(salacsv__2[[#This Row],[Hora de Llegada]]))</f>
        <v>45017</v>
      </c>
      <c r="P63" s="6">
        <f>MOD(salacsv__2[[#This Row],[Hora de Llegada]],1)</f>
        <v>0.11597222222189885</v>
      </c>
      <c r="Q63" s="6">
        <f>MOD(salacsv__2[[#This Row],[Hora de Salida]],1)</f>
        <v>0.26666666667006211</v>
      </c>
      <c r="R63" s="6">
        <f>IF(salacsv__2[[#This Row],[Estado de la Mesa]]="Ocupada",(salacsv__2[[#This Row],[Hora de salida2]]-salacsv__2[[#This Row],[Hora de llegada2]])+$V$2,salacsv__2[[#This Row],[Hora de salida2]]-salacsv__2[[#This Row],[Hora de llegada2]])</f>
        <v>0.16111111111482992</v>
      </c>
      <c r="S63" s="5">
        <f>VLOOKUP(salacsv__2[[#This Row],[Número de Orden]],Hoja4!A65:C831,3,FALSE)/60</f>
        <v>2.5833333333333335</v>
      </c>
      <c r="T63" s="5">
        <f>IF(salacsv__2[[#This Row],[Tiempo de permanencia]]*24-S63&lt;0,0,salacsv__2[[#This Row],[Tiempo de permanencia]]*24-S63)</f>
        <v>1.2833333334225849</v>
      </c>
      <c r="U63" t="str">
        <f>IF(salacsv__2[[#This Row],[Tiempo de degustación (Horas)]]&gt;0,"SI","NO")</f>
        <v>SI</v>
      </c>
      <c r="W63" s="7" t="str">
        <f>TEXT(salacsv__2[[#This Row],[Fecha de factura]],"DDDD")</f>
        <v>sábado</v>
      </c>
    </row>
    <row r="64" spans="1:23" x14ac:dyDescent="0.25">
      <c r="A64">
        <v>17</v>
      </c>
      <c r="B64" t="s">
        <v>110</v>
      </c>
      <c r="C64">
        <v>4</v>
      </c>
      <c r="D64" s="8">
        <v>45017.02847222222</v>
      </c>
      <c r="E64" s="8">
        <v>45017.17083333333</v>
      </c>
      <c r="F64" t="s">
        <v>14</v>
      </c>
      <c r="G64" t="s">
        <v>22</v>
      </c>
      <c r="H64" t="s">
        <v>16</v>
      </c>
      <c r="I64" s="5">
        <v>33.340000000000003</v>
      </c>
      <c r="J64" t="s">
        <v>28</v>
      </c>
      <c r="K64">
        <v>63</v>
      </c>
      <c r="L64" t="s">
        <v>37</v>
      </c>
      <c r="M64" t="s">
        <v>326</v>
      </c>
      <c r="N64">
        <f>VLOOKUP(salacsv__2[[#This Row],[Número de Orden]],Hoja4!A66:B832,2,FALSE)</f>
        <v>55</v>
      </c>
      <c r="O64" s="9">
        <f>DATE(YEAR(salacsv__2[[#This Row],[Hora de Llegada]]),MONTH(salacsv__2[[#This Row],[Hora de Llegada]]),DAY(salacsv__2[[#This Row],[Hora de Llegada]]))</f>
        <v>45017</v>
      </c>
      <c r="P64" s="6">
        <f>MOD(salacsv__2[[#This Row],[Hora de Llegada]],1)</f>
        <v>2.8472222220443655E-2</v>
      </c>
      <c r="Q64" s="6">
        <f>MOD(salacsv__2[[#This Row],[Hora de Salida]],1)</f>
        <v>0.17083333332993789</v>
      </c>
      <c r="R64" s="6">
        <f>IF(salacsv__2[[#This Row],[Estado de la Mesa]]="Ocupada",(salacsv__2[[#This Row],[Hora de salida2]]-salacsv__2[[#This Row],[Hora de llegada2]])+$V$2,salacsv__2[[#This Row],[Hora de salida2]]-salacsv__2[[#This Row],[Hora de llegada2]])</f>
        <v>0.14236111110949423</v>
      </c>
      <c r="S64" s="5">
        <f>VLOOKUP(salacsv__2[[#This Row],[Número de Orden]],Hoja4!A66:C832,3,FALSE)/60</f>
        <v>0.5</v>
      </c>
      <c r="T64" s="5">
        <f>IF(salacsv__2[[#This Row],[Tiempo de permanencia]]*24-S64&lt;0,0,salacsv__2[[#This Row],[Tiempo de permanencia]]*24-S64)</f>
        <v>2.9166666666278616</v>
      </c>
      <c r="U64" t="str">
        <f>IF(salacsv__2[[#This Row],[Tiempo de degustación (Horas)]]&gt;0,"SI","NO")</f>
        <v>SI</v>
      </c>
      <c r="W64" s="7" t="str">
        <f>TEXT(salacsv__2[[#This Row],[Fecha de factura]],"DDDD")</f>
        <v>sábado</v>
      </c>
    </row>
    <row r="65" spans="1:23" x14ac:dyDescent="0.25">
      <c r="A65">
        <v>3</v>
      </c>
      <c r="B65" t="s">
        <v>327</v>
      </c>
      <c r="C65">
        <v>3</v>
      </c>
      <c r="D65" s="8">
        <v>45017.069444444445</v>
      </c>
      <c r="E65" s="8">
        <v>45017.168055555558</v>
      </c>
      <c r="F65" t="s">
        <v>21</v>
      </c>
      <c r="G65" t="s">
        <v>48</v>
      </c>
      <c r="H65" t="s">
        <v>23</v>
      </c>
      <c r="I65" s="5">
        <v>34.770000000000003</v>
      </c>
      <c r="J65" t="s">
        <v>28</v>
      </c>
      <c r="K65">
        <v>64</v>
      </c>
      <c r="L65" t="s">
        <v>18</v>
      </c>
      <c r="M65" t="s">
        <v>328</v>
      </c>
      <c r="N65">
        <f>VLOOKUP(salacsv__2[[#This Row],[Número de Orden]],Hoja4!A67:B833,2,FALSE)</f>
        <v>288</v>
      </c>
      <c r="O65" s="9">
        <f>DATE(YEAR(salacsv__2[[#This Row],[Hora de Llegada]]),MONTH(salacsv__2[[#This Row],[Hora de Llegada]]),DAY(salacsv__2[[#This Row],[Hora de Llegada]]))</f>
        <v>45017</v>
      </c>
      <c r="P65" s="6">
        <f>MOD(salacsv__2[[#This Row],[Hora de Llegada]],1)</f>
        <v>6.9444444445252884E-2</v>
      </c>
      <c r="Q65" s="6">
        <f>MOD(salacsv__2[[#This Row],[Hora de Salida]],1)</f>
        <v>0.1680555555576575</v>
      </c>
      <c r="R65" s="6">
        <f>IF(salacsv__2[[#This Row],[Estado de la Mesa]]="Ocupada",(salacsv__2[[#This Row],[Hora de salida2]]-salacsv__2[[#This Row],[Hora de llegada2]])+$V$2,salacsv__2[[#This Row],[Hora de salida2]]-salacsv__2[[#This Row],[Hora de llegada2]])</f>
        <v>9.8611111112404615E-2</v>
      </c>
      <c r="S65" s="5">
        <f>VLOOKUP(salacsv__2[[#This Row],[Número de Orden]],Hoja4!A67:C833,3,FALSE)/60</f>
        <v>1.3666666666666667</v>
      </c>
      <c r="T65" s="5">
        <f>IF(salacsv__2[[#This Row],[Tiempo de permanencia]]*24-S65&lt;0,0,salacsv__2[[#This Row],[Tiempo de permanencia]]*24-S65)</f>
        <v>1.0000000000310441</v>
      </c>
      <c r="U65" t="str">
        <f>IF(salacsv__2[[#This Row],[Tiempo de degustación (Horas)]]&gt;0,"SI","NO")</f>
        <v>SI</v>
      </c>
      <c r="W65" s="7" t="str">
        <f>TEXT(salacsv__2[[#This Row],[Fecha de factura]],"DDDD")</f>
        <v>sábado</v>
      </c>
    </row>
    <row r="66" spans="1:23" x14ac:dyDescent="0.25">
      <c r="A66">
        <v>5</v>
      </c>
      <c r="B66" t="s">
        <v>214</v>
      </c>
      <c r="C66">
        <v>1</v>
      </c>
      <c r="D66" s="8">
        <v>45017.07916666667</v>
      </c>
      <c r="E66" s="8">
        <v>45017.127083333333</v>
      </c>
      <c r="F66" t="s">
        <v>52</v>
      </c>
      <c r="G66" t="s">
        <v>22</v>
      </c>
      <c r="H66" t="s">
        <v>36</v>
      </c>
      <c r="I66" s="5">
        <v>14</v>
      </c>
      <c r="J66" t="s">
        <v>24</v>
      </c>
      <c r="K66">
        <v>65</v>
      </c>
      <c r="L66" t="s">
        <v>29</v>
      </c>
      <c r="M66" t="s">
        <v>329</v>
      </c>
      <c r="N66">
        <f>VLOOKUP(salacsv__2[[#This Row],[Número de Orden]],Hoja4!A68:B834,2,FALSE)</f>
        <v>196</v>
      </c>
      <c r="O66" s="9">
        <f>DATE(YEAR(salacsv__2[[#This Row],[Hora de Llegada]]),MONTH(salacsv__2[[#This Row],[Hora de Llegada]]),DAY(salacsv__2[[#This Row],[Hora de Llegada]]))</f>
        <v>45017</v>
      </c>
      <c r="P66" s="6">
        <f>MOD(salacsv__2[[#This Row],[Hora de Llegada]],1)</f>
        <v>7.9166666670062114E-2</v>
      </c>
      <c r="Q66" s="6">
        <f>MOD(salacsv__2[[#This Row],[Hora de Salida]],1)</f>
        <v>0.12708333333284827</v>
      </c>
      <c r="R66" s="6">
        <f>IF(salacsv__2[[#This Row],[Estado de la Mesa]]="Ocupada",(salacsv__2[[#This Row],[Hora de salida2]]-salacsv__2[[#This Row],[Hora de llegada2]])+$V$2,salacsv__2[[#This Row],[Hora de salida2]]-salacsv__2[[#This Row],[Hora de llegada2]])</f>
        <v>5.833333332945282E-2</v>
      </c>
      <c r="S66" s="5">
        <f>VLOOKUP(salacsv__2[[#This Row],[Número de Orden]],Hoja4!A68:C834,3,FALSE)/60</f>
        <v>2.5833333333333335</v>
      </c>
      <c r="T66" s="5">
        <f>IF(salacsv__2[[#This Row],[Tiempo de permanencia]]*24-S66&lt;0,0,salacsv__2[[#This Row],[Tiempo de permanencia]]*24-S66)</f>
        <v>0</v>
      </c>
      <c r="U66" t="str">
        <f>IF(salacsv__2[[#This Row],[Tiempo de degustación (Horas)]]&gt;0,"SI","NO")</f>
        <v>NO</v>
      </c>
      <c r="W66" s="7" t="str">
        <f>TEXT(salacsv__2[[#This Row],[Fecha de factura]],"DDDD")</f>
        <v>sábado</v>
      </c>
    </row>
    <row r="67" spans="1:23" x14ac:dyDescent="0.25">
      <c r="A67">
        <v>18</v>
      </c>
      <c r="B67" t="s">
        <v>330</v>
      </c>
      <c r="C67">
        <v>2</v>
      </c>
      <c r="D67" s="8">
        <v>45017.102777777778</v>
      </c>
      <c r="E67" s="8">
        <v>45017.262499999997</v>
      </c>
      <c r="F67" t="s">
        <v>21</v>
      </c>
      <c r="G67" t="s">
        <v>22</v>
      </c>
      <c r="H67" t="s">
        <v>16</v>
      </c>
      <c r="I67" s="5">
        <v>10.88</v>
      </c>
      <c r="J67" t="s">
        <v>28</v>
      </c>
      <c r="K67">
        <v>66</v>
      </c>
      <c r="L67" t="s">
        <v>59</v>
      </c>
      <c r="M67" t="s">
        <v>331</v>
      </c>
      <c r="N67">
        <f>VLOOKUP(salacsv__2[[#This Row],[Número de Orden]],Hoja4!A69:B835,2,FALSE)</f>
        <v>210</v>
      </c>
      <c r="O67" s="9">
        <f>DATE(YEAR(salacsv__2[[#This Row],[Hora de Llegada]]),MONTH(salacsv__2[[#This Row],[Hora de Llegada]]),DAY(salacsv__2[[#This Row],[Hora de Llegada]]))</f>
        <v>45017</v>
      </c>
      <c r="P67" s="6">
        <f>MOD(salacsv__2[[#This Row],[Hora de Llegada]],1)</f>
        <v>0.10277777777810115</v>
      </c>
      <c r="Q67" s="6">
        <f>MOD(salacsv__2[[#This Row],[Hora de Salida]],1)</f>
        <v>0.26249999999708962</v>
      </c>
      <c r="R67" s="6">
        <f>IF(salacsv__2[[#This Row],[Estado de la Mesa]]="Ocupada",(salacsv__2[[#This Row],[Hora de salida2]]-salacsv__2[[#This Row],[Hora de llegada2]])+$V$2,salacsv__2[[#This Row],[Hora de salida2]]-salacsv__2[[#This Row],[Hora de llegada2]])</f>
        <v>0.15972222221898846</v>
      </c>
      <c r="S67" s="5">
        <f>VLOOKUP(salacsv__2[[#This Row],[Número de Orden]],Hoja4!A69:C835,3,FALSE)/60</f>
        <v>1.9</v>
      </c>
      <c r="T67" s="5">
        <f>IF(salacsv__2[[#This Row],[Tiempo de permanencia]]*24-S67&lt;0,0,salacsv__2[[#This Row],[Tiempo de permanencia]]*24-S67)</f>
        <v>1.9333333332557232</v>
      </c>
      <c r="U67" t="str">
        <f>IF(salacsv__2[[#This Row],[Tiempo de degustación (Horas)]]&gt;0,"SI","NO")</f>
        <v>SI</v>
      </c>
      <c r="W67" s="7" t="str">
        <f>TEXT(salacsv__2[[#This Row],[Fecha de factura]],"DDDD")</f>
        <v>sábado</v>
      </c>
    </row>
    <row r="68" spans="1:23" x14ac:dyDescent="0.25">
      <c r="A68">
        <v>2</v>
      </c>
      <c r="B68" t="s">
        <v>332</v>
      </c>
      <c r="C68">
        <v>6</v>
      </c>
      <c r="D68" s="8">
        <v>45017.15625</v>
      </c>
      <c r="E68" s="8">
        <v>45017.215277777781</v>
      </c>
      <c r="F68" t="s">
        <v>32</v>
      </c>
      <c r="G68" t="s">
        <v>22</v>
      </c>
      <c r="H68" t="s">
        <v>36</v>
      </c>
      <c r="I68" s="5">
        <v>21.25</v>
      </c>
      <c r="J68" t="s">
        <v>28</v>
      </c>
      <c r="K68">
        <v>67</v>
      </c>
      <c r="L68" t="s">
        <v>18</v>
      </c>
      <c r="M68" t="s">
        <v>333</v>
      </c>
      <c r="N68">
        <f>VLOOKUP(salacsv__2[[#This Row],[Número de Orden]],Hoja4!A70:B836,2,FALSE)</f>
        <v>256</v>
      </c>
      <c r="O68" s="9">
        <f>DATE(YEAR(salacsv__2[[#This Row],[Hora de Llegada]]),MONTH(salacsv__2[[#This Row],[Hora de Llegada]]),DAY(salacsv__2[[#This Row],[Hora de Llegada]]))</f>
        <v>45017</v>
      </c>
      <c r="P68" s="6">
        <f>MOD(salacsv__2[[#This Row],[Hora de Llegada]],1)</f>
        <v>0.15625</v>
      </c>
      <c r="Q68" s="6">
        <f>MOD(salacsv__2[[#This Row],[Hora de Salida]],1)</f>
        <v>0.21527777778101154</v>
      </c>
      <c r="R68" s="6">
        <f>IF(salacsv__2[[#This Row],[Estado de la Mesa]]="Ocupada",(salacsv__2[[#This Row],[Hora de salida2]]-salacsv__2[[#This Row],[Hora de llegada2]])+$V$2,salacsv__2[[#This Row],[Hora de salida2]]-salacsv__2[[#This Row],[Hora de llegada2]])</f>
        <v>5.9027777781011537E-2</v>
      </c>
      <c r="S68" s="5">
        <f>VLOOKUP(salacsv__2[[#This Row],[Número de Orden]],Hoja4!A70:C836,3,FALSE)/60</f>
        <v>2.1833333333333331</v>
      </c>
      <c r="T68" s="5">
        <f>IF(salacsv__2[[#This Row],[Tiempo de permanencia]]*24-S68&lt;0,0,salacsv__2[[#This Row],[Tiempo de permanencia]]*24-S68)</f>
        <v>0</v>
      </c>
      <c r="U68" t="str">
        <f>IF(salacsv__2[[#This Row],[Tiempo de degustación (Horas)]]&gt;0,"SI","NO")</f>
        <v>NO</v>
      </c>
      <c r="W68" s="7" t="str">
        <f>TEXT(salacsv__2[[#This Row],[Fecha de factura]],"DDDD")</f>
        <v>sábado</v>
      </c>
    </row>
    <row r="69" spans="1:23" x14ac:dyDescent="0.25">
      <c r="A69">
        <v>8</v>
      </c>
      <c r="B69" t="s">
        <v>334</v>
      </c>
      <c r="C69">
        <v>4</v>
      </c>
      <c r="D69" s="8">
        <v>45017.001388888886</v>
      </c>
      <c r="E69" s="8">
        <v>45017.135416666664</v>
      </c>
      <c r="F69" t="s">
        <v>21</v>
      </c>
      <c r="G69" t="s">
        <v>15</v>
      </c>
      <c r="H69" t="s">
        <v>16</v>
      </c>
      <c r="I69" s="5">
        <v>45.65</v>
      </c>
      <c r="J69" t="s">
        <v>24</v>
      </c>
      <c r="K69">
        <v>68</v>
      </c>
      <c r="L69" t="s">
        <v>25</v>
      </c>
      <c r="M69" t="s">
        <v>335</v>
      </c>
      <c r="N69">
        <f>VLOOKUP(salacsv__2[[#This Row],[Número de Orden]],Hoja4!A71:B837,2,FALSE)</f>
        <v>218</v>
      </c>
      <c r="O69" s="9">
        <f>DATE(YEAR(salacsv__2[[#This Row],[Hora de Llegada]]),MONTH(salacsv__2[[#This Row],[Hora de Llegada]]),DAY(salacsv__2[[#This Row],[Hora de Llegada]]))</f>
        <v>45017</v>
      </c>
      <c r="P69" s="6">
        <f>MOD(salacsv__2[[#This Row],[Hora de Llegada]],1)</f>
        <v>1.3888888861401938E-3</v>
      </c>
      <c r="Q69" s="6">
        <f>MOD(salacsv__2[[#This Row],[Hora de Salida]],1)</f>
        <v>0.13541666666424135</v>
      </c>
      <c r="R69" s="6">
        <f>IF(salacsv__2[[#This Row],[Estado de la Mesa]]="Ocupada",(salacsv__2[[#This Row],[Hora de salida2]]-salacsv__2[[#This Row],[Hora de llegada2]])+$V$2,salacsv__2[[#This Row],[Hora de salida2]]-salacsv__2[[#This Row],[Hora de llegada2]])</f>
        <v>0.14444444444476781</v>
      </c>
      <c r="S69" s="5">
        <f>VLOOKUP(salacsv__2[[#This Row],[Número de Orden]],Hoja4!A71:C837,3,FALSE)/60</f>
        <v>2.4166666666666665</v>
      </c>
      <c r="T69" s="5">
        <f>IF(salacsv__2[[#This Row],[Tiempo de permanencia]]*24-S69&lt;0,0,salacsv__2[[#This Row],[Tiempo de permanencia]]*24-S69)</f>
        <v>1.0500000000077612</v>
      </c>
      <c r="U69" t="str">
        <f>IF(salacsv__2[[#This Row],[Tiempo de degustación (Horas)]]&gt;0,"SI","NO")</f>
        <v>SI</v>
      </c>
      <c r="W69" s="7" t="str">
        <f>TEXT(salacsv__2[[#This Row],[Fecha de factura]],"DDDD")</f>
        <v>sábado</v>
      </c>
    </row>
    <row r="70" spans="1:23" x14ac:dyDescent="0.25">
      <c r="A70">
        <v>5</v>
      </c>
      <c r="B70" t="s">
        <v>336</v>
      </c>
      <c r="C70">
        <v>4</v>
      </c>
      <c r="D70" s="8">
        <v>45017.084722222222</v>
      </c>
      <c r="E70" s="8">
        <v>45017.164583333331</v>
      </c>
      <c r="F70" t="s">
        <v>32</v>
      </c>
      <c r="G70" t="s">
        <v>22</v>
      </c>
      <c r="H70" t="s">
        <v>16</v>
      </c>
      <c r="I70" s="5">
        <v>31.49</v>
      </c>
      <c r="J70" t="s">
        <v>17</v>
      </c>
      <c r="K70">
        <v>69</v>
      </c>
      <c r="L70" t="s">
        <v>18</v>
      </c>
      <c r="M70" t="s">
        <v>337</v>
      </c>
      <c r="N70">
        <f>VLOOKUP(salacsv__2[[#This Row],[Número de Orden]],Hoja4!A72:B838,2,FALSE)</f>
        <v>234</v>
      </c>
      <c r="O70" s="9">
        <f>DATE(YEAR(salacsv__2[[#This Row],[Hora de Llegada]]),MONTH(salacsv__2[[#This Row],[Hora de Llegada]]),DAY(salacsv__2[[#This Row],[Hora de Llegada]]))</f>
        <v>45017</v>
      </c>
      <c r="P70" s="6">
        <f>MOD(salacsv__2[[#This Row],[Hora de Llegada]],1)</f>
        <v>8.4722222221898846E-2</v>
      </c>
      <c r="Q70" s="6">
        <f>MOD(salacsv__2[[#This Row],[Hora de Salida]],1)</f>
        <v>0.16458333333139308</v>
      </c>
      <c r="R70" s="6">
        <f>IF(salacsv__2[[#This Row],[Estado de la Mesa]]="Ocupada",(salacsv__2[[#This Row],[Hora de salida2]]-salacsv__2[[#This Row],[Hora de llegada2]])+$V$2,salacsv__2[[#This Row],[Hora de salida2]]-salacsv__2[[#This Row],[Hora de llegada2]])</f>
        <v>7.9861111109494232E-2</v>
      </c>
      <c r="S70" s="5">
        <f>VLOOKUP(salacsv__2[[#This Row],[Número de Orden]],Hoja4!A72:C838,3,FALSE)/60</f>
        <v>1.5333333333333334</v>
      </c>
      <c r="T70" s="5">
        <f>IF(salacsv__2[[#This Row],[Tiempo de permanencia]]*24-S70&lt;0,0,salacsv__2[[#This Row],[Tiempo de permanencia]]*24-S70)</f>
        <v>0.38333333329452812</v>
      </c>
      <c r="U70" t="str">
        <f>IF(salacsv__2[[#This Row],[Tiempo de degustación (Horas)]]&gt;0,"SI","NO")</f>
        <v>SI</v>
      </c>
      <c r="W70" s="7" t="str">
        <f>TEXT(salacsv__2[[#This Row],[Fecha de factura]],"DDDD")</f>
        <v>sábado</v>
      </c>
    </row>
    <row r="71" spans="1:23" x14ac:dyDescent="0.25">
      <c r="A71">
        <v>17</v>
      </c>
      <c r="B71" t="s">
        <v>338</v>
      </c>
      <c r="C71">
        <v>4</v>
      </c>
      <c r="D71" s="8">
        <v>45017.007638888892</v>
      </c>
      <c r="E71" s="8">
        <v>45017.056944444441</v>
      </c>
      <c r="F71" t="s">
        <v>14</v>
      </c>
      <c r="G71" t="s">
        <v>22</v>
      </c>
      <c r="H71" t="s">
        <v>36</v>
      </c>
      <c r="I71" s="5">
        <v>28.26</v>
      </c>
      <c r="J71" t="s">
        <v>17</v>
      </c>
      <c r="K71">
        <v>70</v>
      </c>
      <c r="L71" t="s">
        <v>70</v>
      </c>
      <c r="M71" t="s">
        <v>339</v>
      </c>
      <c r="N71">
        <f>VLOOKUP(salacsv__2[[#This Row],[Número de Orden]],Hoja4!A73:B839,2,FALSE)</f>
        <v>118</v>
      </c>
      <c r="O71" s="9">
        <f>DATE(YEAR(salacsv__2[[#This Row],[Hora de Llegada]]),MONTH(salacsv__2[[#This Row],[Hora de Llegada]]),DAY(salacsv__2[[#This Row],[Hora de Llegada]]))</f>
        <v>45017</v>
      </c>
      <c r="P71" s="6">
        <f>MOD(salacsv__2[[#This Row],[Hora de Llegada]],1)</f>
        <v>7.6388888919609599E-3</v>
      </c>
      <c r="Q71" s="6">
        <f>MOD(salacsv__2[[#This Row],[Hora de Salida]],1)</f>
        <v>5.694444444088731E-2</v>
      </c>
      <c r="R71" s="6">
        <f>IF(salacsv__2[[#This Row],[Estado de la Mesa]]="Ocupada",(salacsv__2[[#This Row],[Hora de salida2]]-salacsv__2[[#This Row],[Hora de llegada2]])+$V$2,salacsv__2[[#This Row],[Hora de salida2]]-salacsv__2[[#This Row],[Hora de llegada2]])</f>
        <v>4.930555554892635E-2</v>
      </c>
      <c r="S71" s="5">
        <f>VLOOKUP(salacsv__2[[#This Row],[Número de Orden]],Hoja4!A73:C839,3,FALSE)/60</f>
        <v>0.66666666666666663</v>
      </c>
      <c r="T71" s="5">
        <f>IF(salacsv__2[[#This Row],[Tiempo de permanencia]]*24-S71&lt;0,0,salacsv__2[[#This Row],[Tiempo de permanencia]]*24-S71)</f>
        <v>0.51666666650756576</v>
      </c>
      <c r="U71" t="str">
        <f>IF(salacsv__2[[#This Row],[Tiempo de degustación (Horas)]]&gt;0,"SI","NO")</f>
        <v>SI</v>
      </c>
      <c r="W71" s="7" t="str">
        <f>TEXT(salacsv__2[[#This Row],[Fecha de factura]],"DDDD")</f>
        <v>sábado</v>
      </c>
    </row>
    <row r="72" spans="1:23" x14ac:dyDescent="0.25">
      <c r="A72">
        <v>18</v>
      </c>
      <c r="B72" t="s">
        <v>340</v>
      </c>
      <c r="C72">
        <v>4</v>
      </c>
      <c r="D72" s="8">
        <v>45017.081250000003</v>
      </c>
      <c r="E72" s="8">
        <v>45017.24722222222</v>
      </c>
      <c r="F72" t="s">
        <v>52</v>
      </c>
      <c r="G72" t="s">
        <v>22</v>
      </c>
      <c r="H72" t="s">
        <v>16</v>
      </c>
      <c r="I72" s="5">
        <v>24.01</v>
      </c>
      <c r="J72" t="s">
        <v>24</v>
      </c>
      <c r="K72">
        <v>71</v>
      </c>
      <c r="L72" t="s">
        <v>70</v>
      </c>
      <c r="M72" t="s">
        <v>341</v>
      </c>
      <c r="N72">
        <f>VLOOKUP(salacsv__2[[#This Row],[Número de Orden]],Hoja4!A74:B840,2,FALSE)</f>
        <v>136</v>
      </c>
      <c r="O72" s="9">
        <f>DATE(YEAR(salacsv__2[[#This Row],[Hora de Llegada]]),MONTH(salacsv__2[[#This Row],[Hora de Llegada]]),DAY(salacsv__2[[#This Row],[Hora de Llegada]]))</f>
        <v>45017</v>
      </c>
      <c r="P72" s="6">
        <f>MOD(salacsv__2[[#This Row],[Hora de Llegada]],1)</f>
        <v>8.1250000002910383E-2</v>
      </c>
      <c r="Q72" s="6">
        <f>MOD(salacsv__2[[#This Row],[Hora de Salida]],1)</f>
        <v>0.24722222222044365</v>
      </c>
      <c r="R72" s="6">
        <f>IF(salacsv__2[[#This Row],[Estado de la Mesa]]="Ocupada",(salacsv__2[[#This Row],[Hora de salida2]]-salacsv__2[[#This Row],[Hora de llegada2]])+$V$2,salacsv__2[[#This Row],[Hora de salida2]]-salacsv__2[[#This Row],[Hora de llegada2]])</f>
        <v>0.17638888888419993</v>
      </c>
      <c r="S72" s="5">
        <f>VLOOKUP(salacsv__2[[#This Row],[Número de Orden]],Hoja4!A74:C840,3,FALSE)/60</f>
        <v>0.81666666666666665</v>
      </c>
      <c r="T72" s="5">
        <f>IF(salacsv__2[[#This Row],[Tiempo de permanencia]]*24-S72&lt;0,0,salacsv__2[[#This Row],[Tiempo de permanencia]]*24-S72)</f>
        <v>3.4166666665541321</v>
      </c>
      <c r="U72" t="str">
        <f>IF(salacsv__2[[#This Row],[Tiempo de degustación (Horas)]]&gt;0,"SI","NO")</f>
        <v>SI</v>
      </c>
      <c r="W72" s="7" t="str">
        <f>TEXT(salacsv__2[[#This Row],[Fecha de factura]],"DDDD")</f>
        <v>sábado</v>
      </c>
    </row>
    <row r="73" spans="1:23" x14ac:dyDescent="0.25">
      <c r="A73">
        <v>17</v>
      </c>
      <c r="B73" t="s">
        <v>342</v>
      </c>
      <c r="C73">
        <v>1</v>
      </c>
      <c r="D73" s="8">
        <v>45017.112500000003</v>
      </c>
      <c r="E73" s="8">
        <v>45017.243750000001</v>
      </c>
      <c r="F73" t="s">
        <v>32</v>
      </c>
      <c r="G73" t="s">
        <v>22</v>
      </c>
      <c r="H73" t="s">
        <v>16</v>
      </c>
      <c r="I73" s="5">
        <v>15.28</v>
      </c>
      <c r="J73" t="s">
        <v>28</v>
      </c>
      <c r="K73">
        <v>72</v>
      </c>
      <c r="L73" t="s">
        <v>18</v>
      </c>
      <c r="M73" t="s">
        <v>343</v>
      </c>
      <c r="N73">
        <f>VLOOKUP(salacsv__2[[#This Row],[Número de Orden]],Hoja4!A75:B841,2,FALSE)</f>
        <v>75</v>
      </c>
      <c r="O73" s="9">
        <f>DATE(YEAR(salacsv__2[[#This Row],[Hora de Llegada]]),MONTH(salacsv__2[[#This Row],[Hora de Llegada]]),DAY(salacsv__2[[#This Row],[Hora de Llegada]]))</f>
        <v>45017</v>
      </c>
      <c r="P73" s="6">
        <f>MOD(salacsv__2[[#This Row],[Hora de Llegada]],1)</f>
        <v>0.11250000000291038</v>
      </c>
      <c r="Q73" s="6">
        <f>MOD(salacsv__2[[#This Row],[Hora de Salida]],1)</f>
        <v>0.24375000000145519</v>
      </c>
      <c r="R73" s="6">
        <f>IF(salacsv__2[[#This Row],[Estado de la Mesa]]="Ocupada",(salacsv__2[[#This Row],[Hora de salida2]]-salacsv__2[[#This Row],[Hora de llegada2]])+$V$2,salacsv__2[[#This Row],[Hora de salida2]]-salacsv__2[[#This Row],[Hora de llegada2]])</f>
        <v>0.13124999999854481</v>
      </c>
      <c r="S73" s="5">
        <f>VLOOKUP(salacsv__2[[#This Row],[Número de Orden]],Hoja4!A75:C841,3,FALSE)/60</f>
        <v>0.9</v>
      </c>
      <c r="T73" s="5">
        <f>IF(salacsv__2[[#This Row],[Tiempo de permanencia]]*24-S73&lt;0,0,salacsv__2[[#This Row],[Tiempo de permanencia]]*24-S73)</f>
        <v>2.2499999999650755</v>
      </c>
      <c r="U73" t="str">
        <f>IF(salacsv__2[[#This Row],[Tiempo de degustación (Horas)]]&gt;0,"SI","NO")</f>
        <v>SI</v>
      </c>
      <c r="W73" s="7" t="str">
        <f>TEXT(salacsv__2[[#This Row],[Fecha de factura]],"DDDD")</f>
        <v>sábado</v>
      </c>
    </row>
    <row r="74" spans="1:23" x14ac:dyDescent="0.25">
      <c r="A74">
        <v>1</v>
      </c>
      <c r="B74" t="s">
        <v>47</v>
      </c>
      <c r="C74">
        <v>4</v>
      </c>
      <c r="D74" s="8">
        <v>45017.11041666667</v>
      </c>
      <c r="E74" s="8">
        <v>45017.256249999999</v>
      </c>
      <c r="F74" t="s">
        <v>14</v>
      </c>
      <c r="G74" t="s">
        <v>48</v>
      </c>
      <c r="H74" t="s">
        <v>16</v>
      </c>
      <c r="I74" s="5">
        <v>34.51</v>
      </c>
      <c r="J74" t="s">
        <v>17</v>
      </c>
      <c r="K74">
        <v>73</v>
      </c>
      <c r="L74" t="s">
        <v>49</v>
      </c>
      <c r="M74" t="s">
        <v>50</v>
      </c>
      <c r="N74">
        <f>VLOOKUP(salacsv__2[[#This Row],[Número de Orden]],Hoja4!A76:B842,2,FALSE)</f>
        <v>81</v>
      </c>
      <c r="O74" s="9">
        <f>DATE(YEAR(salacsv__2[[#This Row],[Hora de Llegada]]),MONTH(salacsv__2[[#This Row],[Hora de Llegada]]),DAY(salacsv__2[[#This Row],[Hora de Llegada]]))</f>
        <v>45017</v>
      </c>
      <c r="P74" s="6">
        <f>MOD(salacsv__2[[#This Row],[Hora de Llegada]],1)</f>
        <v>0.11041666667006211</v>
      </c>
      <c r="Q74" s="6">
        <f>MOD(salacsv__2[[#This Row],[Hora de Salida]],1)</f>
        <v>0.25624999999854481</v>
      </c>
      <c r="R74" s="6">
        <f>IF(salacsv__2[[#This Row],[Estado de la Mesa]]="Ocupada",(salacsv__2[[#This Row],[Hora de salida2]]-salacsv__2[[#This Row],[Hora de llegada2]])+$V$2,salacsv__2[[#This Row],[Hora de salida2]]-salacsv__2[[#This Row],[Hora de llegada2]])</f>
        <v>0.14583333332848269</v>
      </c>
      <c r="S74" s="5">
        <f>VLOOKUP(salacsv__2[[#This Row],[Número de Orden]],Hoja4!A76:C842,3,FALSE)/60</f>
        <v>0.33333333333333331</v>
      </c>
      <c r="T74" s="5">
        <f>IF(salacsv__2[[#This Row],[Tiempo de permanencia]]*24-S74&lt;0,0,salacsv__2[[#This Row],[Tiempo de permanencia]]*24-S74)</f>
        <v>3.1666666665502512</v>
      </c>
      <c r="U74" t="str">
        <f>IF(salacsv__2[[#This Row],[Tiempo de degustación (Horas)]]&gt;0,"SI","NO")</f>
        <v>SI</v>
      </c>
      <c r="W74" s="7" t="str">
        <f>TEXT(salacsv__2[[#This Row],[Fecha de factura]],"DDDD")</f>
        <v>sábado</v>
      </c>
    </row>
    <row r="75" spans="1:23" x14ac:dyDescent="0.25">
      <c r="A75">
        <v>19</v>
      </c>
      <c r="B75" t="s">
        <v>194</v>
      </c>
      <c r="C75">
        <v>4</v>
      </c>
      <c r="D75" s="8">
        <v>45017.044444444444</v>
      </c>
      <c r="E75" s="8">
        <v>45017.175694444442</v>
      </c>
      <c r="F75" t="s">
        <v>14</v>
      </c>
      <c r="G75" t="s">
        <v>22</v>
      </c>
      <c r="H75" t="s">
        <v>16</v>
      </c>
      <c r="I75" s="5">
        <v>30.83</v>
      </c>
      <c r="J75" t="s">
        <v>17</v>
      </c>
      <c r="K75">
        <v>74</v>
      </c>
      <c r="L75" t="s">
        <v>25</v>
      </c>
      <c r="M75" t="s">
        <v>344</v>
      </c>
      <c r="N75">
        <f>VLOOKUP(salacsv__2[[#This Row],[Número de Orden]],Hoja4!A77:B843,2,FALSE)</f>
        <v>218</v>
      </c>
      <c r="O75" s="9">
        <f>DATE(YEAR(salacsv__2[[#This Row],[Hora de Llegada]]),MONTH(salacsv__2[[#This Row],[Hora de Llegada]]),DAY(salacsv__2[[#This Row],[Hora de Llegada]]))</f>
        <v>45017</v>
      </c>
      <c r="P75" s="6">
        <f>MOD(salacsv__2[[#This Row],[Hora de Llegada]],1)</f>
        <v>4.4444444443797693E-2</v>
      </c>
      <c r="Q75" s="6">
        <f>MOD(salacsv__2[[#This Row],[Hora de Salida]],1)</f>
        <v>0.1756944444423425</v>
      </c>
      <c r="R75" s="6">
        <f>IF(salacsv__2[[#This Row],[Estado de la Mesa]]="Ocupada",(salacsv__2[[#This Row],[Hora de salida2]]-salacsv__2[[#This Row],[Hora de llegada2]])+$V$2,salacsv__2[[#This Row],[Hora de salida2]]-salacsv__2[[#This Row],[Hora de llegada2]])</f>
        <v>0.13124999999854481</v>
      </c>
      <c r="S75" s="5">
        <f>VLOOKUP(salacsv__2[[#This Row],[Número de Orden]],Hoja4!A77:C843,3,FALSE)/60</f>
        <v>1.6666666666666667</v>
      </c>
      <c r="T75" s="5">
        <f>IF(salacsv__2[[#This Row],[Tiempo de permanencia]]*24-S75&lt;0,0,salacsv__2[[#This Row],[Tiempo de permanencia]]*24-S75)</f>
        <v>1.4833333332984087</v>
      </c>
      <c r="U75" t="str">
        <f>IF(salacsv__2[[#This Row],[Tiempo de degustación (Horas)]]&gt;0,"SI","NO")</f>
        <v>SI</v>
      </c>
      <c r="W75" s="7" t="str">
        <f>TEXT(salacsv__2[[#This Row],[Fecha de factura]],"DDDD")</f>
        <v>sábado</v>
      </c>
    </row>
    <row r="76" spans="1:23" x14ac:dyDescent="0.25">
      <c r="A76">
        <v>19</v>
      </c>
      <c r="B76" t="s">
        <v>345</v>
      </c>
      <c r="C76">
        <v>5</v>
      </c>
      <c r="D76" s="8">
        <v>45017.15</v>
      </c>
      <c r="E76" s="8">
        <v>45017.200694444444</v>
      </c>
      <c r="F76" t="s">
        <v>21</v>
      </c>
      <c r="G76" t="s">
        <v>22</v>
      </c>
      <c r="H76" t="s">
        <v>16</v>
      </c>
      <c r="I76" s="5">
        <v>45.23</v>
      </c>
      <c r="J76" t="s">
        <v>24</v>
      </c>
      <c r="K76">
        <v>75</v>
      </c>
      <c r="L76" t="s">
        <v>91</v>
      </c>
      <c r="M76" t="s">
        <v>346</v>
      </c>
      <c r="N76">
        <f>VLOOKUP(salacsv__2[[#This Row],[Número de Orden]],Hoja4!A78:B844,2,FALSE)</f>
        <v>109</v>
      </c>
      <c r="O76" s="9">
        <f>DATE(YEAR(salacsv__2[[#This Row],[Hora de Llegada]]),MONTH(salacsv__2[[#This Row],[Hora de Llegada]]),DAY(salacsv__2[[#This Row],[Hora de Llegada]]))</f>
        <v>45017</v>
      </c>
      <c r="P76" s="6">
        <f>MOD(salacsv__2[[#This Row],[Hora de Llegada]],1)</f>
        <v>0.15000000000145519</v>
      </c>
      <c r="Q76" s="6">
        <f>MOD(salacsv__2[[#This Row],[Hora de Salida]],1)</f>
        <v>0.20069444444379769</v>
      </c>
      <c r="R76" s="6">
        <f>IF(salacsv__2[[#This Row],[Estado de la Mesa]]="Ocupada",(salacsv__2[[#This Row],[Hora de salida2]]-salacsv__2[[#This Row],[Hora de llegada2]])+$V$2,salacsv__2[[#This Row],[Hora de salida2]]-salacsv__2[[#This Row],[Hora de llegada2]])</f>
        <v>6.1111111109009165E-2</v>
      </c>
      <c r="S76" s="5">
        <f>VLOOKUP(salacsv__2[[#This Row],[Número de Orden]],Hoja4!A78:C844,3,FALSE)/60</f>
        <v>0.85</v>
      </c>
      <c r="T76" s="5">
        <f>IF(salacsv__2[[#This Row],[Tiempo de permanencia]]*24-S76&lt;0,0,salacsv__2[[#This Row],[Tiempo de permanencia]]*24-S76)</f>
        <v>0.61666666661622005</v>
      </c>
      <c r="U76" t="str">
        <f>IF(salacsv__2[[#This Row],[Tiempo de degustación (Horas)]]&gt;0,"SI","NO")</f>
        <v>SI</v>
      </c>
      <c r="W76" s="7" t="str">
        <f>TEXT(salacsv__2[[#This Row],[Fecha de factura]],"DDDD")</f>
        <v>sábado</v>
      </c>
    </row>
    <row r="77" spans="1:23" x14ac:dyDescent="0.25">
      <c r="A77">
        <v>17</v>
      </c>
      <c r="B77" t="s">
        <v>347</v>
      </c>
      <c r="C77">
        <v>3</v>
      </c>
      <c r="D77" s="8">
        <v>45017.122916666667</v>
      </c>
      <c r="E77" s="8">
        <v>45017.224999999999</v>
      </c>
      <c r="F77" t="s">
        <v>73</v>
      </c>
      <c r="G77" t="s">
        <v>22</v>
      </c>
      <c r="H77" t="s">
        <v>16</v>
      </c>
      <c r="I77" s="5">
        <v>17.760000000000002</v>
      </c>
      <c r="J77" t="s">
        <v>28</v>
      </c>
      <c r="K77">
        <v>76</v>
      </c>
      <c r="L77" t="s">
        <v>49</v>
      </c>
      <c r="M77" t="s">
        <v>348</v>
      </c>
      <c r="N77">
        <f>VLOOKUP(salacsv__2[[#This Row],[Número de Orden]],Hoja4!A79:B845,2,FALSE)</f>
        <v>158</v>
      </c>
      <c r="O77" s="9">
        <f>DATE(YEAR(salacsv__2[[#This Row],[Hora de Llegada]]),MONTH(salacsv__2[[#This Row],[Hora de Llegada]]),DAY(salacsv__2[[#This Row],[Hora de Llegada]]))</f>
        <v>45017</v>
      </c>
      <c r="P77" s="6">
        <f>MOD(salacsv__2[[#This Row],[Hora de Llegada]],1)</f>
        <v>0.12291666666715173</v>
      </c>
      <c r="Q77" s="6">
        <f>MOD(salacsv__2[[#This Row],[Hora de Salida]],1)</f>
        <v>0.22499999999854481</v>
      </c>
      <c r="R77" s="6">
        <f>IF(salacsv__2[[#This Row],[Estado de la Mesa]]="Ocupada",(salacsv__2[[#This Row],[Hora de salida2]]-salacsv__2[[#This Row],[Hora de llegada2]])+$V$2,salacsv__2[[#This Row],[Hora de salida2]]-salacsv__2[[#This Row],[Hora de llegada2]])</f>
        <v>0.10208333333139308</v>
      </c>
      <c r="S77" s="5">
        <f>VLOOKUP(salacsv__2[[#This Row],[Número de Orden]],Hoja4!A79:C845,3,FALSE)/60</f>
        <v>1.6166666666666667</v>
      </c>
      <c r="T77" s="5">
        <f>IF(salacsv__2[[#This Row],[Tiempo de permanencia]]*24-S77&lt;0,0,salacsv__2[[#This Row],[Tiempo de permanencia]]*24-S77)</f>
        <v>0.83333333328676717</v>
      </c>
      <c r="U77" t="str">
        <f>IF(salacsv__2[[#This Row],[Tiempo de degustación (Horas)]]&gt;0,"SI","NO")</f>
        <v>SI</v>
      </c>
      <c r="W77" s="7" t="str">
        <f>TEXT(salacsv__2[[#This Row],[Fecha de factura]],"DDDD")</f>
        <v>sábado</v>
      </c>
    </row>
    <row r="78" spans="1:23" x14ac:dyDescent="0.25">
      <c r="A78">
        <v>3</v>
      </c>
      <c r="B78" t="s">
        <v>349</v>
      </c>
      <c r="C78">
        <v>1</v>
      </c>
      <c r="D78" s="8">
        <v>45017.115277777775</v>
      </c>
      <c r="E78" s="8">
        <v>45017.260416666664</v>
      </c>
      <c r="F78" t="s">
        <v>52</v>
      </c>
      <c r="G78" t="s">
        <v>15</v>
      </c>
      <c r="H78" t="s">
        <v>16</v>
      </c>
      <c r="I78" s="5">
        <v>19.88</v>
      </c>
      <c r="J78" t="s">
        <v>17</v>
      </c>
      <c r="K78">
        <v>77</v>
      </c>
      <c r="L78" t="s">
        <v>29</v>
      </c>
      <c r="M78" t="s">
        <v>350</v>
      </c>
      <c r="N78">
        <f>VLOOKUP(salacsv__2[[#This Row],[Número de Orden]],Hoja4!A80:B846,2,FALSE)</f>
        <v>99</v>
      </c>
      <c r="O78" s="9">
        <f>DATE(YEAR(salacsv__2[[#This Row],[Hora de Llegada]]),MONTH(salacsv__2[[#This Row],[Hora de Llegada]]),DAY(salacsv__2[[#This Row],[Hora de Llegada]]))</f>
        <v>45017</v>
      </c>
      <c r="P78" s="6">
        <f>MOD(salacsv__2[[#This Row],[Hora de Llegada]],1)</f>
        <v>0.11527777777519077</v>
      </c>
      <c r="Q78" s="6">
        <f>MOD(salacsv__2[[#This Row],[Hora de Salida]],1)</f>
        <v>0.26041666666424135</v>
      </c>
      <c r="R78" s="6">
        <f>IF(salacsv__2[[#This Row],[Estado de la Mesa]]="Ocupada",(salacsv__2[[#This Row],[Hora de salida2]]-salacsv__2[[#This Row],[Hora de llegada2]])+$V$2,salacsv__2[[#This Row],[Hora de salida2]]-salacsv__2[[#This Row],[Hora de llegada2]])</f>
        <v>0.14513888888905058</v>
      </c>
      <c r="S78" s="5">
        <f>VLOOKUP(salacsv__2[[#This Row],[Número de Orden]],Hoja4!A80:C846,3,FALSE)/60</f>
        <v>1.6166666666666667</v>
      </c>
      <c r="T78" s="5">
        <f>IF(salacsv__2[[#This Row],[Tiempo de permanencia]]*24-S78&lt;0,0,salacsv__2[[#This Row],[Tiempo de permanencia]]*24-S78)</f>
        <v>1.8666666666705471</v>
      </c>
      <c r="U78" t="str">
        <f>IF(salacsv__2[[#This Row],[Tiempo de degustación (Horas)]]&gt;0,"SI","NO")</f>
        <v>SI</v>
      </c>
      <c r="W78" s="7" t="str">
        <f>TEXT(salacsv__2[[#This Row],[Fecha de factura]],"DDDD")</f>
        <v>sábado</v>
      </c>
    </row>
    <row r="79" spans="1:23" x14ac:dyDescent="0.25">
      <c r="A79">
        <v>7</v>
      </c>
      <c r="B79" t="s">
        <v>51</v>
      </c>
      <c r="C79">
        <v>4</v>
      </c>
      <c r="D79" s="8">
        <v>45017.06527777778</v>
      </c>
      <c r="E79" s="8">
        <v>45017.127083333333</v>
      </c>
      <c r="F79" t="s">
        <v>52</v>
      </c>
      <c r="G79" t="s">
        <v>22</v>
      </c>
      <c r="H79" t="s">
        <v>16</v>
      </c>
      <c r="I79" s="5">
        <v>20.02</v>
      </c>
      <c r="J79" t="s">
        <v>17</v>
      </c>
      <c r="K79">
        <v>78</v>
      </c>
      <c r="L79" t="s">
        <v>37</v>
      </c>
      <c r="M79" t="s">
        <v>53</v>
      </c>
      <c r="N79">
        <f>VLOOKUP(salacsv__2[[#This Row],[Número de Orden]],Hoja4!A81:B847,2,FALSE)</f>
        <v>57</v>
      </c>
      <c r="O79" s="9">
        <f>DATE(YEAR(salacsv__2[[#This Row],[Hora de Llegada]]),MONTH(salacsv__2[[#This Row],[Hora de Llegada]]),DAY(salacsv__2[[#This Row],[Hora de Llegada]]))</f>
        <v>45017</v>
      </c>
      <c r="P79" s="6">
        <f>MOD(salacsv__2[[#This Row],[Hora de Llegada]],1)</f>
        <v>6.5277777779556345E-2</v>
      </c>
      <c r="Q79" s="6">
        <f>MOD(salacsv__2[[#This Row],[Hora de Salida]],1)</f>
        <v>0.12708333333284827</v>
      </c>
      <c r="R79" s="6">
        <f>IF(salacsv__2[[#This Row],[Estado de la Mesa]]="Ocupada",(salacsv__2[[#This Row],[Hora de salida2]]-salacsv__2[[#This Row],[Hora de llegada2]])+$V$2,salacsv__2[[#This Row],[Hora de salida2]]-salacsv__2[[#This Row],[Hora de llegada2]])</f>
        <v>6.1805555553291924E-2</v>
      </c>
      <c r="S79" s="5">
        <f>VLOOKUP(salacsv__2[[#This Row],[Número de Orden]],Hoja4!A81:C847,3,FALSE)/60</f>
        <v>0.9</v>
      </c>
      <c r="T79" s="5">
        <f>IF(salacsv__2[[#This Row],[Tiempo de permanencia]]*24-S79&lt;0,0,salacsv__2[[#This Row],[Tiempo de permanencia]]*24-S79)</f>
        <v>0.58333333327900616</v>
      </c>
      <c r="U79" t="str">
        <f>IF(salacsv__2[[#This Row],[Tiempo de degustación (Horas)]]&gt;0,"SI","NO")</f>
        <v>SI</v>
      </c>
      <c r="W79" s="7" t="str">
        <f>TEXT(salacsv__2[[#This Row],[Fecha de factura]],"DDDD")</f>
        <v>sábado</v>
      </c>
    </row>
    <row r="80" spans="1:23" x14ac:dyDescent="0.25">
      <c r="A80">
        <v>16</v>
      </c>
      <c r="B80" t="s">
        <v>351</v>
      </c>
      <c r="C80">
        <v>2</v>
      </c>
      <c r="D80" s="8">
        <v>45017.06527777778</v>
      </c>
      <c r="E80" s="8">
        <v>45017.213888888888</v>
      </c>
      <c r="F80" t="s">
        <v>52</v>
      </c>
      <c r="G80" t="s">
        <v>22</v>
      </c>
      <c r="H80" t="s">
        <v>16</v>
      </c>
      <c r="I80" s="5">
        <v>34.01</v>
      </c>
      <c r="J80" t="s">
        <v>17</v>
      </c>
      <c r="K80">
        <v>79</v>
      </c>
      <c r="L80" t="s">
        <v>91</v>
      </c>
      <c r="M80" t="s">
        <v>352</v>
      </c>
      <c r="N80">
        <f>VLOOKUP(salacsv__2[[#This Row],[Número de Orden]],Hoja4!A82:B848,2,FALSE)</f>
        <v>309</v>
      </c>
      <c r="O80" s="9">
        <f>DATE(YEAR(salacsv__2[[#This Row],[Hora de Llegada]]),MONTH(salacsv__2[[#This Row],[Hora de Llegada]]),DAY(salacsv__2[[#This Row],[Hora de Llegada]]))</f>
        <v>45017</v>
      </c>
      <c r="P80" s="6">
        <f>MOD(salacsv__2[[#This Row],[Hora de Llegada]],1)</f>
        <v>6.5277777779556345E-2</v>
      </c>
      <c r="Q80" s="6">
        <f>MOD(salacsv__2[[#This Row],[Hora de Salida]],1)</f>
        <v>0.21388888888759539</v>
      </c>
      <c r="R80" s="6">
        <f>IF(salacsv__2[[#This Row],[Estado de la Mesa]]="Ocupada",(salacsv__2[[#This Row],[Hora de salida2]]-salacsv__2[[#This Row],[Hora de llegada2]])+$V$2,salacsv__2[[#This Row],[Hora de salida2]]-salacsv__2[[#This Row],[Hora de llegada2]])</f>
        <v>0.14861111110803904</v>
      </c>
      <c r="S80" s="5">
        <f>VLOOKUP(salacsv__2[[#This Row],[Número de Orden]],Hoja4!A82:C848,3,FALSE)/60</f>
        <v>1.6</v>
      </c>
      <c r="T80" s="5">
        <f>IF(salacsv__2[[#This Row],[Tiempo de permanencia]]*24-S80&lt;0,0,salacsv__2[[#This Row],[Tiempo de permanencia]]*24-S80)</f>
        <v>1.9666666665929369</v>
      </c>
      <c r="U80" t="str">
        <f>IF(salacsv__2[[#This Row],[Tiempo de degustación (Horas)]]&gt;0,"SI","NO")</f>
        <v>SI</v>
      </c>
      <c r="W80" s="7" t="str">
        <f>TEXT(salacsv__2[[#This Row],[Fecha de factura]],"DDDD")</f>
        <v>sábado</v>
      </c>
    </row>
    <row r="81" spans="1:23" x14ac:dyDescent="0.25">
      <c r="A81">
        <v>18</v>
      </c>
      <c r="B81" t="s">
        <v>353</v>
      </c>
      <c r="C81">
        <v>6</v>
      </c>
      <c r="D81" s="8">
        <v>45017.093055555553</v>
      </c>
      <c r="E81" s="8">
        <v>45017.156944444447</v>
      </c>
      <c r="F81" t="s">
        <v>14</v>
      </c>
      <c r="G81" t="s">
        <v>22</v>
      </c>
      <c r="H81" t="s">
        <v>16</v>
      </c>
      <c r="I81" s="5">
        <v>39.049999999999997</v>
      </c>
      <c r="J81" t="s">
        <v>17</v>
      </c>
      <c r="K81">
        <v>80</v>
      </c>
      <c r="L81" t="s">
        <v>91</v>
      </c>
      <c r="M81" t="s">
        <v>354</v>
      </c>
      <c r="N81">
        <f>VLOOKUP(salacsv__2[[#This Row],[Número de Orden]],Hoja4!A83:B849,2,FALSE)</f>
        <v>121</v>
      </c>
      <c r="O81" s="9">
        <f>DATE(YEAR(salacsv__2[[#This Row],[Hora de Llegada]]),MONTH(salacsv__2[[#This Row],[Hora de Llegada]]),DAY(salacsv__2[[#This Row],[Hora de Llegada]]))</f>
        <v>45017</v>
      </c>
      <c r="P81" s="6">
        <f>MOD(salacsv__2[[#This Row],[Hora de Llegada]],1)</f>
        <v>9.3055555553291924E-2</v>
      </c>
      <c r="Q81" s="6">
        <f>MOD(salacsv__2[[#This Row],[Hora de Salida]],1)</f>
        <v>0.15694444444670808</v>
      </c>
      <c r="R81" s="6">
        <f>IF(salacsv__2[[#This Row],[Estado de la Mesa]]="Ocupada",(salacsv__2[[#This Row],[Hora de salida2]]-salacsv__2[[#This Row],[Hora de llegada2]])+$V$2,salacsv__2[[#This Row],[Hora de salida2]]-salacsv__2[[#This Row],[Hora de llegada2]])</f>
        <v>6.3888888893416151E-2</v>
      </c>
      <c r="S81" s="5">
        <f>VLOOKUP(salacsv__2[[#This Row],[Número de Orden]],Hoja4!A83:C849,3,FALSE)/60</f>
        <v>1.1166666666666667</v>
      </c>
      <c r="T81" s="5">
        <f>IF(salacsv__2[[#This Row],[Tiempo de permanencia]]*24-S81&lt;0,0,salacsv__2[[#This Row],[Tiempo de permanencia]]*24-S81)</f>
        <v>0.41666666677532094</v>
      </c>
      <c r="U81" t="str">
        <f>IF(salacsv__2[[#This Row],[Tiempo de degustación (Horas)]]&gt;0,"SI","NO")</f>
        <v>SI</v>
      </c>
      <c r="W81" s="7" t="str">
        <f>TEXT(salacsv__2[[#This Row],[Fecha de factura]],"DDDD")</f>
        <v>sábado</v>
      </c>
    </row>
    <row r="82" spans="1:23" x14ac:dyDescent="0.25">
      <c r="A82">
        <v>17</v>
      </c>
      <c r="B82" t="s">
        <v>54</v>
      </c>
      <c r="C82">
        <v>4</v>
      </c>
      <c r="D82" s="8">
        <v>45017.152777777781</v>
      </c>
      <c r="E82" s="8">
        <v>45017.271527777775</v>
      </c>
      <c r="F82" t="s">
        <v>21</v>
      </c>
      <c r="G82" t="s">
        <v>15</v>
      </c>
      <c r="H82" t="s">
        <v>16</v>
      </c>
      <c r="I82" s="5">
        <v>23.69</v>
      </c>
      <c r="J82" t="s">
        <v>24</v>
      </c>
      <c r="K82">
        <v>81</v>
      </c>
      <c r="L82" t="s">
        <v>55</v>
      </c>
      <c r="M82" t="s">
        <v>56</v>
      </c>
      <c r="N82">
        <f>VLOOKUP(salacsv__2[[#This Row],[Número de Orden]],Hoja4!A84:B850,2,FALSE)</f>
        <v>62</v>
      </c>
      <c r="O82" s="9">
        <f>DATE(YEAR(salacsv__2[[#This Row],[Hora de Llegada]]),MONTH(salacsv__2[[#This Row],[Hora de Llegada]]),DAY(salacsv__2[[#This Row],[Hora de Llegada]]))</f>
        <v>45017</v>
      </c>
      <c r="P82" s="6">
        <f>MOD(salacsv__2[[#This Row],[Hora de Llegada]],1)</f>
        <v>0.15277777778101154</v>
      </c>
      <c r="Q82" s="6">
        <f>MOD(salacsv__2[[#This Row],[Hora de Salida]],1)</f>
        <v>0.27152777777519077</v>
      </c>
      <c r="R82" s="6">
        <f>IF(salacsv__2[[#This Row],[Estado de la Mesa]]="Ocupada",(salacsv__2[[#This Row],[Hora de salida2]]-salacsv__2[[#This Row],[Hora de llegada2]])+$V$2,salacsv__2[[#This Row],[Hora de salida2]]-salacsv__2[[#This Row],[Hora de llegada2]])</f>
        <v>0.12916666666084589</v>
      </c>
      <c r="S82" s="5">
        <f>VLOOKUP(salacsv__2[[#This Row],[Número de Orden]],Hoja4!A84:C850,3,FALSE)/60</f>
        <v>0.98333333333333328</v>
      </c>
      <c r="T82" s="5">
        <f>IF(salacsv__2[[#This Row],[Tiempo de permanencia]]*24-S82&lt;0,0,salacsv__2[[#This Row],[Tiempo de permanencia]]*24-S82)</f>
        <v>2.1166666665269682</v>
      </c>
      <c r="U82" t="str">
        <f>IF(salacsv__2[[#This Row],[Tiempo de degustación (Horas)]]&gt;0,"SI","NO")</f>
        <v>SI</v>
      </c>
      <c r="W82" s="7" t="str">
        <f>TEXT(salacsv__2[[#This Row],[Fecha de factura]],"DDDD")</f>
        <v>sábado</v>
      </c>
    </row>
    <row r="83" spans="1:23" x14ac:dyDescent="0.25">
      <c r="A83">
        <v>16</v>
      </c>
      <c r="B83" t="s">
        <v>355</v>
      </c>
      <c r="C83">
        <v>3</v>
      </c>
      <c r="D83" s="8">
        <v>45017.142361111109</v>
      </c>
      <c r="E83" s="8">
        <v>45017.298611111109</v>
      </c>
      <c r="F83" t="s">
        <v>21</v>
      </c>
      <c r="G83" t="s">
        <v>48</v>
      </c>
      <c r="H83" t="s">
        <v>16</v>
      </c>
      <c r="I83" s="5">
        <v>38.6</v>
      </c>
      <c r="J83" t="s">
        <v>17</v>
      </c>
      <c r="K83">
        <v>82</v>
      </c>
      <c r="L83" t="s">
        <v>70</v>
      </c>
      <c r="M83" t="s">
        <v>356</v>
      </c>
      <c r="N83">
        <f>VLOOKUP(salacsv__2[[#This Row],[Número de Orden]],Hoja4!A85:B851,2,FALSE)</f>
        <v>80</v>
      </c>
      <c r="O83" s="9">
        <f>DATE(YEAR(salacsv__2[[#This Row],[Hora de Llegada]]),MONTH(salacsv__2[[#This Row],[Hora de Llegada]]),DAY(salacsv__2[[#This Row],[Hora de Llegada]]))</f>
        <v>45017</v>
      </c>
      <c r="P83" s="6">
        <f>MOD(salacsv__2[[#This Row],[Hora de Llegada]],1)</f>
        <v>0.14236111110949423</v>
      </c>
      <c r="Q83" s="6">
        <f>MOD(salacsv__2[[#This Row],[Hora de Salida]],1)</f>
        <v>0.29861111110949423</v>
      </c>
      <c r="R83" s="6">
        <f>IF(salacsv__2[[#This Row],[Estado de la Mesa]]="Ocupada",(salacsv__2[[#This Row],[Hora de salida2]]-salacsv__2[[#This Row],[Hora de llegada2]])+$V$2,salacsv__2[[#This Row],[Hora de salida2]]-salacsv__2[[#This Row],[Hora de llegada2]])</f>
        <v>0.15625</v>
      </c>
      <c r="S83" s="5">
        <f>VLOOKUP(salacsv__2[[#This Row],[Número de Orden]],Hoja4!A85:C851,3,FALSE)/60</f>
        <v>0.31666666666666665</v>
      </c>
      <c r="T83" s="5">
        <f>IF(salacsv__2[[#This Row],[Tiempo de permanencia]]*24-S83&lt;0,0,salacsv__2[[#This Row],[Tiempo de permanencia]]*24-S83)</f>
        <v>3.4333333333333336</v>
      </c>
      <c r="U83" t="str">
        <f>IF(salacsv__2[[#This Row],[Tiempo de degustación (Horas)]]&gt;0,"SI","NO")</f>
        <v>SI</v>
      </c>
      <c r="W83" s="7" t="str">
        <f>TEXT(salacsv__2[[#This Row],[Fecha de factura]],"DDDD")</f>
        <v>sábado</v>
      </c>
    </row>
    <row r="84" spans="1:23" x14ac:dyDescent="0.25">
      <c r="A84">
        <v>15</v>
      </c>
      <c r="B84" t="s">
        <v>357</v>
      </c>
      <c r="C84">
        <v>1</v>
      </c>
      <c r="D84" s="8">
        <v>45017.154166666667</v>
      </c>
      <c r="E84" s="8">
        <v>45017.277083333334</v>
      </c>
      <c r="F84" t="s">
        <v>73</v>
      </c>
      <c r="G84" t="s">
        <v>15</v>
      </c>
      <c r="H84" t="s">
        <v>16</v>
      </c>
      <c r="I84" s="5">
        <v>24.94</v>
      </c>
      <c r="J84" t="s">
        <v>24</v>
      </c>
      <c r="K84">
        <v>83</v>
      </c>
      <c r="L84" t="s">
        <v>49</v>
      </c>
      <c r="M84" t="s">
        <v>358</v>
      </c>
      <c r="N84">
        <f>VLOOKUP(salacsv__2[[#This Row],[Número de Orden]],Hoja4!A86:B852,2,FALSE)</f>
        <v>170</v>
      </c>
      <c r="O84" s="9">
        <f>DATE(YEAR(salacsv__2[[#This Row],[Hora de Llegada]]),MONTH(salacsv__2[[#This Row],[Hora de Llegada]]),DAY(salacsv__2[[#This Row],[Hora de Llegada]]))</f>
        <v>45017</v>
      </c>
      <c r="P84" s="6">
        <f>MOD(salacsv__2[[#This Row],[Hora de Llegada]],1)</f>
        <v>0.15416666666715173</v>
      </c>
      <c r="Q84" s="6">
        <f>MOD(salacsv__2[[#This Row],[Hora de Salida]],1)</f>
        <v>0.27708333333430346</v>
      </c>
      <c r="R84" s="6">
        <f>IF(salacsv__2[[#This Row],[Estado de la Mesa]]="Ocupada",(salacsv__2[[#This Row],[Hora de salida2]]-salacsv__2[[#This Row],[Hora de llegada2]])+$V$2,salacsv__2[[#This Row],[Hora de salida2]]-salacsv__2[[#This Row],[Hora de llegada2]])</f>
        <v>0.13333333333381839</v>
      </c>
      <c r="S84" s="5">
        <f>VLOOKUP(salacsv__2[[#This Row],[Número de Orden]],Hoja4!A86:C852,3,FALSE)/60</f>
        <v>1.5666666666666667</v>
      </c>
      <c r="T84" s="5">
        <f>IF(salacsv__2[[#This Row],[Tiempo de permanencia]]*24-S84&lt;0,0,salacsv__2[[#This Row],[Tiempo de permanencia]]*24-S84)</f>
        <v>1.6333333333449749</v>
      </c>
      <c r="U84" t="str">
        <f>IF(salacsv__2[[#This Row],[Tiempo de degustación (Horas)]]&gt;0,"SI","NO")</f>
        <v>SI</v>
      </c>
      <c r="W84" s="7" t="str">
        <f>TEXT(salacsv__2[[#This Row],[Fecha de factura]],"DDDD")</f>
        <v>sábado</v>
      </c>
    </row>
    <row r="85" spans="1:23" x14ac:dyDescent="0.25">
      <c r="A85">
        <v>19</v>
      </c>
      <c r="B85" t="s">
        <v>57</v>
      </c>
      <c r="C85">
        <v>5</v>
      </c>
      <c r="D85" s="8">
        <v>45017.070833333331</v>
      </c>
      <c r="E85" s="8">
        <v>45017.137499999997</v>
      </c>
      <c r="F85" t="s">
        <v>14</v>
      </c>
      <c r="G85" t="s">
        <v>22</v>
      </c>
      <c r="H85" t="s">
        <v>16</v>
      </c>
      <c r="I85" s="5">
        <v>15.11</v>
      </c>
      <c r="J85" t="s">
        <v>24</v>
      </c>
      <c r="K85">
        <v>84</v>
      </c>
      <c r="L85" t="s">
        <v>18</v>
      </c>
      <c r="M85" t="s">
        <v>40</v>
      </c>
      <c r="N85">
        <f>VLOOKUP(salacsv__2[[#This Row],[Número de Orden]],Hoja4!A87:B853,2,FALSE)</f>
        <v>60</v>
      </c>
      <c r="O85" s="9">
        <f>DATE(YEAR(salacsv__2[[#This Row],[Hora de Llegada]]),MONTH(salacsv__2[[#This Row],[Hora de Llegada]]),DAY(salacsv__2[[#This Row],[Hora de Llegada]]))</f>
        <v>45017</v>
      </c>
      <c r="P85" s="6">
        <f>MOD(salacsv__2[[#This Row],[Hora de Llegada]],1)</f>
        <v>7.0833333331393078E-2</v>
      </c>
      <c r="Q85" s="6">
        <f>MOD(salacsv__2[[#This Row],[Hora de Salida]],1)</f>
        <v>0.13749999999708962</v>
      </c>
      <c r="R85" s="6">
        <f>IF(salacsv__2[[#This Row],[Estado de la Mesa]]="Ocupada",(salacsv__2[[#This Row],[Hora de salida2]]-salacsv__2[[#This Row],[Hora de llegada2]])+$V$2,salacsv__2[[#This Row],[Hora de salida2]]-salacsv__2[[#This Row],[Hora de llegada2]])</f>
        <v>7.708333333236321E-2</v>
      </c>
      <c r="S85" s="5">
        <f>VLOOKUP(salacsv__2[[#This Row],[Número de Orden]],Hoja4!A87:C853,3,FALSE)/60</f>
        <v>0.16666666666666666</v>
      </c>
      <c r="T85" s="5">
        <f>IF(salacsv__2[[#This Row],[Tiempo de permanencia]]*24-S85&lt;0,0,salacsv__2[[#This Row],[Tiempo de permanencia]]*24-S85)</f>
        <v>1.6833333333100502</v>
      </c>
      <c r="U85" t="str">
        <f>IF(salacsv__2[[#This Row],[Tiempo de degustación (Horas)]]&gt;0,"SI","NO")</f>
        <v>SI</v>
      </c>
      <c r="W85" s="7" t="str">
        <f>TEXT(salacsv__2[[#This Row],[Fecha de factura]],"DDDD")</f>
        <v>sábado</v>
      </c>
    </row>
    <row r="86" spans="1:23" x14ac:dyDescent="0.25">
      <c r="A86">
        <v>8</v>
      </c>
      <c r="B86" t="s">
        <v>359</v>
      </c>
      <c r="C86">
        <v>3</v>
      </c>
      <c r="D86" s="8">
        <v>45017.107638888891</v>
      </c>
      <c r="E86" s="8">
        <v>45017.188194444447</v>
      </c>
      <c r="F86" t="s">
        <v>32</v>
      </c>
      <c r="G86" t="s">
        <v>15</v>
      </c>
      <c r="H86" t="s">
        <v>16</v>
      </c>
      <c r="I86" s="5">
        <v>45.96</v>
      </c>
      <c r="J86" t="s">
        <v>17</v>
      </c>
      <c r="K86">
        <v>85</v>
      </c>
      <c r="L86" t="s">
        <v>62</v>
      </c>
      <c r="M86" t="s">
        <v>360</v>
      </c>
      <c r="N86">
        <f>VLOOKUP(salacsv__2[[#This Row],[Número de Orden]],Hoja4!A88:B854,2,FALSE)</f>
        <v>208</v>
      </c>
      <c r="O86" s="9">
        <f>DATE(YEAR(salacsv__2[[#This Row],[Hora de Llegada]]),MONTH(salacsv__2[[#This Row],[Hora de Llegada]]),DAY(salacsv__2[[#This Row],[Hora de Llegada]]))</f>
        <v>45017</v>
      </c>
      <c r="P86" s="6">
        <f>MOD(salacsv__2[[#This Row],[Hora de Llegada]],1)</f>
        <v>0.10763888889050577</v>
      </c>
      <c r="Q86" s="6">
        <f>MOD(salacsv__2[[#This Row],[Hora de Salida]],1)</f>
        <v>0.18819444444670808</v>
      </c>
      <c r="R86" s="6">
        <f>IF(salacsv__2[[#This Row],[Estado de la Mesa]]="Ocupada",(salacsv__2[[#This Row],[Hora de salida2]]-salacsv__2[[#This Row],[Hora de llegada2]])+$V$2,salacsv__2[[#This Row],[Hora de salida2]]-salacsv__2[[#This Row],[Hora de llegada2]])</f>
        <v>8.0555555556202307E-2</v>
      </c>
      <c r="S86" s="5">
        <f>VLOOKUP(salacsv__2[[#This Row],[Número de Orden]],Hoja4!A88:C854,3,FALSE)/60</f>
        <v>2.3666666666666667</v>
      </c>
      <c r="T86" s="5">
        <f>IF(salacsv__2[[#This Row],[Tiempo de permanencia]]*24-S86&lt;0,0,salacsv__2[[#This Row],[Tiempo de permanencia]]*24-S86)</f>
        <v>0</v>
      </c>
      <c r="U86" t="str">
        <f>IF(salacsv__2[[#This Row],[Tiempo de degustación (Horas)]]&gt;0,"SI","NO")</f>
        <v>NO</v>
      </c>
      <c r="W86" s="7" t="str">
        <f>TEXT(salacsv__2[[#This Row],[Fecha de factura]],"DDDD")</f>
        <v>sábado</v>
      </c>
    </row>
    <row r="87" spans="1:23" x14ac:dyDescent="0.25">
      <c r="A87">
        <v>20</v>
      </c>
      <c r="B87" t="s">
        <v>58</v>
      </c>
      <c r="C87">
        <v>3</v>
      </c>
      <c r="D87" s="8">
        <v>45017.001388888886</v>
      </c>
      <c r="E87" s="8">
        <v>45017.088888888888</v>
      </c>
      <c r="F87" t="s">
        <v>21</v>
      </c>
      <c r="G87" t="s">
        <v>22</v>
      </c>
      <c r="H87" t="s">
        <v>36</v>
      </c>
      <c r="I87" s="5">
        <v>11.84</v>
      </c>
      <c r="J87" t="s">
        <v>17</v>
      </c>
      <c r="K87">
        <v>86</v>
      </c>
      <c r="L87" t="s">
        <v>59</v>
      </c>
      <c r="M87" t="s">
        <v>60</v>
      </c>
      <c r="N87">
        <f>VLOOKUP(salacsv__2[[#This Row],[Número de Orden]],Hoja4!A89:B855,2,FALSE)</f>
        <v>50</v>
      </c>
      <c r="O87" s="9">
        <f>DATE(YEAR(salacsv__2[[#This Row],[Hora de Llegada]]),MONTH(salacsv__2[[#This Row],[Hora de Llegada]]),DAY(salacsv__2[[#This Row],[Hora de Llegada]]))</f>
        <v>45017</v>
      </c>
      <c r="P87" s="6">
        <f>MOD(salacsv__2[[#This Row],[Hora de Llegada]],1)</f>
        <v>1.3888888861401938E-3</v>
      </c>
      <c r="Q87" s="6">
        <f>MOD(salacsv__2[[#This Row],[Hora de Salida]],1)</f>
        <v>8.8888888887595385E-2</v>
      </c>
      <c r="R87" s="6">
        <f>IF(salacsv__2[[#This Row],[Estado de la Mesa]]="Ocupada",(salacsv__2[[#This Row],[Hora de salida2]]-salacsv__2[[#This Row],[Hora de llegada2]])+$V$2,salacsv__2[[#This Row],[Hora de salida2]]-salacsv__2[[#This Row],[Hora de llegada2]])</f>
        <v>8.7500000001455192E-2</v>
      </c>
      <c r="S87" s="5">
        <f>VLOOKUP(salacsv__2[[#This Row],[Número de Orden]],Hoja4!A89:C855,3,FALSE)/60</f>
        <v>0.13333333333333333</v>
      </c>
      <c r="T87" s="5">
        <f>IF(salacsv__2[[#This Row],[Tiempo de permanencia]]*24-S87&lt;0,0,salacsv__2[[#This Row],[Tiempo de permanencia]]*24-S87)</f>
        <v>1.9666666667015913</v>
      </c>
      <c r="U87" t="str">
        <f>IF(salacsv__2[[#This Row],[Tiempo de degustación (Horas)]]&gt;0,"SI","NO")</f>
        <v>SI</v>
      </c>
      <c r="W87" s="7" t="str">
        <f>TEXT(salacsv__2[[#This Row],[Fecha de factura]],"DDDD")</f>
        <v>sábado</v>
      </c>
    </row>
    <row r="88" spans="1:23" x14ac:dyDescent="0.25">
      <c r="A88">
        <v>3</v>
      </c>
      <c r="B88" t="s">
        <v>361</v>
      </c>
      <c r="C88">
        <v>2</v>
      </c>
      <c r="D88" s="8">
        <v>45017.073611111111</v>
      </c>
      <c r="E88" s="8">
        <v>45017.137499999997</v>
      </c>
      <c r="F88" t="s">
        <v>14</v>
      </c>
      <c r="G88" t="s">
        <v>22</v>
      </c>
      <c r="H88" t="s">
        <v>16</v>
      </c>
      <c r="I88" s="5">
        <v>29.46</v>
      </c>
      <c r="J88" t="s">
        <v>24</v>
      </c>
      <c r="K88">
        <v>87</v>
      </c>
      <c r="L88" t="s">
        <v>91</v>
      </c>
      <c r="M88" t="s">
        <v>362</v>
      </c>
      <c r="N88">
        <f>VLOOKUP(salacsv__2[[#This Row],[Número de Orden]],Hoja4!A90:B856,2,FALSE)</f>
        <v>99</v>
      </c>
      <c r="O88" s="9">
        <f>DATE(YEAR(salacsv__2[[#This Row],[Hora de Llegada]]),MONTH(salacsv__2[[#This Row],[Hora de Llegada]]),DAY(salacsv__2[[#This Row],[Hora de Llegada]]))</f>
        <v>45017</v>
      </c>
      <c r="P88" s="6">
        <f>MOD(salacsv__2[[#This Row],[Hora de Llegada]],1)</f>
        <v>7.3611111110949423E-2</v>
      </c>
      <c r="Q88" s="6">
        <f>MOD(salacsv__2[[#This Row],[Hora de Salida]],1)</f>
        <v>0.13749999999708962</v>
      </c>
      <c r="R88" s="6">
        <f>IF(salacsv__2[[#This Row],[Estado de la Mesa]]="Ocupada",(salacsv__2[[#This Row],[Hora de salida2]]-salacsv__2[[#This Row],[Hora de llegada2]])+$V$2,salacsv__2[[#This Row],[Hora de salida2]]-salacsv__2[[#This Row],[Hora de llegada2]])</f>
        <v>7.4305555552806865E-2</v>
      </c>
      <c r="S88" s="5">
        <f>VLOOKUP(salacsv__2[[#This Row],[Número de Orden]],Hoja4!A90:C856,3,FALSE)/60</f>
        <v>1.1833333333333333</v>
      </c>
      <c r="T88" s="5">
        <f>IF(salacsv__2[[#This Row],[Tiempo de permanencia]]*24-S88&lt;0,0,salacsv__2[[#This Row],[Tiempo de permanencia]]*24-S88)</f>
        <v>0.5999999999340313</v>
      </c>
      <c r="U88" t="str">
        <f>IF(salacsv__2[[#This Row],[Tiempo de degustación (Horas)]]&gt;0,"SI","NO")</f>
        <v>SI</v>
      </c>
      <c r="W88" s="7" t="str">
        <f>TEXT(salacsv__2[[#This Row],[Fecha de factura]],"DDDD")</f>
        <v>sábado</v>
      </c>
    </row>
    <row r="89" spans="1:23" x14ac:dyDescent="0.25">
      <c r="A89">
        <v>18</v>
      </c>
      <c r="B89" t="s">
        <v>218</v>
      </c>
      <c r="C89">
        <v>1</v>
      </c>
      <c r="D89" s="8">
        <v>45017.145833333336</v>
      </c>
      <c r="E89" s="8">
        <v>45017.277777777781</v>
      </c>
      <c r="F89" t="s">
        <v>14</v>
      </c>
      <c r="G89" t="s">
        <v>22</v>
      </c>
      <c r="H89" t="s">
        <v>36</v>
      </c>
      <c r="I89" s="5">
        <v>23.93</v>
      </c>
      <c r="J89" t="s">
        <v>28</v>
      </c>
      <c r="K89">
        <v>88</v>
      </c>
      <c r="L89" t="s">
        <v>62</v>
      </c>
      <c r="M89" t="s">
        <v>363</v>
      </c>
      <c r="N89">
        <f>VLOOKUP(salacsv__2[[#This Row],[Número de Orden]],Hoja4!A91:B857,2,FALSE)</f>
        <v>123</v>
      </c>
      <c r="O89" s="9">
        <f>DATE(YEAR(salacsv__2[[#This Row],[Hora de Llegada]]),MONTH(salacsv__2[[#This Row],[Hora de Llegada]]),DAY(salacsv__2[[#This Row],[Hora de Llegada]]))</f>
        <v>45017</v>
      </c>
      <c r="P89" s="6">
        <f>MOD(salacsv__2[[#This Row],[Hora de Llegada]],1)</f>
        <v>0.14583333333575865</v>
      </c>
      <c r="Q89" s="6">
        <f>MOD(salacsv__2[[#This Row],[Hora de Salida]],1)</f>
        <v>0.27777777778101154</v>
      </c>
      <c r="R89" s="6">
        <f>IF(salacsv__2[[#This Row],[Estado de la Mesa]]="Ocupada",(salacsv__2[[#This Row],[Hora de salida2]]-salacsv__2[[#This Row],[Hora de llegada2]])+$V$2,salacsv__2[[#This Row],[Hora de salida2]]-salacsv__2[[#This Row],[Hora de llegada2]])</f>
        <v>0.13194444444525288</v>
      </c>
      <c r="S89" s="5">
        <f>VLOOKUP(salacsv__2[[#This Row],[Número de Orden]],Hoja4!A91:C857,3,FALSE)/60</f>
        <v>1.95</v>
      </c>
      <c r="T89" s="5">
        <f>IF(salacsv__2[[#This Row],[Tiempo de permanencia]]*24-S89&lt;0,0,salacsv__2[[#This Row],[Tiempo de permanencia]]*24-S89)</f>
        <v>1.2166666666860693</v>
      </c>
      <c r="U89" t="str">
        <f>IF(salacsv__2[[#This Row],[Tiempo de degustación (Horas)]]&gt;0,"SI","NO")</f>
        <v>SI</v>
      </c>
      <c r="W89" s="7" t="str">
        <f>TEXT(salacsv__2[[#This Row],[Fecha de factura]],"DDDD")</f>
        <v>sábado</v>
      </c>
    </row>
    <row r="90" spans="1:23" x14ac:dyDescent="0.25">
      <c r="A90">
        <v>11</v>
      </c>
      <c r="B90" t="s">
        <v>121</v>
      </c>
      <c r="C90">
        <v>4</v>
      </c>
      <c r="D90" s="8">
        <v>45017.029166666667</v>
      </c>
      <c r="E90" s="8">
        <v>45017.09652777778</v>
      </c>
      <c r="F90" t="s">
        <v>21</v>
      </c>
      <c r="G90" t="s">
        <v>48</v>
      </c>
      <c r="H90" t="s">
        <v>36</v>
      </c>
      <c r="I90" s="5">
        <v>12.28</v>
      </c>
      <c r="J90" t="s">
        <v>17</v>
      </c>
      <c r="K90">
        <v>89</v>
      </c>
      <c r="L90" t="s">
        <v>55</v>
      </c>
      <c r="M90" t="s">
        <v>364</v>
      </c>
      <c r="N90">
        <f>VLOOKUP(salacsv__2[[#This Row],[Número de Orden]],Hoja4!A92:B858,2,FALSE)</f>
        <v>159</v>
      </c>
      <c r="O90" s="9">
        <f>DATE(YEAR(salacsv__2[[#This Row],[Hora de Llegada]]),MONTH(salacsv__2[[#This Row],[Hora de Llegada]]),DAY(salacsv__2[[#This Row],[Hora de Llegada]]))</f>
        <v>45017</v>
      </c>
      <c r="P90" s="6">
        <f>MOD(salacsv__2[[#This Row],[Hora de Llegada]],1)</f>
        <v>2.9166666667151731E-2</v>
      </c>
      <c r="Q90" s="6">
        <f>MOD(salacsv__2[[#This Row],[Hora de Salida]],1)</f>
        <v>9.6527777779556345E-2</v>
      </c>
      <c r="R90" s="6">
        <f>IF(salacsv__2[[#This Row],[Estado de la Mesa]]="Ocupada",(salacsv__2[[#This Row],[Hora de salida2]]-salacsv__2[[#This Row],[Hora de llegada2]])+$V$2,salacsv__2[[#This Row],[Hora de salida2]]-salacsv__2[[#This Row],[Hora de llegada2]])</f>
        <v>6.7361111112404615E-2</v>
      </c>
      <c r="S90" s="5">
        <f>VLOOKUP(salacsv__2[[#This Row],[Número de Orden]],Hoja4!A92:C858,3,FALSE)/60</f>
        <v>2.3666666666666667</v>
      </c>
      <c r="T90" s="5">
        <f>IF(salacsv__2[[#This Row],[Tiempo de permanencia]]*24-S90&lt;0,0,salacsv__2[[#This Row],[Tiempo de permanencia]]*24-S90)</f>
        <v>0</v>
      </c>
      <c r="U90" t="str">
        <f>IF(salacsv__2[[#This Row],[Tiempo de degustación (Horas)]]&gt;0,"SI","NO")</f>
        <v>NO</v>
      </c>
      <c r="W90" s="7" t="str">
        <f>TEXT(salacsv__2[[#This Row],[Fecha de factura]],"DDDD")</f>
        <v>sábado</v>
      </c>
    </row>
    <row r="91" spans="1:23" x14ac:dyDescent="0.25">
      <c r="A91">
        <v>6</v>
      </c>
      <c r="B91" t="s">
        <v>61</v>
      </c>
      <c r="C91">
        <v>3</v>
      </c>
      <c r="D91" s="8">
        <v>45017.053472222222</v>
      </c>
      <c r="E91" s="8">
        <v>45017.134027777778</v>
      </c>
      <c r="F91" t="s">
        <v>21</v>
      </c>
      <c r="G91" t="s">
        <v>22</v>
      </c>
      <c r="H91" t="s">
        <v>36</v>
      </c>
      <c r="I91" s="5">
        <v>30.69</v>
      </c>
      <c r="J91" t="s">
        <v>28</v>
      </c>
      <c r="K91">
        <v>90</v>
      </c>
      <c r="L91" t="s">
        <v>62</v>
      </c>
      <c r="M91" t="s">
        <v>38</v>
      </c>
      <c r="N91">
        <f>VLOOKUP(salacsv__2[[#This Row],[Número de Orden]],Hoja4!A93:B859,2,FALSE)</f>
        <v>34</v>
      </c>
      <c r="O91" s="9">
        <f>DATE(YEAR(salacsv__2[[#This Row],[Hora de Llegada]]),MONTH(salacsv__2[[#This Row],[Hora de Llegada]]),DAY(salacsv__2[[#This Row],[Hora de Llegada]]))</f>
        <v>45017</v>
      </c>
      <c r="P91" s="6">
        <f>MOD(salacsv__2[[#This Row],[Hora de Llegada]],1)</f>
        <v>5.3472222221898846E-2</v>
      </c>
      <c r="Q91" s="6">
        <f>MOD(salacsv__2[[#This Row],[Hora de Salida]],1)</f>
        <v>0.13402777777810115</v>
      </c>
      <c r="R91" s="6">
        <f>IF(salacsv__2[[#This Row],[Estado de la Mesa]]="Ocupada",(salacsv__2[[#This Row],[Hora de salida2]]-salacsv__2[[#This Row],[Hora de llegada2]])+$V$2,salacsv__2[[#This Row],[Hora de salida2]]-salacsv__2[[#This Row],[Hora de llegada2]])</f>
        <v>8.0555555556202307E-2</v>
      </c>
      <c r="S91" s="5">
        <f>VLOOKUP(salacsv__2[[#This Row],[Número de Orden]],Hoja4!A93:C859,3,FALSE)/60</f>
        <v>0.8</v>
      </c>
      <c r="T91" s="5">
        <f>IF(salacsv__2[[#This Row],[Tiempo de permanencia]]*24-S91&lt;0,0,salacsv__2[[#This Row],[Tiempo de permanencia]]*24-S91)</f>
        <v>1.1333333333488553</v>
      </c>
      <c r="U91" t="str">
        <f>IF(salacsv__2[[#This Row],[Tiempo de degustación (Horas)]]&gt;0,"SI","NO")</f>
        <v>SI</v>
      </c>
      <c r="W91" s="7" t="str">
        <f>TEXT(salacsv__2[[#This Row],[Fecha de factura]],"DDDD")</f>
        <v>sábado</v>
      </c>
    </row>
    <row r="92" spans="1:23" x14ac:dyDescent="0.25">
      <c r="A92">
        <v>1</v>
      </c>
      <c r="B92" t="s">
        <v>365</v>
      </c>
      <c r="C92">
        <v>5</v>
      </c>
      <c r="D92" s="8">
        <v>45017.151388888888</v>
      </c>
      <c r="E92" s="8">
        <v>45017.224999999999</v>
      </c>
      <c r="F92" t="s">
        <v>21</v>
      </c>
      <c r="G92" t="s">
        <v>22</v>
      </c>
      <c r="H92" t="s">
        <v>16</v>
      </c>
      <c r="I92" s="5">
        <v>39.1</v>
      </c>
      <c r="J92" t="s">
        <v>28</v>
      </c>
      <c r="K92">
        <v>91</v>
      </c>
      <c r="L92" t="s">
        <v>59</v>
      </c>
      <c r="M92" t="s">
        <v>366</v>
      </c>
      <c r="N92">
        <f>VLOOKUP(salacsv__2[[#This Row],[Número de Orden]],Hoja4!A94:B860,2,FALSE)</f>
        <v>293</v>
      </c>
      <c r="O92" s="9">
        <f>DATE(YEAR(salacsv__2[[#This Row],[Hora de Llegada]]),MONTH(salacsv__2[[#This Row],[Hora de Llegada]]),DAY(salacsv__2[[#This Row],[Hora de Llegada]]))</f>
        <v>45017</v>
      </c>
      <c r="P92" s="6">
        <f>MOD(salacsv__2[[#This Row],[Hora de Llegada]],1)</f>
        <v>0.15138888888759539</v>
      </c>
      <c r="Q92" s="6">
        <f>MOD(salacsv__2[[#This Row],[Hora de Salida]],1)</f>
        <v>0.22499999999854481</v>
      </c>
      <c r="R92" s="6">
        <f>IF(salacsv__2[[#This Row],[Estado de la Mesa]]="Ocupada",(salacsv__2[[#This Row],[Hora de salida2]]-salacsv__2[[#This Row],[Hora de llegada2]])+$V$2,salacsv__2[[#This Row],[Hora de salida2]]-salacsv__2[[#This Row],[Hora de llegada2]])</f>
        <v>7.3611111110949423E-2</v>
      </c>
      <c r="S92" s="5">
        <f>VLOOKUP(salacsv__2[[#This Row],[Número de Orden]],Hoja4!A94:C860,3,FALSE)/60</f>
        <v>2.2000000000000002</v>
      </c>
      <c r="T92" s="5">
        <f>IF(salacsv__2[[#This Row],[Tiempo de permanencia]]*24-S92&lt;0,0,salacsv__2[[#This Row],[Tiempo de permanencia]]*24-S92)</f>
        <v>0</v>
      </c>
      <c r="U92" t="str">
        <f>IF(salacsv__2[[#This Row],[Tiempo de degustación (Horas)]]&gt;0,"SI","NO")</f>
        <v>NO</v>
      </c>
      <c r="W92" s="7" t="str">
        <f>TEXT(salacsv__2[[#This Row],[Fecha de factura]],"DDDD")</f>
        <v>sábado</v>
      </c>
    </row>
    <row r="93" spans="1:23" x14ac:dyDescent="0.25">
      <c r="A93">
        <v>6</v>
      </c>
      <c r="B93" t="s">
        <v>367</v>
      </c>
      <c r="C93">
        <v>2</v>
      </c>
      <c r="D93" s="8">
        <v>45017.149305555555</v>
      </c>
      <c r="E93" s="8">
        <v>45017.256249999999</v>
      </c>
      <c r="F93" t="s">
        <v>32</v>
      </c>
      <c r="G93" t="s">
        <v>48</v>
      </c>
      <c r="H93" t="s">
        <v>16</v>
      </c>
      <c r="I93" s="5">
        <v>12.75</v>
      </c>
      <c r="J93" t="s">
        <v>17</v>
      </c>
      <c r="K93">
        <v>92</v>
      </c>
      <c r="L93" t="s">
        <v>91</v>
      </c>
      <c r="M93" t="s">
        <v>368</v>
      </c>
      <c r="N93">
        <f>VLOOKUP(salacsv__2[[#This Row],[Número de Orden]],Hoja4!A95:B861,2,FALSE)</f>
        <v>82</v>
      </c>
      <c r="O93" s="9">
        <f>DATE(YEAR(salacsv__2[[#This Row],[Hora de Llegada]]),MONTH(salacsv__2[[#This Row],[Hora de Llegada]]),DAY(salacsv__2[[#This Row],[Hora de Llegada]]))</f>
        <v>45017</v>
      </c>
      <c r="P93" s="6">
        <f>MOD(salacsv__2[[#This Row],[Hora de Llegada]],1)</f>
        <v>0.14930555555474712</v>
      </c>
      <c r="Q93" s="6">
        <f>MOD(salacsv__2[[#This Row],[Hora de Salida]],1)</f>
        <v>0.25624999999854481</v>
      </c>
      <c r="R93" s="6">
        <f>IF(salacsv__2[[#This Row],[Estado de la Mesa]]="Ocupada",(salacsv__2[[#This Row],[Hora de salida2]]-salacsv__2[[#This Row],[Hora de llegada2]])+$V$2,salacsv__2[[#This Row],[Hora de salida2]]-salacsv__2[[#This Row],[Hora de llegada2]])</f>
        <v>0.10694444444379769</v>
      </c>
      <c r="S93" s="5">
        <f>VLOOKUP(salacsv__2[[#This Row],[Número de Orden]],Hoja4!A95:C861,3,FALSE)/60</f>
        <v>0.7</v>
      </c>
      <c r="T93" s="5">
        <f>IF(salacsv__2[[#This Row],[Tiempo de permanencia]]*24-S93&lt;0,0,salacsv__2[[#This Row],[Tiempo de permanencia]]*24-S93)</f>
        <v>1.8666666666511447</v>
      </c>
      <c r="U93" t="str">
        <f>IF(salacsv__2[[#This Row],[Tiempo de degustación (Horas)]]&gt;0,"SI","NO")</f>
        <v>SI</v>
      </c>
      <c r="W93" s="7" t="str">
        <f>TEXT(salacsv__2[[#This Row],[Fecha de factura]],"DDDD")</f>
        <v>sábado</v>
      </c>
    </row>
    <row r="94" spans="1:23" x14ac:dyDescent="0.25">
      <c r="A94">
        <v>2</v>
      </c>
      <c r="B94" t="s">
        <v>63</v>
      </c>
      <c r="C94">
        <v>2</v>
      </c>
      <c r="D94" s="8">
        <v>45017.068749999999</v>
      </c>
      <c r="E94" s="8">
        <v>45017.158333333333</v>
      </c>
      <c r="F94" t="s">
        <v>32</v>
      </c>
      <c r="G94" t="s">
        <v>22</v>
      </c>
      <c r="H94" t="s">
        <v>16</v>
      </c>
      <c r="I94" s="5">
        <v>45.66</v>
      </c>
      <c r="J94" t="s">
        <v>17</v>
      </c>
      <c r="K94">
        <v>93</v>
      </c>
      <c r="L94" t="s">
        <v>18</v>
      </c>
      <c r="M94" t="s">
        <v>26</v>
      </c>
      <c r="N94">
        <f>VLOOKUP(salacsv__2[[#This Row],[Número de Orden]],Hoja4!A96:B862,2,FALSE)</f>
        <v>29</v>
      </c>
      <c r="O94" s="9">
        <f>DATE(YEAR(salacsv__2[[#This Row],[Hora de Llegada]]),MONTH(salacsv__2[[#This Row],[Hora de Llegada]]),DAY(salacsv__2[[#This Row],[Hora de Llegada]]))</f>
        <v>45017</v>
      </c>
      <c r="P94" s="6">
        <f>MOD(salacsv__2[[#This Row],[Hora de Llegada]],1)</f>
        <v>6.8749999998544808E-2</v>
      </c>
      <c r="Q94" s="6">
        <f>MOD(salacsv__2[[#This Row],[Hora de Salida]],1)</f>
        <v>0.15833333333284827</v>
      </c>
      <c r="R94" s="6">
        <f>IF(salacsv__2[[#This Row],[Estado de la Mesa]]="Ocupada",(salacsv__2[[#This Row],[Hora de salida2]]-salacsv__2[[#This Row],[Hora de llegada2]])+$V$2,salacsv__2[[#This Row],[Hora de salida2]]-salacsv__2[[#This Row],[Hora de llegada2]])</f>
        <v>8.9583333334303461E-2</v>
      </c>
      <c r="S94" s="5">
        <f>VLOOKUP(salacsv__2[[#This Row],[Número de Orden]],Hoja4!A96:C862,3,FALSE)/60</f>
        <v>0.3</v>
      </c>
      <c r="T94" s="5">
        <f>IF(salacsv__2[[#This Row],[Tiempo de permanencia]]*24-S94&lt;0,0,salacsv__2[[#This Row],[Tiempo de permanencia]]*24-S94)</f>
        <v>1.850000000023283</v>
      </c>
      <c r="U94" t="str">
        <f>IF(salacsv__2[[#This Row],[Tiempo de degustación (Horas)]]&gt;0,"SI","NO")</f>
        <v>SI</v>
      </c>
      <c r="W94" s="7" t="str">
        <f>TEXT(salacsv__2[[#This Row],[Fecha de factura]],"DDDD")</f>
        <v>sábado</v>
      </c>
    </row>
    <row r="95" spans="1:23" x14ac:dyDescent="0.25">
      <c r="A95">
        <v>12</v>
      </c>
      <c r="B95" t="s">
        <v>369</v>
      </c>
      <c r="C95">
        <v>1</v>
      </c>
      <c r="D95" s="8">
        <v>45017.077777777777</v>
      </c>
      <c r="E95" s="8">
        <v>45017.203472222223</v>
      </c>
      <c r="F95" t="s">
        <v>14</v>
      </c>
      <c r="G95" t="s">
        <v>22</v>
      </c>
      <c r="H95" t="s">
        <v>16</v>
      </c>
      <c r="I95" s="5">
        <v>28.36</v>
      </c>
      <c r="J95" t="s">
        <v>24</v>
      </c>
      <c r="K95">
        <v>94</v>
      </c>
      <c r="L95" t="s">
        <v>33</v>
      </c>
      <c r="M95" t="s">
        <v>370</v>
      </c>
      <c r="N95">
        <f>VLOOKUP(salacsv__2[[#This Row],[Número de Orden]],Hoja4!A97:B863,2,FALSE)</f>
        <v>253</v>
      </c>
      <c r="O95" s="9">
        <f>DATE(YEAR(salacsv__2[[#This Row],[Hora de Llegada]]),MONTH(salacsv__2[[#This Row],[Hora de Llegada]]),DAY(salacsv__2[[#This Row],[Hora de Llegada]]))</f>
        <v>45017</v>
      </c>
      <c r="P95" s="6">
        <f>MOD(salacsv__2[[#This Row],[Hora de Llegada]],1)</f>
        <v>7.7777777776645962E-2</v>
      </c>
      <c r="Q95" s="6">
        <f>MOD(salacsv__2[[#This Row],[Hora de Salida]],1)</f>
        <v>0.20347222222335404</v>
      </c>
      <c r="R95" s="6">
        <f>IF(salacsv__2[[#This Row],[Estado de la Mesa]]="Ocupada",(salacsv__2[[#This Row],[Hora de salida2]]-salacsv__2[[#This Row],[Hora de llegada2]])+$V$2,salacsv__2[[#This Row],[Hora de salida2]]-salacsv__2[[#This Row],[Hora de llegada2]])</f>
        <v>0.13611111111337473</v>
      </c>
      <c r="S95" s="5">
        <f>VLOOKUP(salacsv__2[[#This Row],[Número de Orden]],Hoja4!A97:C863,3,FALSE)/60</f>
        <v>2.15</v>
      </c>
      <c r="T95" s="5">
        <f>IF(salacsv__2[[#This Row],[Tiempo de permanencia]]*24-S95&lt;0,0,salacsv__2[[#This Row],[Tiempo de permanencia]]*24-S95)</f>
        <v>1.1166666667209939</v>
      </c>
      <c r="U95" t="str">
        <f>IF(salacsv__2[[#This Row],[Tiempo de degustación (Horas)]]&gt;0,"SI","NO")</f>
        <v>SI</v>
      </c>
      <c r="W95" s="7" t="str">
        <f>TEXT(salacsv__2[[#This Row],[Fecha de factura]],"DDDD")</f>
        <v>sábado</v>
      </c>
    </row>
    <row r="96" spans="1:23" x14ac:dyDescent="0.25">
      <c r="A96">
        <v>12</v>
      </c>
      <c r="B96" t="s">
        <v>129</v>
      </c>
      <c r="C96">
        <v>5</v>
      </c>
      <c r="D96" s="8">
        <v>45017.138194444444</v>
      </c>
      <c r="E96" s="8">
        <v>45017.254861111112</v>
      </c>
      <c r="F96" t="s">
        <v>32</v>
      </c>
      <c r="G96" t="s">
        <v>15</v>
      </c>
      <c r="H96" t="s">
        <v>16</v>
      </c>
      <c r="I96" s="5">
        <v>24.68</v>
      </c>
      <c r="J96" t="s">
        <v>24</v>
      </c>
      <c r="K96">
        <v>95</v>
      </c>
      <c r="L96" t="s">
        <v>59</v>
      </c>
      <c r="M96" t="s">
        <v>371</v>
      </c>
      <c r="N96">
        <f>VLOOKUP(salacsv__2[[#This Row],[Número de Orden]],Hoja4!A98:B864,2,FALSE)</f>
        <v>153</v>
      </c>
      <c r="O96" s="9">
        <f>DATE(YEAR(salacsv__2[[#This Row],[Hora de Llegada]]),MONTH(salacsv__2[[#This Row],[Hora de Llegada]]),DAY(salacsv__2[[#This Row],[Hora de Llegada]]))</f>
        <v>45017</v>
      </c>
      <c r="P96" s="6">
        <f>MOD(salacsv__2[[#This Row],[Hora de Llegada]],1)</f>
        <v>0.13819444444379769</v>
      </c>
      <c r="Q96" s="6">
        <f>MOD(salacsv__2[[#This Row],[Hora de Salida]],1)</f>
        <v>0.25486111111240461</v>
      </c>
      <c r="R96" s="6">
        <f>IF(salacsv__2[[#This Row],[Estado de la Mesa]]="Ocupada",(salacsv__2[[#This Row],[Hora de salida2]]-salacsv__2[[#This Row],[Hora de llegada2]])+$V$2,salacsv__2[[#This Row],[Hora de salida2]]-salacsv__2[[#This Row],[Hora de llegada2]])</f>
        <v>0.12708333333527358</v>
      </c>
      <c r="S96" s="5">
        <f>VLOOKUP(salacsv__2[[#This Row],[Número de Orden]],Hoja4!A98:C864,3,FALSE)/60</f>
        <v>0.68333333333333335</v>
      </c>
      <c r="T96" s="5">
        <f>IF(salacsv__2[[#This Row],[Tiempo de permanencia]]*24-S96&lt;0,0,salacsv__2[[#This Row],[Tiempo de permanencia]]*24-S96)</f>
        <v>2.3666666667132326</v>
      </c>
      <c r="U96" t="str">
        <f>IF(salacsv__2[[#This Row],[Tiempo de degustación (Horas)]]&gt;0,"SI","NO")</f>
        <v>SI</v>
      </c>
      <c r="W96" s="7" t="str">
        <f>TEXT(salacsv__2[[#This Row],[Fecha de factura]],"DDDD")</f>
        <v>sábado</v>
      </c>
    </row>
    <row r="97" spans="1:23" x14ac:dyDescent="0.25">
      <c r="A97">
        <v>16</v>
      </c>
      <c r="B97" t="s">
        <v>372</v>
      </c>
      <c r="C97">
        <v>5</v>
      </c>
      <c r="D97" s="8">
        <v>45017.082638888889</v>
      </c>
      <c r="E97" s="8">
        <v>45017.226388888892</v>
      </c>
      <c r="F97" t="s">
        <v>14</v>
      </c>
      <c r="G97" t="s">
        <v>48</v>
      </c>
      <c r="H97" t="s">
        <v>16</v>
      </c>
      <c r="I97" s="5">
        <v>33.630000000000003</v>
      </c>
      <c r="J97" t="s">
        <v>17</v>
      </c>
      <c r="K97">
        <v>96</v>
      </c>
      <c r="L97" t="s">
        <v>29</v>
      </c>
      <c r="M97" t="s">
        <v>373</v>
      </c>
      <c r="N97">
        <f>VLOOKUP(salacsv__2[[#This Row],[Número de Orden]],Hoja4!A99:B865,2,FALSE)</f>
        <v>176</v>
      </c>
      <c r="O97" s="9">
        <f>DATE(YEAR(salacsv__2[[#This Row],[Hora de Llegada]]),MONTH(salacsv__2[[#This Row],[Hora de Llegada]]),DAY(salacsv__2[[#This Row],[Hora de Llegada]]))</f>
        <v>45017</v>
      </c>
      <c r="P97" s="6">
        <f>MOD(salacsv__2[[#This Row],[Hora de Llegada]],1)</f>
        <v>8.2638888889050577E-2</v>
      </c>
      <c r="Q97" s="6">
        <f>MOD(salacsv__2[[#This Row],[Hora de Salida]],1)</f>
        <v>0.22638888889196096</v>
      </c>
      <c r="R97" s="6">
        <f>IF(salacsv__2[[#This Row],[Estado de la Mesa]]="Ocupada",(salacsv__2[[#This Row],[Hora de salida2]]-salacsv__2[[#This Row],[Hora de llegada2]])+$V$2,salacsv__2[[#This Row],[Hora de salida2]]-salacsv__2[[#This Row],[Hora de llegada2]])</f>
        <v>0.14375000000291038</v>
      </c>
      <c r="S97" s="5">
        <f>VLOOKUP(salacsv__2[[#This Row],[Número de Orden]],Hoja4!A99:C865,3,FALSE)/60</f>
        <v>1.2666666666666666</v>
      </c>
      <c r="T97" s="5">
        <f>IF(salacsv__2[[#This Row],[Tiempo de permanencia]]*24-S97&lt;0,0,salacsv__2[[#This Row],[Tiempo de permanencia]]*24-S97)</f>
        <v>2.1833333334031826</v>
      </c>
      <c r="U97" t="str">
        <f>IF(salacsv__2[[#This Row],[Tiempo de degustación (Horas)]]&gt;0,"SI","NO")</f>
        <v>SI</v>
      </c>
      <c r="W97" s="7" t="str">
        <f>TEXT(salacsv__2[[#This Row],[Fecha de factura]],"DDDD")</f>
        <v>sábado</v>
      </c>
    </row>
    <row r="98" spans="1:23" x14ac:dyDescent="0.25">
      <c r="A98">
        <v>14</v>
      </c>
      <c r="B98" t="s">
        <v>374</v>
      </c>
      <c r="C98">
        <v>2</v>
      </c>
      <c r="D98" s="8">
        <v>45017.073611111111</v>
      </c>
      <c r="E98" s="8">
        <v>45017.127083333333</v>
      </c>
      <c r="F98" t="s">
        <v>32</v>
      </c>
      <c r="G98" t="s">
        <v>15</v>
      </c>
      <c r="H98" t="s">
        <v>16</v>
      </c>
      <c r="I98" s="5">
        <v>19.22</v>
      </c>
      <c r="J98" t="s">
        <v>24</v>
      </c>
      <c r="K98">
        <v>97</v>
      </c>
      <c r="L98" t="s">
        <v>62</v>
      </c>
      <c r="M98" t="s">
        <v>375</v>
      </c>
      <c r="N98">
        <f>VLOOKUP(salacsv__2[[#This Row],[Número de Orden]],Hoja4!A100:B866,2,FALSE)</f>
        <v>188</v>
      </c>
      <c r="O98" s="9">
        <f>DATE(YEAR(salacsv__2[[#This Row],[Hora de Llegada]]),MONTH(salacsv__2[[#This Row],[Hora de Llegada]]),DAY(salacsv__2[[#This Row],[Hora de Llegada]]))</f>
        <v>45017</v>
      </c>
      <c r="P98" s="6">
        <f>MOD(salacsv__2[[#This Row],[Hora de Llegada]],1)</f>
        <v>7.3611111110949423E-2</v>
      </c>
      <c r="Q98" s="6">
        <f>MOD(salacsv__2[[#This Row],[Hora de Salida]],1)</f>
        <v>0.12708333333284827</v>
      </c>
      <c r="R98" s="6">
        <f>IF(salacsv__2[[#This Row],[Estado de la Mesa]]="Ocupada",(salacsv__2[[#This Row],[Hora de salida2]]-salacsv__2[[#This Row],[Hora de llegada2]])+$V$2,salacsv__2[[#This Row],[Hora de salida2]]-salacsv__2[[#This Row],[Hora de llegada2]])</f>
        <v>6.3888888888565518E-2</v>
      </c>
      <c r="S98" s="5">
        <f>VLOOKUP(salacsv__2[[#This Row],[Número de Orden]],Hoja4!A100:C866,3,FALSE)/60</f>
        <v>1.3166666666666667</v>
      </c>
      <c r="T98" s="5">
        <f>IF(salacsv__2[[#This Row],[Tiempo de permanencia]]*24-S98&lt;0,0,salacsv__2[[#This Row],[Tiempo de permanencia]]*24-S98)</f>
        <v>0.21666666665890566</v>
      </c>
      <c r="U98" t="str">
        <f>IF(salacsv__2[[#This Row],[Tiempo de degustación (Horas)]]&gt;0,"SI","NO")</f>
        <v>SI</v>
      </c>
      <c r="W98" s="7" t="str">
        <f>TEXT(salacsv__2[[#This Row],[Fecha de factura]],"DDDD")</f>
        <v>sábado</v>
      </c>
    </row>
    <row r="99" spans="1:23" x14ac:dyDescent="0.25">
      <c r="A99">
        <v>7</v>
      </c>
      <c r="B99" t="s">
        <v>376</v>
      </c>
      <c r="C99">
        <v>3</v>
      </c>
      <c r="D99" s="8">
        <v>45017.042361111111</v>
      </c>
      <c r="E99" s="8">
        <v>45017.140277777777</v>
      </c>
      <c r="F99" t="s">
        <v>21</v>
      </c>
      <c r="G99" t="s">
        <v>22</v>
      </c>
      <c r="H99" t="s">
        <v>16</v>
      </c>
      <c r="I99" s="5">
        <v>17.149999999999999</v>
      </c>
      <c r="J99" t="s">
        <v>24</v>
      </c>
      <c r="K99">
        <v>98</v>
      </c>
      <c r="L99" t="s">
        <v>29</v>
      </c>
      <c r="M99" t="s">
        <v>377</v>
      </c>
      <c r="N99">
        <f>VLOOKUP(salacsv__2[[#This Row],[Número de Orden]],Hoja4!A101:B867,2,FALSE)</f>
        <v>166</v>
      </c>
      <c r="O99" s="9">
        <f>DATE(YEAR(salacsv__2[[#This Row],[Hora de Llegada]]),MONTH(salacsv__2[[#This Row],[Hora de Llegada]]),DAY(salacsv__2[[#This Row],[Hora de Llegada]]))</f>
        <v>45017</v>
      </c>
      <c r="P99" s="6">
        <f>MOD(salacsv__2[[#This Row],[Hora de Llegada]],1)</f>
        <v>4.2361111110949423E-2</v>
      </c>
      <c r="Q99" s="6">
        <f>MOD(salacsv__2[[#This Row],[Hora de Salida]],1)</f>
        <v>0.14027777777664596</v>
      </c>
      <c r="R99" s="6">
        <f>IF(salacsv__2[[#This Row],[Estado de la Mesa]]="Ocupada",(salacsv__2[[#This Row],[Hora de salida2]]-salacsv__2[[#This Row],[Hora de llegada2]])+$V$2,salacsv__2[[#This Row],[Hora de salida2]]-salacsv__2[[#This Row],[Hora de llegada2]])</f>
        <v>0.10833333333236321</v>
      </c>
      <c r="S99" s="5">
        <f>VLOOKUP(salacsv__2[[#This Row],[Número de Orden]],Hoja4!A101:C867,3,FALSE)/60</f>
        <v>2.3333333333333335</v>
      </c>
      <c r="T99" s="5">
        <f>IF(salacsv__2[[#This Row],[Tiempo de permanencia]]*24-S99&lt;0,0,salacsv__2[[#This Row],[Tiempo de permanencia]]*24-S99)</f>
        <v>0.26666666664338345</v>
      </c>
      <c r="U99" t="str">
        <f>IF(salacsv__2[[#This Row],[Tiempo de degustación (Horas)]]&gt;0,"SI","NO")</f>
        <v>SI</v>
      </c>
      <c r="W99" s="7" t="str">
        <f>TEXT(salacsv__2[[#This Row],[Fecha de factura]],"DDDD")</f>
        <v>sábado</v>
      </c>
    </row>
    <row r="100" spans="1:23" x14ac:dyDescent="0.25">
      <c r="A100">
        <v>2</v>
      </c>
      <c r="B100" t="s">
        <v>20</v>
      </c>
      <c r="C100">
        <v>6</v>
      </c>
      <c r="D100" s="8">
        <v>45017.098611111112</v>
      </c>
      <c r="E100" s="8">
        <v>45017.262499999997</v>
      </c>
      <c r="F100" t="s">
        <v>32</v>
      </c>
      <c r="G100" t="s">
        <v>22</v>
      </c>
      <c r="H100" t="s">
        <v>16</v>
      </c>
      <c r="I100" s="5">
        <v>33.549999999999997</v>
      </c>
      <c r="J100" t="s">
        <v>24</v>
      </c>
      <c r="K100">
        <v>99</v>
      </c>
      <c r="L100" t="s">
        <v>33</v>
      </c>
      <c r="M100" t="s">
        <v>378</v>
      </c>
      <c r="N100">
        <f>VLOOKUP(salacsv__2[[#This Row],[Número de Orden]],Hoja4!A102:B868,2,FALSE)</f>
        <v>139</v>
      </c>
      <c r="O100" s="9">
        <f>DATE(YEAR(salacsv__2[[#This Row],[Hora de Llegada]]),MONTH(salacsv__2[[#This Row],[Hora de Llegada]]),DAY(salacsv__2[[#This Row],[Hora de Llegada]]))</f>
        <v>45017</v>
      </c>
      <c r="P100" s="6">
        <f>MOD(salacsv__2[[#This Row],[Hora de Llegada]],1)</f>
        <v>9.8611111112404615E-2</v>
      </c>
      <c r="Q100" s="6">
        <f>MOD(salacsv__2[[#This Row],[Hora de Salida]],1)</f>
        <v>0.26249999999708962</v>
      </c>
      <c r="R100" s="6">
        <f>IF(salacsv__2[[#This Row],[Estado de la Mesa]]="Ocupada",(salacsv__2[[#This Row],[Hora de salida2]]-salacsv__2[[#This Row],[Hora de llegada2]])+$V$2,salacsv__2[[#This Row],[Hora de salida2]]-salacsv__2[[#This Row],[Hora de llegada2]])</f>
        <v>0.17430555555135166</v>
      </c>
      <c r="S100" s="5">
        <f>VLOOKUP(salacsv__2[[#This Row],[Número de Orden]],Hoja4!A102:C868,3,FALSE)/60</f>
        <v>1.4333333333333333</v>
      </c>
      <c r="T100" s="5">
        <f>IF(salacsv__2[[#This Row],[Tiempo de permanencia]]*24-S100&lt;0,0,salacsv__2[[#This Row],[Tiempo de permanencia]]*24-S100)</f>
        <v>2.7499999998991065</v>
      </c>
      <c r="U100" t="str">
        <f>IF(salacsv__2[[#This Row],[Tiempo de degustación (Horas)]]&gt;0,"SI","NO")</f>
        <v>SI</v>
      </c>
      <c r="W100" s="7" t="str">
        <f>TEXT(salacsv__2[[#This Row],[Fecha de factura]],"DDDD")</f>
        <v>sábado</v>
      </c>
    </row>
    <row r="101" spans="1:23" x14ac:dyDescent="0.25">
      <c r="A101">
        <v>18</v>
      </c>
      <c r="B101" t="s">
        <v>13</v>
      </c>
      <c r="C101">
        <v>1</v>
      </c>
      <c r="D101" s="8">
        <v>45017.147222222222</v>
      </c>
      <c r="E101" s="8">
        <v>45017.28125</v>
      </c>
      <c r="F101" t="s">
        <v>73</v>
      </c>
      <c r="G101" t="s">
        <v>22</v>
      </c>
      <c r="H101" t="s">
        <v>16</v>
      </c>
      <c r="I101" s="5">
        <v>15.15</v>
      </c>
      <c r="J101" t="s">
        <v>28</v>
      </c>
      <c r="K101">
        <v>100</v>
      </c>
      <c r="L101" t="s">
        <v>70</v>
      </c>
      <c r="M101" t="s">
        <v>379</v>
      </c>
      <c r="N101">
        <f>VLOOKUP(salacsv__2[[#This Row],[Número de Orden]],Hoja4!A103:B869,2,FALSE)</f>
        <v>166</v>
      </c>
      <c r="O101" s="9">
        <f>DATE(YEAR(salacsv__2[[#This Row],[Hora de Llegada]]),MONTH(salacsv__2[[#This Row],[Hora de Llegada]]),DAY(salacsv__2[[#This Row],[Hora de Llegada]]))</f>
        <v>45017</v>
      </c>
      <c r="P101" s="6">
        <f>MOD(salacsv__2[[#This Row],[Hora de Llegada]],1)</f>
        <v>0.14722222222189885</v>
      </c>
      <c r="Q101" s="6">
        <f>MOD(salacsv__2[[#This Row],[Hora de Salida]],1)</f>
        <v>0.28125</v>
      </c>
      <c r="R101" s="6">
        <f>IF(salacsv__2[[#This Row],[Estado de la Mesa]]="Ocupada",(salacsv__2[[#This Row],[Hora de salida2]]-salacsv__2[[#This Row],[Hora de llegada2]])+$V$2,salacsv__2[[#This Row],[Hora de salida2]]-salacsv__2[[#This Row],[Hora de llegada2]])</f>
        <v>0.13402777777810115</v>
      </c>
      <c r="S101" s="5">
        <f>VLOOKUP(salacsv__2[[#This Row],[Número de Orden]],Hoja4!A103:C869,3,FALSE)/60</f>
        <v>1.7166666666666666</v>
      </c>
      <c r="T101" s="5">
        <f>IF(salacsv__2[[#This Row],[Tiempo de permanencia]]*24-S101&lt;0,0,salacsv__2[[#This Row],[Tiempo de permanencia]]*24-S101)</f>
        <v>1.5000000000077611</v>
      </c>
      <c r="U101" t="str">
        <f>IF(salacsv__2[[#This Row],[Tiempo de degustación (Horas)]]&gt;0,"SI","NO")</f>
        <v>SI</v>
      </c>
      <c r="W101" s="7" t="str">
        <f>TEXT(salacsv__2[[#This Row],[Fecha de factura]],"DDDD")</f>
        <v>sábado</v>
      </c>
    </row>
    <row r="102" spans="1:23" x14ac:dyDescent="0.25">
      <c r="A102">
        <v>1</v>
      </c>
      <c r="B102" t="s">
        <v>380</v>
      </c>
      <c r="C102">
        <v>5</v>
      </c>
      <c r="D102" s="8">
        <v>45017.009722222225</v>
      </c>
      <c r="E102" s="8">
        <v>45017.09375</v>
      </c>
      <c r="F102" t="s">
        <v>14</v>
      </c>
      <c r="G102" t="s">
        <v>22</v>
      </c>
      <c r="H102" t="s">
        <v>16</v>
      </c>
      <c r="I102" s="5">
        <v>15.09</v>
      </c>
      <c r="J102" t="s">
        <v>17</v>
      </c>
      <c r="K102">
        <v>101</v>
      </c>
      <c r="L102" t="s">
        <v>91</v>
      </c>
      <c r="M102" t="s">
        <v>381</v>
      </c>
      <c r="N102">
        <f>VLOOKUP(salacsv__2[[#This Row],[Número de Orden]],Hoja4!A104:B870,2,FALSE)</f>
        <v>138</v>
      </c>
      <c r="O102" s="9">
        <f>DATE(YEAR(salacsv__2[[#This Row],[Hora de Llegada]]),MONTH(salacsv__2[[#This Row],[Hora de Llegada]]),DAY(salacsv__2[[#This Row],[Hora de Llegada]]))</f>
        <v>45017</v>
      </c>
      <c r="P102" s="6">
        <f>MOD(salacsv__2[[#This Row],[Hora de Llegada]],1)</f>
        <v>9.7222222248092294E-3</v>
      </c>
      <c r="Q102" s="6">
        <f>MOD(salacsv__2[[#This Row],[Hora de Salida]],1)</f>
        <v>9.375E-2</v>
      </c>
      <c r="R102" s="6">
        <f>IF(salacsv__2[[#This Row],[Estado de la Mesa]]="Ocupada",(salacsv__2[[#This Row],[Hora de salida2]]-salacsv__2[[#This Row],[Hora de llegada2]])+$V$2,salacsv__2[[#This Row],[Hora de salida2]]-salacsv__2[[#This Row],[Hora de llegada2]])</f>
        <v>8.4027777775190771E-2</v>
      </c>
      <c r="S102" s="5">
        <f>VLOOKUP(salacsv__2[[#This Row],[Número de Orden]],Hoja4!A104:C870,3,FALSE)/60</f>
        <v>2.2333333333333334</v>
      </c>
      <c r="T102" s="5">
        <f>IF(salacsv__2[[#This Row],[Tiempo de permanencia]]*24-S102&lt;0,0,salacsv__2[[#This Row],[Tiempo de permanencia]]*24-S102)</f>
        <v>0</v>
      </c>
      <c r="U102" t="str">
        <f>IF(salacsv__2[[#This Row],[Tiempo de degustación (Horas)]]&gt;0,"SI","NO")</f>
        <v>NO</v>
      </c>
      <c r="W102" s="7" t="str">
        <f>TEXT(salacsv__2[[#This Row],[Fecha de factura]],"DDDD")</f>
        <v>sábado</v>
      </c>
    </row>
    <row r="103" spans="1:23" x14ac:dyDescent="0.25">
      <c r="A103">
        <v>19</v>
      </c>
      <c r="B103" t="s">
        <v>382</v>
      </c>
      <c r="C103">
        <v>2</v>
      </c>
      <c r="D103" s="8">
        <v>45017.064583333333</v>
      </c>
      <c r="E103" s="8">
        <v>45017.176388888889</v>
      </c>
      <c r="F103" t="s">
        <v>52</v>
      </c>
      <c r="G103" t="s">
        <v>22</v>
      </c>
      <c r="H103" t="s">
        <v>16</v>
      </c>
      <c r="I103" s="5">
        <v>12.65</v>
      </c>
      <c r="J103" t="s">
        <v>28</v>
      </c>
      <c r="K103">
        <v>102</v>
      </c>
      <c r="L103" t="s">
        <v>91</v>
      </c>
      <c r="M103" t="s">
        <v>383</v>
      </c>
      <c r="N103">
        <f>VLOOKUP(salacsv__2[[#This Row],[Número de Orden]],Hoja4!A105:B871,2,FALSE)</f>
        <v>171</v>
      </c>
      <c r="O103" s="9">
        <f>DATE(YEAR(salacsv__2[[#This Row],[Hora de Llegada]]),MONTH(salacsv__2[[#This Row],[Hora de Llegada]]),DAY(salacsv__2[[#This Row],[Hora de Llegada]]))</f>
        <v>45017</v>
      </c>
      <c r="P103" s="6">
        <f>MOD(salacsv__2[[#This Row],[Hora de Llegada]],1)</f>
        <v>6.4583333332848269E-2</v>
      </c>
      <c r="Q103" s="6">
        <f>MOD(salacsv__2[[#This Row],[Hora de Salida]],1)</f>
        <v>0.17638888888905058</v>
      </c>
      <c r="R103" s="6">
        <f>IF(salacsv__2[[#This Row],[Estado de la Mesa]]="Ocupada",(salacsv__2[[#This Row],[Hora de salida2]]-salacsv__2[[#This Row],[Hora de llegada2]])+$V$2,salacsv__2[[#This Row],[Hora de salida2]]-salacsv__2[[#This Row],[Hora de llegada2]])</f>
        <v>0.11180555555620231</v>
      </c>
      <c r="S103" s="5">
        <f>VLOOKUP(salacsv__2[[#This Row],[Número de Orden]],Hoja4!A105:C871,3,FALSE)/60</f>
        <v>0.76666666666666672</v>
      </c>
      <c r="T103" s="5">
        <f>IF(salacsv__2[[#This Row],[Tiempo de permanencia]]*24-S103&lt;0,0,salacsv__2[[#This Row],[Tiempo de permanencia]]*24-S103)</f>
        <v>1.9166666666821888</v>
      </c>
      <c r="U103" t="str">
        <f>IF(salacsv__2[[#This Row],[Tiempo de degustación (Horas)]]&gt;0,"SI","NO")</f>
        <v>SI</v>
      </c>
      <c r="W103" s="7" t="str">
        <f>TEXT(salacsv__2[[#This Row],[Fecha de factura]],"DDDD")</f>
        <v>sábado</v>
      </c>
    </row>
    <row r="104" spans="1:23" x14ac:dyDescent="0.25">
      <c r="A104">
        <v>13</v>
      </c>
      <c r="B104" t="s">
        <v>384</v>
      </c>
      <c r="C104">
        <v>3</v>
      </c>
      <c r="D104" s="8">
        <v>45017.070833333331</v>
      </c>
      <c r="E104" s="8">
        <v>45017.215277777781</v>
      </c>
      <c r="F104" t="s">
        <v>14</v>
      </c>
      <c r="G104" t="s">
        <v>22</v>
      </c>
      <c r="H104" t="s">
        <v>36</v>
      </c>
      <c r="I104" s="5">
        <v>26.75</v>
      </c>
      <c r="J104" t="s">
        <v>28</v>
      </c>
      <c r="K104">
        <v>103</v>
      </c>
      <c r="L104" t="s">
        <v>25</v>
      </c>
      <c r="M104" t="s">
        <v>385</v>
      </c>
      <c r="N104">
        <f>VLOOKUP(salacsv__2[[#This Row],[Número de Orden]],Hoja4!A106:B872,2,FALSE)</f>
        <v>73</v>
      </c>
      <c r="O104" s="9">
        <f>DATE(YEAR(salacsv__2[[#This Row],[Hora de Llegada]]),MONTH(salacsv__2[[#This Row],[Hora de Llegada]]),DAY(salacsv__2[[#This Row],[Hora de Llegada]]))</f>
        <v>45017</v>
      </c>
      <c r="P104" s="6">
        <f>MOD(salacsv__2[[#This Row],[Hora de Llegada]],1)</f>
        <v>7.0833333331393078E-2</v>
      </c>
      <c r="Q104" s="6">
        <f>MOD(salacsv__2[[#This Row],[Hora de Salida]],1)</f>
        <v>0.21527777778101154</v>
      </c>
      <c r="R104" s="6">
        <f>IF(salacsv__2[[#This Row],[Estado de la Mesa]]="Ocupada",(salacsv__2[[#This Row],[Hora de salida2]]-salacsv__2[[#This Row],[Hora de llegada2]])+$V$2,salacsv__2[[#This Row],[Hora de salida2]]-salacsv__2[[#This Row],[Hora de llegada2]])</f>
        <v>0.14444444444961846</v>
      </c>
      <c r="S104" s="5">
        <f>VLOOKUP(salacsv__2[[#This Row],[Número de Orden]],Hoja4!A106:C872,3,FALSE)/60</f>
        <v>1.65</v>
      </c>
      <c r="T104" s="5">
        <f>IF(salacsv__2[[#This Row],[Tiempo de permanencia]]*24-S104&lt;0,0,salacsv__2[[#This Row],[Tiempo de permanencia]]*24-S104)</f>
        <v>1.8166666667908431</v>
      </c>
      <c r="U104" t="str">
        <f>IF(salacsv__2[[#This Row],[Tiempo de degustación (Horas)]]&gt;0,"SI","NO")</f>
        <v>SI</v>
      </c>
      <c r="W104" s="7" t="str">
        <f>TEXT(salacsv__2[[#This Row],[Fecha de factura]],"DDDD")</f>
        <v>sábado</v>
      </c>
    </row>
    <row r="105" spans="1:23" x14ac:dyDescent="0.25">
      <c r="A105">
        <v>14</v>
      </c>
      <c r="B105" t="s">
        <v>386</v>
      </c>
      <c r="C105">
        <v>4</v>
      </c>
      <c r="D105" s="8">
        <v>45017.061111111114</v>
      </c>
      <c r="E105" s="8">
        <v>45017.113888888889</v>
      </c>
      <c r="F105" t="s">
        <v>52</v>
      </c>
      <c r="G105" t="s">
        <v>48</v>
      </c>
      <c r="H105" t="s">
        <v>36</v>
      </c>
      <c r="I105" s="5">
        <v>11.12</v>
      </c>
      <c r="J105" t="s">
        <v>28</v>
      </c>
      <c r="K105">
        <v>104</v>
      </c>
      <c r="L105" t="s">
        <v>55</v>
      </c>
      <c r="M105" t="s">
        <v>387</v>
      </c>
      <c r="N105">
        <f>VLOOKUP(salacsv__2[[#This Row],[Número de Orden]],Hoja4!A107:B873,2,FALSE)</f>
        <v>77</v>
      </c>
      <c r="O105" s="9">
        <f>DATE(YEAR(salacsv__2[[#This Row],[Hora de Llegada]]),MONTH(salacsv__2[[#This Row],[Hora de Llegada]]),DAY(salacsv__2[[#This Row],[Hora de Llegada]]))</f>
        <v>45017</v>
      </c>
      <c r="P105" s="6">
        <f>MOD(salacsv__2[[#This Row],[Hora de Llegada]],1)</f>
        <v>6.1111111113859806E-2</v>
      </c>
      <c r="Q105" s="6">
        <f>MOD(salacsv__2[[#This Row],[Hora de Salida]],1)</f>
        <v>0.11388888888905058</v>
      </c>
      <c r="R105" s="6">
        <f>IF(salacsv__2[[#This Row],[Estado de la Mesa]]="Ocupada",(salacsv__2[[#This Row],[Hora de salida2]]-salacsv__2[[#This Row],[Hora de llegada2]])+$V$2,salacsv__2[[#This Row],[Hora de salida2]]-salacsv__2[[#This Row],[Hora de llegada2]])</f>
        <v>5.2777777775190771E-2</v>
      </c>
      <c r="S105" s="5">
        <f>VLOOKUP(salacsv__2[[#This Row],[Número de Orden]],Hoja4!A107:C873,3,FALSE)/60</f>
        <v>0.91666666666666663</v>
      </c>
      <c r="T105" s="5">
        <f>IF(salacsv__2[[#This Row],[Tiempo de permanencia]]*24-S105&lt;0,0,salacsv__2[[#This Row],[Tiempo de permanencia]]*24-S105)</f>
        <v>0.34999999993791187</v>
      </c>
      <c r="U105" t="str">
        <f>IF(salacsv__2[[#This Row],[Tiempo de degustación (Horas)]]&gt;0,"SI","NO")</f>
        <v>SI</v>
      </c>
      <c r="W105" s="7" t="str">
        <f>TEXT(salacsv__2[[#This Row],[Fecha de factura]],"DDDD")</f>
        <v>sábado</v>
      </c>
    </row>
    <row r="106" spans="1:23" x14ac:dyDescent="0.25">
      <c r="A106">
        <v>14</v>
      </c>
      <c r="B106" t="s">
        <v>388</v>
      </c>
      <c r="C106">
        <v>6</v>
      </c>
      <c r="D106" s="8">
        <v>45017.054166666669</v>
      </c>
      <c r="E106" s="8">
        <v>45017.166666666664</v>
      </c>
      <c r="F106" t="s">
        <v>52</v>
      </c>
      <c r="G106" t="s">
        <v>22</v>
      </c>
      <c r="H106" t="s">
        <v>16</v>
      </c>
      <c r="I106" s="5">
        <v>15.64</v>
      </c>
      <c r="J106" t="s">
        <v>17</v>
      </c>
      <c r="K106">
        <v>105</v>
      </c>
      <c r="L106" t="s">
        <v>25</v>
      </c>
      <c r="M106" t="s">
        <v>389</v>
      </c>
      <c r="N106">
        <f>VLOOKUP(salacsv__2[[#This Row],[Número de Orden]],Hoja4!A108:B874,2,FALSE)</f>
        <v>141</v>
      </c>
      <c r="O106" s="9">
        <f>DATE(YEAR(salacsv__2[[#This Row],[Hora de Llegada]]),MONTH(salacsv__2[[#This Row],[Hora de Llegada]]),DAY(salacsv__2[[#This Row],[Hora de Llegada]]))</f>
        <v>45017</v>
      </c>
      <c r="P106" s="6">
        <f>MOD(salacsv__2[[#This Row],[Hora de Llegada]],1)</f>
        <v>5.4166666668606922E-2</v>
      </c>
      <c r="Q106" s="6">
        <f>MOD(salacsv__2[[#This Row],[Hora de Salida]],1)</f>
        <v>0.16666666666424135</v>
      </c>
      <c r="R106" s="6">
        <f>IF(salacsv__2[[#This Row],[Estado de la Mesa]]="Ocupada",(salacsv__2[[#This Row],[Hora de salida2]]-salacsv__2[[#This Row],[Hora de llegada2]])+$V$2,salacsv__2[[#This Row],[Hora de salida2]]-salacsv__2[[#This Row],[Hora de llegada2]])</f>
        <v>0.11249999999563443</v>
      </c>
      <c r="S106" s="5">
        <f>VLOOKUP(salacsv__2[[#This Row],[Número de Orden]],Hoja4!A108:C874,3,FALSE)/60</f>
        <v>0.71666666666666667</v>
      </c>
      <c r="T106" s="5">
        <f>IF(salacsv__2[[#This Row],[Tiempo de permanencia]]*24-S106&lt;0,0,salacsv__2[[#This Row],[Tiempo de permanencia]]*24-S106)</f>
        <v>1.9833333332285594</v>
      </c>
      <c r="U106" t="str">
        <f>IF(salacsv__2[[#This Row],[Tiempo de degustación (Horas)]]&gt;0,"SI","NO")</f>
        <v>SI</v>
      </c>
      <c r="W106" s="7" t="str">
        <f>TEXT(salacsv__2[[#This Row],[Fecha de factura]],"DDDD")</f>
        <v>sábado</v>
      </c>
    </row>
    <row r="107" spans="1:23" x14ac:dyDescent="0.25">
      <c r="A107">
        <v>15</v>
      </c>
      <c r="B107" t="s">
        <v>64</v>
      </c>
      <c r="C107">
        <v>3</v>
      </c>
      <c r="D107" s="8">
        <v>45017.083333333336</v>
      </c>
      <c r="E107" s="8">
        <v>45017.213888888888</v>
      </c>
      <c r="F107" t="s">
        <v>14</v>
      </c>
      <c r="G107" t="s">
        <v>48</v>
      </c>
      <c r="H107" t="s">
        <v>23</v>
      </c>
      <c r="I107" s="5">
        <v>22.72</v>
      </c>
      <c r="J107" t="s">
        <v>17</v>
      </c>
      <c r="K107">
        <v>106</v>
      </c>
      <c r="L107" t="s">
        <v>55</v>
      </c>
      <c r="M107" t="s">
        <v>38</v>
      </c>
      <c r="N107">
        <f>VLOOKUP(salacsv__2[[#This Row],[Número de Orden]],Hoja4!A109:B875,2,FALSE)</f>
        <v>68</v>
      </c>
      <c r="O107" s="9">
        <f>DATE(YEAR(salacsv__2[[#This Row],[Hora de Llegada]]),MONTH(salacsv__2[[#This Row],[Hora de Llegada]]),DAY(salacsv__2[[#This Row],[Hora de Llegada]]))</f>
        <v>45017</v>
      </c>
      <c r="P107" s="6">
        <f>MOD(salacsv__2[[#This Row],[Hora de Llegada]],1)</f>
        <v>8.3333333335758653E-2</v>
      </c>
      <c r="Q107" s="6">
        <f>MOD(salacsv__2[[#This Row],[Hora de Salida]],1)</f>
        <v>0.21388888888759539</v>
      </c>
      <c r="R107" s="6">
        <f>IF(salacsv__2[[#This Row],[Estado de la Mesa]]="Ocupada",(salacsv__2[[#This Row],[Hora de salida2]]-salacsv__2[[#This Row],[Hora de llegada2]])+$V$2,salacsv__2[[#This Row],[Hora de salida2]]-salacsv__2[[#This Row],[Hora de llegada2]])</f>
        <v>0.13055555555183673</v>
      </c>
      <c r="S107" s="5">
        <f>VLOOKUP(salacsv__2[[#This Row],[Número de Orden]],Hoja4!A109:C875,3,FALSE)/60</f>
        <v>0.48333333333333334</v>
      </c>
      <c r="T107" s="5">
        <f>IF(salacsv__2[[#This Row],[Tiempo de permanencia]]*24-S107&lt;0,0,salacsv__2[[#This Row],[Tiempo de permanencia]]*24-S107)</f>
        <v>2.6499999999107482</v>
      </c>
      <c r="U107" t="str">
        <f>IF(salacsv__2[[#This Row],[Tiempo de degustación (Horas)]]&gt;0,"SI","NO")</f>
        <v>SI</v>
      </c>
      <c r="W107" s="7" t="str">
        <f>TEXT(salacsv__2[[#This Row],[Fecha de factura]],"DDDD")</f>
        <v>sábado</v>
      </c>
    </row>
    <row r="108" spans="1:23" x14ac:dyDescent="0.25">
      <c r="A108">
        <v>11</v>
      </c>
      <c r="B108" t="s">
        <v>390</v>
      </c>
      <c r="C108">
        <v>5</v>
      </c>
      <c r="D108" s="8">
        <v>45017.061805555553</v>
      </c>
      <c r="E108" s="8">
        <v>45017.123611111114</v>
      </c>
      <c r="F108" t="s">
        <v>32</v>
      </c>
      <c r="G108" t="s">
        <v>22</v>
      </c>
      <c r="H108" t="s">
        <v>36</v>
      </c>
      <c r="I108" s="5">
        <v>48.77</v>
      </c>
      <c r="J108" t="s">
        <v>28</v>
      </c>
      <c r="K108">
        <v>107</v>
      </c>
      <c r="L108" t="s">
        <v>29</v>
      </c>
      <c r="M108" t="s">
        <v>391</v>
      </c>
      <c r="N108">
        <f>VLOOKUP(salacsv__2[[#This Row],[Número de Orden]],Hoja4!A110:B876,2,FALSE)</f>
        <v>253</v>
      </c>
      <c r="O108" s="9">
        <f>DATE(YEAR(salacsv__2[[#This Row],[Hora de Llegada]]),MONTH(salacsv__2[[#This Row],[Hora de Llegada]]),DAY(salacsv__2[[#This Row],[Hora de Llegada]]))</f>
        <v>45017</v>
      </c>
      <c r="P108" s="6">
        <f>MOD(salacsv__2[[#This Row],[Hora de Llegada]],1)</f>
        <v>6.1805555553291924E-2</v>
      </c>
      <c r="Q108" s="6">
        <f>MOD(salacsv__2[[#This Row],[Hora de Salida]],1)</f>
        <v>0.12361111111385981</v>
      </c>
      <c r="R108" s="6">
        <f>IF(salacsv__2[[#This Row],[Estado de la Mesa]]="Ocupada",(salacsv__2[[#This Row],[Hora de salida2]]-salacsv__2[[#This Row],[Hora de llegada2]])+$V$2,salacsv__2[[#This Row],[Hora de salida2]]-salacsv__2[[#This Row],[Hora de llegada2]])</f>
        <v>6.1805555560567882E-2</v>
      </c>
      <c r="S108" s="5">
        <f>VLOOKUP(salacsv__2[[#This Row],[Número de Orden]],Hoja4!A110:C876,3,FALSE)/60</f>
        <v>2.35</v>
      </c>
      <c r="T108" s="5">
        <f>IF(salacsv__2[[#This Row],[Tiempo de permanencia]]*24-S108&lt;0,0,salacsv__2[[#This Row],[Tiempo de permanencia]]*24-S108)</f>
        <v>0</v>
      </c>
      <c r="U108" t="str">
        <f>IF(salacsv__2[[#This Row],[Tiempo de degustación (Horas)]]&gt;0,"SI","NO")</f>
        <v>NO</v>
      </c>
      <c r="W108" s="7" t="str">
        <f>TEXT(salacsv__2[[#This Row],[Fecha de factura]],"DDDD")</f>
        <v>sábado</v>
      </c>
    </row>
    <row r="109" spans="1:23" x14ac:dyDescent="0.25">
      <c r="A109">
        <v>3</v>
      </c>
      <c r="B109" t="s">
        <v>392</v>
      </c>
      <c r="C109">
        <v>3</v>
      </c>
      <c r="D109" s="8">
        <v>45017.063888888886</v>
      </c>
      <c r="E109" s="8">
        <v>45017.150694444441</v>
      </c>
      <c r="F109" t="s">
        <v>14</v>
      </c>
      <c r="G109" t="s">
        <v>48</v>
      </c>
      <c r="H109" t="s">
        <v>36</v>
      </c>
      <c r="I109" s="5">
        <v>23.26</v>
      </c>
      <c r="J109" t="s">
        <v>28</v>
      </c>
      <c r="K109">
        <v>108</v>
      </c>
      <c r="L109" t="s">
        <v>70</v>
      </c>
      <c r="M109" t="s">
        <v>393</v>
      </c>
      <c r="N109">
        <f>VLOOKUP(salacsv__2[[#This Row],[Número de Orden]],Hoja4!A111:B877,2,FALSE)</f>
        <v>124</v>
      </c>
      <c r="O109" s="9">
        <f>DATE(YEAR(salacsv__2[[#This Row],[Hora de Llegada]]),MONTH(salacsv__2[[#This Row],[Hora de Llegada]]),DAY(salacsv__2[[#This Row],[Hora de Llegada]]))</f>
        <v>45017</v>
      </c>
      <c r="P109" s="6">
        <f>MOD(salacsv__2[[#This Row],[Hora de Llegada]],1)</f>
        <v>6.3888888886140194E-2</v>
      </c>
      <c r="Q109" s="6">
        <f>MOD(salacsv__2[[#This Row],[Hora de Salida]],1)</f>
        <v>0.15069444444088731</v>
      </c>
      <c r="R109" s="6">
        <f>IF(salacsv__2[[#This Row],[Estado de la Mesa]]="Ocupada",(salacsv__2[[#This Row],[Hora de salida2]]-salacsv__2[[#This Row],[Hora de llegada2]])+$V$2,salacsv__2[[#This Row],[Hora de salida2]]-salacsv__2[[#This Row],[Hora de llegada2]])</f>
        <v>8.6805555554747116E-2</v>
      </c>
      <c r="S109" s="5">
        <f>VLOOKUP(salacsv__2[[#This Row],[Número de Orden]],Hoja4!A111:C877,3,FALSE)/60</f>
        <v>1.9166666666666667</v>
      </c>
      <c r="T109" s="5">
        <f>IF(salacsv__2[[#This Row],[Tiempo de permanencia]]*24-S109&lt;0,0,salacsv__2[[#This Row],[Tiempo de permanencia]]*24-S109)</f>
        <v>0.16666666664726404</v>
      </c>
      <c r="U109" t="str">
        <f>IF(salacsv__2[[#This Row],[Tiempo de degustación (Horas)]]&gt;0,"SI","NO")</f>
        <v>SI</v>
      </c>
      <c r="W109" s="7" t="str">
        <f>TEXT(salacsv__2[[#This Row],[Fecha de factura]],"DDDD")</f>
        <v>sábado</v>
      </c>
    </row>
    <row r="110" spans="1:23" x14ac:dyDescent="0.25">
      <c r="A110">
        <v>10</v>
      </c>
      <c r="B110" t="s">
        <v>394</v>
      </c>
      <c r="C110">
        <v>2</v>
      </c>
      <c r="D110" s="8">
        <v>45017.059027777781</v>
      </c>
      <c r="E110" s="8">
        <v>45017.101388888892</v>
      </c>
      <c r="F110" t="s">
        <v>14</v>
      </c>
      <c r="G110" t="s">
        <v>48</v>
      </c>
      <c r="H110" t="s">
        <v>16</v>
      </c>
      <c r="I110" s="5">
        <v>42.95</v>
      </c>
      <c r="J110" t="s">
        <v>17</v>
      </c>
      <c r="K110">
        <v>109</v>
      </c>
      <c r="L110" t="s">
        <v>62</v>
      </c>
      <c r="M110" t="s">
        <v>395</v>
      </c>
      <c r="N110">
        <f>VLOOKUP(salacsv__2[[#This Row],[Número de Orden]],Hoja4!A112:B878,2,FALSE)</f>
        <v>169</v>
      </c>
      <c r="O110" s="9">
        <f>DATE(YEAR(salacsv__2[[#This Row],[Hora de Llegada]]),MONTH(salacsv__2[[#This Row],[Hora de Llegada]]),DAY(salacsv__2[[#This Row],[Hora de Llegada]]))</f>
        <v>45017</v>
      </c>
      <c r="P110" s="6">
        <f>MOD(salacsv__2[[#This Row],[Hora de Llegada]],1)</f>
        <v>5.9027777781011537E-2</v>
      </c>
      <c r="Q110" s="6">
        <f>MOD(salacsv__2[[#This Row],[Hora de Salida]],1)</f>
        <v>0.10138888889196096</v>
      </c>
      <c r="R110" s="6">
        <f>IF(salacsv__2[[#This Row],[Estado de la Mesa]]="Ocupada",(salacsv__2[[#This Row],[Hora de salida2]]-salacsv__2[[#This Row],[Hora de llegada2]])+$V$2,salacsv__2[[#This Row],[Hora de salida2]]-salacsv__2[[#This Row],[Hora de llegada2]])</f>
        <v>4.2361111110949423E-2</v>
      </c>
      <c r="S110" s="5">
        <f>VLOOKUP(salacsv__2[[#This Row],[Número de Orden]],Hoja4!A112:C878,3,FALSE)/60</f>
        <v>1.9666666666666666</v>
      </c>
      <c r="T110" s="5">
        <f>IF(salacsv__2[[#This Row],[Tiempo de permanencia]]*24-S110&lt;0,0,salacsv__2[[#This Row],[Tiempo de permanencia]]*24-S110)</f>
        <v>0</v>
      </c>
      <c r="U110" t="str">
        <f>IF(salacsv__2[[#This Row],[Tiempo de degustación (Horas)]]&gt;0,"SI","NO")</f>
        <v>NO</v>
      </c>
      <c r="W110" s="7" t="str">
        <f>TEXT(salacsv__2[[#This Row],[Fecha de factura]],"DDDD")</f>
        <v>sábado</v>
      </c>
    </row>
    <row r="111" spans="1:23" x14ac:dyDescent="0.25">
      <c r="A111">
        <v>5</v>
      </c>
      <c r="B111" t="s">
        <v>396</v>
      </c>
      <c r="C111">
        <v>1</v>
      </c>
      <c r="D111" s="8">
        <v>45017.147222222222</v>
      </c>
      <c r="E111" s="8">
        <v>45017.275694444441</v>
      </c>
      <c r="F111" t="s">
        <v>73</v>
      </c>
      <c r="G111" t="s">
        <v>22</v>
      </c>
      <c r="H111" t="s">
        <v>16</v>
      </c>
      <c r="I111" s="5">
        <v>47.91</v>
      </c>
      <c r="J111" t="s">
        <v>28</v>
      </c>
      <c r="K111">
        <v>110</v>
      </c>
      <c r="L111" t="s">
        <v>70</v>
      </c>
      <c r="M111" t="s">
        <v>397</v>
      </c>
      <c r="N111">
        <f>VLOOKUP(salacsv__2[[#This Row],[Número de Orden]],Hoja4!A113:B879,2,FALSE)</f>
        <v>163</v>
      </c>
      <c r="O111" s="9">
        <f>DATE(YEAR(salacsv__2[[#This Row],[Hora de Llegada]]),MONTH(salacsv__2[[#This Row],[Hora de Llegada]]),DAY(salacsv__2[[#This Row],[Hora de Llegada]]))</f>
        <v>45017</v>
      </c>
      <c r="P111" s="6">
        <f>MOD(salacsv__2[[#This Row],[Hora de Llegada]],1)</f>
        <v>0.14722222222189885</v>
      </c>
      <c r="Q111" s="6">
        <f>MOD(salacsv__2[[#This Row],[Hora de Salida]],1)</f>
        <v>0.27569444444088731</v>
      </c>
      <c r="R111" s="6">
        <f>IF(salacsv__2[[#This Row],[Estado de la Mesa]]="Ocupada",(salacsv__2[[#This Row],[Hora de salida2]]-salacsv__2[[#This Row],[Hora de llegada2]])+$V$2,salacsv__2[[#This Row],[Hora de salida2]]-salacsv__2[[#This Row],[Hora de llegada2]])</f>
        <v>0.12847222221898846</v>
      </c>
      <c r="S111" s="5">
        <f>VLOOKUP(salacsv__2[[#This Row],[Número de Orden]],Hoja4!A113:C879,3,FALSE)/60</f>
        <v>2.0166666666666666</v>
      </c>
      <c r="T111" s="5">
        <f>IF(salacsv__2[[#This Row],[Tiempo de permanencia]]*24-S111&lt;0,0,salacsv__2[[#This Row],[Tiempo de permanencia]]*24-S111)</f>
        <v>1.0666666665890565</v>
      </c>
      <c r="U111" t="str">
        <f>IF(salacsv__2[[#This Row],[Tiempo de degustación (Horas)]]&gt;0,"SI","NO")</f>
        <v>SI</v>
      </c>
      <c r="W111" s="7" t="str">
        <f>TEXT(salacsv__2[[#This Row],[Fecha de factura]],"DDDD")</f>
        <v>sábado</v>
      </c>
    </row>
    <row r="112" spans="1:23" x14ac:dyDescent="0.25">
      <c r="A112">
        <v>3</v>
      </c>
      <c r="B112" t="s">
        <v>398</v>
      </c>
      <c r="C112">
        <v>2</v>
      </c>
      <c r="D112" s="8">
        <v>45017.074999999997</v>
      </c>
      <c r="E112" s="8">
        <v>45017.213194444441</v>
      </c>
      <c r="F112" t="s">
        <v>52</v>
      </c>
      <c r="G112" t="s">
        <v>48</v>
      </c>
      <c r="H112" t="s">
        <v>16</v>
      </c>
      <c r="I112" s="5">
        <v>18.82</v>
      </c>
      <c r="J112" t="s">
        <v>28</v>
      </c>
      <c r="K112">
        <v>111</v>
      </c>
      <c r="L112" t="s">
        <v>62</v>
      </c>
      <c r="M112" t="s">
        <v>399</v>
      </c>
      <c r="N112">
        <f>VLOOKUP(salacsv__2[[#This Row],[Número de Orden]],Hoja4!A114:B880,2,FALSE)</f>
        <v>204</v>
      </c>
      <c r="O112" s="9">
        <f>DATE(YEAR(salacsv__2[[#This Row],[Hora de Llegada]]),MONTH(salacsv__2[[#This Row],[Hora de Llegada]]),DAY(salacsv__2[[#This Row],[Hora de Llegada]]))</f>
        <v>45017</v>
      </c>
      <c r="P112" s="6">
        <f>MOD(salacsv__2[[#This Row],[Hora de Llegada]],1)</f>
        <v>7.4999999997089617E-2</v>
      </c>
      <c r="Q112" s="6">
        <f>MOD(salacsv__2[[#This Row],[Hora de Salida]],1)</f>
        <v>0.21319444444088731</v>
      </c>
      <c r="R112" s="6">
        <f>IF(salacsv__2[[#This Row],[Estado de la Mesa]]="Ocupada",(salacsv__2[[#This Row],[Hora de salida2]]-salacsv__2[[#This Row],[Hora de llegada2]])+$V$2,salacsv__2[[#This Row],[Hora de salida2]]-salacsv__2[[#This Row],[Hora de llegada2]])</f>
        <v>0.13819444444379769</v>
      </c>
      <c r="S112" s="5">
        <f>VLOOKUP(salacsv__2[[#This Row],[Número de Orden]],Hoja4!A114:C880,3,FALSE)/60</f>
        <v>2.2833333333333332</v>
      </c>
      <c r="T112" s="5">
        <f>IF(salacsv__2[[#This Row],[Tiempo de permanencia]]*24-S112&lt;0,0,salacsv__2[[#This Row],[Tiempo de permanencia]]*24-S112)</f>
        <v>1.0333333333178114</v>
      </c>
      <c r="U112" t="str">
        <f>IF(salacsv__2[[#This Row],[Tiempo de degustación (Horas)]]&gt;0,"SI","NO")</f>
        <v>SI</v>
      </c>
      <c r="W112" s="7" t="str">
        <f>TEXT(salacsv__2[[#This Row],[Fecha de factura]],"DDDD")</f>
        <v>sábado</v>
      </c>
    </row>
    <row r="113" spans="1:23" x14ac:dyDescent="0.25">
      <c r="A113">
        <v>6</v>
      </c>
      <c r="B113" t="s">
        <v>65</v>
      </c>
      <c r="C113">
        <v>2</v>
      </c>
      <c r="D113" s="8">
        <v>45017.075694444444</v>
      </c>
      <c r="E113" s="8">
        <v>45017.167361111111</v>
      </c>
      <c r="F113" t="s">
        <v>32</v>
      </c>
      <c r="G113" t="s">
        <v>15</v>
      </c>
      <c r="H113" t="s">
        <v>23</v>
      </c>
      <c r="I113" s="5">
        <v>35.36</v>
      </c>
      <c r="J113" t="s">
        <v>24</v>
      </c>
      <c r="K113">
        <v>112</v>
      </c>
      <c r="L113" t="s">
        <v>18</v>
      </c>
      <c r="M113" t="s">
        <v>66</v>
      </c>
      <c r="N113">
        <f>VLOOKUP(salacsv__2[[#This Row],[Número de Orden]],Hoja4!A115:B881,2,FALSE)</f>
        <v>20</v>
      </c>
      <c r="O113" s="9">
        <f>DATE(YEAR(salacsv__2[[#This Row],[Hora de Llegada]]),MONTH(salacsv__2[[#This Row],[Hora de Llegada]]),DAY(salacsv__2[[#This Row],[Hora de Llegada]]))</f>
        <v>45017</v>
      </c>
      <c r="P113" s="6">
        <f>MOD(salacsv__2[[#This Row],[Hora de Llegada]],1)</f>
        <v>7.5694444443797693E-2</v>
      </c>
      <c r="Q113" s="6">
        <f>MOD(salacsv__2[[#This Row],[Hora de Salida]],1)</f>
        <v>0.16736111111094942</v>
      </c>
      <c r="R113" s="6">
        <f>IF(salacsv__2[[#This Row],[Estado de la Mesa]]="Ocupada",(salacsv__2[[#This Row],[Hora de salida2]]-salacsv__2[[#This Row],[Hora de llegada2]])+$V$2,salacsv__2[[#This Row],[Hora de salida2]]-salacsv__2[[#This Row],[Hora de llegada2]])</f>
        <v>0.1020833333338184</v>
      </c>
      <c r="S113" s="5">
        <f>VLOOKUP(salacsv__2[[#This Row],[Número de Orden]],Hoja4!A115:C881,3,FALSE)/60</f>
        <v>0.26666666666666666</v>
      </c>
      <c r="T113" s="5">
        <f>IF(salacsv__2[[#This Row],[Tiempo de permanencia]]*24-S113&lt;0,0,salacsv__2[[#This Row],[Tiempo de permanencia]]*24-S113)</f>
        <v>2.1833333333449749</v>
      </c>
      <c r="U113" t="str">
        <f>IF(salacsv__2[[#This Row],[Tiempo de degustación (Horas)]]&gt;0,"SI","NO")</f>
        <v>SI</v>
      </c>
      <c r="W113" s="7" t="str">
        <f>TEXT(salacsv__2[[#This Row],[Fecha de factura]],"DDDD")</f>
        <v>sábado</v>
      </c>
    </row>
    <row r="114" spans="1:23" x14ac:dyDescent="0.25">
      <c r="A114">
        <v>4</v>
      </c>
      <c r="B114" t="s">
        <v>67</v>
      </c>
      <c r="C114">
        <v>2</v>
      </c>
      <c r="D114" s="8">
        <v>45017.05</v>
      </c>
      <c r="E114" s="8">
        <v>45017.181250000001</v>
      </c>
      <c r="F114" t="s">
        <v>52</v>
      </c>
      <c r="G114" t="s">
        <v>22</v>
      </c>
      <c r="H114" t="s">
        <v>16</v>
      </c>
      <c r="I114" s="5">
        <v>29.74</v>
      </c>
      <c r="J114" t="s">
        <v>24</v>
      </c>
      <c r="K114">
        <v>113</v>
      </c>
      <c r="L114" t="s">
        <v>25</v>
      </c>
      <c r="M114" t="s">
        <v>38</v>
      </c>
      <c r="N114">
        <f>VLOOKUP(salacsv__2[[#This Row],[Número de Orden]],Hoja4!A116:B882,2,FALSE)</f>
        <v>68</v>
      </c>
      <c r="O114" s="9">
        <f>DATE(YEAR(salacsv__2[[#This Row],[Hora de Llegada]]),MONTH(salacsv__2[[#This Row],[Hora de Llegada]]),DAY(salacsv__2[[#This Row],[Hora de Llegada]]))</f>
        <v>45017</v>
      </c>
      <c r="P114" s="6">
        <f>MOD(salacsv__2[[#This Row],[Hora de Llegada]],1)</f>
        <v>5.0000000002910383E-2</v>
      </c>
      <c r="Q114" s="6">
        <f>MOD(salacsv__2[[#This Row],[Hora de Salida]],1)</f>
        <v>0.18125000000145519</v>
      </c>
      <c r="R114" s="6">
        <f>IF(salacsv__2[[#This Row],[Estado de la Mesa]]="Ocupada",(salacsv__2[[#This Row],[Hora de salida2]]-salacsv__2[[#This Row],[Hora de llegada2]])+$V$2,salacsv__2[[#This Row],[Hora de salida2]]-salacsv__2[[#This Row],[Hora de llegada2]])</f>
        <v>0.14166666666521147</v>
      </c>
      <c r="S114" s="5">
        <f>VLOOKUP(salacsv__2[[#This Row],[Número de Orden]],Hoja4!A116:C882,3,FALSE)/60</f>
        <v>0.85</v>
      </c>
      <c r="T114" s="5">
        <f>IF(salacsv__2[[#This Row],[Tiempo de permanencia]]*24-S114&lt;0,0,salacsv__2[[#This Row],[Tiempo de permanencia]]*24-S114)</f>
        <v>2.5499999999650753</v>
      </c>
      <c r="U114" t="str">
        <f>IF(salacsv__2[[#This Row],[Tiempo de degustación (Horas)]]&gt;0,"SI","NO")</f>
        <v>SI</v>
      </c>
      <c r="W114" s="7" t="str">
        <f>TEXT(salacsv__2[[#This Row],[Fecha de factura]],"DDDD")</f>
        <v>sábado</v>
      </c>
    </row>
    <row r="115" spans="1:23" x14ac:dyDescent="0.25">
      <c r="A115">
        <v>7</v>
      </c>
      <c r="B115" t="s">
        <v>400</v>
      </c>
      <c r="C115">
        <v>6</v>
      </c>
      <c r="D115" s="8">
        <v>45017.03402777778</v>
      </c>
      <c r="E115" s="8">
        <v>45017.145833333336</v>
      </c>
      <c r="F115" t="s">
        <v>73</v>
      </c>
      <c r="G115" t="s">
        <v>22</v>
      </c>
      <c r="H115" t="s">
        <v>16</v>
      </c>
      <c r="I115" s="5">
        <v>38.81</v>
      </c>
      <c r="J115" t="s">
        <v>24</v>
      </c>
      <c r="K115">
        <v>114</v>
      </c>
      <c r="L115" t="s">
        <v>33</v>
      </c>
      <c r="M115" t="s">
        <v>401</v>
      </c>
      <c r="N115">
        <f>VLOOKUP(salacsv__2[[#This Row],[Número de Orden]],Hoja4!A117:B883,2,FALSE)</f>
        <v>253</v>
      </c>
      <c r="O115" s="9">
        <f>DATE(YEAR(salacsv__2[[#This Row],[Hora de Llegada]]),MONTH(salacsv__2[[#This Row],[Hora de Llegada]]),DAY(salacsv__2[[#This Row],[Hora de Llegada]]))</f>
        <v>45017</v>
      </c>
      <c r="P115" s="6">
        <f>MOD(salacsv__2[[#This Row],[Hora de Llegada]],1)</f>
        <v>3.4027777779556345E-2</v>
      </c>
      <c r="Q115" s="6">
        <f>MOD(salacsv__2[[#This Row],[Hora de Salida]],1)</f>
        <v>0.14583333333575865</v>
      </c>
      <c r="R115" s="6">
        <f>IF(salacsv__2[[#This Row],[Estado de la Mesa]]="Ocupada",(salacsv__2[[#This Row],[Hora de salida2]]-salacsv__2[[#This Row],[Hora de llegada2]])+$V$2,salacsv__2[[#This Row],[Hora de salida2]]-salacsv__2[[#This Row],[Hora de llegada2]])</f>
        <v>0.12222222222286898</v>
      </c>
      <c r="S115" s="5">
        <f>VLOOKUP(salacsv__2[[#This Row],[Número de Orden]],Hoja4!A117:C883,3,FALSE)/60</f>
        <v>2.1833333333333331</v>
      </c>
      <c r="T115" s="5">
        <f>IF(salacsv__2[[#This Row],[Tiempo de permanencia]]*24-S115&lt;0,0,salacsv__2[[#This Row],[Tiempo de permanencia]]*24-S115)</f>
        <v>0.75000000001552225</v>
      </c>
      <c r="U115" t="str">
        <f>IF(salacsv__2[[#This Row],[Tiempo de degustación (Horas)]]&gt;0,"SI","NO")</f>
        <v>SI</v>
      </c>
      <c r="W115" s="7" t="str">
        <f>TEXT(salacsv__2[[#This Row],[Fecha de factura]],"DDDD")</f>
        <v>sábado</v>
      </c>
    </row>
    <row r="116" spans="1:23" x14ac:dyDescent="0.25">
      <c r="A116">
        <v>12</v>
      </c>
      <c r="B116" t="s">
        <v>380</v>
      </c>
      <c r="C116">
        <v>6</v>
      </c>
      <c r="D116" s="8">
        <v>45017.154861111114</v>
      </c>
      <c r="E116" s="8">
        <v>45017.268055555556</v>
      </c>
      <c r="F116" t="s">
        <v>73</v>
      </c>
      <c r="G116" t="s">
        <v>15</v>
      </c>
      <c r="H116" t="s">
        <v>36</v>
      </c>
      <c r="I116" s="5">
        <v>46.46</v>
      </c>
      <c r="J116" t="s">
        <v>24</v>
      </c>
      <c r="K116">
        <v>115</v>
      </c>
      <c r="L116" t="s">
        <v>55</v>
      </c>
      <c r="M116" t="s">
        <v>402</v>
      </c>
      <c r="N116">
        <f>VLOOKUP(salacsv__2[[#This Row],[Número de Orden]],Hoja4!A118:B884,2,FALSE)</f>
        <v>237</v>
      </c>
      <c r="O116" s="9">
        <f>DATE(YEAR(salacsv__2[[#This Row],[Hora de Llegada]]),MONTH(salacsv__2[[#This Row],[Hora de Llegada]]),DAY(salacsv__2[[#This Row],[Hora de Llegada]]))</f>
        <v>45017</v>
      </c>
      <c r="P116" s="6">
        <f>MOD(salacsv__2[[#This Row],[Hora de Llegada]],1)</f>
        <v>0.15486111111385981</v>
      </c>
      <c r="Q116" s="6">
        <f>MOD(salacsv__2[[#This Row],[Hora de Salida]],1)</f>
        <v>0.26805555555620231</v>
      </c>
      <c r="R116" s="6">
        <f>IF(salacsv__2[[#This Row],[Estado de la Mesa]]="Ocupada",(salacsv__2[[#This Row],[Hora de salida2]]-salacsv__2[[#This Row],[Hora de llegada2]])+$V$2,salacsv__2[[#This Row],[Hora de salida2]]-salacsv__2[[#This Row],[Hora de llegada2]])</f>
        <v>0.12361111110900917</v>
      </c>
      <c r="S116" s="5">
        <f>VLOOKUP(salacsv__2[[#This Row],[Número de Orden]],Hoja4!A118:C884,3,FALSE)/60</f>
        <v>1.6333333333333333</v>
      </c>
      <c r="T116" s="5">
        <f>IF(salacsv__2[[#This Row],[Tiempo de permanencia]]*24-S116&lt;0,0,salacsv__2[[#This Row],[Tiempo de permanencia]]*24-S116)</f>
        <v>1.3333333332828867</v>
      </c>
      <c r="U116" t="str">
        <f>IF(salacsv__2[[#This Row],[Tiempo de degustación (Horas)]]&gt;0,"SI","NO")</f>
        <v>SI</v>
      </c>
      <c r="W116" s="7" t="str">
        <f>TEXT(salacsv__2[[#This Row],[Fecha de factura]],"DDDD")</f>
        <v>sábado</v>
      </c>
    </row>
    <row r="117" spans="1:23" x14ac:dyDescent="0.25">
      <c r="A117">
        <v>8</v>
      </c>
      <c r="B117" t="s">
        <v>403</v>
      </c>
      <c r="C117">
        <v>5</v>
      </c>
      <c r="D117" s="8">
        <v>45017.135416666664</v>
      </c>
      <c r="E117" s="8">
        <v>45017.272916666669</v>
      </c>
      <c r="F117" t="s">
        <v>73</v>
      </c>
      <c r="G117" t="s">
        <v>22</v>
      </c>
      <c r="H117" t="s">
        <v>16</v>
      </c>
      <c r="I117" s="5">
        <v>47.69</v>
      </c>
      <c r="J117" t="s">
        <v>24</v>
      </c>
      <c r="K117">
        <v>116</v>
      </c>
      <c r="L117" t="s">
        <v>33</v>
      </c>
      <c r="M117" t="s">
        <v>404</v>
      </c>
      <c r="N117">
        <f>VLOOKUP(salacsv__2[[#This Row],[Número de Orden]],Hoja4!A119:B885,2,FALSE)</f>
        <v>269</v>
      </c>
      <c r="O117" s="9">
        <f>DATE(YEAR(salacsv__2[[#This Row],[Hora de Llegada]]),MONTH(salacsv__2[[#This Row],[Hora de Llegada]]),DAY(salacsv__2[[#This Row],[Hora de Llegada]]))</f>
        <v>45017</v>
      </c>
      <c r="P117" s="6">
        <f>MOD(salacsv__2[[#This Row],[Hora de Llegada]],1)</f>
        <v>0.13541666666424135</v>
      </c>
      <c r="Q117" s="6">
        <f>MOD(salacsv__2[[#This Row],[Hora de Salida]],1)</f>
        <v>0.27291666666860692</v>
      </c>
      <c r="R117" s="6">
        <f>IF(salacsv__2[[#This Row],[Estado de la Mesa]]="Ocupada",(salacsv__2[[#This Row],[Hora de salida2]]-salacsv__2[[#This Row],[Hora de llegada2]])+$V$2,salacsv__2[[#This Row],[Hora de salida2]]-salacsv__2[[#This Row],[Hora de llegada2]])</f>
        <v>0.14791666667103223</v>
      </c>
      <c r="S117" s="5">
        <f>VLOOKUP(salacsv__2[[#This Row],[Número de Orden]],Hoja4!A119:C885,3,FALSE)/60</f>
        <v>2.15</v>
      </c>
      <c r="T117" s="5">
        <f>IF(salacsv__2[[#This Row],[Tiempo de permanencia]]*24-S117&lt;0,0,salacsv__2[[#This Row],[Tiempo de permanencia]]*24-S117)</f>
        <v>1.4000000001047739</v>
      </c>
      <c r="U117" t="str">
        <f>IF(salacsv__2[[#This Row],[Tiempo de degustación (Horas)]]&gt;0,"SI","NO")</f>
        <v>SI</v>
      </c>
      <c r="W117" s="7" t="str">
        <f>TEXT(salacsv__2[[#This Row],[Fecha de factura]],"DDDD")</f>
        <v>sábado</v>
      </c>
    </row>
    <row r="118" spans="1:23" x14ac:dyDescent="0.25">
      <c r="A118">
        <v>8</v>
      </c>
      <c r="B118" t="s">
        <v>68</v>
      </c>
      <c r="C118">
        <v>4</v>
      </c>
      <c r="D118" s="8">
        <v>45017.121527777781</v>
      </c>
      <c r="E118" s="8">
        <v>45017.239583333336</v>
      </c>
      <c r="F118" t="s">
        <v>52</v>
      </c>
      <c r="G118" t="s">
        <v>48</v>
      </c>
      <c r="H118" t="s">
        <v>16</v>
      </c>
      <c r="I118" s="5">
        <v>11.65</v>
      </c>
      <c r="J118" t="s">
        <v>24</v>
      </c>
      <c r="K118">
        <v>117</v>
      </c>
      <c r="L118" t="s">
        <v>33</v>
      </c>
      <c r="M118" t="s">
        <v>19</v>
      </c>
      <c r="N118">
        <f>VLOOKUP(salacsv__2[[#This Row],[Número de Orden]],Hoja4!A120:B886,2,FALSE)</f>
        <v>70</v>
      </c>
      <c r="O118" s="9">
        <f>DATE(YEAR(salacsv__2[[#This Row],[Hora de Llegada]]),MONTH(salacsv__2[[#This Row],[Hora de Llegada]]),DAY(salacsv__2[[#This Row],[Hora de Llegada]]))</f>
        <v>45017</v>
      </c>
      <c r="P118" s="6">
        <f>MOD(salacsv__2[[#This Row],[Hora de Llegada]],1)</f>
        <v>0.12152777778101154</v>
      </c>
      <c r="Q118" s="6">
        <f>MOD(salacsv__2[[#This Row],[Hora de Salida]],1)</f>
        <v>0.23958333333575865</v>
      </c>
      <c r="R118" s="6">
        <f>IF(salacsv__2[[#This Row],[Estado de la Mesa]]="Ocupada",(salacsv__2[[#This Row],[Hora de salida2]]-salacsv__2[[#This Row],[Hora de llegada2]])+$V$2,salacsv__2[[#This Row],[Hora de salida2]]-salacsv__2[[#This Row],[Hora de llegada2]])</f>
        <v>0.12847222222141377</v>
      </c>
      <c r="S118" s="5">
        <f>VLOOKUP(salacsv__2[[#This Row],[Número de Orden]],Hoja4!A120:C886,3,FALSE)/60</f>
        <v>0.13333333333333333</v>
      </c>
      <c r="T118" s="5">
        <f>IF(salacsv__2[[#This Row],[Tiempo de permanencia]]*24-S118&lt;0,0,salacsv__2[[#This Row],[Tiempo de permanencia]]*24-S118)</f>
        <v>2.9499999999805975</v>
      </c>
      <c r="U118" t="str">
        <f>IF(salacsv__2[[#This Row],[Tiempo de degustación (Horas)]]&gt;0,"SI","NO")</f>
        <v>SI</v>
      </c>
      <c r="W118" s="7" t="str">
        <f>TEXT(salacsv__2[[#This Row],[Fecha de factura]],"DDDD")</f>
        <v>sábado</v>
      </c>
    </row>
    <row r="119" spans="1:23" x14ac:dyDescent="0.25">
      <c r="A119">
        <v>13</v>
      </c>
      <c r="B119" t="s">
        <v>180</v>
      </c>
      <c r="C119">
        <v>1</v>
      </c>
      <c r="D119" s="8">
        <v>45017.023611111108</v>
      </c>
      <c r="E119" s="8">
        <v>45017.072916666664</v>
      </c>
      <c r="F119" t="s">
        <v>21</v>
      </c>
      <c r="G119" t="s">
        <v>15</v>
      </c>
      <c r="H119" t="s">
        <v>36</v>
      </c>
      <c r="I119" s="5">
        <v>49.32</v>
      </c>
      <c r="J119" t="s">
        <v>17</v>
      </c>
      <c r="K119">
        <v>118</v>
      </c>
      <c r="L119" t="s">
        <v>29</v>
      </c>
      <c r="M119" t="s">
        <v>405</v>
      </c>
      <c r="N119">
        <f>VLOOKUP(salacsv__2[[#This Row],[Número de Orden]],Hoja4!A121:B887,2,FALSE)</f>
        <v>209</v>
      </c>
      <c r="O119" s="9">
        <f>DATE(YEAR(salacsv__2[[#This Row],[Hora de Llegada]]),MONTH(salacsv__2[[#This Row],[Hora de Llegada]]),DAY(salacsv__2[[#This Row],[Hora de Llegada]]))</f>
        <v>45017</v>
      </c>
      <c r="P119" s="6">
        <f>MOD(salacsv__2[[#This Row],[Hora de Llegada]],1)</f>
        <v>2.361111110803904E-2</v>
      </c>
      <c r="Q119" s="6">
        <f>MOD(salacsv__2[[#This Row],[Hora de Salida]],1)</f>
        <v>7.2916666664241347E-2</v>
      </c>
      <c r="R119" s="6">
        <f>IF(salacsv__2[[#This Row],[Estado de la Mesa]]="Ocupada",(salacsv__2[[#This Row],[Hora de salida2]]-salacsv__2[[#This Row],[Hora de llegada2]])+$V$2,salacsv__2[[#This Row],[Hora de salida2]]-salacsv__2[[#This Row],[Hora de llegada2]])</f>
        <v>4.9305555556202307E-2</v>
      </c>
      <c r="S119" s="5">
        <f>VLOOKUP(salacsv__2[[#This Row],[Número de Orden]],Hoja4!A121:C887,3,FALSE)/60</f>
        <v>2.2666666666666666</v>
      </c>
      <c r="T119" s="5">
        <f>IF(salacsv__2[[#This Row],[Tiempo de permanencia]]*24-S119&lt;0,0,salacsv__2[[#This Row],[Tiempo de permanencia]]*24-S119)</f>
        <v>0</v>
      </c>
      <c r="U119" t="str">
        <f>IF(salacsv__2[[#This Row],[Tiempo de degustación (Horas)]]&gt;0,"SI","NO")</f>
        <v>NO</v>
      </c>
      <c r="W119" s="7" t="str">
        <f>TEXT(salacsv__2[[#This Row],[Fecha de factura]],"DDDD")</f>
        <v>sábado</v>
      </c>
    </row>
    <row r="120" spans="1:23" x14ac:dyDescent="0.25">
      <c r="A120">
        <v>17</v>
      </c>
      <c r="B120" t="s">
        <v>142</v>
      </c>
      <c r="C120">
        <v>3</v>
      </c>
      <c r="D120" s="8">
        <v>45018.14166666667</v>
      </c>
      <c r="E120" s="8">
        <v>45018.210416666669</v>
      </c>
      <c r="F120" t="s">
        <v>32</v>
      </c>
      <c r="G120" t="s">
        <v>48</v>
      </c>
      <c r="H120" t="s">
        <v>16</v>
      </c>
      <c r="I120" s="5">
        <v>11.5</v>
      </c>
      <c r="J120" t="s">
        <v>28</v>
      </c>
      <c r="K120">
        <v>119</v>
      </c>
      <c r="L120" t="s">
        <v>18</v>
      </c>
      <c r="M120" t="s">
        <v>406</v>
      </c>
      <c r="N120">
        <f>VLOOKUP(salacsv__2[[#This Row],[Número de Orden]],Hoja4!A122:B888,2,FALSE)</f>
        <v>134</v>
      </c>
      <c r="O120" s="9">
        <f>DATE(YEAR(salacsv__2[[#This Row],[Hora de Llegada]]),MONTH(salacsv__2[[#This Row],[Hora de Llegada]]),DAY(salacsv__2[[#This Row],[Hora de Llegada]]))</f>
        <v>45018</v>
      </c>
      <c r="P120" s="6">
        <f>MOD(salacsv__2[[#This Row],[Hora de Llegada]],1)</f>
        <v>0.14166666667006211</v>
      </c>
      <c r="Q120" s="6">
        <f>MOD(salacsv__2[[#This Row],[Hora de Salida]],1)</f>
        <v>0.21041666666860692</v>
      </c>
      <c r="R120" s="6">
        <f>IF(salacsv__2[[#This Row],[Estado de la Mesa]]="Ocupada",(salacsv__2[[#This Row],[Hora de salida2]]-salacsv__2[[#This Row],[Hora de llegada2]])+$V$2,salacsv__2[[#This Row],[Hora de salida2]]-salacsv__2[[#This Row],[Hora de llegada2]])</f>
        <v>6.8749999998544808E-2</v>
      </c>
      <c r="S120" s="5">
        <f>VLOOKUP(salacsv__2[[#This Row],[Número de Orden]],Hoja4!A122:C888,3,FALSE)/60</f>
        <v>0.9</v>
      </c>
      <c r="T120" s="5">
        <f>IF(salacsv__2[[#This Row],[Tiempo de permanencia]]*24-S120&lt;0,0,salacsv__2[[#This Row],[Tiempo de permanencia]]*24-S120)</f>
        <v>0.74999999996507538</v>
      </c>
      <c r="U120" t="str">
        <f>IF(salacsv__2[[#This Row],[Tiempo de degustación (Horas)]]&gt;0,"SI","NO")</f>
        <v>SI</v>
      </c>
      <c r="W120" s="7" t="str">
        <f>TEXT(salacsv__2[[#This Row],[Fecha de factura]],"DDDD")</f>
        <v>domingo</v>
      </c>
    </row>
    <row r="121" spans="1:23" x14ac:dyDescent="0.25">
      <c r="A121">
        <v>4</v>
      </c>
      <c r="B121" t="s">
        <v>407</v>
      </c>
      <c r="C121">
        <v>2</v>
      </c>
      <c r="D121" s="8">
        <v>45018.026388888888</v>
      </c>
      <c r="E121" s="8">
        <v>45018.070833333331</v>
      </c>
      <c r="F121" t="s">
        <v>73</v>
      </c>
      <c r="G121" t="s">
        <v>22</v>
      </c>
      <c r="H121" t="s">
        <v>23</v>
      </c>
      <c r="I121" s="5">
        <v>12.51</v>
      </c>
      <c r="J121" t="s">
        <v>28</v>
      </c>
      <c r="K121">
        <v>120</v>
      </c>
      <c r="L121" t="s">
        <v>55</v>
      </c>
      <c r="M121" t="s">
        <v>408</v>
      </c>
      <c r="N121">
        <f>VLOOKUP(salacsv__2[[#This Row],[Número de Orden]],Hoja4!A123:B889,2,FALSE)</f>
        <v>145</v>
      </c>
      <c r="O121" s="9">
        <f>DATE(YEAR(salacsv__2[[#This Row],[Hora de Llegada]]),MONTH(salacsv__2[[#This Row],[Hora de Llegada]]),DAY(salacsv__2[[#This Row],[Hora de Llegada]]))</f>
        <v>45018</v>
      </c>
      <c r="P121" s="6">
        <f>MOD(salacsv__2[[#This Row],[Hora de Llegada]],1)</f>
        <v>2.6388888887595385E-2</v>
      </c>
      <c r="Q121" s="6">
        <f>MOD(salacsv__2[[#This Row],[Hora de Salida]],1)</f>
        <v>7.0833333331393078E-2</v>
      </c>
      <c r="R121" s="6">
        <f>IF(salacsv__2[[#This Row],[Estado de la Mesa]]="Ocupada",(salacsv__2[[#This Row],[Hora de salida2]]-salacsv__2[[#This Row],[Hora de llegada2]])+$V$2,salacsv__2[[#This Row],[Hora de salida2]]-salacsv__2[[#This Row],[Hora de llegada2]])</f>
        <v>4.4444444443797693E-2</v>
      </c>
      <c r="S121" s="5">
        <f>VLOOKUP(salacsv__2[[#This Row],[Número de Orden]],Hoja4!A123:C889,3,FALSE)/60</f>
        <v>1.6166666666666667</v>
      </c>
      <c r="T121" s="5">
        <f>IF(salacsv__2[[#This Row],[Tiempo de permanencia]]*24-S121&lt;0,0,salacsv__2[[#This Row],[Tiempo de permanencia]]*24-S121)</f>
        <v>0</v>
      </c>
      <c r="U121" t="str">
        <f>IF(salacsv__2[[#This Row],[Tiempo de degustación (Horas)]]&gt;0,"SI","NO")</f>
        <v>NO</v>
      </c>
      <c r="W121" s="7" t="str">
        <f>TEXT(salacsv__2[[#This Row],[Fecha de factura]],"DDDD")</f>
        <v>domingo</v>
      </c>
    </row>
    <row r="122" spans="1:23" x14ac:dyDescent="0.25">
      <c r="A122">
        <v>5</v>
      </c>
      <c r="B122" t="s">
        <v>69</v>
      </c>
      <c r="C122">
        <v>4</v>
      </c>
      <c r="D122" s="8">
        <v>45018.15625</v>
      </c>
      <c r="E122" s="8">
        <v>45018.259027777778</v>
      </c>
      <c r="F122" t="s">
        <v>14</v>
      </c>
      <c r="G122" t="s">
        <v>22</v>
      </c>
      <c r="H122" t="s">
        <v>16</v>
      </c>
      <c r="I122" s="5">
        <v>12.3</v>
      </c>
      <c r="J122" t="s">
        <v>28</v>
      </c>
      <c r="K122">
        <v>121</v>
      </c>
      <c r="L122" t="s">
        <v>70</v>
      </c>
      <c r="M122" t="s">
        <v>71</v>
      </c>
      <c r="N122">
        <f>VLOOKUP(salacsv__2[[#This Row],[Número de Orden]],Hoja4!A124:B890,2,FALSE)</f>
        <v>52</v>
      </c>
      <c r="O122" s="9">
        <f>DATE(YEAR(salacsv__2[[#This Row],[Hora de Llegada]]),MONTH(salacsv__2[[#This Row],[Hora de Llegada]]),DAY(salacsv__2[[#This Row],[Hora de Llegada]]))</f>
        <v>45018</v>
      </c>
      <c r="P122" s="6">
        <f>MOD(salacsv__2[[#This Row],[Hora de Llegada]],1)</f>
        <v>0.15625</v>
      </c>
      <c r="Q122" s="6">
        <f>MOD(salacsv__2[[#This Row],[Hora de Salida]],1)</f>
        <v>0.25902777777810115</v>
      </c>
      <c r="R122" s="6">
        <f>IF(salacsv__2[[#This Row],[Estado de la Mesa]]="Ocupada",(salacsv__2[[#This Row],[Hora de salida2]]-salacsv__2[[#This Row],[Hora de llegada2]])+$V$2,salacsv__2[[#This Row],[Hora de salida2]]-salacsv__2[[#This Row],[Hora de llegada2]])</f>
        <v>0.10277777777810115</v>
      </c>
      <c r="S122" s="5">
        <f>VLOOKUP(salacsv__2[[#This Row],[Número de Orden]],Hoja4!A124:C890,3,FALSE)/60</f>
        <v>0.6333333333333333</v>
      </c>
      <c r="T122" s="5">
        <f>IF(salacsv__2[[#This Row],[Tiempo de permanencia]]*24-S122&lt;0,0,salacsv__2[[#This Row],[Tiempo de permanencia]]*24-S122)</f>
        <v>1.8333333333410944</v>
      </c>
      <c r="U122" t="str">
        <f>IF(salacsv__2[[#This Row],[Tiempo de degustación (Horas)]]&gt;0,"SI","NO")</f>
        <v>SI</v>
      </c>
      <c r="W122" s="7" t="str">
        <f>TEXT(salacsv__2[[#This Row],[Fecha de factura]],"DDDD")</f>
        <v>domingo</v>
      </c>
    </row>
    <row r="123" spans="1:23" x14ac:dyDescent="0.25">
      <c r="A123">
        <v>6</v>
      </c>
      <c r="B123" t="s">
        <v>72</v>
      </c>
      <c r="C123">
        <v>6</v>
      </c>
      <c r="D123" s="8">
        <v>45018.057638888888</v>
      </c>
      <c r="E123" s="8">
        <v>45018.116666666669</v>
      </c>
      <c r="F123" t="s">
        <v>73</v>
      </c>
      <c r="G123" t="s">
        <v>22</v>
      </c>
      <c r="H123" t="s">
        <v>36</v>
      </c>
      <c r="I123" s="5">
        <v>20.38</v>
      </c>
      <c r="J123" t="s">
        <v>24</v>
      </c>
      <c r="K123">
        <v>122</v>
      </c>
      <c r="L123" t="s">
        <v>37</v>
      </c>
      <c r="M123" t="s">
        <v>19</v>
      </c>
      <c r="N123">
        <f>VLOOKUP(salacsv__2[[#This Row],[Número de Orden]],Hoja4!A125:B891,2,FALSE)</f>
        <v>105</v>
      </c>
      <c r="O123" s="9">
        <f>DATE(YEAR(salacsv__2[[#This Row],[Hora de Llegada]]),MONTH(salacsv__2[[#This Row],[Hora de Llegada]]),DAY(salacsv__2[[#This Row],[Hora de Llegada]]))</f>
        <v>45018</v>
      </c>
      <c r="P123" s="6">
        <f>MOD(salacsv__2[[#This Row],[Hora de Llegada]],1)</f>
        <v>5.7638888887595385E-2</v>
      </c>
      <c r="Q123" s="6">
        <f>MOD(salacsv__2[[#This Row],[Hora de Salida]],1)</f>
        <v>0.11666666666860692</v>
      </c>
      <c r="R123" s="6">
        <f>IF(salacsv__2[[#This Row],[Estado de la Mesa]]="Ocupada",(salacsv__2[[#This Row],[Hora de salida2]]-salacsv__2[[#This Row],[Hora de llegada2]])+$V$2,salacsv__2[[#This Row],[Hora de salida2]]-salacsv__2[[#This Row],[Hora de llegada2]])</f>
        <v>6.9444444447678208E-2</v>
      </c>
      <c r="S123" s="5">
        <f>VLOOKUP(salacsv__2[[#This Row],[Número de Orden]],Hoja4!A125:C891,3,FALSE)/60</f>
        <v>0.53333333333333333</v>
      </c>
      <c r="T123" s="5">
        <f>IF(salacsv__2[[#This Row],[Tiempo de permanencia]]*24-S123&lt;0,0,salacsv__2[[#This Row],[Tiempo de permanencia]]*24-S123)</f>
        <v>1.1333333334109437</v>
      </c>
      <c r="U123" t="str">
        <f>IF(salacsv__2[[#This Row],[Tiempo de degustación (Horas)]]&gt;0,"SI","NO")</f>
        <v>SI</v>
      </c>
      <c r="W123" s="7" t="str">
        <f>TEXT(salacsv__2[[#This Row],[Fecha de factura]],"DDDD")</f>
        <v>domingo</v>
      </c>
    </row>
    <row r="124" spans="1:23" x14ac:dyDescent="0.25">
      <c r="A124">
        <v>16</v>
      </c>
      <c r="B124" t="s">
        <v>74</v>
      </c>
      <c r="C124">
        <v>6</v>
      </c>
      <c r="D124" s="8">
        <v>45018.131249999999</v>
      </c>
      <c r="E124" s="8">
        <v>45018.173611111109</v>
      </c>
      <c r="F124" t="s">
        <v>14</v>
      </c>
      <c r="G124" t="s">
        <v>22</v>
      </c>
      <c r="H124" t="s">
        <v>36</v>
      </c>
      <c r="I124" s="5">
        <v>46.88</v>
      </c>
      <c r="J124" t="s">
        <v>28</v>
      </c>
      <c r="K124">
        <v>123</v>
      </c>
      <c r="L124" t="s">
        <v>49</v>
      </c>
      <c r="M124" t="s">
        <v>75</v>
      </c>
      <c r="N124">
        <f>VLOOKUP(salacsv__2[[#This Row],[Número de Orden]],Hoja4!A126:B892,2,FALSE)</f>
        <v>24</v>
      </c>
      <c r="O124" s="9">
        <f>DATE(YEAR(salacsv__2[[#This Row],[Hora de Llegada]]),MONTH(salacsv__2[[#This Row],[Hora de Llegada]]),DAY(salacsv__2[[#This Row],[Hora de Llegada]]))</f>
        <v>45018</v>
      </c>
      <c r="P124" s="6">
        <f>MOD(salacsv__2[[#This Row],[Hora de Llegada]],1)</f>
        <v>0.13124999999854481</v>
      </c>
      <c r="Q124" s="6">
        <f>MOD(salacsv__2[[#This Row],[Hora de Salida]],1)</f>
        <v>0.17361111110949423</v>
      </c>
      <c r="R124" s="6">
        <f>IF(salacsv__2[[#This Row],[Estado de la Mesa]]="Ocupada",(salacsv__2[[#This Row],[Hora de salida2]]-salacsv__2[[#This Row],[Hora de llegada2]])+$V$2,salacsv__2[[#This Row],[Hora de salida2]]-salacsv__2[[#This Row],[Hora de llegada2]])</f>
        <v>4.2361111110949423E-2</v>
      </c>
      <c r="S124" s="5">
        <f>VLOOKUP(salacsv__2[[#This Row],[Número de Orden]],Hoja4!A126:C892,3,FALSE)/60</f>
        <v>0.55000000000000004</v>
      </c>
      <c r="T124" s="5">
        <f>IF(salacsv__2[[#This Row],[Tiempo de permanencia]]*24-S124&lt;0,0,salacsv__2[[#This Row],[Tiempo de permanencia]]*24-S124)</f>
        <v>0.46666666666278611</v>
      </c>
      <c r="U124" t="str">
        <f>IF(salacsv__2[[#This Row],[Tiempo de degustación (Horas)]]&gt;0,"SI","NO")</f>
        <v>SI</v>
      </c>
      <c r="W124" s="7" t="str">
        <f>TEXT(salacsv__2[[#This Row],[Fecha de factura]],"DDDD")</f>
        <v>domingo</v>
      </c>
    </row>
    <row r="125" spans="1:23" x14ac:dyDescent="0.25">
      <c r="A125">
        <v>16</v>
      </c>
      <c r="B125" t="s">
        <v>409</v>
      </c>
      <c r="C125">
        <v>5</v>
      </c>
      <c r="D125" s="8">
        <v>45018.152083333334</v>
      </c>
      <c r="E125" s="8">
        <v>45018.223611111112</v>
      </c>
      <c r="F125" t="s">
        <v>52</v>
      </c>
      <c r="G125" t="s">
        <v>22</v>
      </c>
      <c r="H125" t="s">
        <v>36</v>
      </c>
      <c r="I125" s="5">
        <v>10.85</v>
      </c>
      <c r="J125" t="s">
        <v>17</v>
      </c>
      <c r="K125">
        <v>124</v>
      </c>
      <c r="L125" t="s">
        <v>59</v>
      </c>
      <c r="M125" t="s">
        <v>410</v>
      </c>
      <c r="N125">
        <f>VLOOKUP(salacsv__2[[#This Row],[Número de Orden]],Hoja4!A127:B893,2,FALSE)</f>
        <v>222</v>
      </c>
      <c r="O125" s="9">
        <f>DATE(YEAR(salacsv__2[[#This Row],[Hora de Llegada]]),MONTH(salacsv__2[[#This Row],[Hora de Llegada]]),DAY(salacsv__2[[#This Row],[Hora de Llegada]]))</f>
        <v>45018</v>
      </c>
      <c r="P125" s="6">
        <f>MOD(salacsv__2[[#This Row],[Hora de Llegada]],1)</f>
        <v>0.15208333333430346</v>
      </c>
      <c r="Q125" s="6">
        <f>MOD(salacsv__2[[#This Row],[Hora de Salida]],1)</f>
        <v>0.22361111111240461</v>
      </c>
      <c r="R125" s="6">
        <f>IF(salacsv__2[[#This Row],[Estado de la Mesa]]="Ocupada",(salacsv__2[[#This Row],[Hora de salida2]]-salacsv__2[[#This Row],[Hora de llegada2]])+$V$2,salacsv__2[[#This Row],[Hora de salida2]]-salacsv__2[[#This Row],[Hora de llegada2]])</f>
        <v>7.1527777778101154E-2</v>
      </c>
      <c r="S125" s="5">
        <f>VLOOKUP(salacsv__2[[#This Row],[Número de Orden]],Hoja4!A127:C893,3,FALSE)/60</f>
        <v>2.2999999999999998</v>
      </c>
      <c r="T125" s="5">
        <f>IF(salacsv__2[[#This Row],[Tiempo de permanencia]]*24-S125&lt;0,0,salacsv__2[[#This Row],[Tiempo de permanencia]]*24-S125)</f>
        <v>0</v>
      </c>
      <c r="U125" t="str">
        <f>IF(salacsv__2[[#This Row],[Tiempo de degustación (Horas)]]&gt;0,"SI","NO")</f>
        <v>NO</v>
      </c>
      <c r="W125" s="7" t="str">
        <f>TEXT(salacsv__2[[#This Row],[Fecha de factura]],"DDDD")</f>
        <v>domingo</v>
      </c>
    </row>
    <row r="126" spans="1:23" x14ac:dyDescent="0.25">
      <c r="A126">
        <v>14</v>
      </c>
      <c r="B126" t="s">
        <v>411</v>
      </c>
      <c r="C126">
        <v>2</v>
      </c>
      <c r="D126" s="8">
        <v>45018.12222222222</v>
      </c>
      <c r="E126" s="8">
        <v>45018.259027777778</v>
      </c>
      <c r="F126" t="s">
        <v>52</v>
      </c>
      <c r="G126" t="s">
        <v>22</v>
      </c>
      <c r="H126" t="s">
        <v>16</v>
      </c>
      <c r="I126" s="5">
        <v>24.66</v>
      </c>
      <c r="J126" t="s">
        <v>17</v>
      </c>
      <c r="K126">
        <v>125</v>
      </c>
      <c r="L126" t="s">
        <v>29</v>
      </c>
      <c r="M126" t="s">
        <v>412</v>
      </c>
      <c r="N126">
        <f>VLOOKUP(salacsv__2[[#This Row],[Número de Orden]],Hoja4!A128:B894,2,FALSE)</f>
        <v>184</v>
      </c>
      <c r="O126" s="9">
        <f>DATE(YEAR(salacsv__2[[#This Row],[Hora de Llegada]]),MONTH(salacsv__2[[#This Row],[Hora de Llegada]]),DAY(salacsv__2[[#This Row],[Hora de Llegada]]))</f>
        <v>45018</v>
      </c>
      <c r="P126" s="6">
        <f>MOD(salacsv__2[[#This Row],[Hora de Llegada]],1)</f>
        <v>0.12222222222044365</v>
      </c>
      <c r="Q126" s="6">
        <f>MOD(salacsv__2[[#This Row],[Hora de Salida]],1)</f>
        <v>0.25902777777810115</v>
      </c>
      <c r="R126" s="6">
        <f>IF(salacsv__2[[#This Row],[Estado de la Mesa]]="Ocupada",(salacsv__2[[#This Row],[Hora de salida2]]-salacsv__2[[#This Row],[Hora de llegada2]])+$V$2,salacsv__2[[#This Row],[Hora de salida2]]-salacsv__2[[#This Row],[Hora de llegada2]])</f>
        <v>0.1368055555576575</v>
      </c>
      <c r="S126" s="5">
        <f>VLOOKUP(salacsv__2[[#This Row],[Número de Orden]],Hoja4!A128:C894,3,FALSE)/60</f>
        <v>1.4</v>
      </c>
      <c r="T126" s="5">
        <f>IF(salacsv__2[[#This Row],[Tiempo de permanencia]]*24-S126&lt;0,0,salacsv__2[[#This Row],[Tiempo de permanencia]]*24-S126)</f>
        <v>1.8833333333837801</v>
      </c>
      <c r="U126" t="str">
        <f>IF(salacsv__2[[#This Row],[Tiempo de degustación (Horas)]]&gt;0,"SI","NO")</f>
        <v>SI</v>
      </c>
      <c r="W126" s="7" t="str">
        <f>TEXT(salacsv__2[[#This Row],[Fecha de factura]],"DDDD")</f>
        <v>domingo</v>
      </c>
    </row>
    <row r="127" spans="1:23" x14ac:dyDescent="0.25">
      <c r="A127">
        <v>18</v>
      </c>
      <c r="B127" t="s">
        <v>413</v>
      </c>
      <c r="C127">
        <v>3</v>
      </c>
      <c r="D127" s="8">
        <v>45018.114583333336</v>
      </c>
      <c r="E127" s="8">
        <v>45018.216666666667</v>
      </c>
      <c r="F127" t="s">
        <v>73</v>
      </c>
      <c r="G127" t="s">
        <v>22</v>
      </c>
      <c r="H127" t="s">
        <v>16</v>
      </c>
      <c r="I127" s="5">
        <v>41.82</v>
      </c>
      <c r="J127" t="s">
        <v>17</v>
      </c>
      <c r="K127">
        <v>126</v>
      </c>
      <c r="L127" t="s">
        <v>18</v>
      </c>
      <c r="M127" t="s">
        <v>414</v>
      </c>
      <c r="N127">
        <f>VLOOKUP(salacsv__2[[#This Row],[Número de Orden]],Hoja4!A129:B895,2,FALSE)</f>
        <v>165</v>
      </c>
      <c r="O127" s="9">
        <f>DATE(YEAR(salacsv__2[[#This Row],[Hora de Llegada]]),MONTH(salacsv__2[[#This Row],[Hora de Llegada]]),DAY(salacsv__2[[#This Row],[Hora de Llegada]]))</f>
        <v>45018</v>
      </c>
      <c r="P127" s="6">
        <f>MOD(salacsv__2[[#This Row],[Hora de Llegada]],1)</f>
        <v>0.11458333333575865</v>
      </c>
      <c r="Q127" s="6">
        <f>MOD(salacsv__2[[#This Row],[Hora de Salida]],1)</f>
        <v>0.21666666666715173</v>
      </c>
      <c r="R127" s="6">
        <f>IF(salacsv__2[[#This Row],[Estado de la Mesa]]="Ocupada",(salacsv__2[[#This Row],[Hora de salida2]]-salacsv__2[[#This Row],[Hora de llegada2]])+$V$2,salacsv__2[[#This Row],[Hora de salida2]]-salacsv__2[[#This Row],[Hora de llegada2]])</f>
        <v>0.10208333333139308</v>
      </c>
      <c r="S127" s="5">
        <f>VLOOKUP(salacsv__2[[#This Row],[Número de Orden]],Hoja4!A129:C895,3,FALSE)/60</f>
        <v>2.3166666666666669</v>
      </c>
      <c r="T127" s="5">
        <f>IF(salacsv__2[[#This Row],[Tiempo de permanencia]]*24-S127&lt;0,0,salacsv__2[[#This Row],[Tiempo de permanencia]]*24-S127)</f>
        <v>0.133333333286767</v>
      </c>
      <c r="U127" t="str">
        <f>IF(salacsv__2[[#This Row],[Tiempo de degustación (Horas)]]&gt;0,"SI","NO")</f>
        <v>SI</v>
      </c>
      <c r="W127" s="7" t="str">
        <f>TEXT(salacsv__2[[#This Row],[Fecha de factura]],"DDDD")</f>
        <v>domingo</v>
      </c>
    </row>
    <row r="128" spans="1:23" x14ac:dyDescent="0.25">
      <c r="A128">
        <v>6</v>
      </c>
      <c r="B128" t="s">
        <v>76</v>
      </c>
      <c r="C128">
        <v>4</v>
      </c>
      <c r="D128" s="8">
        <v>45018.029166666667</v>
      </c>
      <c r="E128" s="8">
        <v>45018.102777777778</v>
      </c>
      <c r="F128" t="s">
        <v>14</v>
      </c>
      <c r="G128" t="s">
        <v>22</v>
      </c>
      <c r="H128" t="s">
        <v>16</v>
      </c>
      <c r="I128" s="5">
        <v>32.82</v>
      </c>
      <c r="J128" t="s">
        <v>17</v>
      </c>
      <c r="K128">
        <v>127</v>
      </c>
      <c r="L128" t="s">
        <v>49</v>
      </c>
      <c r="M128" t="s">
        <v>44</v>
      </c>
      <c r="N128">
        <f>VLOOKUP(salacsv__2[[#This Row],[Número de Orden]],Hoja4!A130:B896,2,FALSE)</f>
        <v>72</v>
      </c>
      <c r="O128" s="9">
        <f>DATE(YEAR(salacsv__2[[#This Row],[Hora de Llegada]]),MONTH(salacsv__2[[#This Row],[Hora de Llegada]]),DAY(salacsv__2[[#This Row],[Hora de Llegada]]))</f>
        <v>45018</v>
      </c>
      <c r="P128" s="6">
        <f>MOD(salacsv__2[[#This Row],[Hora de Llegada]],1)</f>
        <v>2.9166666667151731E-2</v>
      </c>
      <c r="Q128" s="6">
        <f>MOD(salacsv__2[[#This Row],[Hora de Salida]],1)</f>
        <v>0.10277777777810115</v>
      </c>
      <c r="R128" s="6">
        <f>IF(salacsv__2[[#This Row],[Estado de la Mesa]]="Ocupada",(salacsv__2[[#This Row],[Hora de salida2]]-salacsv__2[[#This Row],[Hora de llegada2]])+$V$2,salacsv__2[[#This Row],[Hora de salida2]]-salacsv__2[[#This Row],[Hora de llegada2]])</f>
        <v>7.3611111110949423E-2</v>
      </c>
      <c r="S128" s="5">
        <f>VLOOKUP(salacsv__2[[#This Row],[Número de Orden]],Hoja4!A130:C896,3,FALSE)/60</f>
        <v>0.5</v>
      </c>
      <c r="T128" s="5">
        <f>IF(salacsv__2[[#This Row],[Tiempo de permanencia]]*24-S128&lt;0,0,salacsv__2[[#This Row],[Tiempo de permanencia]]*24-S128)</f>
        <v>1.2666666666627862</v>
      </c>
      <c r="U128" t="str">
        <f>IF(salacsv__2[[#This Row],[Tiempo de degustación (Horas)]]&gt;0,"SI","NO")</f>
        <v>SI</v>
      </c>
      <c r="W128" s="7" t="str">
        <f>TEXT(salacsv__2[[#This Row],[Fecha de factura]],"DDDD")</f>
        <v>domingo</v>
      </c>
    </row>
    <row r="129" spans="1:23" x14ac:dyDescent="0.25">
      <c r="A129">
        <v>2</v>
      </c>
      <c r="B129" t="s">
        <v>415</v>
      </c>
      <c r="C129">
        <v>5</v>
      </c>
      <c r="D129" s="8">
        <v>45018.063194444447</v>
      </c>
      <c r="E129" s="8">
        <v>45018.144444444442</v>
      </c>
      <c r="F129" t="s">
        <v>32</v>
      </c>
      <c r="G129" t="s">
        <v>22</v>
      </c>
      <c r="H129" t="s">
        <v>23</v>
      </c>
      <c r="I129" s="5">
        <v>49.36</v>
      </c>
      <c r="J129" t="s">
        <v>24</v>
      </c>
      <c r="K129">
        <v>128</v>
      </c>
      <c r="L129" t="s">
        <v>55</v>
      </c>
      <c r="M129" t="s">
        <v>416</v>
      </c>
      <c r="N129">
        <f>VLOOKUP(salacsv__2[[#This Row],[Número de Orden]],Hoja4!A131:B897,2,FALSE)</f>
        <v>239</v>
      </c>
      <c r="O129" s="9">
        <f>DATE(YEAR(salacsv__2[[#This Row],[Hora de Llegada]]),MONTH(salacsv__2[[#This Row],[Hora de Llegada]]),DAY(salacsv__2[[#This Row],[Hora de Llegada]]))</f>
        <v>45018</v>
      </c>
      <c r="P129" s="6">
        <f>MOD(salacsv__2[[#This Row],[Hora de Llegada]],1)</f>
        <v>6.3194444446708076E-2</v>
      </c>
      <c r="Q129" s="6">
        <f>MOD(salacsv__2[[#This Row],[Hora de Salida]],1)</f>
        <v>0.1444444444423425</v>
      </c>
      <c r="R129" s="6">
        <f>IF(salacsv__2[[#This Row],[Estado de la Mesa]]="Ocupada",(salacsv__2[[#This Row],[Hora de salida2]]-salacsv__2[[#This Row],[Hora de llegada2]])+$V$2,salacsv__2[[#This Row],[Hora de salida2]]-salacsv__2[[#This Row],[Hora de llegada2]])</f>
        <v>9.1666666662301097E-2</v>
      </c>
      <c r="S129" s="5">
        <f>VLOOKUP(salacsv__2[[#This Row],[Número de Orden]],Hoja4!A131:C897,3,FALSE)/60</f>
        <v>2.8666666666666667</v>
      </c>
      <c r="T129" s="5">
        <f>IF(salacsv__2[[#This Row],[Tiempo de permanencia]]*24-S129&lt;0,0,salacsv__2[[#This Row],[Tiempo de permanencia]]*24-S129)</f>
        <v>0</v>
      </c>
      <c r="U129" t="str">
        <f>IF(salacsv__2[[#This Row],[Tiempo de degustación (Horas)]]&gt;0,"SI","NO")</f>
        <v>NO</v>
      </c>
      <c r="W129" s="7" t="str">
        <f>TEXT(salacsv__2[[#This Row],[Fecha de factura]],"DDDD")</f>
        <v>domingo</v>
      </c>
    </row>
    <row r="130" spans="1:23" x14ac:dyDescent="0.25">
      <c r="A130">
        <v>16</v>
      </c>
      <c r="B130" t="s">
        <v>417</v>
      </c>
      <c r="C130">
        <v>5</v>
      </c>
      <c r="D130" s="8">
        <v>45018.02847222222</v>
      </c>
      <c r="E130" s="8">
        <v>45018.111805555556</v>
      </c>
      <c r="F130" t="s">
        <v>32</v>
      </c>
      <c r="G130" t="s">
        <v>22</v>
      </c>
      <c r="H130" t="s">
        <v>16</v>
      </c>
      <c r="I130" s="5">
        <v>49.3</v>
      </c>
      <c r="J130" t="s">
        <v>28</v>
      </c>
      <c r="K130">
        <v>129</v>
      </c>
      <c r="L130" t="s">
        <v>18</v>
      </c>
      <c r="M130" t="s">
        <v>418</v>
      </c>
      <c r="N130">
        <f>VLOOKUP(salacsv__2[[#This Row],[Número de Orden]],Hoja4!A132:B898,2,FALSE)</f>
        <v>106</v>
      </c>
      <c r="O130" s="9">
        <f>DATE(YEAR(salacsv__2[[#This Row],[Hora de Llegada]]),MONTH(salacsv__2[[#This Row],[Hora de Llegada]]),DAY(salacsv__2[[#This Row],[Hora de Llegada]]))</f>
        <v>45018</v>
      </c>
      <c r="P130" s="6">
        <f>MOD(salacsv__2[[#This Row],[Hora de Llegada]],1)</f>
        <v>2.8472222220443655E-2</v>
      </c>
      <c r="Q130" s="6">
        <f>MOD(salacsv__2[[#This Row],[Hora de Salida]],1)</f>
        <v>0.11180555555620231</v>
      </c>
      <c r="R130" s="6">
        <f>IF(salacsv__2[[#This Row],[Estado de la Mesa]]="Ocupada",(salacsv__2[[#This Row],[Hora de salida2]]-salacsv__2[[#This Row],[Hora de llegada2]])+$V$2,salacsv__2[[#This Row],[Hora de salida2]]-salacsv__2[[#This Row],[Hora de llegada2]])</f>
        <v>8.3333333335758653E-2</v>
      </c>
      <c r="S130" s="5">
        <f>VLOOKUP(salacsv__2[[#This Row],[Número de Orden]],Hoja4!A132:C898,3,FALSE)/60</f>
        <v>1.3333333333333333</v>
      </c>
      <c r="T130" s="5">
        <f>IF(salacsv__2[[#This Row],[Tiempo de permanencia]]*24-S130&lt;0,0,salacsv__2[[#This Row],[Tiempo de permanencia]]*24-S130)</f>
        <v>0.6666666667248744</v>
      </c>
      <c r="U130" t="str">
        <f>IF(salacsv__2[[#This Row],[Tiempo de degustación (Horas)]]&gt;0,"SI","NO")</f>
        <v>SI</v>
      </c>
      <c r="W130" s="7" t="str">
        <f>TEXT(salacsv__2[[#This Row],[Fecha de factura]],"DDDD")</f>
        <v>domingo</v>
      </c>
    </row>
    <row r="131" spans="1:23" x14ac:dyDescent="0.25">
      <c r="A131">
        <v>10</v>
      </c>
      <c r="B131" t="s">
        <v>77</v>
      </c>
      <c r="C131">
        <v>4</v>
      </c>
      <c r="D131" s="8">
        <v>45018.018055555556</v>
      </c>
      <c r="E131" s="8">
        <v>45018.063888888886</v>
      </c>
      <c r="F131" t="s">
        <v>32</v>
      </c>
      <c r="G131" t="s">
        <v>22</v>
      </c>
      <c r="H131" t="s">
        <v>16</v>
      </c>
      <c r="I131" s="5">
        <v>38.130000000000003</v>
      </c>
      <c r="J131" t="s">
        <v>17</v>
      </c>
      <c r="K131">
        <v>130</v>
      </c>
      <c r="L131" t="s">
        <v>37</v>
      </c>
      <c r="M131" t="s">
        <v>19</v>
      </c>
      <c r="N131">
        <f>VLOOKUP(salacsv__2[[#This Row],[Número de Orden]],Hoja4!A133:B899,2,FALSE)</f>
        <v>35</v>
      </c>
      <c r="O131" s="9">
        <f>DATE(YEAR(salacsv__2[[#This Row],[Hora de Llegada]]),MONTH(salacsv__2[[#This Row],[Hora de Llegada]]),DAY(salacsv__2[[#This Row],[Hora de Llegada]]))</f>
        <v>45018</v>
      </c>
      <c r="P131" s="6">
        <f>MOD(salacsv__2[[#This Row],[Hora de Llegada]],1)</f>
        <v>1.8055555556202307E-2</v>
      </c>
      <c r="Q131" s="6">
        <f>MOD(salacsv__2[[#This Row],[Hora de Salida]],1)</f>
        <v>6.3888888886140194E-2</v>
      </c>
      <c r="R131" s="6">
        <f>IF(salacsv__2[[#This Row],[Estado de la Mesa]]="Ocupada",(salacsv__2[[#This Row],[Hora de salida2]]-salacsv__2[[#This Row],[Hora de llegada2]])+$V$2,salacsv__2[[#This Row],[Hora de salida2]]-salacsv__2[[#This Row],[Hora de llegada2]])</f>
        <v>4.5833333329937886E-2</v>
      </c>
      <c r="S131" s="5">
        <f>VLOOKUP(salacsv__2[[#This Row],[Número de Orden]],Hoja4!A133:C899,3,FALSE)/60</f>
        <v>0.41666666666666669</v>
      </c>
      <c r="T131" s="5">
        <f>IF(salacsv__2[[#This Row],[Tiempo de permanencia]]*24-S131&lt;0,0,salacsv__2[[#This Row],[Tiempo de permanencia]]*24-S131)</f>
        <v>0.68333333325184253</v>
      </c>
      <c r="U131" t="str">
        <f>IF(salacsv__2[[#This Row],[Tiempo de degustación (Horas)]]&gt;0,"SI","NO")</f>
        <v>SI</v>
      </c>
      <c r="W131" s="7" t="str">
        <f>TEXT(salacsv__2[[#This Row],[Fecha de factura]],"DDDD")</f>
        <v>domingo</v>
      </c>
    </row>
    <row r="132" spans="1:23" x14ac:dyDescent="0.25">
      <c r="A132">
        <v>7</v>
      </c>
      <c r="B132" t="s">
        <v>193</v>
      </c>
      <c r="C132">
        <v>5</v>
      </c>
      <c r="D132" s="8">
        <v>45018.029861111114</v>
      </c>
      <c r="E132" s="8">
        <v>45018.179166666669</v>
      </c>
      <c r="F132" t="s">
        <v>14</v>
      </c>
      <c r="G132" t="s">
        <v>22</v>
      </c>
      <c r="H132" t="s">
        <v>16</v>
      </c>
      <c r="I132" s="5">
        <v>42.41</v>
      </c>
      <c r="J132" t="s">
        <v>24</v>
      </c>
      <c r="K132">
        <v>131</v>
      </c>
      <c r="L132" t="s">
        <v>62</v>
      </c>
      <c r="M132" t="s">
        <v>419</v>
      </c>
      <c r="N132">
        <f>VLOOKUP(salacsv__2[[#This Row],[Número de Orden]],Hoja4!A134:B900,2,FALSE)</f>
        <v>157</v>
      </c>
      <c r="O132" s="9">
        <f>DATE(YEAR(salacsv__2[[#This Row],[Hora de Llegada]]),MONTH(salacsv__2[[#This Row],[Hora de Llegada]]),DAY(salacsv__2[[#This Row],[Hora de Llegada]]))</f>
        <v>45018</v>
      </c>
      <c r="P132" s="6">
        <f>MOD(salacsv__2[[#This Row],[Hora de Llegada]],1)</f>
        <v>2.9861111113859806E-2</v>
      </c>
      <c r="Q132" s="6">
        <f>MOD(salacsv__2[[#This Row],[Hora de Salida]],1)</f>
        <v>0.17916666666860692</v>
      </c>
      <c r="R132" s="6">
        <f>IF(salacsv__2[[#This Row],[Estado de la Mesa]]="Ocupada",(salacsv__2[[#This Row],[Hora de salida2]]-salacsv__2[[#This Row],[Hora de llegada2]])+$V$2,salacsv__2[[#This Row],[Hora de salida2]]-salacsv__2[[#This Row],[Hora de llegada2]])</f>
        <v>0.15972222222141377</v>
      </c>
      <c r="S132" s="5">
        <f>VLOOKUP(salacsv__2[[#This Row],[Número de Orden]],Hoja4!A134:C900,3,FALSE)/60</f>
        <v>2</v>
      </c>
      <c r="T132" s="5">
        <f>IF(salacsv__2[[#This Row],[Tiempo de permanencia]]*24-S132&lt;0,0,salacsv__2[[#This Row],[Tiempo de permanencia]]*24-S132)</f>
        <v>1.8333333333139308</v>
      </c>
      <c r="U132" t="str">
        <f>IF(salacsv__2[[#This Row],[Tiempo de degustación (Horas)]]&gt;0,"SI","NO")</f>
        <v>SI</v>
      </c>
      <c r="W132" s="7" t="str">
        <f>TEXT(salacsv__2[[#This Row],[Fecha de factura]],"DDDD")</f>
        <v>domingo</v>
      </c>
    </row>
    <row r="133" spans="1:23" x14ac:dyDescent="0.25">
      <c r="A133">
        <v>9</v>
      </c>
      <c r="B133" t="s">
        <v>420</v>
      </c>
      <c r="C133">
        <v>2</v>
      </c>
      <c r="D133" s="8">
        <v>45018.05972222222</v>
      </c>
      <c r="E133" s="8">
        <v>45018.113194444442</v>
      </c>
      <c r="F133" t="s">
        <v>52</v>
      </c>
      <c r="G133" t="s">
        <v>15</v>
      </c>
      <c r="H133" t="s">
        <v>36</v>
      </c>
      <c r="I133" s="5">
        <v>30.96</v>
      </c>
      <c r="J133" t="s">
        <v>28</v>
      </c>
      <c r="K133">
        <v>132</v>
      </c>
      <c r="L133" t="s">
        <v>29</v>
      </c>
      <c r="M133" t="s">
        <v>421</v>
      </c>
      <c r="N133">
        <f>VLOOKUP(salacsv__2[[#This Row],[Número de Orden]],Hoja4!A135:B901,2,FALSE)</f>
        <v>206</v>
      </c>
      <c r="O133" s="9">
        <f>DATE(YEAR(salacsv__2[[#This Row],[Hora de Llegada]]),MONTH(salacsv__2[[#This Row],[Hora de Llegada]]),DAY(salacsv__2[[#This Row],[Hora de Llegada]]))</f>
        <v>45018</v>
      </c>
      <c r="P133" s="6">
        <f>MOD(salacsv__2[[#This Row],[Hora de Llegada]],1)</f>
        <v>5.9722222220443655E-2</v>
      </c>
      <c r="Q133" s="6">
        <f>MOD(salacsv__2[[#This Row],[Hora de Salida]],1)</f>
        <v>0.1131944444423425</v>
      </c>
      <c r="R133" s="6">
        <f>IF(salacsv__2[[#This Row],[Estado de la Mesa]]="Ocupada",(salacsv__2[[#This Row],[Hora de salida2]]-salacsv__2[[#This Row],[Hora de llegada2]])+$V$2,salacsv__2[[#This Row],[Hora de salida2]]-salacsv__2[[#This Row],[Hora de llegada2]])</f>
        <v>5.3472222221898846E-2</v>
      </c>
      <c r="S133" s="5">
        <f>VLOOKUP(salacsv__2[[#This Row],[Número de Orden]],Hoja4!A135:C901,3,FALSE)/60</f>
        <v>1.7</v>
      </c>
      <c r="T133" s="5">
        <f>IF(salacsv__2[[#This Row],[Tiempo de permanencia]]*24-S133&lt;0,0,salacsv__2[[#This Row],[Tiempo de permanencia]]*24-S133)</f>
        <v>0</v>
      </c>
      <c r="U133" t="str">
        <f>IF(salacsv__2[[#This Row],[Tiempo de degustación (Horas)]]&gt;0,"SI","NO")</f>
        <v>NO</v>
      </c>
      <c r="W133" s="7" t="str">
        <f>TEXT(salacsv__2[[#This Row],[Fecha de factura]],"DDDD")</f>
        <v>domingo</v>
      </c>
    </row>
    <row r="134" spans="1:23" x14ac:dyDescent="0.25">
      <c r="A134">
        <v>20</v>
      </c>
      <c r="B134" t="s">
        <v>130</v>
      </c>
      <c r="C134">
        <v>6</v>
      </c>
      <c r="D134" s="8">
        <v>45018.037499999999</v>
      </c>
      <c r="E134" s="8">
        <v>45018.161111111112</v>
      </c>
      <c r="F134" t="s">
        <v>32</v>
      </c>
      <c r="G134" t="s">
        <v>22</v>
      </c>
      <c r="H134" t="s">
        <v>16</v>
      </c>
      <c r="I134" s="5">
        <v>39.74</v>
      </c>
      <c r="J134" t="s">
        <v>24</v>
      </c>
      <c r="K134">
        <v>133</v>
      </c>
      <c r="L134" t="s">
        <v>33</v>
      </c>
      <c r="M134" t="s">
        <v>422</v>
      </c>
      <c r="N134">
        <f>VLOOKUP(salacsv__2[[#This Row],[Número de Orden]],Hoja4!A136:B902,2,FALSE)</f>
        <v>182</v>
      </c>
      <c r="O134" s="9">
        <f>DATE(YEAR(salacsv__2[[#This Row],[Hora de Llegada]]),MONTH(salacsv__2[[#This Row],[Hora de Llegada]]),DAY(salacsv__2[[#This Row],[Hora de Llegada]]))</f>
        <v>45018</v>
      </c>
      <c r="P134" s="6">
        <f>MOD(salacsv__2[[#This Row],[Hora de Llegada]],1)</f>
        <v>3.7499999998544808E-2</v>
      </c>
      <c r="Q134" s="6">
        <f>MOD(salacsv__2[[#This Row],[Hora de Salida]],1)</f>
        <v>0.16111111111240461</v>
      </c>
      <c r="R134" s="6">
        <f>IF(salacsv__2[[#This Row],[Estado de la Mesa]]="Ocupada",(salacsv__2[[#This Row],[Hora de salida2]]-salacsv__2[[#This Row],[Hora de llegada2]])+$V$2,salacsv__2[[#This Row],[Hora de salida2]]-salacsv__2[[#This Row],[Hora de llegada2]])</f>
        <v>0.13402777778052646</v>
      </c>
      <c r="S134" s="5">
        <f>VLOOKUP(salacsv__2[[#This Row],[Número de Orden]],Hoja4!A136:C902,3,FALSE)/60</f>
        <v>1.7833333333333334</v>
      </c>
      <c r="T134" s="5">
        <f>IF(salacsv__2[[#This Row],[Tiempo de permanencia]]*24-S134&lt;0,0,salacsv__2[[#This Row],[Tiempo de permanencia]]*24-S134)</f>
        <v>1.4333333333993019</v>
      </c>
      <c r="U134" t="str">
        <f>IF(salacsv__2[[#This Row],[Tiempo de degustación (Horas)]]&gt;0,"SI","NO")</f>
        <v>SI</v>
      </c>
      <c r="W134" s="7" t="str">
        <f>TEXT(salacsv__2[[#This Row],[Fecha de factura]],"DDDD")</f>
        <v>domingo</v>
      </c>
    </row>
    <row r="135" spans="1:23" x14ac:dyDescent="0.25">
      <c r="A135">
        <v>3</v>
      </c>
      <c r="B135" t="s">
        <v>423</v>
      </c>
      <c r="C135">
        <v>6</v>
      </c>
      <c r="D135" s="8">
        <v>45018.004861111112</v>
      </c>
      <c r="E135" s="8">
        <v>45018.161111111112</v>
      </c>
      <c r="F135" t="s">
        <v>73</v>
      </c>
      <c r="G135" t="s">
        <v>15</v>
      </c>
      <c r="H135" t="s">
        <v>16</v>
      </c>
      <c r="I135" s="5">
        <v>30.1</v>
      </c>
      <c r="J135" t="s">
        <v>17</v>
      </c>
      <c r="K135">
        <v>134</v>
      </c>
      <c r="L135" t="s">
        <v>55</v>
      </c>
      <c r="M135" t="s">
        <v>424</v>
      </c>
      <c r="N135">
        <f>VLOOKUP(salacsv__2[[#This Row],[Número de Orden]],Hoja4!A137:B903,2,FALSE)</f>
        <v>120</v>
      </c>
      <c r="O135" s="9">
        <f>DATE(YEAR(salacsv__2[[#This Row],[Hora de Llegada]]),MONTH(salacsv__2[[#This Row],[Hora de Llegada]]),DAY(salacsv__2[[#This Row],[Hora de Llegada]]))</f>
        <v>45018</v>
      </c>
      <c r="P135" s="6">
        <f>MOD(salacsv__2[[#This Row],[Hora de Llegada]],1)</f>
        <v>4.8611111124046147E-3</v>
      </c>
      <c r="Q135" s="6">
        <f>MOD(salacsv__2[[#This Row],[Hora de Salida]],1)</f>
        <v>0.16111111111240461</v>
      </c>
      <c r="R135" s="6">
        <f>IF(salacsv__2[[#This Row],[Estado de la Mesa]]="Ocupada",(salacsv__2[[#This Row],[Hora de salida2]]-salacsv__2[[#This Row],[Hora de llegada2]])+$V$2,salacsv__2[[#This Row],[Hora de salida2]]-salacsv__2[[#This Row],[Hora de llegada2]])</f>
        <v>0.15625</v>
      </c>
      <c r="S135" s="5">
        <f>VLOOKUP(salacsv__2[[#This Row],[Número de Orden]],Hoja4!A137:C903,3,FALSE)/60</f>
        <v>0.8</v>
      </c>
      <c r="T135" s="5">
        <f>IF(salacsv__2[[#This Row],[Tiempo de permanencia]]*24-S135&lt;0,0,salacsv__2[[#This Row],[Tiempo de permanencia]]*24-S135)</f>
        <v>2.95</v>
      </c>
      <c r="U135" t="str">
        <f>IF(salacsv__2[[#This Row],[Tiempo de degustación (Horas)]]&gt;0,"SI","NO")</f>
        <v>SI</v>
      </c>
      <c r="W135" s="7" t="str">
        <f>TEXT(salacsv__2[[#This Row],[Fecha de factura]],"DDDD")</f>
        <v>domingo</v>
      </c>
    </row>
    <row r="136" spans="1:23" x14ac:dyDescent="0.25">
      <c r="A136">
        <v>11</v>
      </c>
      <c r="B136" t="s">
        <v>203</v>
      </c>
      <c r="C136">
        <v>1</v>
      </c>
      <c r="D136" s="8">
        <v>45018.041666666664</v>
      </c>
      <c r="E136" s="8">
        <v>45018.125694444447</v>
      </c>
      <c r="F136" t="s">
        <v>21</v>
      </c>
      <c r="G136" t="s">
        <v>15</v>
      </c>
      <c r="H136" t="s">
        <v>16</v>
      </c>
      <c r="I136" s="5">
        <v>34.700000000000003</v>
      </c>
      <c r="J136" t="s">
        <v>24</v>
      </c>
      <c r="K136">
        <v>135</v>
      </c>
      <c r="L136" t="s">
        <v>25</v>
      </c>
      <c r="M136" t="s">
        <v>425</v>
      </c>
      <c r="N136">
        <f>VLOOKUP(salacsv__2[[#This Row],[Número de Orden]],Hoja4!A138:B904,2,FALSE)</f>
        <v>260</v>
      </c>
      <c r="O136" s="9">
        <f>DATE(YEAR(salacsv__2[[#This Row],[Hora de Llegada]]),MONTH(salacsv__2[[#This Row],[Hora de Llegada]]),DAY(salacsv__2[[#This Row],[Hora de Llegada]]))</f>
        <v>45018</v>
      </c>
      <c r="P136" s="6">
        <f>MOD(salacsv__2[[#This Row],[Hora de Llegada]],1)</f>
        <v>4.1666666664241347E-2</v>
      </c>
      <c r="Q136" s="6">
        <f>MOD(salacsv__2[[#This Row],[Hora de Salida]],1)</f>
        <v>0.12569444444670808</v>
      </c>
      <c r="R136" s="6">
        <f>IF(salacsv__2[[#This Row],[Estado de la Mesa]]="Ocupada",(salacsv__2[[#This Row],[Hora de salida2]]-salacsv__2[[#This Row],[Hora de llegada2]])+$V$2,salacsv__2[[#This Row],[Hora de salida2]]-salacsv__2[[#This Row],[Hora de llegada2]])</f>
        <v>9.44444444491334E-2</v>
      </c>
      <c r="S136" s="5">
        <f>VLOOKUP(salacsv__2[[#This Row],[Número de Orden]],Hoja4!A138:C904,3,FALSE)/60</f>
        <v>1.4666666666666666</v>
      </c>
      <c r="T136" s="5">
        <f>IF(salacsv__2[[#This Row],[Tiempo de permanencia]]*24-S136&lt;0,0,salacsv__2[[#This Row],[Tiempo de permanencia]]*24-S136)</f>
        <v>0.80000000011253491</v>
      </c>
      <c r="U136" t="str">
        <f>IF(salacsv__2[[#This Row],[Tiempo de degustación (Horas)]]&gt;0,"SI","NO")</f>
        <v>SI</v>
      </c>
      <c r="W136" s="7" t="str">
        <f>TEXT(salacsv__2[[#This Row],[Fecha de factura]],"DDDD")</f>
        <v>domingo</v>
      </c>
    </row>
    <row r="137" spans="1:23" x14ac:dyDescent="0.25">
      <c r="A137">
        <v>6</v>
      </c>
      <c r="B137" t="s">
        <v>78</v>
      </c>
      <c r="C137">
        <v>1</v>
      </c>
      <c r="D137" s="8">
        <v>45018.076388888891</v>
      </c>
      <c r="E137" s="8">
        <v>45018.209027777775</v>
      </c>
      <c r="F137" t="s">
        <v>73</v>
      </c>
      <c r="G137" t="s">
        <v>22</v>
      </c>
      <c r="H137" t="s">
        <v>16</v>
      </c>
      <c r="I137" s="5">
        <v>30.25</v>
      </c>
      <c r="J137" t="s">
        <v>24</v>
      </c>
      <c r="K137">
        <v>136</v>
      </c>
      <c r="L137" t="s">
        <v>29</v>
      </c>
      <c r="M137" t="s">
        <v>34</v>
      </c>
      <c r="N137">
        <f>VLOOKUP(salacsv__2[[#This Row],[Número de Orden]],Hoja4!A139:B905,2,FALSE)</f>
        <v>80</v>
      </c>
      <c r="O137" s="9">
        <f>DATE(YEAR(salacsv__2[[#This Row],[Hora de Llegada]]),MONTH(salacsv__2[[#This Row],[Hora de Llegada]]),DAY(salacsv__2[[#This Row],[Hora de Llegada]]))</f>
        <v>45018</v>
      </c>
      <c r="P137" s="6">
        <f>MOD(salacsv__2[[#This Row],[Hora de Llegada]],1)</f>
        <v>7.6388888890505768E-2</v>
      </c>
      <c r="Q137" s="6">
        <f>MOD(salacsv__2[[#This Row],[Hora de Salida]],1)</f>
        <v>0.20902777777519077</v>
      </c>
      <c r="R137" s="6">
        <f>IF(salacsv__2[[#This Row],[Estado de la Mesa]]="Ocupada",(salacsv__2[[#This Row],[Hora de salida2]]-salacsv__2[[#This Row],[Hora de llegada2]])+$V$2,salacsv__2[[#This Row],[Hora de salida2]]-salacsv__2[[#This Row],[Hora de llegada2]])</f>
        <v>0.14305555555135166</v>
      </c>
      <c r="S137" s="5">
        <f>VLOOKUP(salacsv__2[[#This Row],[Número de Orden]],Hoja4!A139:C905,3,FALSE)/60</f>
        <v>0.21666666666666667</v>
      </c>
      <c r="T137" s="5">
        <f>IF(salacsv__2[[#This Row],[Tiempo de permanencia]]*24-S137&lt;0,0,salacsv__2[[#This Row],[Tiempo de permanencia]]*24-S137)</f>
        <v>3.2166666665657733</v>
      </c>
      <c r="U137" t="str">
        <f>IF(salacsv__2[[#This Row],[Tiempo de degustación (Horas)]]&gt;0,"SI","NO")</f>
        <v>SI</v>
      </c>
      <c r="W137" s="7" t="str">
        <f>TEXT(salacsv__2[[#This Row],[Fecha de factura]],"DDDD")</f>
        <v>domingo</v>
      </c>
    </row>
    <row r="138" spans="1:23" x14ac:dyDescent="0.25">
      <c r="A138">
        <v>13</v>
      </c>
      <c r="B138" t="s">
        <v>79</v>
      </c>
      <c r="C138">
        <v>3</v>
      </c>
      <c r="D138" s="8">
        <v>45018.056250000001</v>
      </c>
      <c r="E138" s="8">
        <v>45018.174305555556</v>
      </c>
      <c r="F138" t="s">
        <v>14</v>
      </c>
      <c r="G138" t="s">
        <v>48</v>
      </c>
      <c r="H138" t="s">
        <v>16</v>
      </c>
      <c r="I138" s="5">
        <v>12.4</v>
      </c>
      <c r="J138" t="s">
        <v>24</v>
      </c>
      <c r="K138">
        <v>137</v>
      </c>
      <c r="L138" t="s">
        <v>37</v>
      </c>
      <c r="M138" t="s">
        <v>42</v>
      </c>
      <c r="N138">
        <f>VLOOKUP(salacsv__2[[#This Row],[Número de Orden]],Hoja4!A140:B906,2,FALSE)</f>
        <v>63</v>
      </c>
      <c r="O138" s="9">
        <f>DATE(YEAR(salacsv__2[[#This Row],[Hora de Llegada]]),MONTH(salacsv__2[[#This Row],[Hora de Llegada]]),DAY(salacsv__2[[#This Row],[Hora de Llegada]]))</f>
        <v>45018</v>
      </c>
      <c r="P138" s="6">
        <f>MOD(salacsv__2[[#This Row],[Hora de Llegada]],1)</f>
        <v>5.6250000001455192E-2</v>
      </c>
      <c r="Q138" s="6">
        <f>MOD(salacsv__2[[#This Row],[Hora de Salida]],1)</f>
        <v>0.17430555555620231</v>
      </c>
      <c r="R138" s="6">
        <f>IF(salacsv__2[[#This Row],[Estado de la Mesa]]="Ocupada",(salacsv__2[[#This Row],[Hora de salida2]]-salacsv__2[[#This Row],[Hora de llegada2]])+$V$2,salacsv__2[[#This Row],[Hora de salida2]]-salacsv__2[[#This Row],[Hora de llegada2]])</f>
        <v>0.12847222222141377</v>
      </c>
      <c r="S138" s="5">
        <f>VLOOKUP(salacsv__2[[#This Row],[Número de Orden]],Hoja4!A140:C906,3,FALSE)/60</f>
        <v>0.68333333333333335</v>
      </c>
      <c r="T138" s="5">
        <f>IF(salacsv__2[[#This Row],[Tiempo de permanencia]]*24-S138&lt;0,0,salacsv__2[[#This Row],[Tiempo de permanencia]]*24-S138)</f>
        <v>2.3999999999805972</v>
      </c>
      <c r="U138" t="str">
        <f>IF(salacsv__2[[#This Row],[Tiempo de degustación (Horas)]]&gt;0,"SI","NO")</f>
        <v>SI</v>
      </c>
      <c r="W138" s="7" t="str">
        <f>TEXT(salacsv__2[[#This Row],[Fecha de factura]],"DDDD")</f>
        <v>domingo</v>
      </c>
    </row>
    <row r="139" spans="1:23" x14ac:dyDescent="0.25">
      <c r="A139">
        <v>6</v>
      </c>
      <c r="B139" t="s">
        <v>426</v>
      </c>
      <c r="C139">
        <v>2</v>
      </c>
      <c r="D139" s="8">
        <v>45018.158333333333</v>
      </c>
      <c r="E139" s="8">
        <v>45018.214583333334</v>
      </c>
      <c r="F139" t="s">
        <v>32</v>
      </c>
      <c r="G139" t="s">
        <v>48</v>
      </c>
      <c r="H139" t="s">
        <v>36</v>
      </c>
      <c r="I139" s="5">
        <v>32.79</v>
      </c>
      <c r="J139" t="s">
        <v>24</v>
      </c>
      <c r="K139">
        <v>138</v>
      </c>
      <c r="L139" t="s">
        <v>91</v>
      </c>
      <c r="M139" t="s">
        <v>427</v>
      </c>
      <c r="N139">
        <f>VLOOKUP(salacsv__2[[#This Row],[Número de Orden]],Hoja4!A141:B907,2,FALSE)</f>
        <v>238</v>
      </c>
      <c r="O139" s="9">
        <f>DATE(YEAR(salacsv__2[[#This Row],[Hora de Llegada]]),MONTH(salacsv__2[[#This Row],[Hora de Llegada]]),DAY(salacsv__2[[#This Row],[Hora de Llegada]]))</f>
        <v>45018</v>
      </c>
      <c r="P139" s="6">
        <f>MOD(salacsv__2[[#This Row],[Hora de Llegada]],1)</f>
        <v>0.15833333333284827</v>
      </c>
      <c r="Q139" s="6">
        <f>MOD(salacsv__2[[#This Row],[Hora de Salida]],1)</f>
        <v>0.21458333333430346</v>
      </c>
      <c r="R139" s="6">
        <f>IF(salacsv__2[[#This Row],[Estado de la Mesa]]="Ocupada",(salacsv__2[[#This Row],[Hora de salida2]]-salacsv__2[[#This Row],[Hora de llegada2]])+$V$2,salacsv__2[[#This Row],[Hora de salida2]]-salacsv__2[[#This Row],[Hora de llegada2]])</f>
        <v>6.6666666668121863E-2</v>
      </c>
      <c r="S139" s="5">
        <f>VLOOKUP(salacsv__2[[#This Row],[Número de Orden]],Hoja4!A141:C907,3,FALSE)/60</f>
        <v>1.6166666666666667</v>
      </c>
      <c r="T139" s="5">
        <f>IF(salacsv__2[[#This Row],[Tiempo de permanencia]]*24-S139&lt;0,0,salacsv__2[[#This Row],[Tiempo de permanencia]]*24-S139)</f>
        <v>0</v>
      </c>
      <c r="U139" t="str">
        <f>IF(salacsv__2[[#This Row],[Tiempo de degustación (Horas)]]&gt;0,"SI","NO")</f>
        <v>NO</v>
      </c>
      <c r="W139" s="7" t="str">
        <f>TEXT(salacsv__2[[#This Row],[Fecha de factura]],"DDDD")</f>
        <v>domingo</v>
      </c>
    </row>
    <row r="140" spans="1:23" x14ac:dyDescent="0.25">
      <c r="A140">
        <v>16</v>
      </c>
      <c r="B140" t="s">
        <v>80</v>
      </c>
      <c r="C140">
        <v>3</v>
      </c>
      <c r="D140" s="8">
        <v>45018.027777777781</v>
      </c>
      <c r="E140" s="8">
        <v>45018.193749999999</v>
      </c>
      <c r="F140" t="s">
        <v>32</v>
      </c>
      <c r="G140" t="s">
        <v>22</v>
      </c>
      <c r="H140" t="s">
        <v>16</v>
      </c>
      <c r="I140" s="5">
        <v>47.2</v>
      </c>
      <c r="J140" t="s">
        <v>17</v>
      </c>
      <c r="K140">
        <v>139</v>
      </c>
      <c r="L140" t="s">
        <v>33</v>
      </c>
      <c r="M140" t="s">
        <v>19</v>
      </c>
      <c r="N140">
        <f>VLOOKUP(salacsv__2[[#This Row],[Número de Orden]],Hoja4!A142:B908,2,FALSE)</f>
        <v>35</v>
      </c>
      <c r="O140" s="9">
        <f>DATE(YEAR(salacsv__2[[#This Row],[Hora de Llegada]]),MONTH(salacsv__2[[#This Row],[Hora de Llegada]]),DAY(salacsv__2[[#This Row],[Hora de Llegada]]))</f>
        <v>45018</v>
      </c>
      <c r="P140" s="6">
        <f>MOD(salacsv__2[[#This Row],[Hora de Llegada]],1)</f>
        <v>2.7777777781011537E-2</v>
      </c>
      <c r="Q140" s="6">
        <f>MOD(salacsv__2[[#This Row],[Hora de Salida]],1)</f>
        <v>0.19374999999854481</v>
      </c>
      <c r="R140" s="6">
        <f>IF(salacsv__2[[#This Row],[Estado de la Mesa]]="Ocupada",(salacsv__2[[#This Row],[Hora de salida2]]-salacsv__2[[#This Row],[Hora de llegada2]])+$V$2,salacsv__2[[#This Row],[Hora de salida2]]-salacsv__2[[#This Row],[Hora de llegada2]])</f>
        <v>0.16597222221753327</v>
      </c>
      <c r="S140" s="5">
        <f>VLOOKUP(salacsv__2[[#This Row],[Número de Orden]],Hoja4!A142:C908,3,FALSE)/60</f>
        <v>0.43333333333333335</v>
      </c>
      <c r="T140" s="5">
        <f>IF(salacsv__2[[#This Row],[Tiempo de permanencia]]*24-S140&lt;0,0,salacsv__2[[#This Row],[Tiempo de permanencia]]*24-S140)</f>
        <v>3.549999999887465</v>
      </c>
      <c r="U140" t="str">
        <f>IF(salacsv__2[[#This Row],[Tiempo de degustación (Horas)]]&gt;0,"SI","NO")</f>
        <v>SI</v>
      </c>
      <c r="W140" s="7" t="str">
        <f>TEXT(salacsv__2[[#This Row],[Fecha de factura]],"DDDD")</f>
        <v>domingo</v>
      </c>
    </row>
    <row r="141" spans="1:23" x14ac:dyDescent="0.25">
      <c r="A141">
        <v>11</v>
      </c>
      <c r="B141" t="s">
        <v>428</v>
      </c>
      <c r="C141">
        <v>4</v>
      </c>
      <c r="D141" s="8">
        <v>45018.15902777778</v>
      </c>
      <c r="E141" s="8">
        <v>45018.270138888889</v>
      </c>
      <c r="F141" t="s">
        <v>32</v>
      </c>
      <c r="G141" t="s">
        <v>22</v>
      </c>
      <c r="H141" t="s">
        <v>23</v>
      </c>
      <c r="I141" s="5">
        <v>32.130000000000003</v>
      </c>
      <c r="J141" t="s">
        <v>17</v>
      </c>
      <c r="K141">
        <v>140</v>
      </c>
      <c r="L141" t="s">
        <v>70</v>
      </c>
      <c r="M141" t="s">
        <v>429</v>
      </c>
      <c r="N141">
        <f>VLOOKUP(salacsv__2[[#This Row],[Número de Orden]],Hoja4!A143:B909,2,FALSE)</f>
        <v>191</v>
      </c>
      <c r="O141" s="9">
        <f>DATE(YEAR(salacsv__2[[#This Row],[Hora de Llegada]]),MONTH(salacsv__2[[#This Row],[Hora de Llegada]]),DAY(salacsv__2[[#This Row],[Hora de Llegada]]))</f>
        <v>45018</v>
      </c>
      <c r="P141" s="6">
        <f>MOD(salacsv__2[[#This Row],[Hora de Llegada]],1)</f>
        <v>0.15902777777955635</v>
      </c>
      <c r="Q141" s="6">
        <f>MOD(salacsv__2[[#This Row],[Hora de Salida]],1)</f>
        <v>0.27013888888905058</v>
      </c>
      <c r="R141" s="6">
        <f>IF(salacsv__2[[#This Row],[Estado de la Mesa]]="Ocupada",(salacsv__2[[#This Row],[Hora de salida2]]-salacsv__2[[#This Row],[Hora de llegada2]])+$V$2,salacsv__2[[#This Row],[Hora de salida2]]-salacsv__2[[#This Row],[Hora de llegada2]])</f>
        <v>0.11111111110949423</v>
      </c>
      <c r="S141" s="5">
        <f>VLOOKUP(salacsv__2[[#This Row],[Número de Orden]],Hoja4!A143:C909,3,FALSE)/60</f>
        <v>1.9666666666666666</v>
      </c>
      <c r="T141" s="5">
        <f>IF(salacsv__2[[#This Row],[Tiempo de permanencia]]*24-S141&lt;0,0,salacsv__2[[#This Row],[Tiempo de permanencia]]*24-S141)</f>
        <v>0.699999999961195</v>
      </c>
      <c r="U141" t="str">
        <f>IF(salacsv__2[[#This Row],[Tiempo de degustación (Horas)]]&gt;0,"SI","NO")</f>
        <v>SI</v>
      </c>
      <c r="W141" s="7" t="str">
        <f>TEXT(salacsv__2[[#This Row],[Fecha de factura]],"DDDD")</f>
        <v>domingo</v>
      </c>
    </row>
    <row r="142" spans="1:23" x14ac:dyDescent="0.25">
      <c r="A142">
        <v>4</v>
      </c>
      <c r="B142" t="s">
        <v>81</v>
      </c>
      <c r="C142">
        <v>4</v>
      </c>
      <c r="D142" s="8">
        <v>45018.081944444442</v>
      </c>
      <c r="E142" s="8">
        <v>45018.239583333336</v>
      </c>
      <c r="F142" t="s">
        <v>52</v>
      </c>
      <c r="G142" t="s">
        <v>48</v>
      </c>
      <c r="H142" t="s">
        <v>16</v>
      </c>
      <c r="I142" s="5">
        <v>41.56</v>
      </c>
      <c r="J142" t="s">
        <v>28</v>
      </c>
      <c r="K142">
        <v>141</v>
      </c>
      <c r="L142" t="s">
        <v>62</v>
      </c>
      <c r="M142" t="s">
        <v>42</v>
      </c>
      <c r="N142">
        <f>VLOOKUP(salacsv__2[[#This Row],[Número de Orden]],Hoja4!A144:B910,2,FALSE)</f>
        <v>21</v>
      </c>
      <c r="O142" s="9">
        <f>DATE(YEAR(salacsv__2[[#This Row],[Hora de Llegada]]),MONTH(salacsv__2[[#This Row],[Hora de Llegada]]),DAY(salacsv__2[[#This Row],[Hora de Llegada]]))</f>
        <v>45018</v>
      </c>
      <c r="P142" s="6">
        <f>MOD(salacsv__2[[#This Row],[Hora de Llegada]],1)</f>
        <v>8.1944444442342501E-2</v>
      </c>
      <c r="Q142" s="6">
        <f>MOD(salacsv__2[[#This Row],[Hora de Salida]],1)</f>
        <v>0.23958333333575865</v>
      </c>
      <c r="R142" s="6">
        <f>IF(salacsv__2[[#This Row],[Estado de la Mesa]]="Ocupada",(salacsv__2[[#This Row],[Hora de salida2]]-salacsv__2[[#This Row],[Hora de llegada2]])+$V$2,salacsv__2[[#This Row],[Hora de salida2]]-salacsv__2[[#This Row],[Hora de llegada2]])</f>
        <v>0.15763888889341615</v>
      </c>
      <c r="S142" s="5">
        <f>VLOOKUP(salacsv__2[[#This Row],[Número de Orden]],Hoja4!A144:C910,3,FALSE)/60</f>
        <v>0.46666666666666667</v>
      </c>
      <c r="T142" s="5">
        <f>IF(salacsv__2[[#This Row],[Tiempo de permanencia]]*24-S142&lt;0,0,salacsv__2[[#This Row],[Tiempo de permanencia]]*24-S142)</f>
        <v>3.3166666667753208</v>
      </c>
      <c r="U142" t="str">
        <f>IF(salacsv__2[[#This Row],[Tiempo de degustación (Horas)]]&gt;0,"SI","NO")</f>
        <v>SI</v>
      </c>
      <c r="W142" s="7" t="str">
        <f>TEXT(salacsv__2[[#This Row],[Fecha de factura]],"DDDD")</f>
        <v>domingo</v>
      </c>
    </row>
    <row r="143" spans="1:23" x14ac:dyDescent="0.25">
      <c r="A143">
        <v>14</v>
      </c>
      <c r="B143" t="s">
        <v>430</v>
      </c>
      <c r="C143">
        <v>3</v>
      </c>
      <c r="D143" s="8">
        <v>45018.086805555555</v>
      </c>
      <c r="E143" s="8">
        <v>45018.170138888891</v>
      </c>
      <c r="F143" t="s">
        <v>14</v>
      </c>
      <c r="G143" t="s">
        <v>22</v>
      </c>
      <c r="H143" t="s">
        <v>16</v>
      </c>
      <c r="I143" s="5">
        <v>16.29</v>
      </c>
      <c r="J143" t="s">
        <v>24</v>
      </c>
      <c r="K143">
        <v>142</v>
      </c>
      <c r="L143" t="s">
        <v>49</v>
      </c>
      <c r="M143" t="s">
        <v>431</v>
      </c>
      <c r="N143">
        <f>VLOOKUP(salacsv__2[[#This Row],[Número de Orden]],Hoja4!A145:B911,2,FALSE)</f>
        <v>181</v>
      </c>
      <c r="O143" s="9">
        <f>DATE(YEAR(salacsv__2[[#This Row],[Hora de Llegada]]),MONTH(salacsv__2[[#This Row],[Hora de Llegada]]),DAY(salacsv__2[[#This Row],[Hora de Llegada]]))</f>
        <v>45018</v>
      </c>
      <c r="P143" s="6">
        <f>MOD(salacsv__2[[#This Row],[Hora de Llegada]],1)</f>
        <v>8.6805555554747116E-2</v>
      </c>
      <c r="Q143" s="6">
        <f>MOD(salacsv__2[[#This Row],[Hora de Salida]],1)</f>
        <v>0.17013888889050577</v>
      </c>
      <c r="R143" s="6">
        <f>IF(salacsv__2[[#This Row],[Estado de la Mesa]]="Ocupada",(salacsv__2[[#This Row],[Hora de salida2]]-salacsv__2[[#This Row],[Hora de llegada2]])+$V$2,salacsv__2[[#This Row],[Hora de salida2]]-salacsv__2[[#This Row],[Hora de llegada2]])</f>
        <v>9.3750000002425324E-2</v>
      </c>
      <c r="S143" s="5">
        <f>VLOOKUP(salacsv__2[[#This Row],[Número de Orden]],Hoja4!A145:C911,3,FALSE)/60</f>
        <v>1.1666666666666667</v>
      </c>
      <c r="T143" s="5">
        <f>IF(salacsv__2[[#This Row],[Tiempo de permanencia]]*24-S143&lt;0,0,salacsv__2[[#This Row],[Tiempo de permanencia]]*24-S143)</f>
        <v>1.0833333333915409</v>
      </c>
      <c r="U143" t="str">
        <f>IF(salacsv__2[[#This Row],[Tiempo de degustación (Horas)]]&gt;0,"SI","NO")</f>
        <v>SI</v>
      </c>
      <c r="W143" s="7" t="str">
        <f>TEXT(salacsv__2[[#This Row],[Fecha de factura]],"DDDD")</f>
        <v>domingo</v>
      </c>
    </row>
    <row r="144" spans="1:23" x14ac:dyDescent="0.25">
      <c r="A144">
        <v>9</v>
      </c>
      <c r="B144" t="s">
        <v>82</v>
      </c>
      <c r="C144">
        <v>4</v>
      </c>
      <c r="D144" s="8">
        <v>45018.022222222222</v>
      </c>
      <c r="E144" s="8">
        <v>45018.1875</v>
      </c>
      <c r="F144" t="s">
        <v>14</v>
      </c>
      <c r="G144" t="s">
        <v>22</v>
      </c>
      <c r="H144" t="s">
        <v>23</v>
      </c>
      <c r="I144" s="5">
        <v>48.26</v>
      </c>
      <c r="J144" t="s">
        <v>17</v>
      </c>
      <c r="K144">
        <v>143</v>
      </c>
      <c r="L144" t="s">
        <v>18</v>
      </c>
      <c r="M144" t="s">
        <v>60</v>
      </c>
      <c r="N144">
        <f>VLOOKUP(salacsv__2[[#This Row],[Número de Orden]],Hoja4!A146:B912,2,FALSE)</f>
        <v>50</v>
      </c>
      <c r="O144" s="9">
        <f>DATE(YEAR(salacsv__2[[#This Row],[Hora de Llegada]]),MONTH(salacsv__2[[#This Row],[Hora de Llegada]]),DAY(salacsv__2[[#This Row],[Hora de Llegada]]))</f>
        <v>45018</v>
      </c>
      <c r="P144" s="6">
        <f>MOD(salacsv__2[[#This Row],[Hora de Llegada]],1)</f>
        <v>2.2222222221898846E-2</v>
      </c>
      <c r="Q144" s="6">
        <f>MOD(salacsv__2[[#This Row],[Hora de Salida]],1)</f>
        <v>0.1875</v>
      </c>
      <c r="R144" s="6">
        <f>IF(salacsv__2[[#This Row],[Estado de la Mesa]]="Ocupada",(salacsv__2[[#This Row],[Hora de salida2]]-salacsv__2[[#This Row],[Hora de llegada2]])+$V$2,salacsv__2[[#This Row],[Hora de salida2]]-salacsv__2[[#This Row],[Hora de llegada2]])</f>
        <v>0.16527777777810115</v>
      </c>
      <c r="S144" s="5">
        <f>VLOOKUP(salacsv__2[[#This Row],[Número de Orden]],Hoja4!A146:C912,3,FALSE)/60</f>
        <v>0.26666666666666666</v>
      </c>
      <c r="T144" s="5">
        <f>IF(salacsv__2[[#This Row],[Tiempo de permanencia]]*24-S144&lt;0,0,salacsv__2[[#This Row],[Tiempo de permanencia]]*24-S144)</f>
        <v>3.7000000000077611</v>
      </c>
      <c r="U144" t="str">
        <f>IF(salacsv__2[[#This Row],[Tiempo de degustación (Horas)]]&gt;0,"SI","NO")</f>
        <v>SI</v>
      </c>
      <c r="W144" s="7" t="str">
        <f>TEXT(salacsv__2[[#This Row],[Fecha de factura]],"DDDD")</f>
        <v>domingo</v>
      </c>
    </row>
    <row r="145" spans="1:23" x14ac:dyDescent="0.25">
      <c r="A145">
        <v>18</v>
      </c>
      <c r="B145" t="s">
        <v>432</v>
      </c>
      <c r="C145">
        <v>1</v>
      </c>
      <c r="D145" s="8">
        <v>45018.123611111114</v>
      </c>
      <c r="E145" s="8">
        <v>45018.230555555558</v>
      </c>
      <c r="F145" t="s">
        <v>14</v>
      </c>
      <c r="G145" t="s">
        <v>15</v>
      </c>
      <c r="H145" t="s">
        <v>16</v>
      </c>
      <c r="I145" s="5">
        <v>11.22</v>
      </c>
      <c r="J145" t="s">
        <v>24</v>
      </c>
      <c r="K145">
        <v>144</v>
      </c>
      <c r="L145" t="s">
        <v>18</v>
      </c>
      <c r="M145" t="s">
        <v>433</v>
      </c>
      <c r="N145">
        <f>VLOOKUP(salacsv__2[[#This Row],[Número de Orden]],Hoja4!A147:B913,2,FALSE)</f>
        <v>185</v>
      </c>
      <c r="O145" s="9">
        <f>DATE(YEAR(salacsv__2[[#This Row],[Hora de Llegada]]),MONTH(salacsv__2[[#This Row],[Hora de Llegada]]),DAY(salacsv__2[[#This Row],[Hora de Llegada]]))</f>
        <v>45018</v>
      </c>
      <c r="P145" s="6">
        <f>MOD(salacsv__2[[#This Row],[Hora de Llegada]],1)</f>
        <v>0.12361111111385981</v>
      </c>
      <c r="Q145" s="6">
        <f>MOD(salacsv__2[[#This Row],[Hora de Salida]],1)</f>
        <v>0.2305555555576575</v>
      </c>
      <c r="R145" s="6">
        <f>IF(salacsv__2[[#This Row],[Estado de la Mesa]]="Ocupada",(salacsv__2[[#This Row],[Hora de salida2]]-salacsv__2[[#This Row],[Hora de llegada2]])+$V$2,salacsv__2[[#This Row],[Hora de salida2]]-salacsv__2[[#This Row],[Hora de llegada2]])</f>
        <v>0.11736111111046436</v>
      </c>
      <c r="S145" s="5">
        <f>VLOOKUP(salacsv__2[[#This Row],[Número de Orden]],Hoja4!A147:C913,3,FALSE)/60</f>
        <v>2.5</v>
      </c>
      <c r="T145" s="5">
        <f>IF(salacsv__2[[#This Row],[Tiempo de permanencia]]*24-S145&lt;0,0,salacsv__2[[#This Row],[Tiempo de permanencia]]*24-S145)</f>
        <v>0.31666666665114462</v>
      </c>
      <c r="U145" t="str">
        <f>IF(salacsv__2[[#This Row],[Tiempo de degustación (Horas)]]&gt;0,"SI","NO")</f>
        <v>SI</v>
      </c>
      <c r="W145" s="7" t="str">
        <f>TEXT(salacsv__2[[#This Row],[Fecha de factura]],"DDDD")</f>
        <v>domingo</v>
      </c>
    </row>
    <row r="146" spans="1:23" x14ac:dyDescent="0.25">
      <c r="A146">
        <v>2</v>
      </c>
      <c r="B146" t="s">
        <v>434</v>
      </c>
      <c r="C146">
        <v>5</v>
      </c>
      <c r="D146" s="8">
        <v>45018.025694444441</v>
      </c>
      <c r="E146" s="8">
        <v>45018.070833333331</v>
      </c>
      <c r="F146" t="s">
        <v>32</v>
      </c>
      <c r="G146" t="s">
        <v>15</v>
      </c>
      <c r="H146" t="s">
        <v>16</v>
      </c>
      <c r="I146" s="5">
        <v>11.32</v>
      </c>
      <c r="J146" t="s">
        <v>24</v>
      </c>
      <c r="K146">
        <v>145</v>
      </c>
      <c r="L146" t="s">
        <v>91</v>
      </c>
      <c r="M146" t="s">
        <v>435</v>
      </c>
      <c r="N146">
        <f>VLOOKUP(salacsv__2[[#This Row],[Número de Orden]],Hoja4!A148:B914,2,FALSE)</f>
        <v>126</v>
      </c>
      <c r="O146" s="9">
        <f>DATE(YEAR(salacsv__2[[#This Row],[Hora de Llegada]]),MONTH(salacsv__2[[#This Row],[Hora de Llegada]]),DAY(salacsv__2[[#This Row],[Hora de Llegada]]))</f>
        <v>45018</v>
      </c>
      <c r="P146" s="6">
        <f>MOD(salacsv__2[[#This Row],[Hora de Llegada]],1)</f>
        <v>2.569444444088731E-2</v>
      </c>
      <c r="Q146" s="6">
        <f>MOD(salacsv__2[[#This Row],[Hora de Salida]],1)</f>
        <v>7.0833333331393078E-2</v>
      </c>
      <c r="R146" s="6">
        <f>IF(salacsv__2[[#This Row],[Estado de la Mesa]]="Ocupada",(salacsv__2[[#This Row],[Hora de salida2]]-salacsv__2[[#This Row],[Hora de llegada2]])+$V$2,salacsv__2[[#This Row],[Hora de salida2]]-salacsv__2[[#This Row],[Hora de llegada2]])</f>
        <v>5.5555555557172433E-2</v>
      </c>
      <c r="S146" s="5">
        <f>VLOOKUP(salacsv__2[[#This Row],[Número de Orden]],Hoja4!A148:C914,3,FALSE)/60</f>
        <v>1.7666666666666666</v>
      </c>
      <c r="T146" s="5">
        <f>IF(salacsv__2[[#This Row],[Tiempo de permanencia]]*24-S146&lt;0,0,salacsv__2[[#This Row],[Tiempo de permanencia]]*24-S146)</f>
        <v>0</v>
      </c>
      <c r="U146" t="str">
        <f>IF(salacsv__2[[#This Row],[Tiempo de degustación (Horas)]]&gt;0,"SI","NO")</f>
        <v>NO</v>
      </c>
      <c r="W146" s="7" t="str">
        <f>TEXT(salacsv__2[[#This Row],[Fecha de factura]],"DDDD")</f>
        <v>domingo</v>
      </c>
    </row>
    <row r="147" spans="1:23" x14ac:dyDescent="0.25">
      <c r="A147">
        <v>8</v>
      </c>
      <c r="B147" t="s">
        <v>83</v>
      </c>
      <c r="C147">
        <v>6</v>
      </c>
      <c r="D147" s="8">
        <v>45018.069444444445</v>
      </c>
      <c r="E147" s="8">
        <v>45018.120833333334</v>
      </c>
      <c r="F147" t="s">
        <v>52</v>
      </c>
      <c r="G147" t="s">
        <v>22</v>
      </c>
      <c r="H147" t="s">
        <v>16</v>
      </c>
      <c r="I147" s="5">
        <v>38.4</v>
      </c>
      <c r="J147" t="s">
        <v>28</v>
      </c>
      <c r="K147">
        <v>146</v>
      </c>
      <c r="L147" t="s">
        <v>70</v>
      </c>
      <c r="M147" t="s">
        <v>56</v>
      </c>
      <c r="N147">
        <f>VLOOKUP(salacsv__2[[#This Row],[Número de Orden]],Hoja4!A149:B915,2,FALSE)</f>
        <v>62</v>
      </c>
      <c r="O147" s="9">
        <f>DATE(YEAR(salacsv__2[[#This Row],[Hora de Llegada]]),MONTH(salacsv__2[[#This Row],[Hora de Llegada]]),DAY(salacsv__2[[#This Row],[Hora de Llegada]]))</f>
        <v>45018</v>
      </c>
      <c r="P147" s="6">
        <f>MOD(salacsv__2[[#This Row],[Hora de Llegada]],1)</f>
        <v>6.9444444445252884E-2</v>
      </c>
      <c r="Q147" s="6">
        <f>MOD(salacsv__2[[#This Row],[Hora de Salida]],1)</f>
        <v>0.12083333333430346</v>
      </c>
      <c r="R147" s="6">
        <f>IF(salacsv__2[[#This Row],[Estado de la Mesa]]="Ocupada",(salacsv__2[[#This Row],[Hora de salida2]]-salacsv__2[[#This Row],[Hora de llegada2]])+$V$2,salacsv__2[[#This Row],[Hora de salida2]]-salacsv__2[[#This Row],[Hora de llegada2]])</f>
        <v>5.1388888889050577E-2</v>
      </c>
      <c r="S147" s="5">
        <f>VLOOKUP(salacsv__2[[#This Row],[Número de Orden]],Hoja4!A149:C915,3,FALSE)/60</f>
        <v>0.78333333333333333</v>
      </c>
      <c r="T147" s="5">
        <f>IF(salacsv__2[[#This Row],[Tiempo de permanencia]]*24-S147&lt;0,0,salacsv__2[[#This Row],[Tiempo de permanencia]]*24-S147)</f>
        <v>0.45000000000388052</v>
      </c>
      <c r="U147" t="str">
        <f>IF(salacsv__2[[#This Row],[Tiempo de degustación (Horas)]]&gt;0,"SI","NO")</f>
        <v>SI</v>
      </c>
      <c r="W147" s="7" t="str">
        <f>TEXT(salacsv__2[[#This Row],[Fecha de factura]],"DDDD")</f>
        <v>domingo</v>
      </c>
    </row>
    <row r="148" spans="1:23" x14ac:dyDescent="0.25">
      <c r="A148">
        <v>5</v>
      </c>
      <c r="B148" t="s">
        <v>436</v>
      </c>
      <c r="C148">
        <v>4</v>
      </c>
      <c r="D148" s="8">
        <v>45018.137499999997</v>
      </c>
      <c r="E148" s="8">
        <v>45018.206944444442</v>
      </c>
      <c r="F148" t="s">
        <v>52</v>
      </c>
      <c r="G148" t="s">
        <v>48</v>
      </c>
      <c r="H148" t="s">
        <v>16</v>
      </c>
      <c r="I148" s="5">
        <v>27.14</v>
      </c>
      <c r="J148" t="s">
        <v>28</v>
      </c>
      <c r="K148">
        <v>147</v>
      </c>
      <c r="L148" t="s">
        <v>37</v>
      </c>
      <c r="M148" t="s">
        <v>437</v>
      </c>
      <c r="N148">
        <f>VLOOKUP(salacsv__2[[#This Row],[Número de Orden]],Hoja4!A150:B916,2,FALSE)</f>
        <v>84</v>
      </c>
      <c r="O148" s="9">
        <f>DATE(YEAR(salacsv__2[[#This Row],[Hora de Llegada]]),MONTH(salacsv__2[[#This Row],[Hora de Llegada]]),DAY(salacsv__2[[#This Row],[Hora de Llegada]]))</f>
        <v>45018</v>
      </c>
      <c r="P148" s="6">
        <f>MOD(salacsv__2[[#This Row],[Hora de Llegada]],1)</f>
        <v>0.13749999999708962</v>
      </c>
      <c r="Q148" s="6">
        <f>MOD(salacsv__2[[#This Row],[Hora de Salida]],1)</f>
        <v>0.2069444444423425</v>
      </c>
      <c r="R148" s="6">
        <f>IF(salacsv__2[[#This Row],[Estado de la Mesa]]="Ocupada",(salacsv__2[[#This Row],[Hora de salida2]]-salacsv__2[[#This Row],[Hora de llegada2]])+$V$2,salacsv__2[[#This Row],[Hora de salida2]]-salacsv__2[[#This Row],[Hora de llegada2]])</f>
        <v>6.9444444445252884E-2</v>
      </c>
      <c r="S148" s="5">
        <f>VLOOKUP(salacsv__2[[#This Row],[Número de Orden]],Hoja4!A150:C916,3,FALSE)/60</f>
        <v>0.55000000000000004</v>
      </c>
      <c r="T148" s="5">
        <f>IF(salacsv__2[[#This Row],[Tiempo de permanencia]]*24-S148&lt;0,0,salacsv__2[[#This Row],[Tiempo de permanencia]]*24-S148)</f>
        <v>1.1166666666860692</v>
      </c>
      <c r="U148" t="str">
        <f>IF(salacsv__2[[#This Row],[Tiempo de degustación (Horas)]]&gt;0,"SI","NO")</f>
        <v>SI</v>
      </c>
      <c r="W148" s="7" t="str">
        <f>TEXT(salacsv__2[[#This Row],[Fecha de factura]],"DDDD")</f>
        <v>domingo</v>
      </c>
    </row>
    <row r="149" spans="1:23" x14ac:dyDescent="0.25">
      <c r="A149">
        <v>10</v>
      </c>
      <c r="B149" t="s">
        <v>438</v>
      </c>
      <c r="C149">
        <v>6</v>
      </c>
      <c r="D149" s="8">
        <v>45018.161111111112</v>
      </c>
      <c r="E149" s="8">
        <v>45018.249305555553</v>
      </c>
      <c r="F149" t="s">
        <v>52</v>
      </c>
      <c r="G149" t="s">
        <v>22</v>
      </c>
      <c r="H149" t="s">
        <v>36</v>
      </c>
      <c r="I149" s="5">
        <v>46.26</v>
      </c>
      <c r="J149" t="s">
        <v>24</v>
      </c>
      <c r="K149">
        <v>148</v>
      </c>
      <c r="L149" t="s">
        <v>37</v>
      </c>
      <c r="M149" t="s">
        <v>439</v>
      </c>
      <c r="N149">
        <f>VLOOKUP(salacsv__2[[#This Row],[Número de Orden]],Hoja4!A151:B917,2,FALSE)</f>
        <v>212</v>
      </c>
      <c r="O149" s="9">
        <f>DATE(YEAR(salacsv__2[[#This Row],[Hora de Llegada]]),MONTH(salacsv__2[[#This Row],[Hora de Llegada]]),DAY(salacsv__2[[#This Row],[Hora de Llegada]]))</f>
        <v>45018</v>
      </c>
      <c r="P149" s="6">
        <f>MOD(salacsv__2[[#This Row],[Hora de Llegada]],1)</f>
        <v>0.16111111111240461</v>
      </c>
      <c r="Q149" s="6">
        <f>MOD(salacsv__2[[#This Row],[Hora de Salida]],1)</f>
        <v>0.24930555555329192</v>
      </c>
      <c r="R149" s="6">
        <f>IF(salacsv__2[[#This Row],[Estado de la Mesa]]="Ocupada",(salacsv__2[[#This Row],[Hora de salida2]]-salacsv__2[[#This Row],[Hora de llegada2]])+$V$2,salacsv__2[[#This Row],[Hora de salida2]]-salacsv__2[[#This Row],[Hora de llegada2]])</f>
        <v>9.8611111107553981E-2</v>
      </c>
      <c r="S149" s="5">
        <f>VLOOKUP(salacsv__2[[#This Row],[Número de Orden]],Hoja4!A151:C917,3,FALSE)/60</f>
        <v>2.65</v>
      </c>
      <c r="T149" s="5">
        <f>IF(salacsv__2[[#This Row],[Tiempo de permanencia]]*24-S149&lt;0,0,salacsv__2[[#This Row],[Tiempo de permanencia]]*24-S149)</f>
        <v>0</v>
      </c>
      <c r="U149" t="str">
        <f>IF(salacsv__2[[#This Row],[Tiempo de degustación (Horas)]]&gt;0,"SI","NO")</f>
        <v>NO</v>
      </c>
      <c r="W149" s="7" t="str">
        <f>TEXT(salacsv__2[[#This Row],[Fecha de factura]],"DDDD")</f>
        <v>domingo</v>
      </c>
    </row>
    <row r="150" spans="1:23" x14ac:dyDescent="0.25">
      <c r="A150">
        <v>18</v>
      </c>
      <c r="B150" t="s">
        <v>440</v>
      </c>
      <c r="C150">
        <v>4</v>
      </c>
      <c r="D150" s="8">
        <v>45018.065972222219</v>
      </c>
      <c r="E150" s="8">
        <v>45018.201388888891</v>
      </c>
      <c r="F150" t="s">
        <v>21</v>
      </c>
      <c r="G150" t="s">
        <v>48</v>
      </c>
      <c r="H150" t="s">
        <v>16</v>
      </c>
      <c r="I150" s="5">
        <v>15.92</v>
      </c>
      <c r="J150" t="s">
        <v>24</v>
      </c>
      <c r="K150">
        <v>149</v>
      </c>
      <c r="L150" t="s">
        <v>25</v>
      </c>
      <c r="M150" t="s">
        <v>441</v>
      </c>
      <c r="N150">
        <f>VLOOKUP(salacsv__2[[#This Row],[Número de Orden]],Hoja4!A152:B918,2,FALSE)</f>
        <v>226</v>
      </c>
      <c r="O150" s="9">
        <f>DATE(YEAR(salacsv__2[[#This Row],[Hora de Llegada]]),MONTH(salacsv__2[[#This Row],[Hora de Llegada]]),DAY(salacsv__2[[#This Row],[Hora de Llegada]]))</f>
        <v>45018</v>
      </c>
      <c r="P150" s="6">
        <f>MOD(salacsv__2[[#This Row],[Hora de Llegada]],1)</f>
        <v>6.5972222218988463E-2</v>
      </c>
      <c r="Q150" s="6">
        <f>MOD(salacsv__2[[#This Row],[Hora de Salida]],1)</f>
        <v>0.20138888889050577</v>
      </c>
      <c r="R150" s="6">
        <f>IF(salacsv__2[[#This Row],[Estado de la Mesa]]="Ocupada",(salacsv__2[[#This Row],[Hora de salida2]]-salacsv__2[[#This Row],[Hora de llegada2]])+$V$2,salacsv__2[[#This Row],[Hora de salida2]]-salacsv__2[[#This Row],[Hora de llegada2]])</f>
        <v>0.14583333333818396</v>
      </c>
      <c r="S150" s="5">
        <f>VLOOKUP(salacsv__2[[#This Row],[Número de Orden]],Hoja4!A152:C918,3,FALSE)/60</f>
        <v>2.3166666666666669</v>
      </c>
      <c r="T150" s="5">
        <f>IF(salacsv__2[[#This Row],[Tiempo de permanencia]]*24-S150&lt;0,0,salacsv__2[[#This Row],[Tiempo de permanencia]]*24-S150)</f>
        <v>1.1833333334497484</v>
      </c>
      <c r="U150" t="str">
        <f>IF(salacsv__2[[#This Row],[Tiempo de degustación (Horas)]]&gt;0,"SI","NO")</f>
        <v>SI</v>
      </c>
      <c r="W150" s="7" t="str">
        <f>TEXT(salacsv__2[[#This Row],[Fecha de factura]],"DDDD")</f>
        <v>domingo</v>
      </c>
    </row>
    <row r="151" spans="1:23" x14ac:dyDescent="0.25">
      <c r="A151">
        <v>18</v>
      </c>
      <c r="B151" t="s">
        <v>442</v>
      </c>
      <c r="C151">
        <v>6</v>
      </c>
      <c r="D151" s="8">
        <v>45018.025694444441</v>
      </c>
      <c r="E151" s="8">
        <v>45018.131944444445</v>
      </c>
      <c r="F151" t="s">
        <v>73</v>
      </c>
      <c r="G151" t="s">
        <v>22</v>
      </c>
      <c r="H151" t="s">
        <v>36</v>
      </c>
      <c r="I151" s="5">
        <v>48.43</v>
      </c>
      <c r="J151" t="s">
        <v>17</v>
      </c>
      <c r="K151">
        <v>150</v>
      </c>
      <c r="L151" t="s">
        <v>49</v>
      </c>
      <c r="M151" t="s">
        <v>443</v>
      </c>
      <c r="N151">
        <f>VLOOKUP(salacsv__2[[#This Row],[Número de Orden]],Hoja4!A153:B919,2,FALSE)</f>
        <v>150</v>
      </c>
      <c r="O151" s="9">
        <f>DATE(YEAR(salacsv__2[[#This Row],[Hora de Llegada]]),MONTH(salacsv__2[[#This Row],[Hora de Llegada]]),DAY(salacsv__2[[#This Row],[Hora de Llegada]]))</f>
        <v>45018</v>
      </c>
      <c r="P151" s="6">
        <f>MOD(salacsv__2[[#This Row],[Hora de Llegada]],1)</f>
        <v>2.569444444088731E-2</v>
      </c>
      <c r="Q151" s="6">
        <f>MOD(salacsv__2[[#This Row],[Hora de Salida]],1)</f>
        <v>0.13194444444525288</v>
      </c>
      <c r="R151" s="6">
        <f>IF(salacsv__2[[#This Row],[Estado de la Mesa]]="Ocupada",(salacsv__2[[#This Row],[Hora de salida2]]-salacsv__2[[#This Row],[Hora de llegada2]])+$V$2,salacsv__2[[#This Row],[Hora de salida2]]-salacsv__2[[#This Row],[Hora de llegada2]])</f>
        <v>0.10625000000436557</v>
      </c>
      <c r="S151" s="5">
        <f>VLOOKUP(salacsv__2[[#This Row],[Número de Orden]],Hoja4!A153:C919,3,FALSE)/60</f>
        <v>1.7666666666666666</v>
      </c>
      <c r="T151" s="5">
        <f>IF(salacsv__2[[#This Row],[Tiempo de permanencia]]*24-S151&lt;0,0,salacsv__2[[#This Row],[Tiempo de permanencia]]*24-S151)</f>
        <v>0.78333333343810718</v>
      </c>
      <c r="U151" t="str">
        <f>IF(salacsv__2[[#This Row],[Tiempo de degustación (Horas)]]&gt;0,"SI","NO")</f>
        <v>SI</v>
      </c>
      <c r="W151" s="7" t="str">
        <f>TEXT(salacsv__2[[#This Row],[Fecha de factura]],"DDDD")</f>
        <v>domingo</v>
      </c>
    </row>
    <row r="152" spans="1:23" x14ac:dyDescent="0.25">
      <c r="A152">
        <v>6</v>
      </c>
      <c r="B152" t="s">
        <v>444</v>
      </c>
      <c r="C152">
        <v>2</v>
      </c>
      <c r="D152" s="8">
        <v>45018.135416666664</v>
      </c>
      <c r="E152" s="8">
        <v>45018.286805555559</v>
      </c>
      <c r="F152" t="s">
        <v>14</v>
      </c>
      <c r="G152" t="s">
        <v>15</v>
      </c>
      <c r="H152" t="s">
        <v>16</v>
      </c>
      <c r="I152" s="5">
        <v>41.51</v>
      </c>
      <c r="J152" t="s">
        <v>24</v>
      </c>
      <c r="K152">
        <v>151</v>
      </c>
      <c r="L152" t="s">
        <v>62</v>
      </c>
      <c r="M152" t="s">
        <v>445</v>
      </c>
      <c r="N152">
        <f>VLOOKUP(salacsv__2[[#This Row],[Número de Orden]],Hoja4!A154:B920,2,FALSE)</f>
        <v>132</v>
      </c>
      <c r="O152" s="9">
        <f>DATE(YEAR(salacsv__2[[#This Row],[Hora de Llegada]]),MONTH(salacsv__2[[#This Row],[Hora de Llegada]]),DAY(salacsv__2[[#This Row],[Hora de Llegada]]))</f>
        <v>45018</v>
      </c>
      <c r="P152" s="6">
        <f>MOD(salacsv__2[[#This Row],[Hora de Llegada]],1)</f>
        <v>0.13541666666424135</v>
      </c>
      <c r="Q152" s="6">
        <f>MOD(salacsv__2[[#This Row],[Hora de Salida]],1)</f>
        <v>0.28680555555911269</v>
      </c>
      <c r="R152" s="6">
        <f>IF(salacsv__2[[#This Row],[Estado de la Mesa]]="Ocupada",(salacsv__2[[#This Row],[Hora de salida2]]-salacsv__2[[#This Row],[Hora de llegada2]])+$V$2,salacsv__2[[#This Row],[Hora de salida2]]-salacsv__2[[#This Row],[Hora de llegada2]])</f>
        <v>0.161805555561538</v>
      </c>
      <c r="S152" s="5">
        <f>VLOOKUP(salacsv__2[[#This Row],[Número de Orden]],Hoja4!A154:C920,3,FALSE)/60</f>
        <v>0.31666666666666665</v>
      </c>
      <c r="T152" s="5">
        <f>IF(salacsv__2[[#This Row],[Tiempo de permanencia]]*24-S152&lt;0,0,salacsv__2[[#This Row],[Tiempo de permanencia]]*24-S152)</f>
        <v>3.5666666668102458</v>
      </c>
      <c r="U152" t="str">
        <f>IF(salacsv__2[[#This Row],[Tiempo de degustación (Horas)]]&gt;0,"SI","NO")</f>
        <v>SI</v>
      </c>
      <c r="W152" s="7" t="str">
        <f>TEXT(salacsv__2[[#This Row],[Fecha de factura]],"DDDD")</f>
        <v>domingo</v>
      </c>
    </row>
    <row r="153" spans="1:23" x14ac:dyDescent="0.25">
      <c r="A153">
        <v>5</v>
      </c>
      <c r="B153" t="s">
        <v>84</v>
      </c>
      <c r="C153">
        <v>6</v>
      </c>
      <c r="D153" s="8">
        <v>45018.051388888889</v>
      </c>
      <c r="E153" s="8">
        <v>45018.119444444441</v>
      </c>
      <c r="F153" t="s">
        <v>14</v>
      </c>
      <c r="G153" t="s">
        <v>22</v>
      </c>
      <c r="H153" t="s">
        <v>36</v>
      </c>
      <c r="I153" s="5">
        <v>25.57</v>
      </c>
      <c r="J153" t="s">
        <v>28</v>
      </c>
      <c r="K153">
        <v>152</v>
      </c>
      <c r="L153" t="s">
        <v>62</v>
      </c>
      <c r="M153" t="s">
        <v>30</v>
      </c>
      <c r="N153">
        <f>VLOOKUP(salacsv__2[[#This Row],[Número de Orden]],Hoja4!A155:B921,2,FALSE)</f>
        <v>56</v>
      </c>
      <c r="O153" s="9">
        <f>DATE(YEAR(salacsv__2[[#This Row],[Hora de Llegada]]),MONTH(salacsv__2[[#This Row],[Hora de Llegada]]),DAY(salacsv__2[[#This Row],[Hora de Llegada]]))</f>
        <v>45018</v>
      </c>
      <c r="P153" s="6">
        <f>MOD(salacsv__2[[#This Row],[Hora de Llegada]],1)</f>
        <v>5.1388888889050577E-2</v>
      </c>
      <c r="Q153" s="6">
        <f>MOD(salacsv__2[[#This Row],[Hora de Salida]],1)</f>
        <v>0.11944444444088731</v>
      </c>
      <c r="R153" s="6">
        <f>IF(salacsv__2[[#This Row],[Estado de la Mesa]]="Ocupada",(salacsv__2[[#This Row],[Hora de salida2]]-salacsv__2[[#This Row],[Hora de llegada2]])+$V$2,salacsv__2[[#This Row],[Hora de salida2]]-salacsv__2[[#This Row],[Hora de llegada2]])</f>
        <v>6.8055555551836733E-2</v>
      </c>
      <c r="S153" s="5">
        <f>VLOOKUP(salacsv__2[[#This Row],[Número de Orden]],Hoja4!A155:C921,3,FALSE)/60</f>
        <v>0.2</v>
      </c>
      <c r="T153" s="5">
        <f>IF(salacsv__2[[#This Row],[Tiempo de permanencia]]*24-S153&lt;0,0,salacsv__2[[#This Row],[Tiempo de permanencia]]*24-S153)</f>
        <v>1.4333333332440816</v>
      </c>
      <c r="U153" t="str">
        <f>IF(salacsv__2[[#This Row],[Tiempo de degustación (Horas)]]&gt;0,"SI","NO")</f>
        <v>SI</v>
      </c>
      <c r="W153" s="7" t="str">
        <f>TEXT(salacsv__2[[#This Row],[Fecha de factura]],"DDDD")</f>
        <v>domingo</v>
      </c>
    </row>
    <row r="154" spans="1:23" x14ac:dyDescent="0.25">
      <c r="A154">
        <v>10</v>
      </c>
      <c r="B154" t="s">
        <v>292</v>
      </c>
      <c r="C154">
        <v>1</v>
      </c>
      <c r="D154" s="8">
        <v>45018.129166666666</v>
      </c>
      <c r="E154" s="8">
        <v>45018.226388888892</v>
      </c>
      <c r="F154" t="s">
        <v>32</v>
      </c>
      <c r="G154" t="s">
        <v>48</v>
      </c>
      <c r="H154" t="s">
        <v>36</v>
      </c>
      <c r="I154" s="5">
        <v>42.84</v>
      </c>
      <c r="J154" t="s">
        <v>24</v>
      </c>
      <c r="K154">
        <v>153</v>
      </c>
      <c r="L154" t="s">
        <v>70</v>
      </c>
      <c r="M154" t="s">
        <v>446</v>
      </c>
      <c r="N154">
        <f>VLOOKUP(salacsv__2[[#This Row],[Número de Orden]],Hoja4!A156:B922,2,FALSE)</f>
        <v>203</v>
      </c>
      <c r="O154" s="9">
        <f>DATE(YEAR(salacsv__2[[#This Row],[Hora de Llegada]]),MONTH(salacsv__2[[#This Row],[Hora de Llegada]]),DAY(salacsv__2[[#This Row],[Hora de Llegada]]))</f>
        <v>45018</v>
      </c>
      <c r="P154" s="6">
        <f>MOD(salacsv__2[[#This Row],[Hora de Llegada]],1)</f>
        <v>0.12916666666569654</v>
      </c>
      <c r="Q154" s="6">
        <f>MOD(salacsv__2[[#This Row],[Hora de Salida]],1)</f>
        <v>0.22638888889196096</v>
      </c>
      <c r="R154" s="6">
        <f>IF(salacsv__2[[#This Row],[Estado de la Mesa]]="Ocupada",(salacsv__2[[#This Row],[Hora de salida2]]-salacsv__2[[#This Row],[Hora de llegada2]])+$V$2,salacsv__2[[#This Row],[Hora de salida2]]-salacsv__2[[#This Row],[Hora de llegada2]])</f>
        <v>0.10763888889293109</v>
      </c>
      <c r="S154" s="5">
        <f>VLOOKUP(salacsv__2[[#This Row],[Número de Orden]],Hoja4!A156:C922,3,FALSE)/60</f>
        <v>1.4833333333333334</v>
      </c>
      <c r="T154" s="5">
        <f>IF(salacsv__2[[#This Row],[Tiempo de permanencia]]*24-S154&lt;0,0,salacsv__2[[#This Row],[Tiempo de permanencia]]*24-S154)</f>
        <v>1.1000000000970127</v>
      </c>
      <c r="U154" t="str">
        <f>IF(salacsv__2[[#This Row],[Tiempo de degustación (Horas)]]&gt;0,"SI","NO")</f>
        <v>SI</v>
      </c>
      <c r="W154" s="7" t="str">
        <f>TEXT(salacsv__2[[#This Row],[Fecha de factura]],"DDDD")</f>
        <v>domingo</v>
      </c>
    </row>
    <row r="155" spans="1:23" x14ac:dyDescent="0.25">
      <c r="A155">
        <v>11</v>
      </c>
      <c r="B155" t="s">
        <v>447</v>
      </c>
      <c r="C155">
        <v>6</v>
      </c>
      <c r="D155" s="8">
        <v>45018.089583333334</v>
      </c>
      <c r="E155" s="8">
        <v>45018.15</v>
      </c>
      <c r="F155" t="s">
        <v>73</v>
      </c>
      <c r="G155" t="s">
        <v>48</v>
      </c>
      <c r="H155" t="s">
        <v>16</v>
      </c>
      <c r="I155" s="5">
        <v>17.2</v>
      </c>
      <c r="J155" t="s">
        <v>17</v>
      </c>
      <c r="K155">
        <v>154</v>
      </c>
      <c r="L155" t="s">
        <v>62</v>
      </c>
      <c r="M155" t="s">
        <v>448</v>
      </c>
      <c r="N155">
        <f>VLOOKUP(salacsv__2[[#This Row],[Número de Orden]],Hoja4!A157:B923,2,FALSE)</f>
        <v>144</v>
      </c>
      <c r="O155" s="9">
        <f>DATE(YEAR(salacsv__2[[#This Row],[Hora de Llegada]]),MONTH(salacsv__2[[#This Row],[Hora de Llegada]]),DAY(salacsv__2[[#This Row],[Hora de Llegada]]))</f>
        <v>45018</v>
      </c>
      <c r="P155" s="6">
        <f>MOD(salacsv__2[[#This Row],[Hora de Llegada]],1)</f>
        <v>8.9583333334303461E-2</v>
      </c>
      <c r="Q155" s="6">
        <f>MOD(salacsv__2[[#This Row],[Hora de Salida]],1)</f>
        <v>0.15000000000145519</v>
      </c>
      <c r="R155" s="6">
        <f>IF(salacsv__2[[#This Row],[Estado de la Mesa]]="Ocupada",(salacsv__2[[#This Row],[Hora de salida2]]-salacsv__2[[#This Row],[Hora de llegada2]])+$V$2,salacsv__2[[#This Row],[Hora de salida2]]-salacsv__2[[#This Row],[Hora de llegada2]])</f>
        <v>6.0416666667151731E-2</v>
      </c>
      <c r="S155" s="5">
        <f>VLOOKUP(salacsv__2[[#This Row],[Número de Orden]],Hoja4!A157:C923,3,FALSE)/60</f>
        <v>1.3666666666666667</v>
      </c>
      <c r="T155" s="5">
        <f>IF(salacsv__2[[#This Row],[Tiempo de permanencia]]*24-S155&lt;0,0,salacsv__2[[#This Row],[Tiempo de permanencia]]*24-S155)</f>
        <v>8.3333333344974836E-2</v>
      </c>
      <c r="U155" t="str">
        <f>IF(salacsv__2[[#This Row],[Tiempo de degustación (Horas)]]&gt;0,"SI","NO")</f>
        <v>SI</v>
      </c>
      <c r="W155" s="7" t="str">
        <f>TEXT(salacsv__2[[#This Row],[Fecha de factura]],"DDDD")</f>
        <v>domingo</v>
      </c>
    </row>
    <row r="156" spans="1:23" x14ac:dyDescent="0.25">
      <c r="A156">
        <v>7</v>
      </c>
      <c r="B156" t="s">
        <v>449</v>
      </c>
      <c r="C156">
        <v>2</v>
      </c>
      <c r="D156" s="8">
        <v>45018.078472222223</v>
      </c>
      <c r="E156" s="8">
        <v>45018.197222222225</v>
      </c>
      <c r="F156" t="s">
        <v>21</v>
      </c>
      <c r="G156" t="s">
        <v>22</v>
      </c>
      <c r="H156" t="s">
        <v>16</v>
      </c>
      <c r="I156" s="5">
        <v>25.72</v>
      </c>
      <c r="J156" t="s">
        <v>28</v>
      </c>
      <c r="K156">
        <v>155</v>
      </c>
      <c r="L156" t="s">
        <v>91</v>
      </c>
      <c r="M156" t="s">
        <v>450</v>
      </c>
      <c r="N156">
        <f>VLOOKUP(salacsv__2[[#This Row],[Número de Orden]],Hoja4!A158:B924,2,FALSE)</f>
        <v>136</v>
      </c>
      <c r="O156" s="9">
        <f>DATE(YEAR(salacsv__2[[#This Row],[Hora de Llegada]]),MONTH(salacsv__2[[#This Row],[Hora de Llegada]]),DAY(salacsv__2[[#This Row],[Hora de Llegada]]))</f>
        <v>45018</v>
      </c>
      <c r="P156" s="6">
        <f>MOD(salacsv__2[[#This Row],[Hora de Llegada]],1)</f>
        <v>7.8472222223354038E-2</v>
      </c>
      <c r="Q156" s="6">
        <f>MOD(salacsv__2[[#This Row],[Hora de Salida]],1)</f>
        <v>0.19722222222480923</v>
      </c>
      <c r="R156" s="6">
        <f>IF(salacsv__2[[#This Row],[Estado de la Mesa]]="Ocupada",(salacsv__2[[#This Row],[Hora de salida2]]-salacsv__2[[#This Row],[Hora de llegada2]])+$V$2,salacsv__2[[#This Row],[Hora de salida2]]-salacsv__2[[#This Row],[Hora de llegada2]])</f>
        <v>0.11875000000145519</v>
      </c>
      <c r="S156" s="5">
        <f>VLOOKUP(salacsv__2[[#This Row],[Número de Orden]],Hoja4!A158:C924,3,FALSE)/60</f>
        <v>1.6666666666666667</v>
      </c>
      <c r="T156" s="5">
        <f>IF(salacsv__2[[#This Row],[Tiempo de permanencia]]*24-S156&lt;0,0,salacsv__2[[#This Row],[Tiempo de permanencia]]*24-S156)</f>
        <v>1.1833333333682579</v>
      </c>
      <c r="U156" t="str">
        <f>IF(salacsv__2[[#This Row],[Tiempo de degustación (Horas)]]&gt;0,"SI","NO")</f>
        <v>SI</v>
      </c>
      <c r="W156" s="7" t="str">
        <f>TEXT(salacsv__2[[#This Row],[Fecha de factura]],"DDDD")</f>
        <v>domingo</v>
      </c>
    </row>
    <row r="157" spans="1:23" x14ac:dyDescent="0.25">
      <c r="A157">
        <v>6</v>
      </c>
      <c r="B157" t="s">
        <v>85</v>
      </c>
      <c r="C157">
        <v>4</v>
      </c>
      <c r="D157" s="8">
        <v>45018.027777777781</v>
      </c>
      <c r="E157" s="8">
        <v>45018.178472222222</v>
      </c>
      <c r="F157" t="s">
        <v>52</v>
      </c>
      <c r="G157" t="s">
        <v>15</v>
      </c>
      <c r="H157" t="s">
        <v>16</v>
      </c>
      <c r="I157" s="5">
        <v>19.03</v>
      </c>
      <c r="J157" t="s">
        <v>17</v>
      </c>
      <c r="K157">
        <v>156</v>
      </c>
      <c r="L157" t="s">
        <v>59</v>
      </c>
      <c r="M157" t="s">
        <v>30</v>
      </c>
      <c r="N157">
        <f>VLOOKUP(salacsv__2[[#This Row],[Número de Orden]],Hoja4!A159:B925,2,FALSE)</f>
        <v>56</v>
      </c>
      <c r="O157" s="9">
        <f>DATE(YEAR(salacsv__2[[#This Row],[Hora de Llegada]]),MONTH(salacsv__2[[#This Row],[Hora de Llegada]]),DAY(salacsv__2[[#This Row],[Hora de Llegada]]))</f>
        <v>45018</v>
      </c>
      <c r="P157" s="6">
        <f>MOD(salacsv__2[[#This Row],[Hora de Llegada]],1)</f>
        <v>2.7777777781011537E-2</v>
      </c>
      <c r="Q157" s="6">
        <f>MOD(salacsv__2[[#This Row],[Hora de Salida]],1)</f>
        <v>0.17847222222189885</v>
      </c>
      <c r="R157" s="6">
        <f>IF(salacsv__2[[#This Row],[Estado de la Mesa]]="Ocupada",(salacsv__2[[#This Row],[Hora de salida2]]-salacsv__2[[#This Row],[Hora de llegada2]])+$V$2,salacsv__2[[#This Row],[Hora de salida2]]-salacsv__2[[#This Row],[Hora de llegada2]])</f>
        <v>0.15069444444088731</v>
      </c>
      <c r="S157" s="5">
        <f>VLOOKUP(salacsv__2[[#This Row],[Número de Orden]],Hoja4!A159:C925,3,FALSE)/60</f>
        <v>0.1</v>
      </c>
      <c r="T157" s="5">
        <f>IF(salacsv__2[[#This Row],[Tiempo de permanencia]]*24-S157&lt;0,0,salacsv__2[[#This Row],[Tiempo de permanencia]]*24-S157)</f>
        <v>3.5166666665812953</v>
      </c>
      <c r="U157" t="str">
        <f>IF(salacsv__2[[#This Row],[Tiempo de degustación (Horas)]]&gt;0,"SI","NO")</f>
        <v>SI</v>
      </c>
      <c r="W157" s="7" t="str">
        <f>TEXT(salacsv__2[[#This Row],[Fecha de factura]],"DDDD")</f>
        <v>domingo</v>
      </c>
    </row>
    <row r="158" spans="1:23" x14ac:dyDescent="0.25">
      <c r="A158">
        <v>13</v>
      </c>
      <c r="B158" t="s">
        <v>451</v>
      </c>
      <c r="C158">
        <v>5</v>
      </c>
      <c r="D158" s="8">
        <v>45018.140277777777</v>
      </c>
      <c r="E158" s="8">
        <v>45018.260416666664</v>
      </c>
      <c r="F158" t="s">
        <v>52</v>
      </c>
      <c r="G158" t="s">
        <v>48</v>
      </c>
      <c r="H158" t="s">
        <v>16</v>
      </c>
      <c r="I158" s="5">
        <v>28.48</v>
      </c>
      <c r="J158" t="s">
        <v>24</v>
      </c>
      <c r="K158">
        <v>157</v>
      </c>
      <c r="L158" t="s">
        <v>18</v>
      </c>
      <c r="M158" t="s">
        <v>452</v>
      </c>
      <c r="N158">
        <f>VLOOKUP(salacsv__2[[#This Row],[Número de Orden]],Hoja4!A160:B926,2,FALSE)</f>
        <v>271</v>
      </c>
      <c r="O158" s="9">
        <f>DATE(YEAR(salacsv__2[[#This Row],[Hora de Llegada]]),MONTH(salacsv__2[[#This Row],[Hora de Llegada]]),DAY(salacsv__2[[#This Row],[Hora de Llegada]]))</f>
        <v>45018</v>
      </c>
      <c r="P158" s="6">
        <f>MOD(salacsv__2[[#This Row],[Hora de Llegada]],1)</f>
        <v>0.14027777777664596</v>
      </c>
      <c r="Q158" s="6">
        <f>MOD(salacsv__2[[#This Row],[Hora de Salida]],1)</f>
        <v>0.26041666666424135</v>
      </c>
      <c r="R158" s="6">
        <f>IF(salacsv__2[[#This Row],[Estado de la Mesa]]="Ocupada",(salacsv__2[[#This Row],[Hora de salida2]]-salacsv__2[[#This Row],[Hora de llegada2]])+$V$2,salacsv__2[[#This Row],[Hora de salida2]]-salacsv__2[[#This Row],[Hora de llegada2]])</f>
        <v>0.13055555555426204</v>
      </c>
      <c r="S158" s="5">
        <f>VLOOKUP(salacsv__2[[#This Row],[Número de Orden]],Hoja4!A160:C926,3,FALSE)/60</f>
        <v>2.5</v>
      </c>
      <c r="T158" s="5">
        <f>IF(salacsv__2[[#This Row],[Tiempo de permanencia]]*24-S158&lt;0,0,salacsv__2[[#This Row],[Tiempo de permanencia]]*24-S158)</f>
        <v>0.63333333330228925</v>
      </c>
      <c r="U158" t="str">
        <f>IF(salacsv__2[[#This Row],[Tiempo de degustación (Horas)]]&gt;0,"SI","NO")</f>
        <v>SI</v>
      </c>
      <c r="W158" s="7" t="str">
        <f>TEXT(salacsv__2[[#This Row],[Fecha de factura]],"DDDD")</f>
        <v>domingo</v>
      </c>
    </row>
    <row r="159" spans="1:23" x14ac:dyDescent="0.25">
      <c r="A159">
        <v>5</v>
      </c>
      <c r="B159" t="s">
        <v>177</v>
      </c>
      <c r="C159">
        <v>5</v>
      </c>
      <c r="D159" s="8">
        <v>45018.114583333336</v>
      </c>
      <c r="E159" s="8">
        <v>45018.165972222225</v>
      </c>
      <c r="F159" t="s">
        <v>52</v>
      </c>
      <c r="G159" t="s">
        <v>22</v>
      </c>
      <c r="H159" t="s">
        <v>16</v>
      </c>
      <c r="I159" s="5">
        <v>48.75</v>
      </c>
      <c r="J159" t="s">
        <v>17</v>
      </c>
      <c r="K159">
        <v>158</v>
      </c>
      <c r="L159" t="s">
        <v>33</v>
      </c>
      <c r="M159" t="s">
        <v>453</v>
      </c>
      <c r="N159">
        <f>VLOOKUP(salacsv__2[[#This Row],[Número de Orden]],Hoja4!A161:B927,2,FALSE)</f>
        <v>310</v>
      </c>
      <c r="O159" s="9">
        <f>DATE(YEAR(salacsv__2[[#This Row],[Hora de Llegada]]),MONTH(salacsv__2[[#This Row],[Hora de Llegada]]),DAY(salacsv__2[[#This Row],[Hora de Llegada]]))</f>
        <v>45018</v>
      </c>
      <c r="P159" s="6">
        <f>MOD(salacsv__2[[#This Row],[Hora de Llegada]],1)</f>
        <v>0.11458333333575865</v>
      </c>
      <c r="Q159" s="6">
        <f>MOD(salacsv__2[[#This Row],[Hora de Salida]],1)</f>
        <v>0.16597222222480923</v>
      </c>
      <c r="R159" s="6">
        <f>IF(salacsv__2[[#This Row],[Estado de la Mesa]]="Ocupada",(salacsv__2[[#This Row],[Hora de salida2]]-salacsv__2[[#This Row],[Hora de llegada2]])+$V$2,salacsv__2[[#This Row],[Hora de salida2]]-salacsv__2[[#This Row],[Hora de llegada2]])</f>
        <v>5.1388888889050577E-2</v>
      </c>
      <c r="S159" s="5">
        <f>VLOOKUP(salacsv__2[[#This Row],[Número de Orden]],Hoja4!A161:C927,3,FALSE)/60</f>
        <v>2.25</v>
      </c>
      <c r="T159" s="5">
        <f>IF(salacsv__2[[#This Row],[Tiempo de permanencia]]*24-S159&lt;0,0,salacsv__2[[#This Row],[Tiempo de permanencia]]*24-S159)</f>
        <v>0</v>
      </c>
      <c r="U159" t="str">
        <f>IF(salacsv__2[[#This Row],[Tiempo de degustación (Horas)]]&gt;0,"SI","NO")</f>
        <v>NO</v>
      </c>
      <c r="W159" s="7" t="str">
        <f>TEXT(salacsv__2[[#This Row],[Fecha de factura]],"DDDD")</f>
        <v>domingo</v>
      </c>
    </row>
    <row r="160" spans="1:23" x14ac:dyDescent="0.25">
      <c r="A160">
        <v>16</v>
      </c>
      <c r="B160" t="s">
        <v>454</v>
      </c>
      <c r="C160">
        <v>1</v>
      </c>
      <c r="D160" s="8">
        <v>45018.006944444445</v>
      </c>
      <c r="E160" s="8">
        <v>45018.052083333336</v>
      </c>
      <c r="F160" t="s">
        <v>52</v>
      </c>
      <c r="G160" t="s">
        <v>48</v>
      </c>
      <c r="H160" t="s">
        <v>16</v>
      </c>
      <c r="I160" s="5">
        <v>47.81</v>
      </c>
      <c r="J160" t="s">
        <v>24</v>
      </c>
      <c r="K160">
        <v>159</v>
      </c>
      <c r="L160" t="s">
        <v>25</v>
      </c>
      <c r="M160" t="s">
        <v>455</v>
      </c>
      <c r="N160">
        <f>VLOOKUP(salacsv__2[[#This Row],[Número de Orden]],Hoja4!A162:B928,2,FALSE)</f>
        <v>253</v>
      </c>
      <c r="O160" s="9">
        <f>DATE(YEAR(salacsv__2[[#This Row],[Hora de Llegada]]),MONTH(salacsv__2[[#This Row],[Hora de Llegada]]),DAY(salacsv__2[[#This Row],[Hora de Llegada]]))</f>
        <v>45018</v>
      </c>
      <c r="P160" s="6">
        <f>MOD(salacsv__2[[#This Row],[Hora de Llegada]],1)</f>
        <v>6.9444444452528842E-3</v>
      </c>
      <c r="Q160" s="6">
        <f>MOD(salacsv__2[[#This Row],[Hora de Salida]],1)</f>
        <v>5.2083333335758653E-2</v>
      </c>
      <c r="R160" s="6">
        <f>IF(salacsv__2[[#This Row],[Estado de la Mesa]]="Ocupada",(salacsv__2[[#This Row],[Hora de salida2]]-salacsv__2[[#This Row],[Hora de llegada2]])+$V$2,salacsv__2[[#This Row],[Hora de salida2]]-salacsv__2[[#This Row],[Hora de llegada2]])</f>
        <v>5.5555555557172433E-2</v>
      </c>
      <c r="S160" s="5">
        <f>VLOOKUP(salacsv__2[[#This Row],[Número de Orden]],Hoja4!A162:C928,3,FALSE)/60</f>
        <v>1.2333333333333334</v>
      </c>
      <c r="T160" s="5">
        <f>IF(salacsv__2[[#This Row],[Tiempo de permanencia]]*24-S160&lt;0,0,salacsv__2[[#This Row],[Tiempo de permanencia]]*24-S160)</f>
        <v>0.10000000003880505</v>
      </c>
      <c r="U160" t="str">
        <f>IF(salacsv__2[[#This Row],[Tiempo de degustación (Horas)]]&gt;0,"SI","NO")</f>
        <v>SI</v>
      </c>
      <c r="W160" s="7" t="str">
        <f>TEXT(salacsv__2[[#This Row],[Fecha de factura]],"DDDD")</f>
        <v>domingo</v>
      </c>
    </row>
    <row r="161" spans="1:23" x14ac:dyDescent="0.25">
      <c r="A161">
        <v>19</v>
      </c>
      <c r="B161" t="s">
        <v>116</v>
      </c>
      <c r="C161">
        <v>6</v>
      </c>
      <c r="D161" s="8">
        <v>45018.04583333333</v>
      </c>
      <c r="E161" s="8">
        <v>45018.189583333333</v>
      </c>
      <c r="F161" t="s">
        <v>32</v>
      </c>
      <c r="G161" t="s">
        <v>22</v>
      </c>
      <c r="H161" t="s">
        <v>16</v>
      </c>
      <c r="I161" s="5">
        <v>26.02</v>
      </c>
      <c r="J161" t="s">
        <v>28</v>
      </c>
      <c r="K161">
        <v>160</v>
      </c>
      <c r="L161" t="s">
        <v>37</v>
      </c>
      <c r="M161" t="s">
        <v>456</v>
      </c>
      <c r="N161">
        <f>VLOOKUP(salacsv__2[[#This Row],[Número de Orden]],Hoja4!A163:B929,2,FALSE)</f>
        <v>156</v>
      </c>
      <c r="O161" s="9">
        <f>DATE(YEAR(salacsv__2[[#This Row],[Hora de Llegada]]),MONTH(salacsv__2[[#This Row],[Hora de Llegada]]),DAY(salacsv__2[[#This Row],[Hora de Llegada]]))</f>
        <v>45018</v>
      </c>
      <c r="P161" s="6">
        <f>MOD(salacsv__2[[#This Row],[Hora de Llegada]],1)</f>
        <v>4.5833333329937886E-2</v>
      </c>
      <c r="Q161" s="6">
        <f>MOD(salacsv__2[[#This Row],[Hora de Salida]],1)</f>
        <v>0.18958333333284827</v>
      </c>
      <c r="R161" s="6">
        <f>IF(salacsv__2[[#This Row],[Estado de la Mesa]]="Ocupada",(salacsv__2[[#This Row],[Hora de salida2]]-salacsv__2[[#This Row],[Hora de llegada2]])+$V$2,salacsv__2[[#This Row],[Hora de salida2]]-salacsv__2[[#This Row],[Hora de llegada2]])</f>
        <v>0.14375000000291038</v>
      </c>
      <c r="S161" s="5">
        <f>VLOOKUP(salacsv__2[[#This Row],[Número de Orden]],Hoja4!A163:C929,3,FALSE)/60</f>
        <v>1.1166666666666667</v>
      </c>
      <c r="T161" s="5">
        <f>IF(salacsv__2[[#This Row],[Tiempo de permanencia]]*24-S161&lt;0,0,salacsv__2[[#This Row],[Tiempo de permanencia]]*24-S161)</f>
        <v>2.3333333334031825</v>
      </c>
      <c r="U161" t="str">
        <f>IF(salacsv__2[[#This Row],[Tiempo de degustación (Horas)]]&gt;0,"SI","NO")</f>
        <v>SI</v>
      </c>
      <c r="W161" s="7" t="str">
        <f>TEXT(salacsv__2[[#This Row],[Fecha de factura]],"DDDD")</f>
        <v>domingo</v>
      </c>
    </row>
    <row r="162" spans="1:23" x14ac:dyDescent="0.25">
      <c r="A162">
        <v>13</v>
      </c>
      <c r="B162" t="s">
        <v>86</v>
      </c>
      <c r="C162">
        <v>6</v>
      </c>
      <c r="D162" s="8">
        <v>45018.03125</v>
      </c>
      <c r="E162" s="8">
        <v>45018.182638888888</v>
      </c>
      <c r="F162" t="s">
        <v>32</v>
      </c>
      <c r="G162" t="s">
        <v>22</v>
      </c>
      <c r="H162" t="s">
        <v>16</v>
      </c>
      <c r="I162" s="5">
        <v>18.86</v>
      </c>
      <c r="J162" t="s">
        <v>28</v>
      </c>
      <c r="K162">
        <v>161</v>
      </c>
      <c r="L162" t="s">
        <v>70</v>
      </c>
      <c r="M162" t="s">
        <v>30</v>
      </c>
      <c r="N162">
        <f>VLOOKUP(salacsv__2[[#This Row],[Número de Orden]],Hoja4!A164:B930,2,FALSE)</f>
        <v>84</v>
      </c>
      <c r="O162" s="9">
        <f>DATE(YEAR(salacsv__2[[#This Row],[Hora de Llegada]]),MONTH(salacsv__2[[#This Row],[Hora de Llegada]]),DAY(salacsv__2[[#This Row],[Hora de Llegada]]))</f>
        <v>45018</v>
      </c>
      <c r="P162" s="6">
        <f>MOD(salacsv__2[[#This Row],[Hora de Llegada]],1)</f>
        <v>3.125E-2</v>
      </c>
      <c r="Q162" s="6">
        <f>MOD(salacsv__2[[#This Row],[Hora de Salida]],1)</f>
        <v>0.18263888888759539</v>
      </c>
      <c r="R162" s="6">
        <f>IF(salacsv__2[[#This Row],[Estado de la Mesa]]="Ocupada",(salacsv__2[[#This Row],[Hora de salida2]]-salacsv__2[[#This Row],[Hora de llegada2]])+$V$2,salacsv__2[[#This Row],[Hora de salida2]]-salacsv__2[[#This Row],[Hora de llegada2]])</f>
        <v>0.15138888888759539</v>
      </c>
      <c r="S162" s="5">
        <f>VLOOKUP(salacsv__2[[#This Row],[Número de Orden]],Hoja4!A164:C930,3,FALSE)/60</f>
        <v>0.95</v>
      </c>
      <c r="T162" s="5">
        <f>IF(salacsv__2[[#This Row],[Tiempo de permanencia]]*24-S162&lt;0,0,salacsv__2[[#This Row],[Tiempo de permanencia]]*24-S162)</f>
        <v>2.6833333333022891</v>
      </c>
      <c r="U162" t="str">
        <f>IF(salacsv__2[[#This Row],[Tiempo de degustación (Horas)]]&gt;0,"SI","NO")</f>
        <v>SI</v>
      </c>
      <c r="W162" s="7" t="str">
        <f>TEXT(salacsv__2[[#This Row],[Fecha de factura]],"DDDD")</f>
        <v>domingo</v>
      </c>
    </row>
    <row r="163" spans="1:23" x14ac:dyDescent="0.25">
      <c r="A163">
        <v>14</v>
      </c>
      <c r="B163" t="s">
        <v>87</v>
      </c>
      <c r="C163">
        <v>4</v>
      </c>
      <c r="D163" s="8">
        <v>45018.039583333331</v>
      </c>
      <c r="E163" s="8">
        <v>45018.106944444444</v>
      </c>
      <c r="F163" t="s">
        <v>73</v>
      </c>
      <c r="G163" t="s">
        <v>22</v>
      </c>
      <c r="H163" t="s">
        <v>16</v>
      </c>
      <c r="I163" s="5">
        <v>17.55</v>
      </c>
      <c r="J163" t="s">
        <v>28</v>
      </c>
      <c r="K163">
        <v>162</v>
      </c>
      <c r="L163" t="s">
        <v>70</v>
      </c>
      <c r="M163" t="s">
        <v>75</v>
      </c>
      <c r="N163">
        <f>VLOOKUP(salacsv__2[[#This Row],[Número de Orden]],Hoja4!A165:B931,2,FALSE)</f>
        <v>72</v>
      </c>
      <c r="O163" s="9">
        <f>DATE(YEAR(salacsv__2[[#This Row],[Hora de Llegada]]),MONTH(salacsv__2[[#This Row],[Hora de Llegada]]),DAY(salacsv__2[[#This Row],[Hora de Llegada]]))</f>
        <v>45018</v>
      </c>
      <c r="P163" s="6">
        <f>MOD(salacsv__2[[#This Row],[Hora de Llegada]],1)</f>
        <v>3.9583333331393078E-2</v>
      </c>
      <c r="Q163" s="6">
        <f>MOD(salacsv__2[[#This Row],[Hora de Salida]],1)</f>
        <v>0.10694444444379769</v>
      </c>
      <c r="R163" s="6">
        <f>IF(salacsv__2[[#This Row],[Estado de la Mesa]]="Ocupada",(salacsv__2[[#This Row],[Hora de salida2]]-salacsv__2[[#This Row],[Hora de llegada2]])+$V$2,salacsv__2[[#This Row],[Hora de salida2]]-salacsv__2[[#This Row],[Hora de llegada2]])</f>
        <v>6.7361111112404615E-2</v>
      </c>
      <c r="S163" s="5">
        <f>VLOOKUP(salacsv__2[[#This Row],[Número de Orden]],Hoja4!A165:C931,3,FALSE)/60</f>
        <v>0.41666666666666669</v>
      </c>
      <c r="T163" s="5">
        <f>IF(salacsv__2[[#This Row],[Tiempo de permanencia]]*24-S163&lt;0,0,salacsv__2[[#This Row],[Tiempo de permanencia]]*24-S163)</f>
        <v>1.200000000031044</v>
      </c>
      <c r="U163" t="str">
        <f>IF(salacsv__2[[#This Row],[Tiempo de degustación (Horas)]]&gt;0,"SI","NO")</f>
        <v>SI</v>
      </c>
      <c r="W163" s="7" t="str">
        <f>TEXT(salacsv__2[[#This Row],[Fecha de factura]],"DDDD")</f>
        <v>domingo</v>
      </c>
    </row>
    <row r="164" spans="1:23" x14ac:dyDescent="0.25">
      <c r="A164">
        <v>6</v>
      </c>
      <c r="B164" t="s">
        <v>457</v>
      </c>
      <c r="C164">
        <v>1</v>
      </c>
      <c r="D164" s="8">
        <v>45018.065972222219</v>
      </c>
      <c r="E164" s="8">
        <v>45018.17291666667</v>
      </c>
      <c r="F164" t="s">
        <v>21</v>
      </c>
      <c r="G164" t="s">
        <v>22</v>
      </c>
      <c r="H164" t="s">
        <v>16</v>
      </c>
      <c r="I164" s="5">
        <v>14.94</v>
      </c>
      <c r="J164" t="s">
        <v>24</v>
      </c>
      <c r="K164">
        <v>163</v>
      </c>
      <c r="L164" t="s">
        <v>33</v>
      </c>
      <c r="M164" t="s">
        <v>458</v>
      </c>
      <c r="N164">
        <f>VLOOKUP(salacsv__2[[#This Row],[Número de Orden]],Hoja4!A166:B932,2,FALSE)</f>
        <v>271</v>
      </c>
      <c r="O164" s="9">
        <f>DATE(YEAR(salacsv__2[[#This Row],[Hora de Llegada]]),MONTH(salacsv__2[[#This Row],[Hora de Llegada]]),DAY(salacsv__2[[#This Row],[Hora de Llegada]]))</f>
        <v>45018</v>
      </c>
      <c r="P164" s="6">
        <f>MOD(salacsv__2[[#This Row],[Hora de Llegada]],1)</f>
        <v>6.5972222218988463E-2</v>
      </c>
      <c r="Q164" s="6">
        <f>MOD(salacsv__2[[#This Row],[Hora de Salida]],1)</f>
        <v>0.17291666667006211</v>
      </c>
      <c r="R164" s="6">
        <f>IF(salacsv__2[[#This Row],[Estado de la Mesa]]="Ocupada",(salacsv__2[[#This Row],[Hora de salida2]]-salacsv__2[[#This Row],[Hora de llegada2]])+$V$2,salacsv__2[[#This Row],[Hora de salida2]]-salacsv__2[[#This Row],[Hora de llegada2]])</f>
        <v>0.11736111111774032</v>
      </c>
      <c r="S164" s="5">
        <f>VLOOKUP(salacsv__2[[#This Row],[Número de Orden]],Hoja4!A166:C932,3,FALSE)/60</f>
        <v>1.1833333333333333</v>
      </c>
      <c r="T164" s="5">
        <f>IF(salacsv__2[[#This Row],[Tiempo de permanencia]]*24-S164&lt;0,0,salacsv__2[[#This Row],[Tiempo de permanencia]]*24-S164)</f>
        <v>1.6333333334924343</v>
      </c>
      <c r="U164" t="str">
        <f>IF(salacsv__2[[#This Row],[Tiempo de degustación (Horas)]]&gt;0,"SI","NO")</f>
        <v>SI</v>
      </c>
      <c r="W164" s="7" t="str">
        <f>TEXT(salacsv__2[[#This Row],[Fecha de factura]],"DDDD")</f>
        <v>domingo</v>
      </c>
    </row>
    <row r="165" spans="1:23" x14ac:dyDescent="0.25">
      <c r="A165">
        <v>8</v>
      </c>
      <c r="B165" t="s">
        <v>459</v>
      </c>
      <c r="C165">
        <v>2</v>
      </c>
      <c r="D165" s="8">
        <v>45018.106944444444</v>
      </c>
      <c r="E165" s="8">
        <v>45018.251388888886</v>
      </c>
      <c r="F165" t="s">
        <v>14</v>
      </c>
      <c r="G165" t="s">
        <v>15</v>
      </c>
      <c r="H165" t="s">
        <v>16</v>
      </c>
      <c r="I165" s="5">
        <v>47.53</v>
      </c>
      <c r="J165" t="s">
        <v>28</v>
      </c>
      <c r="K165">
        <v>164</v>
      </c>
      <c r="L165" t="s">
        <v>37</v>
      </c>
      <c r="M165" t="s">
        <v>460</v>
      </c>
      <c r="N165">
        <f>VLOOKUP(salacsv__2[[#This Row],[Número de Orden]],Hoja4!A167:B933,2,FALSE)</f>
        <v>170</v>
      </c>
      <c r="O165" s="9">
        <f>DATE(YEAR(salacsv__2[[#This Row],[Hora de Llegada]]),MONTH(salacsv__2[[#This Row],[Hora de Llegada]]),DAY(salacsv__2[[#This Row],[Hora de Llegada]]))</f>
        <v>45018</v>
      </c>
      <c r="P165" s="6">
        <f>MOD(salacsv__2[[#This Row],[Hora de Llegada]],1)</f>
        <v>0.10694444444379769</v>
      </c>
      <c r="Q165" s="6">
        <f>MOD(salacsv__2[[#This Row],[Hora de Salida]],1)</f>
        <v>0.25138888888614019</v>
      </c>
      <c r="R165" s="6">
        <f>IF(salacsv__2[[#This Row],[Estado de la Mesa]]="Ocupada",(salacsv__2[[#This Row],[Hora de salida2]]-salacsv__2[[#This Row],[Hora de llegada2]])+$V$2,salacsv__2[[#This Row],[Hora de salida2]]-salacsv__2[[#This Row],[Hora de llegada2]])</f>
        <v>0.1444444444423425</v>
      </c>
      <c r="S165" s="5">
        <f>VLOOKUP(salacsv__2[[#This Row],[Número de Orden]],Hoja4!A167:C933,3,FALSE)/60</f>
        <v>1.75</v>
      </c>
      <c r="T165" s="5">
        <f>IF(salacsv__2[[#This Row],[Tiempo de permanencia]]*24-S165&lt;0,0,salacsv__2[[#This Row],[Tiempo de permanencia]]*24-S165)</f>
        <v>1.71666666661622</v>
      </c>
      <c r="U165" t="str">
        <f>IF(salacsv__2[[#This Row],[Tiempo de degustación (Horas)]]&gt;0,"SI","NO")</f>
        <v>SI</v>
      </c>
      <c r="W165" s="7" t="str">
        <f>TEXT(salacsv__2[[#This Row],[Fecha de factura]],"DDDD")</f>
        <v>domingo</v>
      </c>
    </row>
    <row r="166" spans="1:23" x14ac:dyDescent="0.25">
      <c r="A166">
        <v>10</v>
      </c>
      <c r="B166" t="s">
        <v>461</v>
      </c>
      <c r="C166">
        <v>3</v>
      </c>
      <c r="D166" s="8">
        <v>45018.097916666666</v>
      </c>
      <c r="E166" s="8">
        <v>45018.216666666667</v>
      </c>
      <c r="F166" t="s">
        <v>52</v>
      </c>
      <c r="G166" t="s">
        <v>15</v>
      </c>
      <c r="H166" t="s">
        <v>16</v>
      </c>
      <c r="I166" s="5">
        <v>41.9</v>
      </c>
      <c r="J166" t="s">
        <v>24</v>
      </c>
      <c r="K166">
        <v>165</v>
      </c>
      <c r="L166" t="s">
        <v>18</v>
      </c>
      <c r="M166" t="s">
        <v>462</v>
      </c>
      <c r="N166">
        <f>VLOOKUP(salacsv__2[[#This Row],[Número de Orden]],Hoja4!A168:B934,2,FALSE)</f>
        <v>90</v>
      </c>
      <c r="O166" s="9">
        <f>DATE(YEAR(salacsv__2[[#This Row],[Hora de Llegada]]),MONTH(salacsv__2[[#This Row],[Hora de Llegada]]),DAY(salacsv__2[[#This Row],[Hora de Llegada]]))</f>
        <v>45018</v>
      </c>
      <c r="P166" s="6">
        <f>MOD(salacsv__2[[#This Row],[Hora de Llegada]],1)</f>
        <v>9.7916666665696539E-2</v>
      </c>
      <c r="Q166" s="6">
        <f>MOD(salacsv__2[[#This Row],[Hora de Salida]],1)</f>
        <v>0.21666666666715173</v>
      </c>
      <c r="R166" s="6">
        <f>IF(salacsv__2[[#This Row],[Estado de la Mesa]]="Ocupada",(salacsv__2[[#This Row],[Hora de salida2]]-salacsv__2[[#This Row],[Hora de llegada2]])+$V$2,salacsv__2[[#This Row],[Hora de salida2]]-salacsv__2[[#This Row],[Hora de llegada2]])</f>
        <v>0.12916666666812185</v>
      </c>
      <c r="S166" s="5">
        <f>VLOOKUP(salacsv__2[[#This Row],[Número de Orden]],Hoja4!A168:C934,3,FALSE)/60</f>
        <v>0.93333333333333335</v>
      </c>
      <c r="T166" s="5">
        <f>IF(salacsv__2[[#This Row],[Tiempo de permanencia]]*24-S166&lt;0,0,salacsv__2[[#This Row],[Tiempo de permanencia]]*24-S166)</f>
        <v>2.166666666701591</v>
      </c>
      <c r="U166" t="str">
        <f>IF(salacsv__2[[#This Row],[Tiempo de degustación (Horas)]]&gt;0,"SI","NO")</f>
        <v>SI</v>
      </c>
      <c r="W166" s="7" t="str">
        <f>TEXT(salacsv__2[[#This Row],[Fecha de factura]],"DDDD")</f>
        <v>domingo</v>
      </c>
    </row>
    <row r="167" spans="1:23" x14ac:dyDescent="0.25">
      <c r="A167">
        <v>12</v>
      </c>
      <c r="B167" t="s">
        <v>88</v>
      </c>
      <c r="C167">
        <v>1</v>
      </c>
      <c r="D167" s="8">
        <v>45018.054166666669</v>
      </c>
      <c r="E167" s="8">
        <v>45018.113888888889</v>
      </c>
      <c r="F167" t="s">
        <v>14</v>
      </c>
      <c r="G167" t="s">
        <v>22</v>
      </c>
      <c r="H167" t="s">
        <v>23</v>
      </c>
      <c r="I167" s="5">
        <v>43.95</v>
      </c>
      <c r="J167" t="s">
        <v>24</v>
      </c>
      <c r="K167">
        <v>166</v>
      </c>
      <c r="L167" t="s">
        <v>18</v>
      </c>
      <c r="M167" t="s">
        <v>89</v>
      </c>
      <c r="N167">
        <f>VLOOKUP(salacsv__2[[#This Row],[Número de Orden]],Hoja4!A169:B935,2,FALSE)</f>
        <v>46</v>
      </c>
      <c r="O167" s="9">
        <f>DATE(YEAR(salacsv__2[[#This Row],[Hora de Llegada]]),MONTH(salacsv__2[[#This Row],[Hora de Llegada]]),DAY(salacsv__2[[#This Row],[Hora de Llegada]]))</f>
        <v>45018</v>
      </c>
      <c r="P167" s="6">
        <f>MOD(salacsv__2[[#This Row],[Hora de Llegada]],1)</f>
        <v>5.4166666668606922E-2</v>
      </c>
      <c r="Q167" s="6">
        <f>MOD(salacsv__2[[#This Row],[Hora de Salida]],1)</f>
        <v>0.11388888888905058</v>
      </c>
      <c r="R167" s="6">
        <f>IF(salacsv__2[[#This Row],[Estado de la Mesa]]="Ocupada",(salacsv__2[[#This Row],[Hora de salida2]]-salacsv__2[[#This Row],[Hora de llegada2]])+$V$2,salacsv__2[[#This Row],[Hora de salida2]]-salacsv__2[[#This Row],[Hora de llegada2]])</f>
        <v>7.0138888887110326E-2</v>
      </c>
      <c r="S167" s="5">
        <f>VLOOKUP(salacsv__2[[#This Row],[Número de Orden]],Hoja4!A169:C935,3,FALSE)/60</f>
        <v>0.36666666666666664</v>
      </c>
      <c r="T167" s="5">
        <f>IF(salacsv__2[[#This Row],[Tiempo de permanencia]]*24-S167&lt;0,0,salacsv__2[[#This Row],[Tiempo de permanencia]]*24-S167)</f>
        <v>1.316666666623981</v>
      </c>
      <c r="U167" t="str">
        <f>IF(salacsv__2[[#This Row],[Tiempo de degustación (Horas)]]&gt;0,"SI","NO")</f>
        <v>SI</v>
      </c>
      <c r="W167" s="7" t="str">
        <f>TEXT(salacsv__2[[#This Row],[Fecha de factura]],"DDDD")</f>
        <v>domingo</v>
      </c>
    </row>
    <row r="168" spans="1:23" x14ac:dyDescent="0.25">
      <c r="A168">
        <v>5</v>
      </c>
      <c r="B168" t="s">
        <v>463</v>
      </c>
      <c r="C168">
        <v>6</v>
      </c>
      <c r="D168" s="8">
        <v>45018.054861111108</v>
      </c>
      <c r="E168" s="8">
        <v>45018.115277777775</v>
      </c>
      <c r="F168" t="s">
        <v>32</v>
      </c>
      <c r="G168" t="s">
        <v>22</v>
      </c>
      <c r="H168" t="s">
        <v>36</v>
      </c>
      <c r="I168" s="5">
        <v>42.74</v>
      </c>
      <c r="J168" t="s">
        <v>28</v>
      </c>
      <c r="K168">
        <v>167</v>
      </c>
      <c r="L168" t="s">
        <v>49</v>
      </c>
      <c r="M168" t="s">
        <v>464</v>
      </c>
      <c r="N168">
        <f>VLOOKUP(salacsv__2[[#This Row],[Número de Orden]],Hoja4!A170:B936,2,FALSE)</f>
        <v>152</v>
      </c>
      <c r="O168" s="9">
        <f>DATE(YEAR(salacsv__2[[#This Row],[Hora de Llegada]]),MONTH(salacsv__2[[#This Row],[Hora de Llegada]]),DAY(salacsv__2[[#This Row],[Hora de Llegada]]))</f>
        <v>45018</v>
      </c>
      <c r="P168" s="6">
        <f>MOD(salacsv__2[[#This Row],[Hora de Llegada]],1)</f>
        <v>5.486111110803904E-2</v>
      </c>
      <c r="Q168" s="6">
        <f>MOD(salacsv__2[[#This Row],[Hora de Salida]],1)</f>
        <v>0.11527777777519077</v>
      </c>
      <c r="R168" s="6">
        <f>IF(salacsv__2[[#This Row],[Estado de la Mesa]]="Ocupada",(salacsv__2[[#This Row],[Hora de salida2]]-salacsv__2[[#This Row],[Hora de llegada2]])+$V$2,salacsv__2[[#This Row],[Hora de salida2]]-salacsv__2[[#This Row],[Hora de llegada2]])</f>
        <v>6.0416666667151731E-2</v>
      </c>
      <c r="S168" s="5">
        <f>VLOOKUP(salacsv__2[[#This Row],[Número de Orden]],Hoja4!A170:C936,3,FALSE)/60</f>
        <v>1.2666666666666666</v>
      </c>
      <c r="T168" s="5">
        <f>IF(salacsv__2[[#This Row],[Tiempo de permanencia]]*24-S168&lt;0,0,salacsv__2[[#This Row],[Tiempo de permanencia]]*24-S168)</f>
        <v>0.18333333334497492</v>
      </c>
      <c r="U168" t="str">
        <f>IF(salacsv__2[[#This Row],[Tiempo de degustación (Horas)]]&gt;0,"SI","NO")</f>
        <v>SI</v>
      </c>
      <c r="W168" s="7" t="str">
        <f>TEXT(salacsv__2[[#This Row],[Fecha de factura]],"DDDD")</f>
        <v>domingo</v>
      </c>
    </row>
    <row r="169" spans="1:23" x14ac:dyDescent="0.25">
      <c r="A169">
        <v>17</v>
      </c>
      <c r="B169" t="s">
        <v>90</v>
      </c>
      <c r="C169">
        <v>4</v>
      </c>
      <c r="D169" s="8">
        <v>45018.086805555555</v>
      </c>
      <c r="E169" s="8">
        <v>45018.140972222223</v>
      </c>
      <c r="F169" t="s">
        <v>73</v>
      </c>
      <c r="G169" t="s">
        <v>22</v>
      </c>
      <c r="H169" t="s">
        <v>16</v>
      </c>
      <c r="I169" s="5">
        <v>17.09</v>
      </c>
      <c r="J169" t="s">
        <v>28</v>
      </c>
      <c r="K169">
        <v>168</v>
      </c>
      <c r="L169" t="s">
        <v>91</v>
      </c>
      <c r="M169" t="s">
        <v>92</v>
      </c>
      <c r="N169">
        <f>VLOOKUP(salacsv__2[[#This Row],[Número de Orden]],Hoja4!A171:B937,2,FALSE)</f>
        <v>44</v>
      </c>
      <c r="O169" s="9">
        <f>DATE(YEAR(salacsv__2[[#This Row],[Hora de Llegada]]),MONTH(salacsv__2[[#This Row],[Hora de Llegada]]),DAY(salacsv__2[[#This Row],[Hora de Llegada]]))</f>
        <v>45018</v>
      </c>
      <c r="P169" s="6">
        <f>MOD(salacsv__2[[#This Row],[Hora de Llegada]],1)</f>
        <v>8.6805555554747116E-2</v>
      </c>
      <c r="Q169" s="6">
        <f>MOD(salacsv__2[[#This Row],[Hora de Salida]],1)</f>
        <v>0.14097222222335404</v>
      </c>
      <c r="R169" s="6">
        <f>IF(salacsv__2[[#This Row],[Estado de la Mesa]]="Ocupada",(salacsv__2[[#This Row],[Hora de salida2]]-salacsv__2[[#This Row],[Hora de llegada2]])+$V$2,salacsv__2[[#This Row],[Hora de salida2]]-salacsv__2[[#This Row],[Hora de llegada2]])</f>
        <v>5.4166666668606922E-2</v>
      </c>
      <c r="S169" s="5">
        <f>VLOOKUP(salacsv__2[[#This Row],[Número de Orden]],Hoja4!A171:C937,3,FALSE)/60</f>
        <v>0.11666666666666667</v>
      </c>
      <c r="T169" s="5">
        <f>IF(salacsv__2[[#This Row],[Tiempo de permanencia]]*24-S169&lt;0,0,salacsv__2[[#This Row],[Tiempo de permanencia]]*24-S169)</f>
        <v>1.1833333333798994</v>
      </c>
      <c r="U169" t="str">
        <f>IF(salacsv__2[[#This Row],[Tiempo de degustación (Horas)]]&gt;0,"SI","NO")</f>
        <v>SI</v>
      </c>
      <c r="W169" s="7" t="str">
        <f>TEXT(salacsv__2[[#This Row],[Fecha de factura]],"DDDD")</f>
        <v>domingo</v>
      </c>
    </row>
    <row r="170" spans="1:23" x14ac:dyDescent="0.25">
      <c r="A170">
        <v>19</v>
      </c>
      <c r="B170" t="s">
        <v>219</v>
      </c>
      <c r="C170">
        <v>1</v>
      </c>
      <c r="D170" s="8">
        <v>45018.080555555556</v>
      </c>
      <c r="E170" s="8">
        <v>45018.218055555553</v>
      </c>
      <c r="F170" t="s">
        <v>52</v>
      </c>
      <c r="G170" t="s">
        <v>22</v>
      </c>
      <c r="H170" t="s">
        <v>36</v>
      </c>
      <c r="I170" s="5">
        <v>16.62</v>
      </c>
      <c r="J170" t="s">
        <v>17</v>
      </c>
      <c r="K170">
        <v>169</v>
      </c>
      <c r="L170" t="s">
        <v>70</v>
      </c>
      <c r="M170" t="s">
        <v>465</v>
      </c>
      <c r="N170">
        <f>VLOOKUP(salacsv__2[[#This Row],[Número de Orden]],Hoja4!A172:B938,2,FALSE)</f>
        <v>154</v>
      </c>
      <c r="O170" s="9">
        <f>DATE(YEAR(salacsv__2[[#This Row],[Hora de Llegada]]),MONTH(salacsv__2[[#This Row],[Hora de Llegada]]),DAY(salacsv__2[[#This Row],[Hora de Llegada]]))</f>
        <v>45018</v>
      </c>
      <c r="P170" s="6">
        <f>MOD(salacsv__2[[#This Row],[Hora de Llegada]],1)</f>
        <v>8.0555555556202307E-2</v>
      </c>
      <c r="Q170" s="6">
        <f>MOD(salacsv__2[[#This Row],[Hora de Salida]],1)</f>
        <v>0.21805555555329192</v>
      </c>
      <c r="R170" s="6">
        <f>IF(salacsv__2[[#This Row],[Estado de la Mesa]]="Ocupada",(salacsv__2[[#This Row],[Hora de salida2]]-salacsv__2[[#This Row],[Hora de llegada2]])+$V$2,salacsv__2[[#This Row],[Hora de salida2]]-salacsv__2[[#This Row],[Hora de llegada2]])</f>
        <v>0.13749999999708962</v>
      </c>
      <c r="S170" s="5">
        <f>VLOOKUP(salacsv__2[[#This Row],[Número de Orden]],Hoja4!A172:C938,3,FALSE)/60</f>
        <v>1.8333333333333333</v>
      </c>
      <c r="T170" s="5">
        <f>IF(salacsv__2[[#This Row],[Tiempo de permanencia]]*24-S170&lt;0,0,salacsv__2[[#This Row],[Tiempo de permanencia]]*24-S170)</f>
        <v>1.4666666665968175</v>
      </c>
      <c r="U170" t="str">
        <f>IF(salacsv__2[[#This Row],[Tiempo de degustación (Horas)]]&gt;0,"SI","NO")</f>
        <v>SI</v>
      </c>
      <c r="W170" s="7" t="str">
        <f>TEXT(salacsv__2[[#This Row],[Fecha de factura]],"DDDD")</f>
        <v>domingo</v>
      </c>
    </row>
    <row r="171" spans="1:23" x14ac:dyDescent="0.25">
      <c r="A171">
        <v>12</v>
      </c>
      <c r="B171" t="s">
        <v>466</v>
      </c>
      <c r="C171">
        <v>2</v>
      </c>
      <c r="D171" s="8">
        <v>45018.109027777777</v>
      </c>
      <c r="E171" s="8">
        <v>45018.226388888892</v>
      </c>
      <c r="F171" t="s">
        <v>32</v>
      </c>
      <c r="G171" t="s">
        <v>15</v>
      </c>
      <c r="H171" t="s">
        <v>16</v>
      </c>
      <c r="I171" s="5">
        <v>25.98</v>
      </c>
      <c r="J171" t="s">
        <v>17</v>
      </c>
      <c r="K171">
        <v>170</v>
      </c>
      <c r="L171" t="s">
        <v>37</v>
      </c>
      <c r="M171" t="s">
        <v>467</v>
      </c>
      <c r="N171">
        <f>VLOOKUP(salacsv__2[[#This Row],[Número de Orden]],Hoja4!A173:B939,2,FALSE)</f>
        <v>243</v>
      </c>
      <c r="O171" s="9">
        <f>DATE(YEAR(salacsv__2[[#This Row],[Hora de Llegada]]),MONTH(salacsv__2[[#This Row],[Hora de Llegada]]),DAY(salacsv__2[[#This Row],[Hora de Llegada]]))</f>
        <v>45018</v>
      </c>
      <c r="P171" s="6">
        <f>MOD(salacsv__2[[#This Row],[Hora de Llegada]],1)</f>
        <v>0.10902777777664596</v>
      </c>
      <c r="Q171" s="6">
        <f>MOD(salacsv__2[[#This Row],[Hora de Salida]],1)</f>
        <v>0.22638888889196096</v>
      </c>
      <c r="R171" s="6">
        <f>IF(salacsv__2[[#This Row],[Estado de la Mesa]]="Ocupada",(salacsv__2[[#This Row],[Hora de salida2]]-salacsv__2[[#This Row],[Hora de llegada2]])+$V$2,salacsv__2[[#This Row],[Hora de salida2]]-salacsv__2[[#This Row],[Hora de llegada2]])</f>
        <v>0.117361111115315</v>
      </c>
      <c r="S171" s="5">
        <f>VLOOKUP(salacsv__2[[#This Row],[Número de Orden]],Hoja4!A173:C939,3,FALSE)/60</f>
        <v>1.2166666666666666</v>
      </c>
      <c r="T171" s="5">
        <f>IF(salacsv__2[[#This Row],[Tiempo de permanencia]]*24-S171&lt;0,0,salacsv__2[[#This Row],[Tiempo de permanencia]]*24-S171)</f>
        <v>1.6000000001008934</v>
      </c>
      <c r="U171" t="str">
        <f>IF(salacsv__2[[#This Row],[Tiempo de degustación (Horas)]]&gt;0,"SI","NO")</f>
        <v>SI</v>
      </c>
      <c r="W171" s="7" t="str">
        <f>TEXT(salacsv__2[[#This Row],[Fecha de factura]],"DDDD")</f>
        <v>domingo</v>
      </c>
    </row>
    <row r="172" spans="1:23" x14ac:dyDescent="0.25">
      <c r="A172">
        <v>16</v>
      </c>
      <c r="B172" t="s">
        <v>223</v>
      </c>
      <c r="C172">
        <v>6</v>
      </c>
      <c r="D172" s="8">
        <v>45018.078472222223</v>
      </c>
      <c r="E172" s="8">
        <v>45018.12777777778</v>
      </c>
      <c r="F172" t="s">
        <v>32</v>
      </c>
      <c r="G172" t="s">
        <v>15</v>
      </c>
      <c r="H172" t="s">
        <v>16</v>
      </c>
      <c r="I172" s="5">
        <v>46.56</v>
      </c>
      <c r="J172" t="s">
        <v>17</v>
      </c>
      <c r="K172">
        <v>171</v>
      </c>
      <c r="L172" t="s">
        <v>25</v>
      </c>
      <c r="M172" t="s">
        <v>468</v>
      </c>
      <c r="N172">
        <f>VLOOKUP(salacsv__2[[#This Row],[Número de Orden]],Hoja4!A174:B940,2,FALSE)</f>
        <v>139</v>
      </c>
      <c r="O172" s="9">
        <f>DATE(YEAR(salacsv__2[[#This Row],[Hora de Llegada]]),MONTH(salacsv__2[[#This Row],[Hora de Llegada]]),DAY(salacsv__2[[#This Row],[Hora de Llegada]]))</f>
        <v>45018</v>
      </c>
      <c r="P172" s="6">
        <f>MOD(salacsv__2[[#This Row],[Hora de Llegada]],1)</f>
        <v>7.8472222223354038E-2</v>
      </c>
      <c r="Q172" s="6">
        <f>MOD(salacsv__2[[#This Row],[Hora de Salida]],1)</f>
        <v>0.12777777777955635</v>
      </c>
      <c r="R172" s="6">
        <f>IF(salacsv__2[[#This Row],[Estado de la Mesa]]="Ocupada",(salacsv__2[[#This Row],[Hora de salida2]]-salacsv__2[[#This Row],[Hora de llegada2]])+$V$2,salacsv__2[[#This Row],[Hora de salida2]]-salacsv__2[[#This Row],[Hora de llegada2]])</f>
        <v>4.9305555556202307E-2</v>
      </c>
      <c r="S172" s="5">
        <f>VLOOKUP(salacsv__2[[#This Row],[Número de Orden]],Hoja4!A174:C940,3,FALSE)/60</f>
        <v>0.85</v>
      </c>
      <c r="T172" s="5">
        <f>IF(salacsv__2[[#This Row],[Tiempo de permanencia]]*24-S172&lt;0,0,salacsv__2[[#This Row],[Tiempo de permanencia]]*24-S172)</f>
        <v>0.3333333333488554</v>
      </c>
      <c r="U172" t="str">
        <f>IF(salacsv__2[[#This Row],[Tiempo de degustación (Horas)]]&gt;0,"SI","NO")</f>
        <v>SI</v>
      </c>
      <c r="W172" s="7" t="str">
        <f>TEXT(salacsv__2[[#This Row],[Fecha de factura]],"DDDD")</f>
        <v>domingo</v>
      </c>
    </row>
    <row r="173" spans="1:23" x14ac:dyDescent="0.25">
      <c r="A173">
        <v>12</v>
      </c>
      <c r="B173" t="s">
        <v>93</v>
      </c>
      <c r="C173">
        <v>3</v>
      </c>
      <c r="D173" s="8">
        <v>45018.117361111108</v>
      </c>
      <c r="E173" s="8">
        <v>45018.254166666666</v>
      </c>
      <c r="F173" t="s">
        <v>73</v>
      </c>
      <c r="G173" t="s">
        <v>22</v>
      </c>
      <c r="H173" t="s">
        <v>16</v>
      </c>
      <c r="I173" s="5">
        <v>45.17</v>
      </c>
      <c r="J173" t="s">
        <v>24</v>
      </c>
      <c r="K173">
        <v>172</v>
      </c>
      <c r="L173" t="s">
        <v>29</v>
      </c>
      <c r="M173" t="s">
        <v>38</v>
      </c>
      <c r="N173">
        <f>VLOOKUP(salacsv__2[[#This Row],[Número de Orden]],Hoja4!A175:B941,2,FALSE)</f>
        <v>68</v>
      </c>
      <c r="O173" s="9">
        <f>DATE(YEAR(salacsv__2[[#This Row],[Hora de Llegada]]),MONTH(salacsv__2[[#This Row],[Hora de Llegada]]),DAY(salacsv__2[[#This Row],[Hora de Llegada]]))</f>
        <v>45018</v>
      </c>
      <c r="P173" s="6">
        <f>MOD(salacsv__2[[#This Row],[Hora de Llegada]],1)</f>
        <v>0.11736111110803904</v>
      </c>
      <c r="Q173" s="6">
        <f>MOD(salacsv__2[[#This Row],[Hora de Salida]],1)</f>
        <v>0.25416666666569654</v>
      </c>
      <c r="R173" s="6">
        <f>IF(salacsv__2[[#This Row],[Estado de la Mesa]]="Ocupada",(salacsv__2[[#This Row],[Hora de salida2]]-salacsv__2[[#This Row],[Hora de llegada2]])+$V$2,salacsv__2[[#This Row],[Hora de salida2]]-salacsv__2[[#This Row],[Hora de llegada2]])</f>
        <v>0.14722222222432416</v>
      </c>
      <c r="S173" s="5">
        <f>VLOOKUP(salacsv__2[[#This Row],[Número de Orden]],Hoja4!A175:C941,3,FALSE)/60</f>
        <v>0.45</v>
      </c>
      <c r="T173" s="5">
        <f>IF(salacsv__2[[#This Row],[Tiempo de permanencia]]*24-S173&lt;0,0,salacsv__2[[#This Row],[Tiempo de permanencia]]*24-S173)</f>
        <v>3.0833333333837798</v>
      </c>
      <c r="U173" t="str">
        <f>IF(salacsv__2[[#This Row],[Tiempo de degustación (Horas)]]&gt;0,"SI","NO")</f>
        <v>SI</v>
      </c>
      <c r="W173" s="7" t="str">
        <f>TEXT(salacsv__2[[#This Row],[Fecha de factura]],"DDDD")</f>
        <v>domingo</v>
      </c>
    </row>
    <row r="174" spans="1:23" x14ac:dyDescent="0.25">
      <c r="A174">
        <v>11</v>
      </c>
      <c r="B174" t="s">
        <v>469</v>
      </c>
      <c r="C174">
        <v>3</v>
      </c>
      <c r="D174" s="8">
        <v>45018.012499999997</v>
      </c>
      <c r="E174" s="8">
        <v>45018.154861111114</v>
      </c>
      <c r="F174" t="s">
        <v>14</v>
      </c>
      <c r="G174" t="s">
        <v>22</v>
      </c>
      <c r="H174" t="s">
        <v>16</v>
      </c>
      <c r="I174" s="5">
        <v>48.73</v>
      </c>
      <c r="J174" t="s">
        <v>24</v>
      </c>
      <c r="K174">
        <v>173</v>
      </c>
      <c r="L174" t="s">
        <v>33</v>
      </c>
      <c r="M174" t="s">
        <v>470</v>
      </c>
      <c r="N174">
        <f>VLOOKUP(salacsv__2[[#This Row],[Número de Orden]],Hoja4!A176:B942,2,FALSE)</f>
        <v>177</v>
      </c>
      <c r="O174" s="9">
        <f>DATE(YEAR(salacsv__2[[#This Row],[Hora de Llegada]]),MONTH(salacsv__2[[#This Row],[Hora de Llegada]]),DAY(salacsv__2[[#This Row],[Hora de Llegada]]))</f>
        <v>45018</v>
      </c>
      <c r="P174" s="6">
        <f>MOD(salacsv__2[[#This Row],[Hora de Llegada]],1)</f>
        <v>1.2499999997089617E-2</v>
      </c>
      <c r="Q174" s="6">
        <f>MOD(salacsv__2[[#This Row],[Hora de Salida]],1)</f>
        <v>0.15486111111385981</v>
      </c>
      <c r="R174" s="6">
        <f>IF(salacsv__2[[#This Row],[Estado de la Mesa]]="Ocupada",(salacsv__2[[#This Row],[Hora de salida2]]-salacsv__2[[#This Row],[Hora de llegada2]])+$V$2,salacsv__2[[#This Row],[Hora de salida2]]-salacsv__2[[#This Row],[Hora de llegada2]])</f>
        <v>0.15277777778343685</v>
      </c>
      <c r="S174" s="5">
        <f>VLOOKUP(salacsv__2[[#This Row],[Número de Orden]],Hoja4!A176:C942,3,FALSE)/60</f>
        <v>1.1166666666666667</v>
      </c>
      <c r="T174" s="5">
        <f>IF(salacsv__2[[#This Row],[Tiempo de permanencia]]*24-S174&lt;0,0,salacsv__2[[#This Row],[Tiempo de permanencia]]*24-S174)</f>
        <v>2.5500000001358178</v>
      </c>
      <c r="U174" t="str">
        <f>IF(salacsv__2[[#This Row],[Tiempo de degustación (Horas)]]&gt;0,"SI","NO")</f>
        <v>SI</v>
      </c>
      <c r="W174" s="7" t="str">
        <f>TEXT(salacsv__2[[#This Row],[Fecha de factura]],"DDDD")</f>
        <v>domingo</v>
      </c>
    </row>
    <row r="175" spans="1:23" x14ac:dyDescent="0.25">
      <c r="A175">
        <v>10</v>
      </c>
      <c r="B175" t="s">
        <v>94</v>
      </c>
      <c r="C175">
        <v>5</v>
      </c>
      <c r="D175" s="8">
        <v>45018.006249999999</v>
      </c>
      <c r="E175" s="8">
        <v>45018.05</v>
      </c>
      <c r="F175" t="s">
        <v>14</v>
      </c>
      <c r="G175" t="s">
        <v>22</v>
      </c>
      <c r="H175" t="s">
        <v>16</v>
      </c>
      <c r="I175" s="5">
        <v>48.24</v>
      </c>
      <c r="J175" t="s">
        <v>28</v>
      </c>
      <c r="K175">
        <v>174</v>
      </c>
      <c r="L175" t="s">
        <v>91</v>
      </c>
      <c r="M175" t="s">
        <v>40</v>
      </c>
      <c r="N175">
        <f>VLOOKUP(salacsv__2[[#This Row],[Número de Orden]],Hoja4!A177:B943,2,FALSE)</f>
        <v>60</v>
      </c>
      <c r="O175" s="9">
        <f>DATE(YEAR(salacsv__2[[#This Row],[Hora de Llegada]]),MONTH(salacsv__2[[#This Row],[Hora de Llegada]]),DAY(salacsv__2[[#This Row],[Hora de Llegada]]))</f>
        <v>45018</v>
      </c>
      <c r="P175" s="6">
        <f>MOD(salacsv__2[[#This Row],[Hora de Llegada]],1)</f>
        <v>6.2499999985448085E-3</v>
      </c>
      <c r="Q175" s="6">
        <f>MOD(salacsv__2[[#This Row],[Hora de Salida]],1)</f>
        <v>5.0000000002910383E-2</v>
      </c>
      <c r="R175" s="6">
        <f>IF(salacsv__2[[#This Row],[Estado de la Mesa]]="Ocupada",(salacsv__2[[#This Row],[Hora de salida2]]-salacsv__2[[#This Row],[Hora de llegada2]])+$V$2,salacsv__2[[#This Row],[Hora de salida2]]-salacsv__2[[#This Row],[Hora de llegada2]])</f>
        <v>4.3750000004365575E-2</v>
      </c>
      <c r="S175" s="5">
        <f>VLOOKUP(salacsv__2[[#This Row],[Número de Orden]],Hoja4!A177:C943,3,FALSE)/60</f>
        <v>0.2</v>
      </c>
      <c r="T175" s="5">
        <f>IF(salacsv__2[[#This Row],[Tiempo de permanencia]]*24-S175&lt;0,0,salacsv__2[[#This Row],[Tiempo de permanencia]]*24-S175)</f>
        <v>0.85000000010477383</v>
      </c>
      <c r="U175" t="str">
        <f>IF(salacsv__2[[#This Row],[Tiempo de degustación (Horas)]]&gt;0,"SI","NO")</f>
        <v>SI</v>
      </c>
      <c r="W175" s="7" t="str">
        <f>TEXT(salacsv__2[[#This Row],[Fecha de factura]],"DDDD")</f>
        <v>domingo</v>
      </c>
    </row>
    <row r="176" spans="1:23" x14ac:dyDescent="0.25">
      <c r="A176">
        <v>14</v>
      </c>
      <c r="B176" t="s">
        <v>359</v>
      </c>
      <c r="C176">
        <v>3</v>
      </c>
      <c r="D176" s="8">
        <v>45018.060416666667</v>
      </c>
      <c r="E176" s="8">
        <v>45018.12777777778</v>
      </c>
      <c r="F176" t="s">
        <v>52</v>
      </c>
      <c r="G176" t="s">
        <v>22</v>
      </c>
      <c r="H176" t="s">
        <v>16</v>
      </c>
      <c r="I176" s="5">
        <v>27.94</v>
      </c>
      <c r="J176" t="s">
        <v>28</v>
      </c>
      <c r="K176">
        <v>175</v>
      </c>
      <c r="L176" t="s">
        <v>37</v>
      </c>
      <c r="M176" t="s">
        <v>471</v>
      </c>
      <c r="N176">
        <f>VLOOKUP(salacsv__2[[#This Row],[Número de Orden]],Hoja4!A178:B944,2,FALSE)</f>
        <v>144</v>
      </c>
      <c r="O176" s="9">
        <f>DATE(YEAR(salacsv__2[[#This Row],[Hora de Llegada]]),MONTH(salacsv__2[[#This Row],[Hora de Llegada]]),DAY(salacsv__2[[#This Row],[Hora de Llegada]]))</f>
        <v>45018</v>
      </c>
      <c r="P176" s="6">
        <f>MOD(salacsv__2[[#This Row],[Hora de Llegada]],1)</f>
        <v>6.0416666667151731E-2</v>
      </c>
      <c r="Q176" s="6">
        <f>MOD(salacsv__2[[#This Row],[Hora de Salida]],1)</f>
        <v>0.12777777777955635</v>
      </c>
      <c r="R176" s="6">
        <f>IF(salacsv__2[[#This Row],[Estado de la Mesa]]="Ocupada",(salacsv__2[[#This Row],[Hora de salida2]]-salacsv__2[[#This Row],[Hora de llegada2]])+$V$2,salacsv__2[[#This Row],[Hora de salida2]]-salacsv__2[[#This Row],[Hora de llegada2]])</f>
        <v>6.7361111112404615E-2</v>
      </c>
      <c r="S176" s="5">
        <f>VLOOKUP(salacsv__2[[#This Row],[Número de Orden]],Hoja4!A178:C944,3,FALSE)/60</f>
        <v>0.78333333333333333</v>
      </c>
      <c r="T176" s="5">
        <f>IF(salacsv__2[[#This Row],[Tiempo de permanencia]]*24-S176&lt;0,0,salacsv__2[[#This Row],[Tiempo de permanencia]]*24-S176)</f>
        <v>0.83333333336437743</v>
      </c>
      <c r="U176" t="str">
        <f>IF(salacsv__2[[#This Row],[Tiempo de degustación (Horas)]]&gt;0,"SI","NO")</f>
        <v>SI</v>
      </c>
      <c r="W176" s="7" t="str">
        <f>TEXT(salacsv__2[[#This Row],[Fecha de factura]],"DDDD")</f>
        <v>domingo</v>
      </c>
    </row>
    <row r="177" spans="1:23" x14ac:dyDescent="0.25">
      <c r="A177">
        <v>20</v>
      </c>
      <c r="B177" t="s">
        <v>95</v>
      </c>
      <c r="C177">
        <v>4</v>
      </c>
      <c r="D177" s="8">
        <v>45018.102083333331</v>
      </c>
      <c r="E177" s="8">
        <v>45018.188888888886</v>
      </c>
      <c r="F177" t="s">
        <v>32</v>
      </c>
      <c r="G177" t="s">
        <v>22</v>
      </c>
      <c r="H177" t="s">
        <v>16</v>
      </c>
      <c r="I177" s="5">
        <v>30.5</v>
      </c>
      <c r="J177" t="s">
        <v>24</v>
      </c>
      <c r="K177">
        <v>176</v>
      </c>
      <c r="L177" t="s">
        <v>33</v>
      </c>
      <c r="M177" t="s">
        <v>42</v>
      </c>
      <c r="N177">
        <f>VLOOKUP(salacsv__2[[#This Row],[Número de Orden]],Hoja4!A179:B945,2,FALSE)</f>
        <v>63</v>
      </c>
      <c r="O177" s="9">
        <f>DATE(YEAR(salacsv__2[[#This Row],[Hora de Llegada]]),MONTH(salacsv__2[[#This Row],[Hora de Llegada]]),DAY(salacsv__2[[#This Row],[Hora de Llegada]]))</f>
        <v>45018</v>
      </c>
      <c r="P177" s="6">
        <f>MOD(salacsv__2[[#This Row],[Hora de Llegada]],1)</f>
        <v>0.10208333333139308</v>
      </c>
      <c r="Q177" s="6">
        <f>MOD(salacsv__2[[#This Row],[Hora de Salida]],1)</f>
        <v>0.18888888888614019</v>
      </c>
      <c r="R177" s="6">
        <f>IF(salacsv__2[[#This Row],[Estado de la Mesa]]="Ocupada",(salacsv__2[[#This Row],[Hora de salida2]]-salacsv__2[[#This Row],[Hora de llegada2]])+$V$2,salacsv__2[[#This Row],[Hora de salida2]]-salacsv__2[[#This Row],[Hora de llegada2]])</f>
        <v>9.7222222221413787E-2</v>
      </c>
      <c r="S177" s="5">
        <f>VLOOKUP(salacsv__2[[#This Row],[Número de Orden]],Hoja4!A179:C945,3,FALSE)/60</f>
        <v>0.8</v>
      </c>
      <c r="T177" s="5">
        <f>IF(salacsv__2[[#This Row],[Tiempo de permanencia]]*24-S177&lt;0,0,salacsv__2[[#This Row],[Tiempo de permanencia]]*24-S177)</f>
        <v>1.5333333333139307</v>
      </c>
      <c r="U177" t="str">
        <f>IF(salacsv__2[[#This Row],[Tiempo de degustación (Horas)]]&gt;0,"SI","NO")</f>
        <v>SI</v>
      </c>
      <c r="W177" s="7" t="str">
        <f>TEXT(salacsv__2[[#This Row],[Fecha de factura]],"DDDD")</f>
        <v>domingo</v>
      </c>
    </row>
    <row r="178" spans="1:23" x14ac:dyDescent="0.25">
      <c r="A178">
        <v>4</v>
      </c>
      <c r="B178" t="s">
        <v>472</v>
      </c>
      <c r="C178">
        <v>1</v>
      </c>
      <c r="D178" s="8">
        <v>45018.009722222225</v>
      </c>
      <c r="E178" s="8">
        <v>45018.051388888889</v>
      </c>
      <c r="F178" t="s">
        <v>14</v>
      </c>
      <c r="G178" t="s">
        <v>15</v>
      </c>
      <c r="H178" t="s">
        <v>16</v>
      </c>
      <c r="I178" s="5">
        <v>10.39</v>
      </c>
      <c r="J178" t="s">
        <v>24</v>
      </c>
      <c r="K178">
        <v>177</v>
      </c>
      <c r="L178" t="s">
        <v>18</v>
      </c>
      <c r="M178" t="s">
        <v>473</v>
      </c>
      <c r="N178">
        <f>VLOOKUP(salacsv__2[[#This Row],[Número de Orden]],Hoja4!A180:B946,2,FALSE)</f>
        <v>173</v>
      </c>
      <c r="O178" s="9">
        <f>DATE(YEAR(salacsv__2[[#This Row],[Hora de Llegada]]),MONTH(salacsv__2[[#This Row],[Hora de Llegada]]),DAY(salacsv__2[[#This Row],[Hora de Llegada]]))</f>
        <v>45018</v>
      </c>
      <c r="P178" s="6">
        <f>MOD(salacsv__2[[#This Row],[Hora de Llegada]],1)</f>
        <v>9.7222222248092294E-3</v>
      </c>
      <c r="Q178" s="6">
        <f>MOD(salacsv__2[[#This Row],[Hora de Salida]],1)</f>
        <v>5.1388888889050577E-2</v>
      </c>
      <c r="R178" s="6">
        <f>IF(salacsv__2[[#This Row],[Estado de la Mesa]]="Ocupada",(salacsv__2[[#This Row],[Hora de salida2]]-salacsv__2[[#This Row],[Hora de llegada2]])+$V$2,salacsv__2[[#This Row],[Hora de salida2]]-salacsv__2[[#This Row],[Hora de llegada2]])</f>
        <v>5.2083333330908012E-2</v>
      </c>
      <c r="S178" s="5">
        <f>VLOOKUP(salacsv__2[[#This Row],[Número de Orden]],Hoja4!A180:C946,3,FALSE)/60</f>
        <v>2.3666666666666667</v>
      </c>
      <c r="T178" s="5">
        <f>IF(salacsv__2[[#This Row],[Tiempo de permanencia]]*24-S178&lt;0,0,salacsv__2[[#This Row],[Tiempo de permanencia]]*24-S178)</f>
        <v>0</v>
      </c>
      <c r="U178" t="str">
        <f>IF(salacsv__2[[#This Row],[Tiempo de degustación (Horas)]]&gt;0,"SI","NO")</f>
        <v>NO</v>
      </c>
      <c r="W178" s="7" t="str">
        <f>TEXT(salacsv__2[[#This Row],[Fecha de factura]],"DDDD")</f>
        <v>domingo</v>
      </c>
    </row>
    <row r="179" spans="1:23" x14ac:dyDescent="0.25">
      <c r="A179">
        <v>11</v>
      </c>
      <c r="B179" t="s">
        <v>474</v>
      </c>
      <c r="C179">
        <v>6</v>
      </c>
      <c r="D179" s="8">
        <v>45018.078472222223</v>
      </c>
      <c r="E179" s="8">
        <v>45018.220833333333</v>
      </c>
      <c r="F179" t="s">
        <v>52</v>
      </c>
      <c r="G179" t="s">
        <v>15</v>
      </c>
      <c r="H179" t="s">
        <v>16</v>
      </c>
      <c r="I179" s="5">
        <v>31.6</v>
      </c>
      <c r="J179" t="s">
        <v>28</v>
      </c>
      <c r="K179">
        <v>178</v>
      </c>
      <c r="L179" t="s">
        <v>91</v>
      </c>
      <c r="M179" t="s">
        <v>475</v>
      </c>
      <c r="N179">
        <f>VLOOKUP(salacsv__2[[#This Row],[Número de Orden]],Hoja4!A181:B947,2,FALSE)</f>
        <v>208</v>
      </c>
      <c r="O179" s="9">
        <f>DATE(YEAR(salacsv__2[[#This Row],[Hora de Llegada]]),MONTH(salacsv__2[[#This Row],[Hora de Llegada]]),DAY(salacsv__2[[#This Row],[Hora de Llegada]]))</f>
        <v>45018</v>
      </c>
      <c r="P179" s="6">
        <f>MOD(salacsv__2[[#This Row],[Hora de Llegada]],1)</f>
        <v>7.8472222223354038E-2</v>
      </c>
      <c r="Q179" s="6">
        <f>MOD(salacsv__2[[#This Row],[Hora de Salida]],1)</f>
        <v>0.22083333333284827</v>
      </c>
      <c r="R179" s="6">
        <f>IF(salacsv__2[[#This Row],[Estado de la Mesa]]="Ocupada",(salacsv__2[[#This Row],[Hora de salida2]]-salacsv__2[[#This Row],[Hora de llegada2]])+$V$2,salacsv__2[[#This Row],[Hora de salida2]]-salacsv__2[[#This Row],[Hora de llegada2]])</f>
        <v>0.14236111110949423</v>
      </c>
      <c r="S179" s="5">
        <f>VLOOKUP(salacsv__2[[#This Row],[Número de Orden]],Hoja4!A181:C947,3,FALSE)/60</f>
        <v>2.4333333333333331</v>
      </c>
      <c r="T179" s="5">
        <f>IF(salacsv__2[[#This Row],[Tiempo de permanencia]]*24-S179&lt;0,0,salacsv__2[[#This Row],[Tiempo de permanencia]]*24-S179)</f>
        <v>0.98333333329452843</v>
      </c>
      <c r="U179" t="str">
        <f>IF(salacsv__2[[#This Row],[Tiempo de degustación (Horas)]]&gt;0,"SI","NO")</f>
        <v>SI</v>
      </c>
      <c r="W179" s="7" t="str">
        <f>TEXT(salacsv__2[[#This Row],[Fecha de factura]],"DDDD")</f>
        <v>domingo</v>
      </c>
    </row>
    <row r="180" spans="1:23" x14ac:dyDescent="0.25">
      <c r="A180">
        <v>12</v>
      </c>
      <c r="B180" t="s">
        <v>96</v>
      </c>
      <c r="C180">
        <v>2</v>
      </c>
      <c r="D180" s="8">
        <v>45018.030555555553</v>
      </c>
      <c r="E180" s="8">
        <v>45018.130555555559</v>
      </c>
      <c r="F180" t="s">
        <v>14</v>
      </c>
      <c r="G180" t="s">
        <v>48</v>
      </c>
      <c r="H180" t="s">
        <v>16</v>
      </c>
      <c r="I180" s="5">
        <v>13.3</v>
      </c>
      <c r="J180" t="s">
        <v>28</v>
      </c>
      <c r="K180">
        <v>179</v>
      </c>
      <c r="L180" t="s">
        <v>37</v>
      </c>
      <c r="M180" t="s">
        <v>56</v>
      </c>
      <c r="N180">
        <f>VLOOKUP(salacsv__2[[#This Row],[Número de Orden]],Hoja4!A182:B948,2,FALSE)</f>
        <v>62</v>
      </c>
      <c r="O180" s="9">
        <f>DATE(YEAR(salacsv__2[[#This Row],[Hora de Llegada]]),MONTH(salacsv__2[[#This Row],[Hora de Llegada]]),DAY(salacsv__2[[#This Row],[Hora de Llegada]]))</f>
        <v>45018</v>
      </c>
      <c r="P180" s="6">
        <f>MOD(salacsv__2[[#This Row],[Hora de Llegada]],1)</f>
        <v>3.0555555553291924E-2</v>
      </c>
      <c r="Q180" s="6">
        <f>MOD(salacsv__2[[#This Row],[Hora de Salida]],1)</f>
        <v>0.13055555555911269</v>
      </c>
      <c r="R180" s="6">
        <f>IF(salacsv__2[[#This Row],[Estado de la Mesa]]="Ocupada",(salacsv__2[[#This Row],[Hora de salida2]]-salacsv__2[[#This Row],[Hora de llegada2]])+$V$2,salacsv__2[[#This Row],[Hora de salida2]]-salacsv__2[[#This Row],[Hora de llegada2]])</f>
        <v>0.10000000000582077</v>
      </c>
      <c r="S180" s="5">
        <f>VLOOKUP(salacsv__2[[#This Row],[Número de Orden]],Hoja4!A182:C948,3,FALSE)/60</f>
        <v>0.43333333333333335</v>
      </c>
      <c r="T180" s="5">
        <f>IF(salacsv__2[[#This Row],[Tiempo de permanencia]]*24-S180&lt;0,0,salacsv__2[[#This Row],[Tiempo de permanencia]]*24-S180)</f>
        <v>1.966666666806365</v>
      </c>
      <c r="U180" t="str">
        <f>IF(salacsv__2[[#This Row],[Tiempo de degustación (Horas)]]&gt;0,"SI","NO")</f>
        <v>SI</v>
      </c>
      <c r="W180" s="7" t="str">
        <f>TEXT(salacsv__2[[#This Row],[Fecha de factura]],"DDDD")</f>
        <v>domingo</v>
      </c>
    </row>
    <row r="181" spans="1:23" x14ac:dyDescent="0.25">
      <c r="A181">
        <v>10</v>
      </c>
      <c r="B181" t="s">
        <v>476</v>
      </c>
      <c r="C181">
        <v>1</v>
      </c>
      <c r="D181" s="8">
        <v>45018.097916666666</v>
      </c>
      <c r="E181" s="8">
        <v>45018.214583333334</v>
      </c>
      <c r="F181" t="s">
        <v>32</v>
      </c>
      <c r="G181" t="s">
        <v>15</v>
      </c>
      <c r="H181" t="s">
        <v>16</v>
      </c>
      <c r="I181" s="5">
        <v>46.61</v>
      </c>
      <c r="J181" t="s">
        <v>28</v>
      </c>
      <c r="K181">
        <v>180</v>
      </c>
      <c r="L181" t="s">
        <v>25</v>
      </c>
      <c r="M181" t="s">
        <v>477</v>
      </c>
      <c r="N181">
        <f>VLOOKUP(salacsv__2[[#This Row],[Número de Orden]],Hoja4!A183:B949,2,FALSE)</f>
        <v>166</v>
      </c>
      <c r="O181" s="9">
        <f>DATE(YEAR(salacsv__2[[#This Row],[Hora de Llegada]]),MONTH(salacsv__2[[#This Row],[Hora de Llegada]]),DAY(salacsv__2[[#This Row],[Hora de Llegada]]))</f>
        <v>45018</v>
      </c>
      <c r="P181" s="6">
        <f>MOD(salacsv__2[[#This Row],[Hora de Llegada]],1)</f>
        <v>9.7916666665696539E-2</v>
      </c>
      <c r="Q181" s="6">
        <f>MOD(salacsv__2[[#This Row],[Hora de Salida]],1)</f>
        <v>0.21458333333430346</v>
      </c>
      <c r="R181" s="6">
        <f>IF(salacsv__2[[#This Row],[Estado de la Mesa]]="Ocupada",(salacsv__2[[#This Row],[Hora de salida2]]-salacsv__2[[#This Row],[Hora de llegada2]])+$V$2,salacsv__2[[#This Row],[Hora de salida2]]-salacsv__2[[#This Row],[Hora de llegada2]])</f>
        <v>0.11666666666860692</v>
      </c>
      <c r="S181" s="5">
        <f>VLOOKUP(salacsv__2[[#This Row],[Número de Orden]],Hoja4!A183:C949,3,FALSE)/60</f>
        <v>2.6833333333333331</v>
      </c>
      <c r="T181" s="5">
        <f>IF(salacsv__2[[#This Row],[Tiempo de permanencia]]*24-S181&lt;0,0,salacsv__2[[#This Row],[Tiempo de permanencia]]*24-S181)</f>
        <v>0.116666666713233</v>
      </c>
      <c r="U181" t="str">
        <f>IF(salacsv__2[[#This Row],[Tiempo de degustación (Horas)]]&gt;0,"SI","NO")</f>
        <v>SI</v>
      </c>
      <c r="W181" s="7" t="str">
        <f>TEXT(salacsv__2[[#This Row],[Fecha de factura]],"DDDD")</f>
        <v>domingo</v>
      </c>
    </row>
    <row r="182" spans="1:23" x14ac:dyDescent="0.25">
      <c r="A182">
        <v>15</v>
      </c>
      <c r="B182" t="s">
        <v>97</v>
      </c>
      <c r="C182">
        <v>1</v>
      </c>
      <c r="D182" s="8">
        <v>45018.114583333336</v>
      </c>
      <c r="E182" s="8">
        <v>45018.162499999999</v>
      </c>
      <c r="F182" t="s">
        <v>73</v>
      </c>
      <c r="G182" t="s">
        <v>15</v>
      </c>
      <c r="H182" t="s">
        <v>16</v>
      </c>
      <c r="I182" s="5">
        <v>42.58</v>
      </c>
      <c r="J182" t="s">
        <v>24</v>
      </c>
      <c r="K182">
        <v>181</v>
      </c>
      <c r="L182" t="s">
        <v>70</v>
      </c>
      <c r="M182" t="s">
        <v>50</v>
      </c>
      <c r="N182">
        <f>VLOOKUP(salacsv__2[[#This Row],[Número de Orden]],Hoja4!A184:B950,2,FALSE)</f>
        <v>27</v>
      </c>
      <c r="O182" s="9">
        <f>DATE(YEAR(salacsv__2[[#This Row],[Hora de Llegada]]),MONTH(salacsv__2[[#This Row],[Hora de Llegada]]),DAY(salacsv__2[[#This Row],[Hora de Llegada]]))</f>
        <v>45018</v>
      </c>
      <c r="P182" s="6">
        <f>MOD(salacsv__2[[#This Row],[Hora de Llegada]],1)</f>
        <v>0.11458333333575865</v>
      </c>
      <c r="Q182" s="6">
        <f>MOD(salacsv__2[[#This Row],[Hora de Salida]],1)</f>
        <v>0.16249999999854481</v>
      </c>
      <c r="R182" s="6">
        <f>IF(salacsv__2[[#This Row],[Estado de la Mesa]]="Ocupada",(salacsv__2[[#This Row],[Hora de salida2]]-salacsv__2[[#This Row],[Hora de llegada2]])+$V$2,salacsv__2[[#This Row],[Hora de salida2]]-salacsv__2[[#This Row],[Hora de llegada2]])</f>
        <v>5.833333332945282E-2</v>
      </c>
      <c r="S182" s="5">
        <f>VLOOKUP(salacsv__2[[#This Row],[Número de Orden]],Hoja4!A184:C950,3,FALSE)/60</f>
        <v>0.91666666666666663</v>
      </c>
      <c r="T182" s="5">
        <f>IF(salacsv__2[[#This Row],[Tiempo de permanencia]]*24-S182&lt;0,0,salacsv__2[[#This Row],[Tiempo de permanencia]]*24-S182)</f>
        <v>0.48333333324020111</v>
      </c>
      <c r="U182" t="str">
        <f>IF(salacsv__2[[#This Row],[Tiempo de degustación (Horas)]]&gt;0,"SI","NO")</f>
        <v>SI</v>
      </c>
      <c r="W182" s="7" t="str">
        <f>TEXT(salacsv__2[[#This Row],[Fecha de factura]],"DDDD")</f>
        <v>domingo</v>
      </c>
    </row>
    <row r="183" spans="1:23" x14ac:dyDescent="0.25">
      <c r="A183">
        <v>18</v>
      </c>
      <c r="B183" t="s">
        <v>98</v>
      </c>
      <c r="C183">
        <v>2</v>
      </c>
      <c r="D183" s="8">
        <v>45018.161805555559</v>
      </c>
      <c r="E183" s="8">
        <v>45018.270833333336</v>
      </c>
      <c r="F183" t="s">
        <v>52</v>
      </c>
      <c r="G183" t="s">
        <v>22</v>
      </c>
      <c r="H183" t="s">
        <v>36</v>
      </c>
      <c r="I183" s="5">
        <v>38.36</v>
      </c>
      <c r="J183" t="s">
        <v>17</v>
      </c>
      <c r="K183">
        <v>182</v>
      </c>
      <c r="L183" t="s">
        <v>70</v>
      </c>
      <c r="M183" t="s">
        <v>53</v>
      </c>
      <c r="N183">
        <f>VLOOKUP(salacsv__2[[#This Row],[Número de Orden]],Hoja4!A185:B951,2,FALSE)</f>
        <v>38</v>
      </c>
      <c r="O183" s="9">
        <f>DATE(YEAR(salacsv__2[[#This Row],[Hora de Llegada]]),MONTH(salacsv__2[[#This Row],[Hora de Llegada]]),DAY(salacsv__2[[#This Row],[Hora de Llegada]]))</f>
        <v>45018</v>
      </c>
      <c r="P183" s="6">
        <f>MOD(salacsv__2[[#This Row],[Hora de Llegada]],1)</f>
        <v>0.16180555555911269</v>
      </c>
      <c r="Q183" s="6">
        <f>MOD(salacsv__2[[#This Row],[Hora de Salida]],1)</f>
        <v>0.27083333333575865</v>
      </c>
      <c r="R183" s="6">
        <f>IF(salacsv__2[[#This Row],[Estado de la Mesa]]="Ocupada",(salacsv__2[[#This Row],[Hora de salida2]]-salacsv__2[[#This Row],[Hora de llegada2]])+$V$2,salacsv__2[[#This Row],[Hora de salida2]]-salacsv__2[[#This Row],[Hora de llegada2]])</f>
        <v>0.10902777777664596</v>
      </c>
      <c r="S183" s="5">
        <f>VLOOKUP(salacsv__2[[#This Row],[Número de Orden]],Hoja4!A185:C951,3,FALSE)/60</f>
        <v>0.18333333333333332</v>
      </c>
      <c r="T183" s="5">
        <f>IF(salacsv__2[[#This Row],[Tiempo de permanencia]]*24-S183&lt;0,0,salacsv__2[[#This Row],[Tiempo de permanencia]]*24-S183)</f>
        <v>2.43333333330617</v>
      </c>
      <c r="U183" t="str">
        <f>IF(salacsv__2[[#This Row],[Tiempo de degustación (Horas)]]&gt;0,"SI","NO")</f>
        <v>SI</v>
      </c>
      <c r="W183" s="7" t="str">
        <f>TEXT(salacsv__2[[#This Row],[Fecha de factura]],"DDDD")</f>
        <v>domingo</v>
      </c>
    </row>
    <row r="184" spans="1:23" x14ac:dyDescent="0.25">
      <c r="A184">
        <v>18</v>
      </c>
      <c r="B184" t="s">
        <v>478</v>
      </c>
      <c r="C184">
        <v>1</v>
      </c>
      <c r="D184" s="8">
        <v>45018.115277777775</v>
      </c>
      <c r="E184" s="8">
        <v>45018.269444444442</v>
      </c>
      <c r="F184" t="s">
        <v>73</v>
      </c>
      <c r="G184" t="s">
        <v>22</v>
      </c>
      <c r="H184" t="s">
        <v>16</v>
      </c>
      <c r="I184" s="5">
        <v>11.69</v>
      </c>
      <c r="J184" t="s">
        <v>24</v>
      </c>
      <c r="K184">
        <v>183</v>
      </c>
      <c r="L184" t="s">
        <v>55</v>
      </c>
      <c r="M184" t="s">
        <v>479</v>
      </c>
      <c r="N184">
        <f>VLOOKUP(salacsv__2[[#This Row],[Número de Orden]],Hoja4!A186:B952,2,FALSE)</f>
        <v>255</v>
      </c>
      <c r="O184" s="9">
        <f>DATE(YEAR(salacsv__2[[#This Row],[Hora de Llegada]]),MONTH(salacsv__2[[#This Row],[Hora de Llegada]]),DAY(salacsv__2[[#This Row],[Hora de Llegada]]))</f>
        <v>45018</v>
      </c>
      <c r="P184" s="6">
        <f>MOD(salacsv__2[[#This Row],[Hora de Llegada]],1)</f>
        <v>0.11527777777519077</v>
      </c>
      <c r="Q184" s="6">
        <f>MOD(salacsv__2[[#This Row],[Hora de Salida]],1)</f>
        <v>0.2694444444423425</v>
      </c>
      <c r="R184" s="6">
        <f>IF(salacsv__2[[#This Row],[Estado de la Mesa]]="Ocupada",(salacsv__2[[#This Row],[Hora de salida2]]-salacsv__2[[#This Row],[Hora de llegada2]])+$V$2,salacsv__2[[#This Row],[Hora de salida2]]-salacsv__2[[#This Row],[Hora de llegada2]])</f>
        <v>0.16458333333381839</v>
      </c>
      <c r="S184" s="5">
        <f>VLOOKUP(salacsv__2[[#This Row],[Número de Orden]],Hoja4!A186:C952,3,FALSE)/60</f>
        <v>2.7666666666666666</v>
      </c>
      <c r="T184" s="5">
        <f>IF(salacsv__2[[#This Row],[Tiempo de permanencia]]*24-S184&lt;0,0,salacsv__2[[#This Row],[Tiempo de permanencia]]*24-S184)</f>
        <v>1.1833333333449749</v>
      </c>
      <c r="U184" t="str">
        <f>IF(salacsv__2[[#This Row],[Tiempo de degustación (Horas)]]&gt;0,"SI","NO")</f>
        <v>SI</v>
      </c>
      <c r="W184" s="7" t="str">
        <f>TEXT(salacsv__2[[#This Row],[Fecha de factura]],"DDDD")</f>
        <v>domingo</v>
      </c>
    </row>
    <row r="185" spans="1:23" x14ac:dyDescent="0.25">
      <c r="A185">
        <v>4</v>
      </c>
      <c r="B185" t="s">
        <v>480</v>
      </c>
      <c r="C185">
        <v>6</v>
      </c>
      <c r="D185" s="8">
        <v>45018.163194444445</v>
      </c>
      <c r="E185" s="8">
        <v>45018.292361111111</v>
      </c>
      <c r="F185" t="s">
        <v>21</v>
      </c>
      <c r="G185" t="s">
        <v>22</v>
      </c>
      <c r="H185" t="s">
        <v>16</v>
      </c>
      <c r="I185" s="5">
        <v>24.24</v>
      </c>
      <c r="J185" t="s">
        <v>24</v>
      </c>
      <c r="K185">
        <v>184</v>
      </c>
      <c r="L185" t="s">
        <v>33</v>
      </c>
      <c r="M185" t="s">
        <v>481</v>
      </c>
      <c r="N185">
        <f>VLOOKUP(salacsv__2[[#This Row],[Número de Orden]],Hoja4!A187:B953,2,FALSE)</f>
        <v>205</v>
      </c>
      <c r="O185" s="9">
        <f>DATE(YEAR(salacsv__2[[#This Row],[Hora de Llegada]]),MONTH(salacsv__2[[#This Row],[Hora de Llegada]]),DAY(salacsv__2[[#This Row],[Hora de Llegada]]))</f>
        <v>45018</v>
      </c>
      <c r="P185" s="6">
        <f>MOD(salacsv__2[[#This Row],[Hora de Llegada]],1)</f>
        <v>0.16319444444525288</v>
      </c>
      <c r="Q185" s="6">
        <f>MOD(salacsv__2[[#This Row],[Hora de Salida]],1)</f>
        <v>0.29236111111094942</v>
      </c>
      <c r="R185" s="6">
        <f>IF(salacsv__2[[#This Row],[Estado de la Mesa]]="Ocupada",(salacsv__2[[#This Row],[Hora de salida2]]-salacsv__2[[#This Row],[Hora de llegada2]])+$V$2,salacsv__2[[#This Row],[Hora de salida2]]-salacsv__2[[#This Row],[Hora de llegada2]])</f>
        <v>0.1395833333323632</v>
      </c>
      <c r="S185" s="5">
        <f>VLOOKUP(salacsv__2[[#This Row],[Número de Orden]],Hoja4!A187:C953,3,FALSE)/60</f>
        <v>0.48333333333333334</v>
      </c>
      <c r="T185" s="5">
        <f>IF(salacsv__2[[#This Row],[Tiempo de permanencia]]*24-S185&lt;0,0,salacsv__2[[#This Row],[Tiempo de permanencia]]*24-S185)</f>
        <v>2.8666666666433835</v>
      </c>
      <c r="U185" t="str">
        <f>IF(salacsv__2[[#This Row],[Tiempo de degustación (Horas)]]&gt;0,"SI","NO")</f>
        <v>SI</v>
      </c>
      <c r="W185" s="7" t="str">
        <f>TEXT(salacsv__2[[#This Row],[Fecha de factura]],"DDDD")</f>
        <v>domingo</v>
      </c>
    </row>
    <row r="186" spans="1:23" x14ac:dyDescent="0.25">
      <c r="A186">
        <v>16</v>
      </c>
      <c r="B186" t="s">
        <v>83</v>
      </c>
      <c r="C186">
        <v>2</v>
      </c>
      <c r="D186" s="8">
        <v>45018.115972222222</v>
      </c>
      <c r="E186" s="8">
        <v>45018.268055555556</v>
      </c>
      <c r="F186" t="s">
        <v>73</v>
      </c>
      <c r="G186" t="s">
        <v>48</v>
      </c>
      <c r="H186" t="s">
        <v>16</v>
      </c>
      <c r="I186" s="5">
        <v>28.07</v>
      </c>
      <c r="J186" t="s">
        <v>17</v>
      </c>
      <c r="K186">
        <v>185</v>
      </c>
      <c r="L186" t="s">
        <v>55</v>
      </c>
      <c r="M186" t="s">
        <v>482</v>
      </c>
      <c r="N186">
        <f>VLOOKUP(salacsv__2[[#This Row],[Número de Orden]],Hoja4!A188:B954,2,FALSE)</f>
        <v>91</v>
      </c>
      <c r="O186" s="9">
        <f>DATE(YEAR(salacsv__2[[#This Row],[Hora de Llegada]]),MONTH(salacsv__2[[#This Row],[Hora de Llegada]]),DAY(salacsv__2[[#This Row],[Hora de Llegada]]))</f>
        <v>45018</v>
      </c>
      <c r="P186" s="6">
        <f>MOD(salacsv__2[[#This Row],[Hora de Llegada]],1)</f>
        <v>0.11597222222189885</v>
      </c>
      <c r="Q186" s="6">
        <f>MOD(salacsv__2[[#This Row],[Hora de Salida]],1)</f>
        <v>0.26805555555620231</v>
      </c>
      <c r="R186" s="6">
        <f>IF(salacsv__2[[#This Row],[Estado de la Mesa]]="Ocupada",(salacsv__2[[#This Row],[Hora de salida2]]-salacsv__2[[#This Row],[Hora de llegada2]])+$V$2,salacsv__2[[#This Row],[Hora de salida2]]-salacsv__2[[#This Row],[Hora de llegada2]])</f>
        <v>0.15208333333430346</v>
      </c>
      <c r="S186" s="5">
        <f>VLOOKUP(salacsv__2[[#This Row],[Número de Orden]],Hoja4!A188:C954,3,FALSE)/60</f>
        <v>0.66666666666666663</v>
      </c>
      <c r="T186" s="5">
        <f>IF(salacsv__2[[#This Row],[Tiempo de permanencia]]*24-S186&lt;0,0,salacsv__2[[#This Row],[Tiempo de permanencia]]*24-S186)</f>
        <v>2.9833333333566165</v>
      </c>
      <c r="U186" t="str">
        <f>IF(salacsv__2[[#This Row],[Tiempo de degustación (Horas)]]&gt;0,"SI","NO")</f>
        <v>SI</v>
      </c>
      <c r="W186" s="7" t="str">
        <f>TEXT(salacsv__2[[#This Row],[Fecha de factura]],"DDDD")</f>
        <v>domingo</v>
      </c>
    </row>
    <row r="187" spans="1:23" x14ac:dyDescent="0.25">
      <c r="A187">
        <v>13</v>
      </c>
      <c r="B187" t="s">
        <v>150</v>
      </c>
      <c r="C187">
        <v>6</v>
      </c>
      <c r="D187" s="8">
        <v>45018.027777777781</v>
      </c>
      <c r="E187" s="8">
        <v>45018.176388888889</v>
      </c>
      <c r="F187" t="s">
        <v>73</v>
      </c>
      <c r="G187" t="s">
        <v>22</v>
      </c>
      <c r="H187" t="s">
        <v>16</v>
      </c>
      <c r="I187" s="5">
        <v>17.55</v>
      </c>
      <c r="J187" t="s">
        <v>28</v>
      </c>
      <c r="K187">
        <v>186</v>
      </c>
      <c r="L187" t="s">
        <v>37</v>
      </c>
      <c r="M187" t="s">
        <v>483</v>
      </c>
      <c r="N187">
        <f>VLOOKUP(salacsv__2[[#This Row],[Número de Orden]],Hoja4!A189:B955,2,FALSE)</f>
        <v>270</v>
      </c>
      <c r="O187" s="9">
        <f>DATE(YEAR(salacsv__2[[#This Row],[Hora de Llegada]]),MONTH(salacsv__2[[#This Row],[Hora de Llegada]]),DAY(salacsv__2[[#This Row],[Hora de Llegada]]))</f>
        <v>45018</v>
      </c>
      <c r="P187" s="6">
        <f>MOD(salacsv__2[[#This Row],[Hora de Llegada]],1)</f>
        <v>2.7777777781011537E-2</v>
      </c>
      <c r="Q187" s="6">
        <f>MOD(salacsv__2[[#This Row],[Hora de Salida]],1)</f>
        <v>0.17638888888905058</v>
      </c>
      <c r="R187" s="6">
        <f>IF(salacsv__2[[#This Row],[Estado de la Mesa]]="Ocupada",(salacsv__2[[#This Row],[Hora de salida2]]-salacsv__2[[#This Row],[Hora de llegada2]])+$V$2,salacsv__2[[#This Row],[Hora de salida2]]-salacsv__2[[#This Row],[Hora de llegada2]])</f>
        <v>0.14861111110803904</v>
      </c>
      <c r="S187" s="5">
        <f>VLOOKUP(salacsv__2[[#This Row],[Número de Orden]],Hoja4!A189:C955,3,FALSE)/60</f>
        <v>1.55</v>
      </c>
      <c r="T187" s="5">
        <f>IF(salacsv__2[[#This Row],[Tiempo de permanencia]]*24-S187&lt;0,0,salacsv__2[[#This Row],[Tiempo de permanencia]]*24-S187)</f>
        <v>2.0166666665929371</v>
      </c>
      <c r="U187" t="str">
        <f>IF(salacsv__2[[#This Row],[Tiempo de degustación (Horas)]]&gt;0,"SI","NO")</f>
        <v>SI</v>
      </c>
      <c r="W187" s="7" t="str">
        <f>TEXT(salacsv__2[[#This Row],[Fecha de factura]],"DDDD")</f>
        <v>domingo</v>
      </c>
    </row>
    <row r="188" spans="1:23" x14ac:dyDescent="0.25">
      <c r="A188">
        <v>5</v>
      </c>
      <c r="B188" t="s">
        <v>484</v>
      </c>
      <c r="C188">
        <v>1</v>
      </c>
      <c r="D188" s="8">
        <v>45018.099305555559</v>
      </c>
      <c r="E188" s="8">
        <v>45018.227777777778</v>
      </c>
      <c r="F188" t="s">
        <v>14</v>
      </c>
      <c r="G188" t="s">
        <v>22</v>
      </c>
      <c r="H188" t="s">
        <v>16</v>
      </c>
      <c r="I188" s="5">
        <v>17.399999999999999</v>
      </c>
      <c r="J188" t="s">
        <v>17</v>
      </c>
      <c r="K188">
        <v>187</v>
      </c>
      <c r="L188" t="s">
        <v>91</v>
      </c>
      <c r="M188" t="s">
        <v>485</v>
      </c>
      <c r="N188">
        <f>VLOOKUP(salacsv__2[[#This Row],[Número de Orden]],Hoja4!A190:B956,2,FALSE)</f>
        <v>208</v>
      </c>
      <c r="O188" s="9">
        <f>DATE(YEAR(salacsv__2[[#This Row],[Hora de Llegada]]),MONTH(salacsv__2[[#This Row],[Hora de Llegada]]),DAY(salacsv__2[[#This Row],[Hora de Llegada]]))</f>
        <v>45018</v>
      </c>
      <c r="P188" s="6">
        <f>MOD(salacsv__2[[#This Row],[Hora de Llegada]],1)</f>
        <v>9.930555555911269E-2</v>
      </c>
      <c r="Q188" s="6">
        <f>MOD(salacsv__2[[#This Row],[Hora de Salida]],1)</f>
        <v>0.22777777777810115</v>
      </c>
      <c r="R188" s="6">
        <f>IF(salacsv__2[[#This Row],[Estado de la Mesa]]="Ocupada",(salacsv__2[[#This Row],[Hora de salida2]]-salacsv__2[[#This Row],[Hora de llegada2]])+$V$2,salacsv__2[[#This Row],[Hora de salida2]]-salacsv__2[[#This Row],[Hora de llegada2]])</f>
        <v>0.12847222221898846</v>
      </c>
      <c r="S188" s="5">
        <f>VLOOKUP(salacsv__2[[#This Row],[Número de Orden]],Hoja4!A190:C956,3,FALSE)/60</f>
        <v>2.1</v>
      </c>
      <c r="T188" s="5">
        <f>IF(salacsv__2[[#This Row],[Tiempo de permanencia]]*24-S188&lt;0,0,salacsv__2[[#This Row],[Tiempo de permanencia]]*24-S188)</f>
        <v>0.98333333325572303</v>
      </c>
      <c r="U188" t="str">
        <f>IF(salacsv__2[[#This Row],[Tiempo de degustación (Horas)]]&gt;0,"SI","NO")</f>
        <v>SI</v>
      </c>
      <c r="W188" s="7" t="str">
        <f>TEXT(salacsv__2[[#This Row],[Fecha de factura]],"DDDD")</f>
        <v>domingo</v>
      </c>
    </row>
    <row r="189" spans="1:23" x14ac:dyDescent="0.25">
      <c r="A189">
        <v>20</v>
      </c>
      <c r="B189" t="s">
        <v>486</v>
      </c>
      <c r="C189">
        <v>4</v>
      </c>
      <c r="D189" s="8">
        <v>45018.152777777781</v>
      </c>
      <c r="E189" s="8">
        <v>45018.222916666666</v>
      </c>
      <c r="F189" t="s">
        <v>52</v>
      </c>
      <c r="G189" t="s">
        <v>48</v>
      </c>
      <c r="H189" t="s">
        <v>16</v>
      </c>
      <c r="I189" s="5">
        <v>13.95</v>
      </c>
      <c r="J189" t="s">
        <v>28</v>
      </c>
      <c r="K189">
        <v>188</v>
      </c>
      <c r="L189" t="s">
        <v>37</v>
      </c>
      <c r="M189" t="s">
        <v>408</v>
      </c>
      <c r="N189">
        <f>VLOOKUP(salacsv__2[[#This Row],[Número de Orden]],Hoja4!A191:B957,2,FALSE)</f>
        <v>83</v>
      </c>
      <c r="O189" s="9">
        <f>DATE(YEAR(salacsv__2[[#This Row],[Hora de Llegada]]),MONTH(salacsv__2[[#This Row],[Hora de Llegada]]),DAY(salacsv__2[[#This Row],[Hora de Llegada]]))</f>
        <v>45018</v>
      </c>
      <c r="P189" s="6">
        <f>MOD(salacsv__2[[#This Row],[Hora de Llegada]],1)</f>
        <v>0.15277777778101154</v>
      </c>
      <c r="Q189" s="6">
        <f>MOD(salacsv__2[[#This Row],[Hora de Salida]],1)</f>
        <v>0.22291666666569654</v>
      </c>
      <c r="R189" s="6">
        <f>IF(salacsv__2[[#This Row],[Estado de la Mesa]]="Ocupada",(salacsv__2[[#This Row],[Hora de salida2]]-salacsv__2[[#This Row],[Hora de llegada2]])+$V$2,salacsv__2[[#This Row],[Hora de salida2]]-salacsv__2[[#This Row],[Hora de llegada2]])</f>
        <v>7.0138888884685002E-2</v>
      </c>
      <c r="S189" s="5">
        <f>VLOOKUP(salacsv__2[[#This Row],[Número de Orden]],Hoja4!A191:C957,3,FALSE)/60</f>
        <v>1.75</v>
      </c>
      <c r="T189" s="5">
        <f>IF(salacsv__2[[#This Row],[Tiempo de permanencia]]*24-S189&lt;0,0,salacsv__2[[#This Row],[Tiempo de permanencia]]*24-S189)</f>
        <v>0</v>
      </c>
      <c r="U189" t="str">
        <f>IF(salacsv__2[[#This Row],[Tiempo de degustación (Horas)]]&gt;0,"SI","NO")</f>
        <v>NO</v>
      </c>
      <c r="W189" s="7" t="str">
        <f>TEXT(salacsv__2[[#This Row],[Fecha de factura]],"DDDD")</f>
        <v>domingo</v>
      </c>
    </row>
    <row r="190" spans="1:23" x14ac:dyDescent="0.25">
      <c r="A190">
        <v>11</v>
      </c>
      <c r="B190" t="s">
        <v>487</v>
      </c>
      <c r="C190">
        <v>4</v>
      </c>
      <c r="D190" s="8">
        <v>45018.158333333333</v>
      </c>
      <c r="E190" s="8">
        <v>45018.256944444445</v>
      </c>
      <c r="F190" t="s">
        <v>32</v>
      </c>
      <c r="G190" t="s">
        <v>22</v>
      </c>
      <c r="H190" t="s">
        <v>16</v>
      </c>
      <c r="I190" s="5">
        <v>41.66</v>
      </c>
      <c r="J190" t="s">
        <v>28</v>
      </c>
      <c r="K190">
        <v>189</v>
      </c>
      <c r="L190" t="s">
        <v>59</v>
      </c>
      <c r="M190" t="s">
        <v>488</v>
      </c>
      <c r="N190">
        <f>VLOOKUP(salacsv__2[[#This Row],[Número de Orden]],Hoja4!A192:B958,2,FALSE)</f>
        <v>192</v>
      </c>
      <c r="O190" s="9">
        <f>DATE(YEAR(salacsv__2[[#This Row],[Hora de Llegada]]),MONTH(salacsv__2[[#This Row],[Hora de Llegada]]),DAY(salacsv__2[[#This Row],[Hora de Llegada]]))</f>
        <v>45018</v>
      </c>
      <c r="P190" s="6">
        <f>MOD(salacsv__2[[#This Row],[Hora de Llegada]],1)</f>
        <v>0.15833333333284827</v>
      </c>
      <c r="Q190" s="6">
        <f>MOD(salacsv__2[[#This Row],[Hora de Salida]],1)</f>
        <v>0.25694444444525288</v>
      </c>
      <c r="R190" s="6">
        <f>IF(salacsv__2[[#This Row],[Estado de la Mesa]]="Ocupada",(salacsv__2[[#This Row],[Hora de salida2]]-salacsv__2[[#This Row],[Hora de llegada2]])+$V$2,salacsv__2[[#This Row],[Hora de salida2]]-salacsv__2[[#This Row],[Hora de llegada2]])</f>
        <v>9.8611111112404615E-2</v>
      </c>
      <c r="S190" s="5">
        <f>VLOOKUP(salacsv__2[[#This Row],[Número de Orden]],Hoja4!A192:C958,3,FALSE)/60</f>
        <v>1.95</v>
      </c>
      <c r="T190" s="5">
        <f>IF(salacsv__2[[#This Row],[Tiempo de permanencia]]*24-S190&lt;0,0,salacsv__2[[#This Row],[Tiempo de permanencia]]*24-S190)</f>
        <v>0.4166666666977108</v>
      </c>
      <c r="U190" t="str">
        <f>IF(salacsv__2[[#This Row],[Tiempo de degustación (Horas)]]&gt;0,"SI","NO")</f>
        <v>SI</v>
      </c>
      <c r="W190" s="7" t="str">
        <f>TEXT(salacsv__2[[#This Row],[Fecha de factura]],"DDDD")</f>
        <v>domingo</v>
      </c>
    </row>
    <row r="191" spans="1:23" x14ac:dyDescent="0.25">
      <c r="A191">
        <v>5</v>
      </c>
      <c r="B191" t="s">
        <v>440</v>
      </c>
      <c r="C191">
        <v>2</v>
      </c>
      <c r="D191" s="8">
        <v>45018.063194444447</v>
      </c>
      <c r="E191" s="8">
        <v>45018.140277777777</v>
      </c>
      <c r="F191" t="s">
        <v>32</v>
      </c>
      <c r="G191" t="s">
        <v>22</v>
      </c>
      <c r="H191" t="s">
        <v>16</v>
      </c>
      <c r="I191" s="5">
        <v>38.880000000000003</v>
      </c>
      <c r="J191" t="s">
        <v>17</v>
      </c>
      <c r="K191">
        <v>190</v>
      </c>
      <c r="L191" t="s">
        <v>37</v>
      </c>
      <c r="M191" t="s">
        <v>489</v>
      </c>
      <c r="N191">
        <f>VLOOKUP(salacsv__2[[#This Row],[Número de Orden]],Hoja4!A193:B959,2,FALSE)</f>
        <v>202</v>
      </c>
      <c r="O191" s="9">
        <f>DATE(YEAR(salacsv__2[[#This Row],[Hora de Llegada]]),MONTH(salacsv__2[[#This Row],[Hora de Llegada]]),DAY(salacsv__2[[#This Row],[Hora de Llegada]]))</f>
        <v>45018</v>
      </c>
      <c r="P191" s="6">
        <f>MOD(salacsv__2[[#This Row],[Hora de Llegada]],1)</f>
        <v>6.3194444446708076E-2</v>
      </c>
      <c r="Q191" s="6">
        <f>MOD(salacsv__2[[#This Row],[Hora de Salida]],1)</f>
        <v>0.14027777777664596</v>
      </c>
      <c r="R191" s="6">
        <f>IF(salacsv__2[[#This Row],[Estado de la Mesa]]="Ocupada",(salacsv__2[[#This Row],[Hora de salida2]]-salacsv__2[[#This Row],[Hora de llegada2]])+$V$2,salacsv__2[[#This Row],[Hora de salida2]]-salacsv__2[[#This Row],[Hora de llegada2]])</f>
        <v>7.7083333329937886E-2</v>
      </c>
      <c r="S191" s="5">
        <f>VLOOKUP(salacsv__2[[#This Row],[Número de Orden]],Hoja4!A193:C959,3,FALSE)/60</f>
        <v>1.7</v>
      </c>
      <c r="T191" s="5">
        <f>IF(salacsv__2[[#This Row],[Tiempo de permanencia]]*24-S191&lt;0,0,salacsv__2[[#This Row],[Tiempo de permanencia]]*24-S191)</f>
        <v>0.14999999991850932</v>
      </c>
      <c r="U191" t="str">
        <f>IF(salacsv__2[[#This Row],[Tiempo de degustación (Horas)]]&gt;0,"SI","NO")</f>
        <v>SI</v>
      </c>
      <c r="W191" s="7" t="str">
        <f>TEXT(salacsv__2[[#This Row],[Fecha de factura]],"DDDD")</f>
        <v>domingo</v>
      </c>
    </row>
    <row r="192" spans="1:23" x14ac:dyDescent="0.25">
      <c r="A192">
        <v>12</v>
      </c>
      <c r="B192" t="s">
        <v>490</v>
      </c>
      <c r="C192">
        <v>6</v>
      </c>
      <c r="D192" s="8">
        <v>45018</v>
      </c>
      <c r="E192" s="8">
        <v>45018.10833333333</v>
      </c>
      <c r="F192" t="s">
        <v>32</v>
      </c>
      <c r="G192" t="s">
        <v>22</v>
      </c>
      <c r="H192" t="s">
        <v>16</v>
      </c>
      <c r="I192" s="5">
        <v>24.36</v>
      </c>
      <c r="J192" t="s">
        <v>24</v>
      </c>
      <c r="K192">
        <v>191</v>
      </c>
      <c r="L192" t="s">
        <v>70</v>
      </c>
      <c r="M192" t="s">
        <v>491</v>
      </c>
      <c r="N192">
        <f>VLOOKUP(salacsv__2[[#This Row],[Número de Orden]],Hoja4!A194:B960,2,FALSE)</f>
        <v>162</v>
      </c>
      <c r="O192" s="9">
        <f>DATE(YEAR(salacsv__2[[#This Row],[Hora de Llegada]]),MONTH(salacsv__2[[#This Row],[Hora de Llegada]]),DAY(salacsv__2[[#This Row],[Hora de Llegada]]))</f>
        <v>45018</v>
      </c>
      <c r="P192" s="6">
        <f>MOD(salacsv__2[[#This Row],[Hora de Llegada]],1)</f>
        <v>0</v>
      </c>
      <c r="Q192" s="6">
        <f>MOD(salacsv__2[[#This Row],[Hora de Salida]],1)</f>
        <v>0.10833333332993789</v>
      </c>
      <c r="R192" s="6">
        <f>IF(salacsv__2[[#This Row],[Estado de la Mesa]]="Ocupada",(salacsv__2[[#This Row],[Hora de salida2]]-salacsv__2[[#This Row],[Hora de llegada2]])+$V$2,salacsv__2[[#This Row],[Hora de salida2]]-salacsv__2[[#This Row],[Hora de llegada2]])</f>
        <v>0.11874999999660456</v>
      </c>
      <c r="S192" s="5">
        <f>VLOOKUP(salacsv__2[[#This Row],[Número de Orden]],Hoja4!A194:C960,3,FALSE)/60</f>
        <v>1.45</v>
      </c>
      <c r="T192" s="5">
        <f>IF(salacsv__2[[#This Row],[Tiempo de permanencia]]*24-S192&lt;0,0,salacsv__2[[#This Row],[Tiempo de permanencia]]*24-S192)</f>
        <v>1.3999999999185093</v>
      </c>
      <c r="U192" t="str">
        <f>IF(salacsv__2[[#This Row],[Tiempo de degustación (Horas)]]&gt;0,"SI","NO")</f>
        <v>SI</v>
      </c>
      <c r="W192" s="7" t="str">
        <f>TEXT(salacsv__2[[#This Row],[Fecha de factura]],"DDDD")</f>
        <v>domingo</v>
      </c>
    </row>
    <row r="193" spans="1:23" x14ac:dyDescent="0.25">
      <c r="A193">
        <v>17</v>
      </c>
      <c r="B193" t="s">
        <v>99</v>
      </c>
      <c r="C193">
        <v>4</v>
      </c>
      <c r="D193" s="8">
        <v>45018.10833333333</v>
      </c>
      <c r="E193" s="8">
        <v>45018.203472222223</v>
      </c>
      <c r="F193" t="s">
        <v>32</v>
      </c>
      <c r="G193" t="s">
        <v>48</v>
      </c>
      <c r="H193" t="s">
        <v>23</v>
      </c>
      <c r="I193" s="5">
        <v>15.99</v>
      </c>
      <c r="J193" t="s">
        <v>17</v>
      </c>
      <c r="K193">
        <v>192</v>
      </c>
      <c r="L193" t="s">
        <v>33</v>
      </c>
      <c r="M193" t="s">
        <v>60</v>
      </c>
      <c r="N193">
        <f>VLOOKUP(salacsv__2[[#This Row],[Número de Orden]],Hoja4!A195:B961,2,FALSE)</f>
        <v>75</v>
      </c>
      <c r="O193" s="9">
        <f>DATE(YEAR(salacsv__2[[#This Row],[Hora de Llegada]]),MONTH(salacsv__2[[#This Row],[Hora de Llegada]]),DAY(salacsv__2[[#This Row],[Hora de Llegada]]))</f>
        <v>45018</v>
      </c>
      <c r="P193" s="6">
        <f>MOD(salacsv__2[[#This Row],[Hora de Llegada]],1)</f>
        <v>0.10833333332993789</v>
      </c>
      <c r="Q193" s="6">
        <f>MOD(salacsv__2[[#This Row],[Hora de Salida]],1)</f>
        <v>0.20347222222335404</v>
      </c>
      <c r="R193" s="6">
        <f>IF(salacsv__2[[#This Row],[Estado de la Mesa]]="Ocupada",(salacsv__2[[#This Row],[Hora de salida2]]-salacsv__2[[#This Row],[Hora de llegada2]])+$V$2,salacsv__2[[#This Row],[Hora de salida2]]-salacsv__2[[#This Row],[Hora de llegada2]])</f>
        <v>9.5138888893416151E-2</v>
      </c>
      <c r="S193" s="5">
        <f>VLOOKUP(salacsv__2[[#This Row],[Número de Orden]],Hoja4!A195:C961,3,FALSE)/60</f>
        <v>0.43333333333333335</v>
      </c>
      <c r="T193" s="5">
        <f>IF(salacsv__2[[#This Row],[Tiempo de permanencia]]*24-S193&lt;0,0,salacsv__2[[#This Row],[Tiempo de permanencia]]*24-S193)</f>
        <v>1.8500000001086543</v>
      </c>
      <c r="U193" t="str">
        <f>IF(salacsv__2[[#This Row],[Tiempo de degustación (Horas)]]&gt;0,"SI","NO")</f>
        <v>SI</v>
      </c>
      <c r="W193" s="7" t="str">
        <f>TEXT(salacsv__2[[#This Row],[Fecha de factura]],"DDDD")</f>
        <v>domingo</v>
      </c>
    </row>
    <row r="194" spans="1:23" x14ac:dyDescent="0.25">
      <c r="A194">
        <v>3</v>
      </c>
      <c r="B194" t="s">
        <v>492</v>
      </c>
      <c r="C194">
        <v>5</v>
      </c>
      <c r="D194" s="8">
        <v>45018.008333333331</v>
      </c>
      <c r="E194" s="8">
        <v>45018.12777777778</v>
      </c>
      <c r="F194" t="s">
        <v>21</v>
      </c>
      <c r="G194" t="s">
        <v>48</v>
      </c>
      <c r="H194" t="s">
        <v>16</v>
      </c>
      <c r="I194" s="5">
        <v>24.85</v>
      </c>
      <c r="J194" t="s">
        <v>28</v>
      </c>
      <c r="K194">
        <v>193</v>
      </c>
      <c r="L194" t="s">
        <v>49</v>
      </c>
      <c r="M194" t="s">
        <v>493</v>
      </c>
      <c r="N194">
        <f>VLOOKUP(salacsv__2[[#This Row],[Número de Orden]],Hoja4!A196:B962,2,FALSE)</f>
        <v>220</v>
      </c>
      <c r="O194" s="9">
        <f>DATE(YEAR(salacsv__2[[#This Row],[Hora de Llegada]]),MONTH(salacsv__2[[#This Row],[Hora de Llegada]]),DAY(salacsv__2[[#This Row],[Hora de Llegada]]))</f>
        <v>45018</v>
      </c>
      <c r="P194" s="6">
        <f>MOD(salacsv__2[[#This Row],[Hora de Llegada]],1)</f>
        <v>8.333333331393078E-3</v>
      </c>
      <c r="Q194" s="6">
        <f>MOD(salacsv__2[[#This Row],[Hora de Salida]],1)</f>
        <v>0.12777777777955635</v>
      </c>
      <c r="R194" s="6">
        <f>IF(salacsv__2[[#This Row],[Estado de la Mesa]]="Ocupada",(salacsv__2[[#This Row],[Hora de salida2]]-salacsv__2[[#This Row],[Hora de llegada2]])+$V$2,salacsv__2[[#This Row],[Hora de salida2]]-salacsv__2[[#This Row],[Hora de llegada2]])</f>
        <v>0.11944444444816327</v>
      </c>
      <c r="S194" s="5">
        <f>VLOOKUP(salacsv__2[[#This Row],[Número de Orden]],Hoja4!A196:C962,3,FALSE)/60</f>
        <v>2.85</v>
      </c>
      <c r="T194" s="5">
        <f>IF(salacsv__2[[#This Row],[Tiempo de permanencia]]*24-S194&lt;0,0,salacsv__2[[#This Row],[Tiempo de permanencia]]*24-S194)</f>
        <v>1.6666666755918325E-2</v>
      </c>
      <c r="U194" t="str">
        <f>IF(salacsv__2[[#This Row],[Tiempo de degustación (Horas)]]&gt;0,"SI","NO")</f>
        <v>SI</v>
      </c>
      <c r="W194" s="7" t="str">
        <f>TEXT(salacsv__2[[#This Row],[Fecha de factura]],"DDDD")</f>
        <v>domingo</v>
      </c>
    </row>
    <row r="195" spans="1:23" x14ac:dyDescent="0.25">
      <c r="A195">
        <v>3</v>
      </c>
      <c r="B195" t="s">
        <v>106</v>
      </c>
      <c r="C195">
        <v>6</v>
      </c>
      <c r="D195" s="8">
        <v>45018.111111111109</v>
      </c>
      <c r="E195" s="8">
        <v>45018.163888888892</v>
      </c>
      <c r="F195" t="s">
        <v>21</v>
      </c>
      <c r="G195" t="s">
        <v>22</v>
      </c>
      <c r="H195" t="s">
        <v>36</v>
      </c>
      <c r="I195" s="5">
        <v>11.41</v>
      </c>
      <c r="J195" t="s">
        <v>28</v>
      </c>
      <c r="K195">
        <v>194</v>
      </c>
      <c r="L195" t="s">
        <v>18</v>
      </c>
      <c r="M195" t="s">
        <v>494</v>
      </c>
      <c r="N195">
        <f>VLOOKUP(salacsv__2[[#This Row],[Número de Orden]],Hoja4!A197:B963,2,FALSE)</f>
        <v>96</v>
      </c>
      <c r="O195" s="9">
        <f>DATE(YEAR(salacsv__2[[#This Row],[Hora de Llegada]]),MONTH(salacsv__2[[#This Row],[Hora de Llegada]]),DAY(salacsv__2[[#This Row],[Hora de Llegada]]))</f>
        <v>45018</v>
      </c>
      <c r="P195" s="6">
        <f>MOD(salacsv__2[[#This Row],[Hora de Llegada]],1)</f>
        <v>0.11111111110949423</v>
      </c>
      <c r="Q195" s="6">
        <f>MOD(salacsv__2[[#This Row],[Hora de Salida]],1)</f>
        <v>0.16388888889196096</v>
      </c>
      <c r="R195" s="6">
        <f>IF(salacsv__2[[#This Row],[Estado de la Mesa]]="Ocupada",(salacsv__2[[#This Row],[Hora de salida2]]-salacsv__2[[#This Row],[Hora de llegada2]])+$V$2,salacsv__2[[#This Row],[Hora de salida2]]-salacsv__2[[#This Row],[Hora de llegada2]])</f>
        <v>5.2777777782466728E-2</v>
      </c>
      <c r="S195" s="5">
        <f>VLOOKUP(salacsv__2[[#This Row],[Número de Orden]],Hoja4!A197:C963,3,FALSE)/60</f>
        <v>1.1333333333333333</v>
      </c>
      <c r="T195" s="5">
        <f>IF(salacsv__2[[#This Row],[Tiempo de permanencia]]*24-S195&lt;0,0,salacsv__2[[#This Row],[Tiempo de permanencia]]*24-S195)</f>
        <v>0.13333333344586817</v>
      </c>
      <c r="U195" t="str">
        <f>IF(salacsv__2[[#This Row],[Tiempo de degustación (Horas)]]&gt;0,"SI","NO")</f>
        <v>SI</v>
      </c>
      <c r="W195" s="7" t="str">
        <f>TEXT(salacsv__2[[#This Row],[Fecha de factura]],"DDDD")</f>
        <v>domingo</v>
      </c>
    </row>
    <row r="196" spans="1:23" x14ac:dyDescent="0.25">
      <c r="A196">
        <v>2</v>
      </c>
      <c r="B196" t="s">
        <v>100</v>
      </c>
      <c r="C196">
        <v>1</v>
      </c>
      <c r="D196" s="8">
        <v>45018.12777777778</v>
      </c>
      <c r="E196" s="8">
        <v>45018.17291666667</v>
      </c>
      <c r="F196" t="s">
        <v>52</v>
      </c>
      <c r="G196" t="s">
        <v>22</v>
      </c>
      <c r="H196" t="s">
        <v>36</v>
      </c>
      <c r="I196" s="5">
        <v>10.06</v>
      </c>
      <c r="J196" t="s">
        <v>24</v>
      </c>
      <c r="K196">
        <v>195</v>
      </c>
      <c r="L196" t="s">
        <v>37</v>
      </c>
      <c r="M196" t="s">
        <v>60</v>
      </c>
      <c r="N196">
        <f>VLOOKUP(salacsv__2[[#This Row],[Número de Orden]],Hoja4!A198:B964,2,FALSE)</f>
        <v>50</v>
      </c>
      <c r="O196" s="9">
        <f>DATE(YEAR(salacsv__2[[#This Row],[Hora de Llegada]]),MONTH(salacsv__2[[#This Row],[Hora de Llegada]]),DAY(salacsv__2[[#This Row],[Hora de Llegada]]))</f>
        <v>45018</v>
      </c>
      <c r="P196" s="6">
        <f>MOD(salacsv__2[[#This Row],[Hora de Llegada]],1)</f>
        <v>0.12777777777955635</v>
      </c>
      <c r="Q196" s="6">
        <f>MOD(salacsv__2[[#This Row],[Hora de Salida]],1)</f>
        <v>0.17291666667006211</v>
      </c>
      <c r="R196" s="6">
        <f>IF(salacsv__2[[#This Row],[Estado de la Mesa]]="Ocupada",(salacsv__2[[#This Row],[Hora de salida2]]-salacsv__2[[#This Row],[Hora de llegada2]])+$V$2,salacsv__2[[#This Row],[Hora de salida2]]-salacsv__2[[#This Row],[Hora de llegada2]])</f>
        <v>5.5555555557172433E-2</v>
      </c>
      <c r="S196" s="5">
        <f>VLOOKUP(salacsv__2[[#This Row],[Número de Orden]],Hoja4!A198:C964,3,FALSE)/60</f>
        <v>0.85</v>
      </c>
      <c r="T196" s="5">
        <f>IF(salacsv__2[[#This Row],[Tiempo de permanencia]]*24-S196&lt;0,0,salacsv__2[[#This Row],[Tiempo de permanencia]]*24-S196)</f>
        <v>0.48333333337213846</v>
      </c>
      <c r="U196" t="str">
        <f>IF(salacsv__2[[#This Row],[Tiempo de degustación (Horas)]]&gt;0,"SI","NO")</f>
        <v>SI</v>
      </c>
      <c r="W196" s="7" t="str">
        <f>TEXT(salacsv__2[[#This Row],[Fecha de factura]],"DDDD")</f>
        <v>domingo</v>
      </c>
    </row>
    <row r="197" spans="1:23" x14ac:dyDescent="0.25">
      <c r="A197">
        <v>4</v>
      </c>
      <c r="B197" t="s">
        <v>13</v>
      </c>
      <c r="C197">
        <v>3</v>
      </c>
      <c r="D197" s="8">
        <v>45018.007638888892</v>
      </c>
      <c r="E197" s="8">
        <v>45018.173611111109</v>
      </c>
      <c r="F197" t="s">
        <v>32</v>
      </c>
      <c r="G197" t="s">
        <v>22</v>
      </c>
      <c r="H197" t="s">
        <v>16</v>
      </c>
      <c r="I197" s="5">
        <v>42.65</v>
      </c>
      <c r="J197" t="s">
        <v>28</v>
      </c>
      <c r="K197">
        <v>196</v>
      </c>
      <c r="L197" t="s">
        <v>59</v>
      </c>
      <c r="M197" t="s">
        <v>495</v>
      </c>
      <c r="N197">
        <f>VLOOKUP(salacsv__2[[#This Row],[Número de Orden]],Hoja4!A199:B965,2,FALSE)</f>
        <v>191</v>
      </c>
      <c r="O197" s="9">
        <f>DATE(YEAR(salacsv__2[[#This Row],[Hora de Llegada]]),MONTH(salacsv__2[[#This Row],[Hora de Llegada]]),DAY(salacsv__2[[#This Row],[Hora de Llegada]]))</f>
        <v>45018</v>
      </c>
      <c r="P197" s="6">
        <f>MOD(salacsv__2[[#This Row],[Hora de Llegada]],1)</f>
        <v>7.6388888919609599E-3</v>
      </c>
      <c r="Q197" s="6">
        <f>MOD(salacsv__2[[#This Row],[Hora de Salida]],1)</f>
        <v>0.17361111110949423</v>
      </c>
      <c r="R197" s="6">
        <f>IF(salacsv__2[[#This Row],[Estado de la Mesa]]="Ocupada",(salacsv__2[[#This Row],[Hora de salida2]]-salacsv__2[[#This Row],[Hora de llegada2]])+$V$2,salacsv__2[[#This Row],[Hora de salida2]]-salacsv__2[[#This Row],[Hora de llegada2]])</f>
        <v>0.16597222221753327</v>
      </c>
      <c r="S197" s="5">
        <f>VLOOKUP(salacsv__2[[#This Row],[Número de Orden]],Hoja4!A199:C965,3,FALSE)/60</f>
        <v>2.9333333333333331</v>
      </c>
      <c r="T197" s="5">
        <f>IF(salacsv__2[[#This Row],[Tiempo de permanencia]]*24-S197&lt;0,0,salacsv__2[[#This Row],[Tiempo de permanencia]]*24-S197)</f>
        <v>1.0499999998874654</v>
      </c>
      <c r="U197" t="str">
        <f>IF(salacsv__2[[#This Row],[Tiempo de degustación (Horas)]]&gt;0,"SI","NO")</f>
        <v>SI</v>
      </c>
      <c r="W197" s="7" t="str">
        <f>TEXT(salacsv__2[[#This Row],[Fecha de factura]],"DDDD")</f>
        <v>domingo</v>
      </c>
    </row>
    <row r="198" spans="1:23" x14ac:dyDescent="0.25">
      <c r="A198">
        <v>5</v>
      </c>
      <c r="B198" t="s">
        <v>208</v>
      </c>
      <c r="C198">
        <v>6</v>
      </c>
      <c r="D198" s="8">
        <v>45018.115277777775</v>
      </c>
      <c r="E198" s="8">
        <v>45018.20416666667</v>
      </c>
      <c r="F198" t="s">
        <v>32</v>
      </c>
      <c r="G198" t="s">
        <v>48</v>
      </c>
      <c r="H198" t="s">
        <v>36</v>
      </c>
      <c r="I198" s="5">
        <v>20.11</v>
      </c>
      <c r="J198" t="s">
        <v>24</v>
      </c>
      <c r="K198">
        <v>197</v>
      </c>
      <c r="L198" t="s">
        <v>37</v>
      </c>
      <c r="M198" t="s">
        <v>496</v>
      </c>
      <c r="N198">
        <f>VLOOKUP(salacsv__2[[#This Row],[Número de Orden]],Hoja4!A200:B966,2,FALSE)</f>
        <v>129</v>
      </c>
      <c r="O198" s="9">
        <f>DATE(YEAR(salacsv__2[[#This Row],[Hora de Llegada]]),MONTH(salacsv__2[[#This Row],[Hora de Llegada]]),DAY(salacsv__2[[#This Row],[Hora de Llegada]]))</f>
        <v>45018</v>
      </c>
      <c r="P198" s="6">
        <f>MOD(salacsv__2[[#This Row],[Hora de Llegada]],1)</f>
        <v>0.11527777777519077</v>
      </c>
      <c r="Q198" s="6">
        <f>MOD(salacsv__2[[#This Row],[Hora de Salida]],1)</f>
        <v>0.20416666667006211</v>
      </c>
      <c r="R198" s="6">
        <f>IF(salacsv__2[[#This Row],[Estado de la Mesa]]="Ocupada",(salacsv__2[[#This Row],[Hora de salida2]]-salacsv__2[[#This Row],[Hora de llegada2]])+$V$2,salacsv__2[[#This Row],[Hora de salida2]]-salacsv__2[[#This Row],[Hora de llegada2]])</f>
        <v>9.9305555561538014E-2</v>
      </c>
      <c r="S198" s="5">
        <f>VLOOKUP(salacsv__2[[#This Row],[Número de Orden]],Hoja4!A200:C966,3,FALSE)/60</f>
        <v>1.2</v>
      </c>
      <c r="T198" s="5">
        <f>IF(salacsv__2[[#This Row],[Tiempo de permanencia]]*24-S198&lt;0,0,salacsv__2[[#This Row],[Tiempo de permanencia]]*24-S198)</f>
        <v>1.1833333334769123</v>
      </c>
      <c r="U198" t="str">
        <f>IF(salacsv__2[[#This Row],[Tiempo de degustación (Horas)]]&gt;0,"SI","NO")</f>
        <v>SI</v>
      </c>
      <c r="W198" s="7" t="str">
        <f>TEXT(salacsv__2[[#This Row],[Fecha de factura]],"DDDD")</f>
        <v>domingo</v>
      </c>
    </row>
    <row r="199" spans="1:23" x14ac:dyDescent="0.25">
      <c r="A199">
        <v>9</v>
      </c>
      <c r="B199" t="s">
        <v>101</v>
      </c>
      <c r="C199">
        <v>4</v>
      </c>
      <c r="D199" s="8">
        <v>45018.025000000001</v>
      </c>
      <c r="E199" s="8">
        <v>45018.128472222219</v>
      </c>
      <c r="F199" t="s">
        <v>73</v>
      </c>
      <c r="G199" t="s">
        <v>22</v>
      </c>
      <c r="H199" t="s">
        <v>16</v>
      </c>
      <c r="I199" s="5">
        <v>36.72</v>
      </c>
      <c r="J199" t="s">
        <v>28</v>
      </c>
      <c r="K199">
        <v>198</v>
      </c>
      <c r="L199" t="s">
        <v>59</v>
      </c>
      <c r="M199" t="s">
        <v>50</v>
      </c>
      <c r="N199">
        <f>VLOOKUP(salacsv__2[[#This Row],[Número de Orden]],Hoja4!A201:B967,2,FALSE)</f>
        <v>54</v>
      </c>
      <c r="O199" s="9">
        <f>DATE(YEAR(salacsv__2[[#This Row],[Hora de Llegada]]),MONTH(salacsv__2[[#This Row],[Hora de Llegada]]),DAY(salacsv__2[[#This Row],[Hora de Llegada]]))</f>
        <v>45018</v>
      </c>
      <c r="P199" s="6">
        <f>MOD(salacsv__2[[#This Row],[Hora de Llegada]],1)</f>
        <v>2.5000000001455192E-2</v>
      </c>
      <c r="Q199" s="6">
        <f>MOD(salacsv__2[[#This Row],[Hora de Salida]],1)</f>
        <v>0.12847222221898846</v>
      </c>
      <c r="R199" s="6">
        <f>IF(salacsv__2[[#This Row],[Estado de la Mesa]]="Ocupada",(salacsv__2[[#This Row],[Hora de salida2]]-salacsv__2[[#This Row],[Hora de llegada2]])+$V$2,salacsv__2[[#This Row],[Hora de salida2]]-salacsv__2[[#This Row],[Hora de llegada2]])</f>
        <v>0.10347222221753327</v>
      </c>
      <c r="S199" s="5">
        <f>VLOOKUP(salacsv__2[[#This Row],[Número de Orden]],Hoja4!A201:C967,3,FALSE)/60</f>
        <v>0.55000000000000004</v>
      </c>
      <c r="T199" s="5">
        <f>IF(salacsv__2[[#This Row],[Tiempo de permanencia]]*24-S199&lt;0,0,salacsv__2[[#This Row],[Tiempo de permanencia]]*24-S199)</f>
        <v>1.9333333332207985</v>
      </c>
      <c r="U199" t="str">
        <f>IF(salacsv__2[[#This Row],[Tiempo de degustación (Horas)]]&gt;0,"SI","NO")</f>
        <v>SI</v>
      </c>
      <c r="W199" s="7" t="str">
        <f>TEXT(salacsv__2[[#This Row],[Fecha de factura]],"DDDD")</f>
        <v>domingo</v>
      </c>
    </row>
    <row r="200" spans="1:23" x14ac:dyDescent="0.25">
      <c r="A200">
        <v>11</v>
      </c>
      <c r="B200" t="s">
        <v>497</v>
      </c>
      <c r="C200">
        <v>5</v>
      </c>
      <c r="D200" s="8">
        <v>45018.080555555556</v>
      </c>
      <c r="E200" s="8">
        <v>45018.236111111109</v>
      </c>
      <c r="F200" t="s">
        <v>32</v>
      </c>
      <c r="G200" t="s">
        <v>15</v>
      </c>
      <c r="H200" t="s">
        <v>36</v>
      </c>
      <c r="I200" s="5">
        <v>13.26</v>
      </c>
      <c r="J200" t="s">
        <v>17</v>
      </c>
      <c r="K200">
        <v>199</v>
      </c>
      <c r="L200" t="s">
        <v>70</v>
      </c>
      <c r="M200" t="s">
        <v>498</v>
      </c>
      <c r="N200">
        <f>VLOOKUP(salacsv__2[[#This Row],[Número de Orden]],Hoja4!A202:B968,2,FALSE)</f>
        <v>261</v>
      </c>
      <c r="O200" s="9">
        <f>DATE(YEAR(salacsv__2[[#This Row],[Hora de Llegada]]),MONTH(salacsv__2[[#This Row],[Hora de Llegada]]),DAY(salacsv__2[[#This Row],[Hora de Llegada]]))</f>
        <v>45018</v>
      </c>
      <c r="P200" s="6">
        <f>MOD(salacsv__2[[#This Row],[Hora de Llegada]],1)</f>
        <v>8.0555555556202307E-2</v>
      </c>
      <c r="Q200" s="6">
        <f>MOD(salacsv__2[[#This Row],[Hora de Salida]],1)</f>
        <v>0.23611111110949423</v>
      </c>
      <c r="R200" s="6">
        <f>IF(salacsv__2[[#This Row],[Estado de la Mesa]]="Ocupada",(salacsv__2[[#This Row],[Hora de salida2]]-salacsv__2[[#This Row],[Hora de llegada2]])+$V$2,salacsv__2[[#This Row],[Hora de salida2]]-salacsv__2[[#This Row],[Hora de llegada2]])</f>
        <v>0.15555555555329192</v>
      </c>
      <c r="S200" s="5">
        <f>VLOOKUP(salacsv__2[[#This Row],[Número de Orden]],Hoja4!A202:C968,3,FALSE)/60</f>
        <v>2.3666666666666667</v>
      </c>
      <c r="T200" s="5">
        <f>IF(salacsv__2[[#This Row],[Tiempo de permanencia]]*24-S200&lt;0,0,salacsv__2[[#This Row],[Tiempo de permanencia]]*24-S200)</f>
        <v>1.3666666666123395</v>
      </c>
      <c r="U200" t="str">
        <f>IF(salacsv__2[[#This Row],[Tiempo de degustación (Horas)]]&gt;0,"SI","NO")</f>
        <v>SI</v>
      </c>
      <c r="W200" s="7" t="str">
        <f>TEXT(salacsv__2[[#This Row],[Fecha de factura]],"DDDD")</f>
        <v>domingo</v>
      </c>
    </row>
    <row r="201" spans="1:23" x14ac:dyDescent="0.25">
      <c r="A201">
        <v>11</v>
      </c>
      <c r="B201" t="s">
        <v>499</v>
      </c>
      <c r="C201">
        <v>4</v>
      </c>
      <c r="D201" s="8">
        <v>45018.107638888891</v>
      </c>
      <c r="E201" s="8">
        <v>45018.226388888892</v>
      </c>
      <c r="F201" t="s">
        <v>52</v>
      </c>
      <c r="G201" t="s">
        <v>22</v>
      </c>
      <c r="H201" t="s">
        <v>16</v>
      </c>
      <c r="I201" s="5">
        <v>48.73</v>
      </c>
      <c r="J201" t="s">
        <v>28</v>
      </c>
      <c r="K201">
        <v>200</v>
      </c>
      <c r="L201" t="s">
        <v>37</v>
      </c>
      <c r="M201" t="s">
        <v>500</v>
      </c>
      <c r="N201">
        <f>VLOOKUP(salacsv__2[[#This Row],[Número de Orden]],Hoja4!A203:B969,2,FALSE)</f>
        <v>88</v>
      </c>
      <c r="O201" s="9">
        <f>DATE(YEAR(salacsv__2[[#This Row],[Hora de Llegada]]),MONTH(salacsv__2[[#This Row],[Hora de Llegada]]),DAY(salacsv__2[[#This Row],[Hora de Llegada]]))</f>
        <v>45018</v>
      </c>
      <c r="P201" s="6">
        <f>MOD(salacsv__2[[#This Row],[Hora de Llegada]],1)</f>
        <v>0.10763888889050577</v>
      </c>
      <c r="Q201" s="6">
        <f>MOD(salacsv__2[[#This Row],[Hora de Salida]],1)</f>
        <v>0.22638888889196096</v>
      </c>
      <c r="R201" s="6">
        <f>IF(salacsv__2[[#This Row],[Estado de la Mesa]]="Ocupada",(salacsv__2[[#This Row],[Hora de salida2]]-salacsv__2[[#This Row],[Hora de llegada2]])+$V$2,salacsv__2[[#This Row],[Hora de salida2]]-salacsv__2[[#This Row],[Hora de llegada2]])</f>
        <v>0.11875000000145519</v>
      </c>
      <c r="S201" s="5">
        <f>VLOOKUP(salacsv__2[[#This Row],[Número de Orden]],Hoja4!A203:C969,3,FALSE)/60</f>
        <v>1.1166666666666667</v>
      </c>
      <c r="T201" s="5">
        <f>IF(salacsv__2[[#This Row],[Tiempo de permanencia]]*24-S201&lt;0,0,salacsv__2[[#This Row],[Tiempo de permanencia]]*24-S201)</f>
        <v>1.7333333333682579</v>
      </c>
      <c r="U201" t="str">
        <f>IF(salacsv__2[[#This Row],[Tiempo de degustación (Horas)]]&gt;0,"SI","NO")</f>
        <v>SI</v>
      </c>
      <c r="W201" s="7" t="str">
        <f>TEXT(salacsv__2[[#This Row],[Fecha de factura]],"DDDD")</f>
        <v>domingo</v>
      </c>
    </row>
    <row r="202" spans="1:23" x14ac:dyDescent="0.25">
      <c r="A202">
        <v>3</v>
      </c>
      <c r="B202" t="s">
        <v>102</v>
      </c>
      <c r="C202">
        <v>5</v>
      </c>
      <c r="D202" s="8">
        <v>45018.012499999997</v>
      </c>
      <c r="E202" s="8">
        <v>45018.076388888891</v>
      </c>
      <c r="F202" t="s">
        <v>73</v>
      </c>
      <c r="G202" t="s">
        <v>15</v>
      </c>
      <c r="H202" t="s">
        <v>16</v>
      </c>
      <c r="I202" s="5">
        <v>19.84</v>
      </c>
      <c r="J202" t="s">
        <v>28</v>
      </c>
      <c r="K202">
        <v>201</v>
      </c>
      <c r="L202" t="s">
        <v>18</v>
      </c>
      <c r="M202" t="s">
        <v>75</v>
      </c>
      <c r="N202">
        <f>VLOOKUP(salacsv__2[[#This Row],[Número de Orden]],Hoja4!A204:B970,2,FALSE)</f>
        <v>72</v>
      </c>
      <c r="O202" s="9">
        <f>DATE(YEAR(salacsv__2[[#This Row],[Hora de Llegada]]),MONTH(salacsv__2[[#This Row],[Hora de Llegada]]),DAY(salacsv__2[[#This Row],[Hora de Llegada]]))</f>
        <v>45018</v>
      </c>
      <c r="P202" s="6">
        <f>MOD(salacsv__2[[#This Row],[Hora de Llegada]],1)</f>
        <v>1.2499999997089617E-2</v>
      </c>
      <c r="Q202" s="6">
        <f>MOD(salacsv__2[[#This Row],[Hora de Salida]],1)</f>
        <v>7.6388888890505768E-2</v>
      </c>
      <c r="R202" s="6">
        <f>IF(salacsv__2[[#This Row],[Estado de la Mesa]]="Ocupada",(salacsv__2[[#This Row],[Hora de salida2]]-salacsv__2[[#This Row],[Hora de llegada2]])+$V$2,salacsv__2[[#This Row],[Hora de salida2]]-salacsv__2[[#This Row],[Hora de llegada2]])</f>
        <v>6.3888888893416151E-2</v>
      </c>
      <c r="S202" s="5">
        <f>VLOOKUP(salacsv__2[[#This Row],[Número de Orden]],Hoja4!A204:C970,3,FALSE)/60</f>
        <v>0.96666666666666667</v>
      </c>
      <c r="T202" s="5">
        <f>IF(salacsv__2[[#This Row],[Tiempo de permanencia]]*24-S202&lt;0,0,salacsv__2[[#This Row],[Tiempo de permanencia]]*24-S202)</f>
        <v>0.56666666677532096</v>
      </c>
      <c r="U202" t="str">
        <f>IF(salacsv__2[[#This Row],[Tiempo de degustación (Horas)]]&gt;0,"SI","NO")</f>
        <v>SI</v>
      </c>
      <c r="W202" s="7" t="str">
        <f>TEXT(salacsv__2[[#This Row],[Fecha de factura]],"DDDD")</f>
        <v>domingo</v>
      </c>
    </row>
    <row r="203" spans="1:23" x14ac:dyDescent="0.25">
      <c r="A203">
        <v>16</v>
      </c>
      <c r="B203" t="s">
        <v>501</v>
      </c>
      <c r="C203">
        <v>5</v>
      </c>
      <c r="D203" s="8">
        <v>45018.040277777778</v>
      </c>
      <c r="E203" s="8">
        <v>45018.083333333336</v>
      </c>
      <c r="F203" t="s">
        <v>52</v>
      </c>
      <c r="G203" t="s">
        <v>22</v>
      </c>
      <c r="H203" t="s">
        <v>16</v>
      </c>
      <c r="I203" s="5">
        <v>24.19</v>
      </c>
      <c r="J203" t="s">
        <v>24</v>
      </c>
      <c r="K203">
        <v>202</v>
      </c>
      <c r="L203" t="s">
        <v>29</v>
      </c>
      <c r="M203" t="s">
        <v>502</v>
      </c>
      <c r="N203">
        <f>VLOOKUP(salacsv__2[[#This Row],[Número de Orden]],Hoja4!A205:B971,2,FALSE)</f>
        <v>206</v>
      </c>
      <c r="O203" s="9">
        <f>DATE(YEAR(salacsv__2[[#This Row],[Hora de Llegada]]),MONTH(salacsv__2[[#This Row],[Hora de Llegada]]),DAY(salacsv__2[[#This Row],[Hora de Llegada]]))</f>
        <v>45018</v>
      </c>
      <c r="P203" s="6">
        <f>MOD(salacsv__2[[#This Row],[Hora de Llegada]],1)</f>
        <v>4.0277777778101154E-2</v>
      </c>
      <c r="Q203" s="6">
        <f>MOD(salacsv__2[[#This Row],[Hora de Salida]],1)</f>
        <v>8.3333333335758653E-2</v>
      </c>
      <c r="R203" s="6">
        <f>IF(salacsv__2[[#This Row],[Estado de la Mesa]]="Ocupada",(salacsv__2[[#This Row],[Hora de salida2]]-salacsv__2[[#This Row],[Hora de llegada2]])+$V$2,salacsv__2[[#This Row],[Hora de salida2]]-salacsv__2[[#This Row],[Hora de llegada2]])</f>
        <v>5.3472222224324163E-2</v>
      </c>
      <c r="S203" s="5">
        <f>VLOOKUP(salacsv__2[[#This Row],[Número de Orden]],Hoja4!A205:C971,3,FALSE)/60</f>
        <v>2.6</v>
      </c>
      <c r="T203" s="5">
        <f>IF(salacsv__2[[#This Row],[Tiempo de permanencia]]*24-S203&lt;0,0,salacsv__2[[#This Row],[Tiempo de permanencia]]*24-S203)</f>
        <v>0</v>
      </c>
      <c r="U203" t="str">
        <f>IF(salacsv__2[[#This Row],[Tiempo de degustación (Horas)]]&gt;0,"SI","NO")</f>
        <v>NO</v>
      </c>
      <c r="W203" s="7" t="str">
        <f>TEXT(salacsv__2[[#This Row],[Fecha de factura]],"DDDD")</f>
        <v>domingo</v>
      </c>
    </row>
    <row r="204" spans="1:23" x14ac:dyDescent="0.25">
      <c r="A204">
        <v>5</v>
      </c>
      <c r="B204" t="s">
        <v>503</v>
      </c>
      <c r="C204">
        <v>2</v>
      </c>
      <c r="D204" s="8">
        <v>45018.164583333331</v>
      </c>
      <c r="E204" s="8">
        <v>45018.222916666666</v>
      </c>
      <c r="F204" t="s">
        <v>73</v>
      </c>
      <c r="G204" t="s">
        <v>22</v>
      </c>
      <c r="H204" t="s">
        <v>16</v>
      </c>
      <c r="I204" s="5">
        <v>40.19</v>
      </c>
      <c r="J204" t="s">
        <v>17</v>
      </c>
      <c r="K204">
        <v>203</v>
      </c>
      <c r="L204" t="s">
        <v>18</v>
      </c>
      <c r="M204" t="s">
        <v>504</v>
      </c>
      <c r="N204">
        <f>VLOOKUP(salacsv__2[[#This Row],[Número de Orden]],Hoja4!A206:B972,2,FALSE)</f>
        <v>156</v>
      </c>
      <c r="O204" s="9">
        <f>DATE(YEAR(salacsv__2[[#This Row],[Hora de Llegada]]),MONTH(salacsv__2[[#This Row],[Hora de Llegada]]),DAY(salacsv__2[[#This Row],[Hora de Llegada]]))</f>
        <v>45018</v>
      </c>
      <c r="P204" s="6">
        <f>MOD(salacsv__2[[#This Row],[Hora de Llegada]],1)</f>
        <v>0.16458333333139308</v>
      </c>
      <c r="Q204" s="6">
        <f>MOD(salacsv__2[[#This Row],[Hora de Salida]],1)</f>
        <v>0.22291666666569654</v>
      </c>
      <c r="R204" s="6">
        <f>IF(salacsv__2[[#This Row],[Estado de la Mesa]]="Ocupada",(salacsv__2[[#This Row],[Hora de salida2]]-salacsv__2[[#This Row],[Hora de llegada2]])+$V$2,salacsv__2[[#This Row],[Hora de salida2]]-salacsv__2[[#This Row],[Hora de llegada2]])</f>
        <v>5.8333333334303461E-2</v>
      </c>
      <c r="S204" s="5">
        <f>VLOOKUP(salacsv__2[[#This Row],[Número de Orden]],Hoja4!A206:C972,3,FALSE)/60</f>
        <v>1.4166666666666667</v>
      </c>
      <c r="T204" s="5">
        <f>IF(salacsv__2[[#This Row],[Tiempo de permanencia]]*24-S204&lt;0,0,salacsv__2[[#This Row],[Tiempo de permanencia]]*24-S204)</f>
        <v>0</v>
      </c>
      <c r="U204" t="str">
        <f>IF(salacsv__2[[#This Row],[Tiempo de degustación (Horas)]]&gt;0,"SI","NO")</f>
        <v>NO</v>
      </c>
      <c r="W204" s="7" t="str">
        <f>TEXT(salacsv__2[[#This Row],[Fecha de factura]],"DDDD")</f>
        <v>domingo</v>
      </c>
    </row>
    <row r="205" spans="1:23" x14ac:dyDescent="0.25">
      <c r="A205">
        <v>16</v>
      </c>
      <c r="B205" t="s">
        <v>103</v>
      </c>
      <c r="C205">
        <v>5</v>
      </c>
      <c r="D205" s="8">
        <v>45018.011805555558</v>
      </c>
      <c r="E205" s="8">
        <v>45018.100694444445</v>
      </c>
      <c r="F205" t="s">
        <v>73</v>
      </c>
      <c r="G205" t="s">
        <v>22</v>
      </c>
      <c r="H205" t="s">
        <v>23</v>
      </c>
      <c r="I205" s="5">
        <v>49.56</v>
      </c>
      <c r="J205" t="s">
        <v>17</v>
      </c>
      <c r="K205">
        <v>204</v>
      </c>
      <c r="L205" t="s">
        <v>55</v>
      </c>
      <c r="M205" t="s">
        <v>75</v>
      </c>
      <c r="N205">
        <f>VLOOKUP(salacsv__2[[#This Row],[Número de Orden]],Hoja4!A207:B973,2,FALSE)</f>
        <v>48</v>
      </c>
      <c r="O205" s="9">
        <f>DATE(YEAR(salacsv__2[[#This Row],[Hora de Llegada]]),MONTH(salacsv__2[[#This Row],[Hora de Llegada]]),DAY(salacsv__2[[#This Row],[Hora de Llegada]]))</f>
        <v>45018</v>
      </c>
      <c r="P205" s="6">
        <f>MOD(salacsv__2[[#This Row],[Hora de Llegada]],1)</f>
        <v>1.1805555557657499E-2</v>
      </c>
      <c r="Q205" s="6">
        <f>MOD(salacsv__2[[#This Row],[Hora de Salida]],1)</f>
        <v>0.10069444444525288</v>
      </c>
      <c r="R205" s="6">
        <f>IF(salacsv__2[[#This Row],[Estado de la Mesa]]="Ocupada",(salacsv__2[[#This Row],[Hora de salida2]]-salacsv__2[[#This Row],[Hora de llegada2]])+$V$2,salacsv__2[[#This Row],[Hora de salida2]]-salacsv__2[[#This Row],[Hora de llegada2]])</f>
        <v>8.8888888887595385E-2</v>
      </c>
      <c r="S205" s="5">
        <f>VLOOKUP(salacsv__2[[#This Row],[Número de Orden]],Hoja4!A207:C973,3,FALSE)/60</f>
        <v>0.35</v>
      </c>
      <c r="T205" s="5">
        <f>IF(salacsv__2[[#This Row],[Tiempo de permanencia]]*24-S205&lt;0,0,salacsv__2[[#This Row],[Tiempo de permanencia]]*24-S205)</f>
        <v>1.7833333333022892</v>
      </c>
      <c r="U205" t="str">
        <f>IF(salacsv__2[[#This Row],[Tiempo de degustación (Horas)]]&gt;0,"SI","NO")</f>
        <v>SI</v>
      </c>
      <c r="W205" s="7" t="str">
        <f>TEXT(salacsv__2[[#This Row],[Fecha de factura]],"DDDD")</f>
        <v>domingo</v>
      </c>
    </row>
    <row r="206" spans="1:23" x14ac:dyDescent="0.25">
      <c r="A206">
        <v>14</v>
      </c>
      <c r="B206" t="s">
        <v>198</v>
      </c>
      <c r="C206">
        <v>1</v>
      </c>
      <c r="D206" s="8">
        <v>45018.09375</v>
      </c>
      <c r="E206" s="8">
        <v>45018.259722222225</v>
      </c>
      <c r="F206" t="s">
        <v>32</v>
      </c>
      <c r="G206" t="s">
        <v>22</v>
      </c>
      <c r="H206" t="s">
        <v>36</v>
      </c>
      <c r="I206" s="5">
        <v>26.49</v>
      </c>
      <c r="J206" t="s">
        <v>17</v>
      </c>
      <c r="K206">
        <v>205</v>
      </c>
      <c r="L206" t="s">
        <v>33</v>
      </c>
      <c r="M206" t="s">
        <v>505</v>
      </c>
      <c r="N206">
        <f>VLOOKUP(salacsv__2[[#This Row],[Número de Orden]],Hoja4!A208:B974,2,FALSE)</f>
        <v>61</v>
      </c>
      <c r="O206" s="9">
        <f>DATE(YEAR(salacsv__2[[#This Row],[Hora de Llegada]]),MONTH(salacsv__2[[#This Row],[Hora de Llegada]]),DAY(salacsv__2[[#This Row],[Hora de Llegada]]))</f>
        <v>45018</v>
      </c>
      <c r="P206" s="6">
        <f>MOD(salacsv__2[[#This Row],[Hora de Llegada]],1)</f>
        <v>9.375E-2</v>
      </c>
      <c r="Q206" s="6">
        <f>MOD(salacsv__2[[#This Row],[Hora de Salida]],1)</f>
        <v>0.25972222222480923</v>
      </c>
      <c r="R206" s="6">
        <f>IF(salacsv__2[[#This Row],[Estado de la Mesa]]="Ocupada",(salacsv__2[[#This Row],[Hora de salida2]]-salacsv__2[[#This Row],[Hora de llegada2]])+$V$2,salacsv__2[[#This Row],[Hora de salida2]]-salacsv__2[[#This Row],[Hora de llegada2]])</f>
        <v>0.16597222222480923</v>
      </c>
      <c r="S206" s="5">
        <f>VLOOKUP(salacsv__2[[#This Row],[Número de Orden]],Hoja4!A208:C974,3,FALSE)/60</f>
        <v>1.4333333333333333</v>
      </c>
      <c r="T206" s="5">
        <f>IF(salacsv__2[[#This Row],[Tiempo de permanencia]]*24-S206&lt;0,0,salacsv__2[[#This Row],[Tiempo de permanencia]]*24-S206)</f>
        <v>2.5500000000620879</v>
      </c>
      <c r="U206" t="str">
        <f>IF(salacsv__2[[#This Row],[Tiempo de degustación (Horas)]]&gt;0,"SI","NO")</f>
        <v>SI</v>
      </c>
      <c r="W206" s="7" t="str">
        <f>TEXT(salacsv__2[[#This Row],[Fecha de factura]],"DDDD")</f>
        <v>domingo</v>
      </c>
    </row>
    <row r="207" spans="1:23" x14ac:dyDescent="0.25">
      <c r="A207">
        <v>4</v>
      </c>
      <c r="B207" t="s">
        <v>104</v>
      </c>
      <c r="C207">
        <v>6</v>
      </c>
      <c r="D207" s="8">
        <v>45018.143750000003</v>
      </c>
      <c r="E207" s="8">
        <v>45018.256249999999</v>
      </c>
      <c r="F207" t="s">
        <v>14</v>
      </c>
      <c r="G207" t="s">
        <v>22</v>
      </c>
      <c r="H207" t="s">
        <v>16</v>
      </c>
      <c r="I207" s="5">
        <v>36.96</v>
      </c>
      <c r="J207" t="s">
        <v>24</v>
      </c>
      <c r="K207">
        <v>206</v>
      </c>
      <c r="L207" t="s">
        <v>29</v>
      </c>
      <c r="M207" t="s">
        <v>40</v>
      </c>
      <c r="N207">
        <f>VLOOKUP(salacsv__2[[#This Row],[Número de Orden]],Hoja4!A209:B975,2,FALSE)</f>
        <v>30</v>
      </c>
      <c r="O207" s="9">
        <f>DATE(YEAR(salacsv__2[[#This Row],[Hora de Llegada]]),MONTH(salacsv__2[[#This Row],[Hora de Llegada]]),DAY(salacsv__2[[#This Row],[Hora de Llegada]]))</f>
        <v>45018</v>
      </c>
      <c r="P207" s="6">
        <f>MOD(salacsv__2[[#This Row],[Hora de Llegada]],1)</f>
        <v>0.14375000000291038</v>
      </c>
      <c r="Q207" s="6">
        <f>MOD(salacsv__2[[#This Row],[Hora de Salida]],1)</f>
        <v>0.25624999999854481</v>
      </c>
      <c r="R207" s="6">
        <f>IF(salacsv__2[[#This Row],[Estado de la Mesa]]="Ocupada",(salacsv__2[[#This Row],[Hora de salida2]]-salacsv__2[[#This Row],[Hora de llegada2]])+$V$2,salacsv__2[[#This Row],[Hora de salida2]]-salacsv__2[[#This Row],[Hora de llegada2]])</f>
        <v>0.1229166666623011</v>
      </c>
      <c r="S207" s="5">
        <f>VLOOKUP(salacsv__2[[#This Row],[Número de Orden]],Hoja4!A209:C975,3,FALSE)/60</f>
        <v>0.96666666666666667</v>
      </c>
      <c r="T207" s="5">
        <f>IF(salacsv__2[[#This Row],[Tiempo de permanencia]]*24-S207&lt;0,0,salacsv__2[[#This Row],[Tiempo de permanencia]]*24-S207)</f>
        <v>1.9833333332285594</v>
      </c>
      <c r="U207" t="str">
        <f>IF(salacsv__2[[#This Row],[Tiempo de degustación (Horas)]]&gt;0,"SI","NO")</f>
        <v>SI</v>
      </c>
      <c r="W207" s="7" t="str">
        <f>TEXT(salacsv__2[[#This Row],[Fecha de factura]],"DDDD")</f>
        <v>domingo</v>
      </c>
    </row>
    <row r="208" spans="1:23" x14ac:dyDescent="0.25">
      <c r="A208">
        <v>20</v>
      </c>
      <c r="B208" t="s">
        <v>506</v>
      </c>
      <c r="C208">
        <v>3</v>
      </c>
      <c r="D208" s="8">
        <v>45018.117361111108</v>
      </c>
      <c r="E208" s="8">
        <v>45018.168055555558</v>
      </c>
      <c r="F208" t="s">
        <v>21</v>
      </c>
      <c r="G208" t="s">
        <v>15</v>
      </c>
      <c r="H208" t="s">
        <v>16</v>
      </c>
      <c r="I208" s="5">
        <v>46.54</v>
      </c>
      <c r="J208" t="s">
        <v>28</v>
      </c>
      <c r="K208">
        <v>207</v>
      </c>
      <c r="L208" t="s">
        <v>25</v>
      </c>
      <c r="M208" t="s">
        <v>507</v>
      </c>
      <c r="N208">
        <f>VLOOKUP(salacsv__2[[#This Row],[Número de Orden]],Hoja4!A210:B976,2,FALSE)</f>
        <v>180</v>
      </c>
      <c r="O208" s="9">
        <f>DATE(YEAR(salacsv__2[[#This Row],[Hora de Llegada]]),MONTH(salacsv__2[[#This Row],[Hora de Llegada]]),DAY(salacsv__2[[#This Row],[Hora de Llegada]]))</f>
        <v>45018</v>
      </c>
      <c r="P208" s="6">
        <f>MOD(salacsv__2[[#This Row],[Hora de Llegada]],1)</f>
        <v>0.11736111110803904</v>
      </c>
      <c r="Q208" s="6">
        <f>MOD(salacsv__2[[#This Row],[Hora de Salida]],1)</f>
        <v>0.1680555555576575</v>
      </c>
      <c r="R208" s="6">
        <f>IF(salacsv__2[[#This Row],[Estado de la Mesa]]="Ocupada",(salacsv__2[[#This Row],[Hora de salida2]]-salacsv__2[[#This Row],[Hora de llegada2]])+$V$2,salacsv__2[[#This Row],[Hora de salida2]]-salacsv__2[[#This Row],[Hora de llegada2]])</f>
        <v>5.0694444449618459E-2</v>
      </c>
      <c r="S208" s="5">
        <f>VLOOKUP(salacsv__2[[#This Row],[Número de Orden]],Hoja4!A210:C976,3,FALSE)/60</f>
        <v>1.85</v>
      </c>
      <c r="T208" s="5">
        <f>IF(salacsv__2[[#This Row],[Tiempo de permanencia]]*24-S208&lt;0,0,salacsv__2[[#This Row],[Tiempo de permanencia]]*24-S208)</f>
        <v>0</v>
      </c>
      <c r="U208" t="str">
        <f>IF(salacsv__2[[#This Row],[Tiempo de degustación (Horas)]]&gt;0,"SI","NO")</f>
        <v>NO</v>
      </c>
      <c r="W208" s="7" t="str">
        <f>TEXT(salacsv__2[[#This Row],[Fecha de factura]],"DDDD")</f>
        <v>domingo</v>
      </c>
    </row>
    <row r="209" spans="1:23" x14ac:dyDescent="0.25">
      <c r="A209">
        <v>16</v>
      </c>
      <c r="B209" t="s">
        <v>508</v>
      </c>
      <c r="C209">
        <v>4</v>
      </c>
      <c r="D209" s="8">
        <v>45018.147916666669</v>
      </c>
      <c r="E209" s="8">
        <v>45018.275000000001</v>
      </c>
      <c r="F209" t="s">
        <v>73</v>
      </c>
      <c r="G209" t="s">
        <v>22</v>
      </c>
      <c r="H209" t="s">
        <v>36</v>
      </c>
      <c r="I209" s="5">
        <v>36.700000000000003</v>
      </c>
      <c r="J209" t="s">
        <v>24</v>
      </c>
      <c r="K209">
        <v>208</v>
      </c>
      <c r="L209" t="s">
        <v>18</v>
      </c>
      <c r="M209" t="s">
        <v>509</v>
      </c>
      <c r="N209">
        <f>VLOOKUP(salacsv__2[[#This Row],[Número de Orden]],Hoja4!A211:B977,2,FALSE)</f>
        <v>180</v>
      </c>
      <c r="O209" s="9">
        <f>DATE(YEAR(salacsv__2[[#This Row],[Hora de Llegada]]),MONTH(salacsv__2[[#This Row],[Hora de Llegada]]),DAY(salacsv__2[[#This Row],[Hora de Llegada]]))</f>
        <v>45018</v>
      </c>
      <c r="P209" s="6">
        <f>MOD(salacsv__2[[#This Row],[Hora de Llegada]],1)</f>
        <v>0.14791666666860692</v>
      </c>
      <c r="Q209" s="6">
        <f>MOD(salacsv__2[[#This Row],[Hora de Salida]],1)</f>
        <v>0.27500000000145519</v>
      </c>
      <c r="R209" s="6">
        <f>IF(salacsv__2[[#This Row],[Estado de la Mesa]]="Ocupada",(salacsv__2[[#This Row],[Hora de salida2]]-salacsv__2[[#This Row],[Hora de llegada2]])+$V$2,salacsv__2[[#This Row],[Hora de salida2]]-salacsv__2[[#This Row],[Hora de llegada2]])</f>
        <v>0.13749999999951493</v>
      </c>
      <c r="S209" s="5">
        <f>VLOOKUP(salacsv__2[[#This Row],[Número de Orden]],Hoja4!A211:C977,3,FALSE)/60</f>
        <v>1.6666666666666667</v>
      </c>
      <c r="T209" s="5">
        <f>IF(salacsv__2[[#This Row],[Tiempo de permanencia]]*24-S209&lt;0,0,salacsv__2[[#This Row],[Tiempo de permanencia]]*24-S209)</f>
        <v>1.6333333333216917</v>
      </c>
      <c r="U209" t="str">
        <f>IF(salacsv__2[[#This Row],[Tiempo de degustación (Horas)]]&gt;0,"SI","NO")</f>
        <v>SI</v>
      </c>
      <c r="W209" s="7" t="str">
        <f>TEXT(salacsv__2[[#This Row],[Fecha de factura]],"DDDD")</f>
        <v>domingo</v>
      </c>
    </row>
    <row r="210" spans="1:23" x14ac:dyDescent="0.25">
      <c r="A210">
        <v>9</v>
      </c>
      <c r="B210" t="s">
        <v>510</v>
      </c>
      <c r="C210">
        <v>6</v>
      </c>
      <c r="D210" s="8">
        <v>45018.063194444447</v>
      </c>
      <c r="E210" s="8">
        <v>45018.17083333333</v>
      </c>
      <c r="F210" t="s">
        <v>73</v>
      </c>
      <c r="G210" t="s">
        <v>15</v>
      </c>
      <c r="H210" t="s">
        <v>23</v>
      </c>
      <c r="I210" s="5">
        <v>34.49</v>
      </c>
      <c r="J210" t="s">
        <v>28</v>
      </c>
      <c r="K210">
        <v>209</v>
      </c>
      <c r="L210" t="s">
        <v>29</v>
      </c>
      <c r="M210" t="s">
        <v>511</v>
      </c>
      <c r="N210">
        <f>VLOOKUP(salacsv__2[[#This Row],[Número de Orden]],Hoja4!A212:B978,2,FALSE)</f>
        <v>214</v>
      </c>
      <c r="O210" s="9">
        <f>DATE(YEAR(salacsv__2[[#This Row],[Hora de Llegada]]),MONTH(salacsv__2[[#This Row],[Hora de Llegada]]),DAY(salacsv__2[[#This Row],[Hora de Llegada]]))</f>
        <v>45018</v>
      </c>
      <c r="P210" s="6">
        <f>MOD(salacsv__2[[#This Row],[Hora de Llegada]],1)</f>
        <v>6.3194444446708076E-2</v>
      </c>
      <c r="Q210" s="6">
        <f>MOD(salacsv__2[[#This Row],[Hora de Salida]],1)</f>
        <v>0.17083333332993789</v>
      </c>
      <c r="R210" s="6">
        <f>IF(salacsv__2[[#This Row],[Estado de la Mesa]]="Ocupada",(salacsv__2[[#This Row],[Hora de salida2]]-salacsv__2[[#This Row],[Hora de llegada2]])+$V$2,salacsv__2[[#This Row],[Hora de salida2]]-salacsv__2[[#This Row],[Hora de llegada2]])</f>
        <v>0.10763888888322981</v>
      </c>
      <c r="S210" s="5">
        <f>VLOOKUP(salacsv__2[[#This Row],[Número de Orden]],Hoja4!A212:C978,3,FALSE)/60</f>
        <v>2.85</v>
      </c>
      <c r="T210" s="5">
        <f>IF(salacsv__2[[#This Row],[Tiempo de permanencia]]*24-S210&lt;0,0,salacsv__2[[#This Row],[Tiempo de permanencia]]*24-S210)</f>
        <v>0</v>
      </c>
      <c r="U210" t="str">
        <f>IF(salacsv__2[[#This Row],[Tiempo de degustación (Horas)]]&gt;0,"SI","NO")</f>
        <v>NO</v>
      </c>
      <c r="W210" s="7" t="str">
        <f>TEXT(salacsv__2[[#This Row],[Fecha de factura]],"DDDD")</f>
        <v>domingo</v>
      </c>
    </row>
    <row r="211" spans="1:23" x14ac:dyDescent="0.25">
      <c r="A211">
        <v>10</v>
      </c>
      <c r="B211" t="s">
        <v>512</v>
      </c>
      <c r="C211">
        <v>4</v>
      </c>
      <c r="D211" s="8">
        <v>45018.113194444442</v>
      </c>
      <c r="E211" s="8">
        <v>45018.186805555553</v>
      </c>
      <c r="F211" t="s">
        <v>32</v>
      </c>
      <c r="G211" t="s">
        <v>48</v>
      </c>
      <c r="H211" t="s">
        <v>16</v>
      </c>
      <c r="I211" s="5">
        <v>14.67</v>
      </c>
      <c r="J211" t="s">
        <v>17</v>
      </c>
      <c r="K211">
        <v>210</v>
      </c>
      <c r="L211" t="s">
        <v>91</v>
      </c>
      <c r="M211" t="s">
        <v>513</v>
      </c>
      <c r="N211">
        <f>VLOOKUP(salacsv__2[[#This Row],[Número de Orden]],Hoja4!A213:B979,2,FALSE)</f>
        <v>195</v>
      </c>
      <c r="O211" s="9">
        <f>DATE(YEAR(salacsv__2[[#This Row],[Hora de Llegada]]),MONTH(salacsv__2[[#This Row],[Hora de Llegada]]),DAY(salacsv__2[[#This Row],[Hora de Llegada]]))</f>
        <v>45018</v>
      </c>
      <c r="P211" s="6">
        <f>MOD(salacsv__2[[#This Row],[Hora de Llegada]],1)</f>
        <v>0.1131944444423425</v>
      </c>
      <c r="Q211" s="6">
        <f>MOD(salacsv__2[[#This Row],[Hora de Salida]],1)</f>
        <v>0.18680555555329192</v>
      </c>
      <c r="R211" s="6">
        <f>IF(salacsv__2[[#This Row],[Estado de la Mesa]]="Ocupada",(salacsv__2[[#This Row],[Hora de salida2]]-salacsv__2[[#This Row],[Hora de llegada2]])+$V$2,salacsv__2[[#This Row],[Hora de salida2]]-salacsv__2[[#This Row],[Hora de llegada2]])</f>
        <v>7.3611111110949423E-2</v>
      </c>
      <c r="S211" s="5">
        <f>VLOOKUP(salacsv__2[[#This Row],[Número de Orden]],Hoja4!A213:C979,3,FALSE)/60</f>
        <v>2.6333333333333333</v>
      </c>
      <c r="T211" s="5">
        <f>IF(salacsv__2[[#This Row],[Tiempo de permanencia]]*24-S211&lt;0,0,salacsv__2[[#This Row],[Tiempo de permanencia]]*24-S211)</f>
        <v>0</v>
      </c>
      <c r="U211" t="str">
        <f>IF(salacsv__2[[#This Row],[Tiempo de degustación (Horas)]]&gt;0,"SI","NO")</f>
        <v>NO</v>
      </c>
      <c r="W211" s="7" t="str">
        <f>TEXT(salacsv__2[[#This Row],[Fecha de factura]],"DDDD")</f>
        <v>domingo</v>
      </c>
    </row>
    <row r="212" spans="1:23" x14ac:dyDescent="0.25">
      <c r="A212">
        <v>1</v>
      </c>
      <c r="B212" t="s">
        <v>514</v>
      </c>
      <c r="C212">
        <v>2</v>
      </c>
      <c r="D212" s="8">
        <v>45018.152777777781</v>
      </c>
      <c r="E212" s="8">
        <v>45018.226388888892</v>
      </c>
      <c r="F212" t="s">
        <v>73</v>
      </c>
      <c r="G212" t="s">
        <v>22</v>
      </c>
      <c r="H212" t="s">
        <v>36</v>
      </c>
      <c r="I212" s="5">
        <v>11.13</v>
      </c>
      <c r="J212" t="s">
        <v>28</v>
      </c>
      <c r="K212">
        <v>211</v>
      </c>
      <c r="L212" t="s">
        <v>49</v>
      </c>
      <c r="M212" t="s">
        <v>515</v>
      </c>
      <c r="N212">
        <f>VLOOKUP(salacsv__2[[#This Row],[Número de Orden]],Hoja4!A214:B980,2,FALSE)</f>
        <v>169</v>
      </c>
      <c r="O212" s="9">
        <f>DATE(YEAR(salacsv__2[[#This Row],[Hora de Llegada]]),MONTH(salacsv__2[[#This Row],[Hora de Llegada]]),DAY(salacsv__2[[#This Row],[Hora de Llegada]]))</f>
        <v>45018</v>
      </c>
      <c r="P212" s="6">
        <f>MOD(salacsv__2[[#This Row],[Hora de Llegada]],1)</f>
        <v>0.15277777778101154</v>
      </c>
      <c r="Q212" s="6">
        <f>MOD(salacsv__2[[#This Row],[Hora de Salida]],1)</f>
        <v>0.22638888889196096</v>
      </c>
      <c r="R212" s="6">
        <f>IF(salacsv__2[[#This Row],[Estado de la Mesa]]="Ocupada",(salacsv__2[[#This Row],[Hora de salida2]]-salacsv__2[[#This Row],[Hora de llegada2]])+$V$2,salacsv__2[[#This Row],[Hora de salida2]]-salacsv__2[[#This Row],[Hora de llegada2]])</f>
        <v>7.3611111110949423E-2</v>
      </c>
      <c r="S212" s="5">
        <f>VLOOKUP(salacsv__2[[#This Row],[Número de Orden]],Hoja4!A214:C980,3,FALSE)/60</f>
        <v>2.25</v>
      </c>
      <c r="T212" s="5">
        <f>IF(salacsv__2[[#This Row],[Tiempo de permanencia]]*24-S212&lt;0,0,salacsv__2[[#This Row],[Tiempo de permanencia]]*24-S212)</f>
        <v>0</v>
      </c>
      <c r="U212" t="str">
        <f>IF(salacsv__2[[#This Row],[Tiempo de degustación (Horas)]]&gt;0,"SI","NO")</f>
        <v>NO</v>
      </c>
      <c r="W212" s="7" t="str">
        <f>TEXT(salacsv__2[[#This Row],[Fecha de factura]],"DDDD")</f>
        <v>domingo</v>
      </c>
    </row>
    <row r="213" spans="1:23" x14ac:dyDescent="0.25">
      <c r="A213">
        <v>14</v>
      </c>
      <c r="B213" t="s">
        <v>218</v>
      </c>
      <c r="C213">
        <v>6</v>
      </c>
      <c r="D213" s="8">
        <v>45018.107638888891</v>
      </c>
      <c r="E213" s="8">
        <v>45018.152777777781</v>
      </c>
      <c r="F213" t="s">
        <v>14</v>
      </c>
      <c r="G213" t="s">
        <v>22</v>
      </c>
      <c r="H213" t="s">
        <v>36</v>
      </c>
      <c r="I213" s="5">
        <v>18.850000000000001</v>
      </c>
      <c r="J213" t="s">
        <v>24</v>
      </c>
      <c r="K213">
        <v>212</v>
      </c>
      <c r="L213" t="s">
        <v>18</v>
      </c>
      <c r="M213" t="s">
        <v>516</v>
      </c>
      <c r="N213">
        <f>VLOOKUP(salacsv__2[[#This Row],[Número de Orden]],Hoja4!A215:B981,2,FALSE)</f>
        <v>245</v>
      </c>
      <c r="O213" s="9">
        <f>DATE(YEAR(salacsv__2[[#This Row],[Hora de Llegada]]),MONTH(salacsv__2[[#This Row],[Hora de Llegada]]),DAY(salacsv__2[[#This Row],[Hora de Llegada]]))</f>
        <v>45018</v>
      </c>
      <c r="P213" s="6">
        <f>MOD(salacsv__2[[#This Row],[Hora de Llegada]],1)</f>
        <v>0.10763888889050577</v>
      </c>
      <c r="Q213" s="6">
        <f>MOD(salacsv__2[[#This Row],[Hora de Salida]],1)</f>
        <v>0.15277777778101154</v>
      </c>
      <c r="R213" s="6">
        <f>IF(salacsv__2[[#This Row],[Estado de la Mesa]]="Ocupada",(salacsv__2[[#This Row],[Hora de salida2]]-salacsv__2[[#This Row],[Hora de llegada2]])+$V$2,salacsv__2[[#This Row],[Hora de salida2]]-salacsv__2[[#This Row],[Hora de llegada2]])</f>
        <v>5.5555555557172433E-2</v>
      </c>
      <c r="S213" s="5">
        <f>VLOOKUP(salacsv__2[[#This Row],[Número de Orden]],Hoja4!A215:C981,3,FALSE)/60</f>
        <v>2.7333333333333334</v>
      </c>
      <c r="T213" s="5">
        <f>IF(salacsv__2[[#This Row],[Tiempo de permanencia]]*24-S213&lt;0,0,salacsv__2[[#This Row],[Tiempo de permanencia]]*24-S213)</f>
        <v>0</v>
      </c>
      <c r="U213" t="str">
        <f>IF(salacsv__2[[#This Row],[Tiempo de degustación (Horas)]]&gt;0,"SI","NO")</f>
        <v>NO</v>
      </c>
      <c r="W213" s="7" t="str">
        <f>TEXT(salacsv__2[[#This Row],[Fecha de factura]],"DDDD")</f>
        <v>domingo</v>
      </c>
    </row>
    <row r="214" spans="1:23" x14ac:dyDescent="0.25">
      <c r="A214">
        <v>13</v>
      </c>
      <c r="B214" t="s">
        <v>517</v>
      </c>
      <c r="C214">
        <v>6</v>
      </c>
      <c r="D214" s="8">
        <v>45018.073611111111</v>
      </c>
      <c r="E214" s="8">
        <v>45018.206944444442</v>
      </c>
      <c r="F214" t="s">
        <v>21</v>
      </c>
      <c r="G214" t="s">
        <v>22</v>
      </c>
      <c r="H214" t="s">
        <v>16</v>
      </c>
      <c r="I214" s="5">
        <v>28.1</v>
      </c>
      <c r="J214" t="s">
        <v>17</v>
      </c>
      <c r="K214">
        <v>213</v>
      </c>
      <c r="L214" t="s">
        <v>18</v>
      </c>
      <c r="M214" t="s">
        <v>518</v>
      </c>
      <c r="N214">
        <f>VLOOKUP(salacsv__2[[#This Row],[Número de Orden]],Hoja4!A216:B982,2,FALSE)</f>
        <v>87</v>
      </c>
      <c r="O214" s="9">
        <f>DATE(YEAR(salacsv__2[[#This Row],[Hora de Llegada]]),MONTH(salacsv__2[[#This Row],[Hora de Llegada]]),DAY(salacsv__2[[#This Row],[Hora de Llegada]]))</f>
        <v>45018</v>
      </c>
      <c r="P214" s="6">
        <f>MOD(salacsv__2[[#This Row],[Hora de Llegada]],1)</f>
        <v>7.3611111110949423E-2</v>
      </c>
      <c r="Q214" s="6">
        <f>MOD(salacsv__2[[#This Row],[Hora de Salida]],1)</f>
        <v>0.2069444444423425</v>
      </c>
      <c r="R214" s="6">
        <f>IF(salacsv__2[[#This Row],[Estado de la Mesa]]="Ocupada",(salacsv__2[[#This Row],[Hora de salida2]]-salacsv__2[[#This Row],[Hora de llegada2]])+$V$2,salacsv__2[[#This Row],[Hora de salida2]]-salacsv__2[[#This Row],[Hora de llegada2]])</f>
        <v>0.13333333333139308</v>
      </c>
      <c r="S214" s="5">
        <f>VLOOKUP(salacsv__2[[#This Row],[Número de Orden]],Hoja4!A216:C982,3,FALSE)/60</f>
        <v>1.6666666666666667</v>
      </c>
      <c r="T214" s="5">
        <f>IF(salacsv__2[[#This Row],[Tiempo de permanencia]]*24-S214&lt;0,0,salacsv__2[[#This Row],[Tiempo de permanencia]]*24-S214)</f>
        <v>1.5333333332867671</v>
      </c>
      <c r="U214" t="str">
        <f>IF(salacsv__2[[#This Row],[Tiempo de degustación (Horas)]]&gt;0,"SI","NO")</f>
        <v>SI</v>
      </c>
      <c r="W214" s="7" t="str">
        <f>TEXT(salacsv__2[[#This Row],[Fecha de factura]],"DDDD")</f>
        <v>domingo</v>
      </c>
    </row>
    <row r="215" spans="1:23" x14ac:dyDescent="0.25">
      <c r="A215">
        <v>2</v>
      </c>
      <c r="B215" t="s">
        <v>519</v>
      </c>
      <c r="C215">
        <v>4</v>
      </c>
      <c r="D215" s="8">
        <v>45018.137499999997</v>
      </c>
      <c r="E215" s="8">
        <v>45018.214583333334</v>
      </c>
      <c r="F215" t="s">
        <v>73</v>
      </c>
      <c r="G215" t="s">
        <v>22</v>
      </c>
      <c r="H215" t="s">
        <v>36</v>
      </c>
      <c r="I215" s="5">
        <v>33.39</v>
      </c>
      <c r="J215" t="s">
        <v>24</v>
      </c>
      <c r="K215">
        <v>214</v>
      </c>
      <c r="L215" t="s">
        <v>49</v>
      </c>
      <c r="M215" t="s">
        <v>520</v>
      </c>
      <c r="N215">
        <f>VLOOKUP(salacsv__2[[#This Row],[Número de Orden]],Hoja4!A217:B983,2,FALSE)</f>
        <v>228</v>
      </c>
      <c r="O215" s="9">
        <f>DATE(YEAR(salacsv__2[[#This Row],[Hora de Llegada]]),MONTH(salacsv__2[[#This Row],[Hora de Llegada]]),DAY(salacsv__2[[#This Row],[Hora de Llegada]]))</f>
        <v>45018</v>
      </c>
      <c r="P215" s="6">
        <f>MOD(salacsv__2[[#This Row],[Hora de Llegada]],1)</f>
        <v>0.13749999999708962</v>
      </c>
      <c r="Q215" s="6">
        <f>MOD(salacsv__2[[#This Row],[Hora de Salida]],1)</f>
        <v>0.21458333333430346</v>
      </c>
      <c r="R215" s="6">
        <f>IF(salacsv__2[[#This Row],[Estado de la Mesa]]="Ocupada",(salacsv__2[[#This Row],[Hora de salida2]]-salacsv__2[[#This Row],[Hora de llegada2]])+$V$2,salacsv__2[[#This Row],[Hora de salida2]]-salacsv__2[[#This Row],[Hora de llegada2]])</f>
        <v>8.7500000003880515E-2</v>
      </c>
      <c r="S215" s="5">
        <f>VLOOKUP(salacsv__2[[#This Row],[Número de Orden]],Hoja4!A217:C983,3,FALSE)/60</f>
        <v>0.6333333333333333</v>
      </c>
      <c r="T215" s="5">
        <f>IF(salacsv__2[[#This Row],[Tiempo de permanencia]]*24-S215&lt;0,0,salacsv__2[[#This Row],[Tiempo de permanencia]]*24-S215)</f>
        <v>1.466666666759799</v>
      </c>
      <c r="U215" t="str">
        <f>IF(salacsv__2[[#This Row],[Tiempo de degustación (Horas)]]&gt;0,"SI","NO")</f>
        <v>SI</v>
      </c>
      <c r="W215" s="7" t="str">
        <f>TEXT(salacsv__2[[#This Row],[Fecha de factura]],"DDDD")</f>
        <v>domingo</v>
      </c>
    </row>
    <row r="216" spans="1:23" x14ac:dyDescent="0.25">
      <c r="A216">
        <v>6</v>
      </c>
      <c r="B216" t="s">
        <v>521</v>
      </c>
      <c r="C216">
        <v>4</v>
      </c>
      <c r="D216" s="8">
        <v>45018.161111111112</v>
      </c>
      <c r="E216" s="8">
        <v>45018.267361111109</v>
      </c>
      <c r="F216" t="s">
        <v>52</v>
      </c>
      <c r="G216" t="s">
        <v>22</v>
      </c>
      <c r="H216" t="s">
        <v>36</v>
      </c>
      <c r="I216" s="5">
        <v>35.64</v>
      </c>
      <c r="J216" t="s">
        <v>24</v>
      </c>
      <c r="K216">
        <v>215</v>
      </c>
      <c r="L216" t="s">
        <v>55</v>
      </c>
      <c r="M216" t="s">
        <v>522</v>
      </c>
      <c r="N216">
        <f>VLOOKUP(salacsv__2[[#This Row],[Número de Orden]],Hoja4!A218:B984,2,FALSE)</f>
        <v>158</v>
      </c>
      <c r="O216" s="9">
        <f>DATE(YEAR(salacsv__2[[#This Row],[Hora de Llegada]]),MONTH(salacsv__2[[#This Row],[Hora de Llegada]]),DAY(salacsv__2[[#This Row],[Hora de Llegada]]))</f>
        <v>45018</v>
      </c>
      <c r="P216" s="6">
        <f>MOD(salacsv__2[[#This Row],[Hora de Llegada]],1)</f>
        <v>0.16111111111240461</v>
      </c>
      <c r="Q216" s="6">
        <f>MOD(salacsv__2[[#This Row],[Hora de Salida]],1)</f>
        <v>0.26736111110949423</v>
      </c>
      <c r="R216" s="6">
        <f>IF(salacsv__2[[#This Row],[Estado de la Mesa]]="Ocupada",(salacsv__2[[#This Row],[Hora de salida2]]-salacsv__2[[#This Row],[Hora de llegada2]])+$V$2,salacsv__2[[#This Row],[Hora de salida2]]-salacsv__2[[#This Row],[Hora de llegada2]])</f>
        <v>0.11666666666375629</v>
      </c>
      <c r="S216" s="5">
        <f>VLOOKUP(salacsv__2[[#This Row],[Número de Orden]],Hoja4!A218:C984,3,FALSE)/60</f>
        <v>0.76666666666666672</v>
      </c>
      <c r="T216" s="5">
        <f>IF(salacsv__2[[#This Row],[Tiempo de permanencia]]*24-S216&lt;0,0,salacsv__2[[#This Row],[Tiempo de permanencia]]*24-S216)</f>
        <v>2.0333333332634842</v>
      </c>
      <c r="U216" t="str">
        <f>IF(salacsv__2[[#This Row],[Tiempo de degustación (Horas)]]&gt;0,"SI","NO")</f>
        <v>SI</v>
      </c>
      <c r="W216" s="7" t="str">
        <f>TEXT(salacsv__2[[#This Row],[Fecha de factura]],"DDDD")</f>
        <v>domingo</v>
      </c>
    </row>
    <row r="217" spans="1:23" x14ac:dyDescent="0.25">
      <c r="A217">
        <v>17</v>
      </c>
      <c r="B217" t="s">
        <v>523</v>
      </c>
      <c r="C217">
        <v>6</v>
      </c>
      <c r="D217" s="8">
        <v>45018.073611111111</v>
      </c>
      <c r="E217" s="8">
        <v>45018.23333333333</v>
      </c>
      <c r="F217" t="s">
        <v>32</v>
      </c>
      <c r="G217" t="s">
        <v>22</v>
      </c>
      <c r="H217" t="s">
        <v>16</v>
      </c>
      <c r="I217" s="5">
        <v>35.69</v>
      </c>
      <c r="J217" t="s">
        <v>17</v>
      </c>
      <c r="K217">
        <v>216</v>
      </c>
      <c r="L217" t="s">
        <v>55</v>
      </c>
      <c r="M217" t="s">
        <v>524</v>
      </c>
      <c r="N217">
        <f>VLOOKUP(salacsv__2[[#This Row],[Número de Orden]],Hoja4!A219:B985,2,FALSE)</f>
        <v>142</v>
      </c>
      <c r="O217" s="9">
        <f>DATE(YEAR(salacsv__2[[#This Row],[Hora de Llegada]]),MONTH(salacsv__2[[#This Row],[Hora de Llegada]]),DAY(salacsv__2[[#This Row],[Hora de Llegada]]))</f>
        <v>45018</v>
      </c>
      <c r="P217" s="6">
        <f>MOD(salacsv__2[[#This Row],[Hora de Llegada]],1)</f>
        <v>7.3611111110949423E-2</v>
      </c>
      <c r="Q217" s="6">
        <f>MOD(salacsv__2[[#This Row],[Hora de Salida]],1)</f>
        <v>0.23333333332993789</v>
      </c>
      <c r="R217" s="6">
        <f>IF(salacsv__2[[#This Row],[Estado de la Mesa]]="Ocupada",(salacsv__2[[#This Row],[Hora de salida2]]-salacsv__2[[#This Row],[Hora de llegada2]])+$V$2,salacsv__2[[#This Row],[Hora de salida2]]-salacsv__2[[#This Row],[Hora de llegada2]])</f>
        <v>0.15972222221898846</v>
      </c>
      <c r="S217" s="5">
        <f>VLOOKUP(salacsv__2[[#This Row],[Número de Orden]],Hoja4!A219:C985,3,FALSE)/60</f>
        <v>2</v>
      </c>
      <c r="T217" s="5">
        <f>IF(salacsv__2[[#This Row],[Tiempo de permanencia]]*24-S217&lt;0,0,salacsv__2[[#This Row],[Tiempo de permanencia]]*24-S217)</f>
        <v>1.8333333332557231</v>
      </c>
      <c r="U217" t="str">
        <f>IF(salacsv__2[[#This Row],[Tiempo de degustación (Horas)]]&gt;0,"SI","NO")</f>
        <v>SI</v>
      </c>
      <c r="W217" s="7" t="str">
        <f>TEXT(salacsv__2[[#This Row],[Fecha de factura]],"DDDD")</f>
        <v>domingo</v>
      </c>
    </row>
    <row r="218" spans="1:23" x14ac:dyDescent="0.25">
      <c r="A218">
        <v>1</v>
      </c>
      <c r="B218" t="s">
        <v>94</v>
      </c>
      <c r="C218">
        <v>2</v>
      </c>
      <c r="D218" s="8">
        <v>45018.037499999999</v>
      </c>
      <c r="E218" s="8">
        <v>45018.197916666664</v>
      </c>
      <c r="F218" t="s">
        <v>52</v>
      </c>
      <c r="G218" t="s">
        <v>15</v>
      </c>
      <c r="H218" t="s">
        <v>16</v>
      </c>
      <c r="I218" s="5">
        <v>31.17</v>
      </c>
      <c r="J218" t="s">
        <v>24</v>
      </c>
      <c r="K218">
        <v>217</v>
      </c>
      <c r="L218" t="s">
        <v>37</v>
      </c>
      <c r="M218" t="s">
        <v>105</v>
      </c>
      <c r="N218">
        <f>VLOOKUP(salacsv__2[[#This Row],[Número de Orden]],Hoja4!A220:B986,2,FALSE)</f>
        <v>96</v>
      </c>
      <c r="O218" s="9">
        <f>DATE(YEAR(salacsv__2[[#This Row],[Hora de Llegada]]),MONTH(salacsv__2[[#This Row],[Hora de Llegada]]),DAY(salacsv__2[[#This Row],[Hora de Llegada]]))</f>
        <v>45018</v>
      </c>
      <c r="P218" s="6">
        <f>MOD(salacsv__2[[#This Row],[Hora de Llegada]],1)</f>
        <v>3.7499999998544808E-2</v>
      </c>
      <c r="Q218" s="6">
        <f>MOD(salacsv__2[[#This Row],[Hora de Salida]],1)</f>
        <v>0.19791666666424135</v>
      </c>
      <c r="R218" s="6">
        <f>IF(salacsv__2[[#This Row],[Estado de la Mesa]]="Ocupada",(salacsv__2[[#This Row],[Hora de salida2]]-salacsv__2[[#This Row],[Hora de llegada2]])+$V$2,salacsv__2[[#This Row],[Hora de salida2]]-salacsv__2[[#This Row],[Hora de llegada2]])</f>
        <v>0.1708333333323632</v>
      </c>
      <c r="S218" s="5">
        <f>VLOOKUP(salacsv__2[[#This Row],[Número de Orden]],Hoja4!A220:C986,3,FALSE)/60</f>
        <v>0.21666666666666667</v>
      </c>
      <c r="T218" s="5">
        <f>IF(salacsv__2[[#This Row],[Tiempo de permanencia]]*24-S218&lt;0,0,salacsv__2[[#This Row],[Tiempo de permanencia]]*24-S218)</f>
        <v>3.8833333333100502</v>
      </c>
      <c r="U218" t="str">
        <f>IF(salacsv__2[[#This Row],[Tiempo de degustación (Horas)]]&gt;0,"SI","NO")</f>
        <v>SI</v>
      </c>
      <c r="W218" s="7" t="str">
        <f>TEXT(salacsv__2[[#This Row],[Fecha de factura]],"DDDD")</f>
        <v>domingo</v>
      </c>
    </row>
    <row r="219" spans="1:23" x14ac:dyDescent="0.25">
      <c r="A219">
        <v>13</v>
      </c>
      <c r="B219" t="s">
        <v>525</v>
      </c>
      <c r="C219">
        <v>3</v>
      </c>
      <c r="D219" s="8">
        <v>45018.018750000003</v>
      </c>
      <c r="E219" s="8">
        <v>45018.15347222222</v>
      </c>
      <c r="F219" t="s">
        <v>21</v>
      </c>
      <c r="G219" t="s">
        <v>22</v>
      </c>
      <c r="H219" t="s">
        <v>16</v>
      </c>
      <c r="I219" s="5">
        <v>23.34</v>
      </c>
      <c r="J219" t="s">
        <v>24</v>
      </c>
      <c r="K219">
        <v>218</v>
      </c>
      <c r="L219" t="s">
        <v>49</v>
      </c>
      <c r="M219" t="s">
        <v>526</v>
      </c>
      <c r="N219">
        <f>VLOOKUP(salacsv__2[[#This Row],[Número de Orden]],Hoja4!A221:B987,2,FALSE)</f>
        <v>184</v>
      </c>
      <c r="O219" s="9">
        <f>DATE(YEAR(salacsv__2[[#This Row],[Hora de Llegada]]),MONTH(salacsv__2[[#This Row],[Hora de Llegada]]),DAY(salacsv__2[[#This Row],[Hora de Llegada]]))</f>
        <v>45018</v>
      </c>
      <c r="P219" s="6">
        <f>MOD(salacsv__2[[#This Row],[Hora de Llegada]],1)</f>
        <v>1.8750000002910383E-2</v>
      </c>
      <c r="Q219" s="6">
        <f>MOD(salacsv__2[[#This Row],[Hora de Salida]],1)</f>
        <v>0.15347222222044365</v>
      </c>
      <c r="R219" s="6">
        <f>IF(salacsv__2[[#This Row],[Estado de la Mesa]]="Ocupada",(salacsv__2[[#This Row],[Hora de salida2]]-salacsv__2[[#This Row],[Hora de llegada2]])+$V$2,salacsv__2[[#This Row],[Hora de salida2]]-salacsv__2[[#This Row],[Hora de llegada2]])</f>
        <v>0.14513888888419993</v>
      </c>
      <c r="S219" s="5">
        <f>VLOOKUP(salacsv__2[[#This Row],[Número de Orden]],Hoja4!A221:C987,3,FALSE)/60</f>
        <v>0.76666666666666672</v>
      </c>
      <c r="T219" s="5">
        <f>IF(salacsv__2[[#This Row],[Tiempo de permanencia]]*24-S219&lt;0,0,salacsv__2[[#This Row],[Tiempo de permanencia]]*24-S219)</f>
        <v>2.7166666665541319</v>
      </c>
      <c r="U219" t="str">
        <f>IF(salacsv__2[[#This Row],[Tiempo de degustación (Horas)]]&gt;0,"SI","NO")</f>
        <v>SI</v>
      </c>
      <c r="W219" s="7" t="str">
        <f>TEXT(salacsv__2[[#This Row],[Fecha de factura]],"DDDD")</f>
        <v>domingo</v>
      </c>
    </row>
    <row r="220" spans="1:23" x14ac:dyDescent="0.25">
      <c r="A220">
        <v>1</v>
      </c>
      <c r="B220" t="s">
        <v>204</v>
      </c>
      <c r="C220">
        <v>5</v>
      </c>
      <c r="D220" s="8">
        <v>45018.106249999997</v>
      </c>
      <c r="E220" s="8">
        <v>45018.200694444444</v>
      </c>
      <c r="F220" t="s">
        <v>52</v>
      </c>
      <c r="G220" t="s">
        <v>22</v>
      </c>
      <c r="H220" t="s">
        <v>16</v>
      </c>
      <c r="I220" s="5">
        <v>46.96</v>
      </c>
      <c r="J220" t="s">
        <v>17</v>
      </c>
      <c r="K220">
        <v>219</v>
      </c>
      <c r="L220" t="s">
        <v>91</v>
      </c>
      <c r="M220" t="s">
        <v>387</v>
      </c>
      <c r="N220">
        <f>VLOOKUP(salacsv__2[[#This Row],[Número de Orden]],Hoja4!A222:B988,2,FALSE)</f>
        <v>139</v>
      </c>
      <c r="O220" s="9">
        <f>DATE(YEAR(salacsv__2[[#This Row],[Hora de Llegada]]),MONTH(salacsv__2[[#This Row],[Hora de Llegada]]),DAY(salacsv__2[[#This Row],[Hora de Llegada]]))</f>
        <v>45018</v>
      </c>
      <c r="P220" s="6">
        <f>MOD(salacsv__2[[#This Row],[Hora de Llegada]],1)</f>
        <v>0.10624999999708962</v>
      </c>
      <c r="Q220" s="6">
        <f>MOD(salacsv__2[[#This Row],[Hora de Salida]],1)</f>
        <v>0.20069444444379769</v>
      </c>
      <c r="R220" s="6">
        <f>IF(salacsv__2[[#This Row],[Estado de la Mesa]]="Ocupada",(salacsv__2[[#This Row],[Hora de salida2]]-salacsv__2[[#This Row],[Hora de llegada2]])+$V$2,salacsv__2[[#This Row],[Hora de salida2]]-salacsv__2[[#This Row],[Hora de llegada2]])</f>
        <v>9.4444444446708076E-2</v>
      </c>
      <c r="S220" s="5">
        <f>VLOOKUP(salacsv__2[[#This Row],[Número de Orden]],Hoja4!A222:C988,3,FALSE)/60</f>
        <v>0.38333333333333336</v>
      </c>
      <c r="T220" s="5">
        <f>IF(salacsv__2[[#This Row],[Tiempo de permanencia]]*24-S220&lt;0,0,salacsv__2[[#This Row],[Tiempo de permanencia]]*24-S220)</f>
        <v>1.8833333333876605</v>
      </c>
      <c r="U220" t="str">
        <f>IF(salacsv__2[[#This Row],[Tiempo de degustación (Horas)]]&gt;0,"SI","NO")</f>
        <v>SI</v>
      </c>
      <c r="W220" s="7" t="str">
        <f>TEXT(salacsv__2[[#This Row],[Fecha de factura]],"DDDD")</f>
        <v>domingo</v>
      </c>
    </row>
    <row r="221" spans="1:23" x14ac:dyDescent="0.25">
      <c r="A221">
        <v>15</v>
      </c>
      <c r="B221" t="s">
        <v>106</v>
      </c>
      <c r="C221">
        <v>6</v>
      </c>
      <c r="D221" s="8">
        <v>45018.042361111111</v>
      </c>
      <c r="E221" s="8">
        <v>45018.206250000003</v>
      </c>
      <c r="F221" t="s">
        <v>21</v>
      </c>
      <c r="G221" t="s">
        <v>22</v>
      </c>
      <c r="H221" t="s">
        <v>16</v>
      </c>
      <c r="I221" s="5">
        <v>48.5</v>
      </c>
      <c r="J221" t="s">
        <v>28</v>
      </c>
      <c r="K221">
        <v>220</v>
      </c>
      <c r="L221" t="s">
        <v>62</v>
      </c>
      <c r="M221" t="s">
        <v>75</v>
      </c>
      <c r="N221">
        <f>VLOOKUP(salacsv__2[[#This Row],[Número de Orden]],Hoja4!A223:B989,2,FALSE)</f>
        <v>24</v>
      </c>
      <c r="O221" s="9">
        <f>DATE(YEAR(salacsv__2[[#This Row],[Hora de Llegada]]),MONTH(salacsv__2[[#This Row],[Hora de Llegada]]),DAY(salacsv__2[[#This Row],[Hora de Llegada]]))</f>
        <v>45018</v>
      </c>
      <c r="P221" s="6">
        <f>MOD(salacsv__2[[#This Row],[Hora de Llegada]],1)</f>
        <v>4.2361111110949423E-2</v>
      </c>
      <c r="Q221" s="6">
        <f>MOD(salacsv__2[[#This Row],[Hora de Salida]],1)</f>
        <v>0.20625000000291038</v>
      </c>
      <c r="R221" s="6">
        <f>IF(salacsv__2[[#This Row],[Estado de la Mesa]]="Ocupada",(salacsv__2[[#This Row],[Hora de salida2]]-salacsv__2[[#This Row],[Hora de llegada2]])+$V$2,salacsv__2[[#This Row],[Hora de salida2]]-salacsv__2[[#This Row],[Hora de llegada2]])</f>
        <v>0.16388888889196096</v>
      </c>
      <c r="S221" s="5">
        <f>VLOOKUP(salacsv__2[[#This Row],[Número de Orden]],Hoja4!A223:C989,3,FALSE)/60</f>
        <v>0.21666666666666667</v>
      </c>
      <c r="T221" s="5">
        <f>IF(salacsv__2[[#This Row],[Tiempo de permanencia]]*24-S221&lt;0,0,salacsv__2[[#This Row],[Tiempo de permanencia]]*24-S221)</f>
        <v>3.7166666667403963</v>
      </c>
      <c r="U221" t="str">
        <f>IF(salacsv__2[[#This Row],[Tiempo de degustación (Horas)]]&gt;0,"SI","NO")</f>
        <v>SI</v>
      </c>
      <c r="W221" s="7" t="str">
        <f>TEXT(salacsv__2[[#This Row],[Fecha de factura]],"DDDD")</f>
        <v>domingo</v>
      </c>
    </row>
    <row r="222" spans="1:23" x14ac:dyDescent="0.25">
      <c r="A222">
        <v>16</v>
      </c>
      <c r="B222" t="s">
        <v>527</v>
      </c>
      <c r="C222">
        <v>1</v>
      </c>
      <c r="D222" s="8">
        <v>45018.07708333333</v>
      </c>
      <c r="E222" s="8">
        <v>45018.128472222219</v>
      </c>
      <c r="F222" t="s">
        <v>52</v>
      </c>
      <c r="G222" t="s">
        <v>22</v>
      </c>
      <c r="H222" t="s">
        <v>16</v>
      </c>
      <c r="I222" s="5">
        <v>17.829999999999998</v>
      </c>
      <c r="J222" t="s">
        <v>17</v>
      </c>
      <c r="K222">
        <v>221</v>
      </c>
      <c r="L222" t="s">
        <v>33</v>
      </c>
      <c r="M222" t="s">
        <v>528</v>
      </c>
      <c r="N222">
        <f>VLOOKUP(salacsv__2[[#This Row],[Número de Orden]],Hoja4!A224:B990,2,FALSE)</f>
        <v>193</v>
      </c>
      <c r="O222" s="9">
        <f>DATE(YEAR(salacsv__2[[#This Row],[Hora de Llegada]]),MONTH(salacsv__2[[#This Row],[Hora de Llegada]]),DAY(salacsv__2[[#This Row],[Hora de Llegada]]))</f>
        <v>45018</v>
      </c>
      <c r="P222" s="6">
        <f>MOD(salacsv__2[[#This Row],[Hora de Llegada]],1)</f>
        <v>7.7083333329937886E-2</v>
      </c>
      <c r="Q222" s="6">
        <f>MOD(salacsv__2[[#This Row],[Hora de Salida]],1)</f>
        <v>0.12847222221898846</v>
      </c>
      <c r="R222" s="6">
        <f>IF(salacsv__2[[#This Row],[Estado de la Mesa]]="Ocupada",(salacsv__2[[#This Row],[Hora de salida2]]-salacsv__2[[#This Row],[Hora de llegada2]])+$V$2,salacsv__2[[#This Row],[Hora de salida2]]-salacsv__2[[#This Row],[Hora de llegada2]])</f>
        <v>5.1388888889050577E-2</v>
      </c>
      <c r="S222" s="5">
        <f>VLOOKUP(salacsv__2[[#This Row],[Número de Orden]],Hoja4!A224:C990,3,FALSE)/60</f>
        <v>1.8</v>
      </c>
      <c r="T222" s="5">
        <f>IF(salacsv__2[[#This Row],[Tiempo de permanencia]]*24-S222&lt;0,0,salacsv__2[[#This Row],[Tiempo de permanencia]]*24-S222)</f>
        <v>0</v>
      </c>
      <c r="U222" t="str">
        <f>IF(salacsv__2[[#This Row],[Tiempo de degustación (Horas)]]&gt;0,"SI","NO")</f>
        <v>NO</v>
      </c>
      <c r="W222" s="7" t="str">
        <f>TEXT(salacsv__2[[#This Row],[Fecha de factura]],"DDDD")</f>
        <v>domingo</v>
      </c>
    </row>
    <row r="223" spans="1:23" x14ac:dyDescent="0.25">
      <c r="A223">
        <v>3</v>
      </c>
      <c r="B223" t="s">
        <v>529</v>
      </c>
      <c r="C223">
        <v>3</v>
      </c>
      <c r="D223" s="8">
        <v>45018.151388888888</v>
      </c>
      <c r="E223" s="8">
        <v>45018.279166666667</v>
      </c>
      <c r="F223" t="s">
        <v>21</v>
      </c>
      <c r="G223" t="s">
        <v>15</v>
      </c>
      <c r="H223" t="s">
        <v>36</v>
      </c>
      <c r="I223" s="5">
        <v>32.58</v>
      </c>
      <c r="J223" t="s">
        <v>17</v>
      </c>
      <c r="K223">
        <v>222</v>
      </c>
      <c r="L223" t="s">
        <v>62</v>
      </c>
      <c r="M223" t="s">
        <v>530</v>
      </c>
      <c r="N223">
        <f>VLOOKUP(salacsv__2[[#This Row],[Número de Orden]],Hoja4!A225:B991,2,FALSE)</f>
        <v>97</v>
      </c>
      <c r="O223" s="9">
        <f>DATE(YEAR(salacsv__2[[#This Row],[Hora de Llegada]]),MONTH(salacsv__2[[#This Row],[Hora de Llegada]]),DAY(salacsv__2[[#This Row],[Hora de Llegada]]))</f>
        <v>45018</v>
      </c>
      <c r="P223" s="6">
        <f>MOD(salacsv__2[[#This Row],[Hora de Llegada]],1)</f>
        <v>0.15138888888759539</v>
      </c>
      <c r="Q223" s="6">
        <f>MOD(salacsv__2[[#This Row],[Hora de Salida]],1)</f>
        <v>0.27916666666715173</v>
      </c>
      <c r="R223" s="6">
        <f>IF(salacsv__2[[#This Row],[Estado de la Mesa]]="Ocupada",(salacsv__2[[#This Row],[Hora de salida2]]-salacsv__2[[#This Row],[Hora de llegada2]])+$V$2,salacsv__2[[#This Row],[Hora de salida2]]-salacsv__2[[#This Row],[Hora de llegada2]])</f>
        <v>0.12777777777955635</v>
      </c>
      <c r="S223" s="5">
        <f>VLOOKUP(salacsv__2[[#This Row],[Número de Orden]],Hoja4!A225:C991,3,FALSE)/60</f>
        <v>1.4166666666666667</v>
      </c>
      <c r="T223" s="5">
        <f>IF(salacsv__2[[#This Row],[Tiempo de permanencia]]*24-S223&lt;0,0,salacsv__2[[#This Row],[Tiempo de permanencia]]*24-S223)</f>
        <v>1.6500000000426855</v>
      </c>
      <c r="U223" t="str">
        <f>IF(salacsv__2[[#This Row],[Tiempo de degustación (Horas)]]&gt;0,"SI","NO")</f>
        <v>SI</v>
      </c>
      <c r="W223" s="7" t="str">
        <f>TEXT(salacsv__2[[#This Row],[Fecha de factura]],"DDDD")</f>
        <v>domingo</v>
      </c>
    </row>
    <row r="224" spans="1:23" x14ac:dyDescent="0.25">
      <c r="A224">
        <v>19</v>
      </c>
      <c r="B224" t="s">
        <v>107</v>
      </c>
      <c r="C224">
        <v>2</v>
      </c>
      <c r="D224" s="8">
        <v>45018.052777777775</v>
      </c>
      <c r="E224" s="8">
        <v>45018.118055555555</v>
      </c>
      <c r="F224" t="s">
        <v>21</v>
      </c>
      <c r="G224" t="s">
        <v>15</v>
      </c>
      <c r="H224" t="s">
        <v>16</v>
      </c>
      <c r="I224" s="5">
        <v>49.62</v>
      </c>
      <c r="J224" t="s">
        <v>28</v>
      </c>
      <c r="K224">
        <v>223</v>
      </c>
      <c r="L224" t="s">
        <v>49</v>
      </c>
      <c r="M224" t="s">
        <v>105</v>
      </c>
      <c r="N224">
        <f>VLOOKUP(salacsv__2[[#This Row],[Número de Orden]],Hoja4!A226:B992,2,FALSE)</f>
        <v>32</v>
      </c>
      <c r="O224" s="9">
        <f>DATE(YEAR(salacsv__2[[#This Row],[Hora de Llegada]]),MONTH(salacsv__2[[#This Row],[Hora de Llegada]]),DAY(salacsv__2[[#This Row],[Hora de Llegada]]))</f>
        <v>45018</v>
      </c>
      <c r="P224" s="6">
        <f>MOD(salacsv__2[[#This Row],[Hora de Llegada]],1)</f>
        <v>5.2777777775190771E-2</v>
      </c>
      <c r="Q224" s="6">
        <f>MOD(salacsv__2[[#This Row],[Hora de Salida]],1)</f>
        <v>0.11805555555474712</v>
      </c>
      <c r="R224" s="6">
        <f>IF(salacsv__2[[#This Row],[Estado de la Mesa]]="Ocupada",(salacsv__2[[#This Row],[Hora de salida2]]-salacsv__2[[#This Row],[Hora de llegada2]])+$V$2,salacsv__2[[#This Row],[Hora de salida2]]-salacsv__2[[#This Row],[Hora de llegada2]])</f>
        <v>6.5277777779556345E-2</v>
      </c>
      <c r="S224" s="5">
        <f>VLOOKUP(salacsv__2[[#This Row],[Número de Orden]],Hoja4!A226:C992,3,FALSE)/60</f>
        <v>0.8833333333333333</v>
      </c>
      <c r="T224" s="5">
        <f>IF(salacsv__2[[#This Row],[Tiempo de permanencia]]*24-S224&lt;0,0,salacsv__2[[#This Row],[Tiempo de permanencia]]*24-S224)</f>
        <v>0.68333333337601898</v>
      </c>
      <c r="U224" t="str">
        <f>IF(salacsv__2[[#This Row],[Tiempo de degustación (Horas)]]&gt;0,"SI","NO")</f>
        <v>SI</v>
      </c>
      <c r="W224" s="7" t="str">
        <f>TEXT(salacsv__2[[#This Row],[Fecha de factura]],"DDDD")</f>
        <v>domingo</v>
      </c>
    </row>
    <row r="225" spans="1:23" x14ac:dyDescent="0.25">
      <c r="A225">
        <v>7</v>
      </c>
      <c r="B225" t="s">
        <v>108</v>
      </c>
      <c r="C225">
        <v>6</v>
      </c>
      <c r="D225" s="8">
        <v>45018.088194444441</v>
      </c>
      <c r="E225" s="8">
        <v>45018.240972222222</v>
      </c>
      <c r="F225" t="s">
        <v>52</v>
      </c>
      <c r="G225" t="s">
        <v>22</v>
      </c>
      <c r="H225" t="s">
        <v>16</v>
      </c>
      <c r="I225" s="5">
        <v>17.61</v>
      </c>
      <c r="J225" t="s">
        <v>24</v>
      </c>
      <c r="K225">
        <v>224</v>
      </c>
      <c r="L225" t="s">
        <v>29</v>
      </c>
      <c r="M225" t="s">
        <v>71</v>
      </c>
      <c r="N225">
        <f>VLOOKUP(salacsv__2[[#This Row],[Número de Orden]],Hoja4!A227:B993,2,FALSE)</f>
        <v>52</v>
      </c>
      <c r="O225" s="9">
        <f>DATE(YEAR(salacsv__2[[#This Row],[Hora de Llegada]]),MONTH(salacsv__2[[#This Row],[Hora de Llegada]]),DAY(salacsv__2[[#This Row],[Hora de Llegada]]))</f>
        <v>45018</v>
      </c>
      <c r="P225" s="6">
        <f>MOD(salacsv__2[[#This Row],[Hora de Llegada]],1)</f>
        <v>8.819444444088731E-2</v>
      </c>
      <c r="Q225" s="6">
        <f>MOD(salacsv__2[[#This Row],[Hora de Salida]],1)</f>
        <v>0.24097222222189885</v>
      </c>
      <c r="R225" s="6">
        <f>IF(salacsv__2[[#This Row],[Estado de la Mesa]]="Ocupada",(salacsv__2[[#This Row],[Hora de salida2]]-salacsv__2[[#This Row],[Hora de llegada2]])+$V$2,salacsv__2[[#This Row],[Hora de salida2]]-salacsv__2[[#This Row],[Hora de llegada2]])</f>
        <v>0.16319444444767819</v>
      </c>
      <c r="S225" s="5">
        <f>VLOOKUP(salacsv__2[[#This Row],[Número de Orden]],Hoja4!A227:C993,3,FALSE)/60</f>
        <v>0.33333333333333331</v>
      </c>
      <c r="T225" s="5">
        <f>IF(salacsv__2[[#This Row],[Tiempo de permanencia]]*24-S225&lt;0,0,salacsv__2[[#This Row],[Tiempo de permanencia]]*24-S225)</f>
        <v>3.5833333334109434</v>
      </c>
      <c r="U225" t="str">
        <f>IF(salacsv__2[[#This Row],[Tiempo de degustación (Horas)]]&gt;0,"SI","NO")</f>
        <v>SI</v>
      </c>
      <c r="W225" s="7" t="str">
        <f>TEXT(salacsv__2[[#This Row],[Fecha de factura]],"DDDD")</f>
        <v>domingo</v>
      </c>
    </row>
    <row r="226" spans="1:23" x14ac:dyDescent="0.25">
      <c r="A226">
        <v>19</v>
      </c>
      <c r="B226" t="s">
        <v>531</v>
      </c>
      <c r="C226">
        <v>4</v>
      </c>
      <c r="D226" s="8">
        <v>45018.009722222225</v>
      </c>
      <c r="E226" s="8">
        <v>45018.058333333334</v>
      </c>
      <c r="F226" t="s">
        <v>52</v>
      </c>
      <c r="G226" t="s">
        <v>48</v>
      </c>
      <c r="H226" t="s">
        <v>16</v>
      </c>
      <c r="I226" s="5">
        <v>35.020000000000003</v>
      </c>
      <c r="J226" t="s">
        <v>28</v>
      </c>
      <c r="K226">
        <v>225</v>
      </c>
      <c r="L226" t="s">
        <v>18</v>
      </c>
      <c r="M226" t="s">
        <v>532</v>
      </c>
      <c r="N226">
        <f>VLOOKUP(salacsv__2[[#This Row],[Número de Orden]],Hoja4!A228:B994,2,FALSE)</f>
        <v>168</v>
      </c>
      <c r="O226" s="9">
        <f>DATE(YEAR(salacsv__2[[#This Row],[Hora de Llegada]]),MONTH(salacsv__2[[#This Row],[Hora de Llegada]]),DAY(salacsv__2[[#This Row],[Hora de Llegada]]))</f>
        <v>45018</v>
      </c>
      <c r="P226" s="6">
        <f>MOD(salacsv__2[[#This Row],[Hora de Llegada]],1)</f>
        <v>9.7222222248092294E-3</v>
      </c>
      <c r="Q226" s="6">
        <f>MOD(salacsv__2[[#This Row],[Hora de Salida]],1)</f>
        <v>5.8333333334303461E-2</v>
      </c>
      <c r="R226" s="6">
        <f>IF(salacsv__2[[#This Row],[Estado de la Mesa]]="Ocupada",(salacsv__2[[#This Row],[Hora de salida2]]-salacsv__2[[#This Row],[Hora de llegada2]])+$V$2,salacsv__2[[#This Row],[Hora de salida2]]-salacsv__2[[#This Row],[Hora de llegada2]])</f>
        <v>4.8611111109494232E-2</v>
      </c>
      <c r="S226" s="5">
        <f>VLOOKUP(salacsv__2[[#This Row],[Número de Orden]],Hoja4!A228:C994,3,FALSE)/60</f>
        <v>1.5666666666666667</v>
      </c>
      <c r="T226" s="5">
        <f>IF(salacsv__2[[#This Row],[Tiempo de permanencia]]*24-S226&lt;0,0,salacsv__2[[#This Row],[Tiempo de permanencia]]*24-S226)</f>
        <v>0</v>
      </c>
      <c r="U226" t="str">
        <f>IF(salacsv__2[[#This Row],[Tiempo de degustación (Horas)]]&gt;0,"SI","NO")</f>
        <v>NO</v>
      </c>
      <c r="W226" s="7" t="str">
        <f>TEXT(salacsv__2[[#This Row],[Fecha de factura]],"DDDD")</f>
        <v>domingo</v>
      </c>
    </row>
    <row r="227" spans="1:23" x14ac:dyDescent="0.25">
      <c r="A227">
        <v>7</v>
      </c>
      <c r="B227" t="s">
        <v>533</v>
      </c>
      <c r="C227">
        <v>6</v>
      </c>
      <c r="D227" s="8">
        <v>45018.040277777778</v>
      </c>
      <c r="E227" s="8">
        <v>45018.17291666667</v>
      </c>
      <c r="F227" t="s">
        <v>73</v>
      </c>
      <c r="G227" t="s">
        <v>15</v>
      </c>
      <c r="H227" t="s">
        <v>16</v>
      </c>
      <c r="I227" s="5">
        <v>39.479999999999997</v>
      </c>
      <c r="J227" t="s">
        <v>28</v>
      </c>
      <c r="K227">
        <v>226</v>
      </c>
      <c r="L227" t="s">
        <v>91</v>
      </c>
      <c r="M227" t="s">
        <v>534</v>
      </c>
      <c r="N227">
        <f>VLOOKUP(salacsv__2[[#This Row],[Número de Orden]],Hoja4!A229:B995,2,FALSE)</f>
        <v>171</v>
      </c>
      <c r="O227" s="9">
        <f>DATE(YEAR(salacsv__2[[#This Row],[Hora de Llegada]]),MONTH(salacsv__2[[#This Row],[Hora de Llegada]]),DAY(salacsv__2[[#This Row],[Hora de Llegada]]))</f>
        <v>45018</v>
      </c>
      <c r="P227" s="6">
        <f>MOD(salacsv__2[[#This Row],[Hora de Llegada]],1)</f>
        <v>4.0277777778101154E-2</v>
      </c>
      <c r="Q227" s="6">
        <f>MOD(salacsv__2[[#This Row],[Hora de Salida]],1)</f>
        <v>0.17291666667006211</v>
      </c>
      <c r="R227" s="6">
        <f>IF(salacsv__2[[#This Row],[Estado de la Mesa]]="Ocupada",(salacsv__2[[#This Row],[Hora de salida2]]-salacsv__2[[#This Row],[Hora de llegada2]])+$V$2,salacsv__2[[#This Row],[Hora de salida2]]-salacsv__2[[#This Row],[Hora de llegada2]])</f>
        <v>0.13263888889196096</v>
      </c>
      <c r="S227" s="5">
        <f>VLOOKUP(salacsv__2[[#This Row],[Número de Orden]],Hoja4!A229:C995,3,FALSE)/60</f>
        <v>2.4333333333333331</v>
      </c>
      <c r="T227" s="5">
        <f>IF(salacsv__2[[#This Row],[Tiempo de permanencia]]*24-S227&lt;0,0,salacsv__2[[#This Row],[Tiempo de permanencia]]*24-S227)</f>
        <v>0.75000000007372991</v>
      </c>
      <c r="U227" t="str">
        <f>IF(salacsv__2[[#This Row],[Tiempo de degustación (Horas)]]&gt;0,"SI","NO")</f>
        <v>SI</v>
      </c>
      <c r="W227" s="7" t="str">
        <f>TEXT(salacsv__2[[#This Row],[Fecha de factura]],"DDDD")</f>
        <v>domingo</v>
      </c>
    </row>
    <row r="228" spans="1:23" x14ac:dyDescent="0.25">
      <c r="A228">
        <v>17</v>
      </c>
      <c r="B228" t="s">
        <v>367</v>
      </c>
      <c r="C228">
        <v>6</v>
      </c>
      <c r="D228" s="8">
        <v>45018.075694444444</v>
      </c>
      <c r="E228" s="8">
        <v>45018.202777777777</v>
      </c>
      <c r="F228" t="s">
        <v>21</v>
      </c>
      <c r="G228" t="s">
        <v>22</v>
      </c>
      <c r="H228" t="s">
        <v>16</v>
      </c>
      <c r="I228" s="5">
        <v>41.05</v>
      </c>
      <c r="J228" t="s">
        <v>17</v>
      </c>
      <c r="K228">
        <v>227</v>
      </c>
      <c r="L228" t="s">
        <v>33</v>
      </c>
      <c r="M228" t="s">
        <v>535</v>
      </c>
      <c r="N228">
        <f>VLOOKUP(salacsv__2[[#This Row],[Número de Orden]],Hoja4!A230:B996,2,FALSE)</f>
        <v>211</v>
      </c>
      <c r="O228" s="9">
        <f>DATE(YEAR(salacsv__2[[#This Row],[Hora de Llegada]]),MONTH(salacsv__2[[#This Row],[Hora de Llegada]]),DAY(salacsv__2[[#This Row],[Hora de Llegada]]))</f>
        <v>45018</v>
      </c>
      <c r="P228" s="6">
        <f>MOD(salacsv__2[[#This Row],[Hora de Llegada]],1)</f>
        <v>7.5694444443797693E-2</v>
      </c>
      <c r="Q228" s="6">
        <f>MOD(salacsv__2[[#This Row],[Hora de Salida]],1)</f>
        <v>0.20277777777664596</v>
      </c>
      <c r="R228" s="6">
        <f>IF(salacsv__2[[#This Row],[Estado de la Mesa]]="Ocupada",(salacsv__2[[#This Row],[Hora de salida2]]-salacsv__2[[#This Row],[Hora de llegada2]])+$V$2,salacsv__2[[#This Row],[Hora de salida2]]-salacsv__2[[#This Row],[Hora de llegada2]])</f>
        <v>0.12708333333284827</v>
      </c>
      <c r="S228" s="5">
        <f>VLOOKUP(salacsv__2[[#This Row],[Número de Orden]],Hoja4!A230:C996,3,FALSE)/60</f>
        <v>1.9833333333333334</v>
      </c>
      <c r="T228" s="5">
        <f>IF(salacsv__2[[#This Row],[Tiempo de permanencia]]*24-S228&lt;0,0,salacsv__2[[#This Row],[Tiempo de permanencia]]*24-S228)</f>
        <v>1.0666666666550251</v>
      </c>
      <c r="U228" t="str">
        <f>IF(salacsv__2[[#This Row],[Tiempo de degustación (Horas)]]&gt;0,"SI","NO")</f>
        <v>SI</v>
      </c>
      <c r="W228" s="7" t="str">
        <f>TEXT(salacsv__2[[#This Row],[Fecha de factura]],"DDDD")</f>
        <v>domingo</v>
      </c>
    </row>
    <row r="229" spans="1:23" x14ac:dyDescent="0.25">
      <c r="A229">
        <v>16</v>
      </c>
      <c r="B229" t="s">
        <v>109</v>
      </c>
      <c r="C229">
        <v>4</v>
      </c>
      <c r="D229" s="8">
        <v>45018.069444444445</v>
      </c>
      <c r="E229" s="8">
        <v>45018.168055555558</v>
      </c>
      <c r="F229" t="s">
        <v>52</v>
      </c>
      <c r="G229" t="s">
        <v>22</v>
      </c>
      <c r="H229" t="s">
        <v>16</v>
      </c>
      <c r="I229" s="5">
        <v>10.66</v>
      </c>
      <c r="J229" t="s">
        <v>24</v>
      </c>
      <c r="K229">
        <v>228</v>
      </c>
      <c r="L229" t="s">
        <v>62</v>
      </c>
      <c r="M229" t="s">
        <v>89</v>
      </c>
      <c r="N229">
        <f>VLOOKUP(salacsv__2[[#This Row],[Número de Orden]],Hoja4!A231:B997,2,FALSE)</f>
        <v>69</v>
      </c>
      <c r="O229" s="9">
        <f>DATE(YEAR(salacsv__2[[#This Row],[Hora de Llegada]]),MONTH(salacsv__2[[#This Row],[Hora de Llegada]]),DAY(salacsv__2[[#This Row],[Hora de Llegada]]))</f>
        <v>45018</v>
      </c>
      <c r="P229" s="6">
        <f>MOD(salacsv__2[[#This Row],[Hora de Llegada]],1)</f>
        <v>6.9444444445252884E-2</v>
      </c>
      <c r="Q229" s="6">
        <f>MOD(salacsv__2[[#This Row],[Hora de Salida]],1)</f>
        <v>0.1680555555576575</v>
      </c>
      <c r="R229" s="6">
        <f>IF(salacsv__2[[#This Row],[Estado de la Mesa]]="Ocupada",(salacsv__2[[#This Row],[Hora de salida2]]-salacsv__2[[#This Row],[Hora de llegada2]])+$V$2,salacsv__2[[#This Row],[Hora de salida2]]-salacsv__2[[#This Row],[Hora de llegada2]])</f>
        <v>0.10902777777907129</v>
      </c>
      <c r="S229" s="5">
        <f>VLOOKUP(salacsv__2[[#This Row],[Número de Orden]],Hoja4!A231:C997,3,FALSE)/60</f>
        <v>0.58333333333333337</v>
      </c>
      <c r="T229" s="5">
        <f>IF(salacsv__2[[#This Row],[Tiempo de permanencia]]*24-S229&lt;0,0,salacsv__2[[#This Row],[Tiempo de permanencia]]*24-S229)</f>
        <v>2.0333333333643773</v>
      </c>
      <c r="U229" t="str">
        <f>IF(salacsv__2[[#This Row],[Tiempo de degustación (Horas)]]&gt;0,"SI","NO")</f>
        <v>SI</v>
      </c>
      <c r="W229" s="7" t="str">
        <f>TEXT(salacsv__2[[#This Row],[Fecha de factura]],"DDDD")</f>
        <v>domingo</v>
      </c>
    </row>
    <row r="230" spans="1:23" x14ac:dyDescent="0.25">
      <c r="A230">
        <v>14</v>
      </c>
      <c r="B230" t="s">
        <v>536</v>
      </c>
      <c r="C230">
        <v>3</v>
      </c>
      <c r="D230" s="8">
        <v>45018.106944444444</v>
      </c>
      <c r="E230" s="8">
        <v>45018.1875</v>
      </c>
      <c r="F230" t="s">
        <v>32</v>
      </c>
      <c r="G230" t="s">
        <v>15</v>
      </c>
      <c r="H230" t="s">
        <v>16</v>
      </c>
      <c r="I230" s="5">
        <v>28.58</v>
      </c>
      <c r="J230" t="s">
        <v>28</v>
      </c>
      <c r="K230">
        <v>229</v>
      </c>
      <c r="L230" t="s">
        <v>29</v>
      </c>
      <c r="M230" t="s">
        <v>537</v>
      </c>
      <c r="N230">
        <f>VLOOKUP(salacsv__2[[#This Row],[Número de Orden]],Hoja4!A232:B998,2,FALSE)</f>
        <v>124</v>
      </c>
      <c r="O230" s="9">
        <f>DATE(YEAR(salacsv__2[[#This Row],[Hora de Llegada]]),MONTH(salacsv__2[[#This Row],[Hora de Llegada]]),DAY(salacsv__2[[#This Row],[Hora de Llegada]]))</f>
        <v>45018</v>
      </c>
      <c r="P230" s="6">
        <f>MOD(salacsv__2[[#This Row],[Hora de Llegada]],1)</f>
        <v>0.10694444444379769</v>
      </c>
      <c r="Q230" s="6">
        <f>MOD(salacsv__2[[#This Row],[Hora de Salida]],1)</f>
        <v>0.1875</v>
      </c>
      <c r="R230" s="6">
        <f>IF(salacsv__2[[#This Row],[Estado de la Mesa]]="Ocupada",(salacsv__2[[#This Row],[Hora de salida2]]-salacsv__2[[#This Row],[Hora de llegada2]])+$V$2,salacsv__2[[#This Row],[Hora de salida2]]-salacsv__2[[#This Row],[Hora de llegada2]])</f>
        <v>8.0555555556202307E-2</v>
      </c>
      <c r="S230" s="5">
        <f>VLOOKUP(salacsv__2[[#This Row],[Número de Orden]],Hoja4!A232:C998,3,FALSE)/60</f>
        <v>1.95</v>
      </c>
      <c r="T230" s="5">
        <f>IF(salacsv__2[[#This Row],[Tiempo de permanencia]]*24-S230&lt;0,0,salacsv__2[[#This Row],[Tiempo de permanencia]]*24-S230)</f>
        <v>0</v>
      </c>
      <c r="U230" t="str">
        <f>IF(salacsv__2[[#This Row],[Tiempo de degustación (Horas)]]&gt;0,"SI","NO")</f>
        <v>NO</v>
      </c>
      <c r="W230" s="7" t="str">
        <f>TEXT(salacsv__2[[#This Row],[Fecha de factura]],"DDDD")</f>
        <v>domingo</v>
      </c>
    </row>
    <row r="231" spans="1:23" x14ac:dyDescent="0.25">
      <c r="A231">
        <v>5</v>
      </c>
      <c r="B231" t="s">
        <v>289</v>
      </c>
      <c r="C231">
        <v>5</v>
      </c>
      <c r="D231" s="8">
        <v>45018.09375</v>
      </c>
      <c r="E231" s="8">
        <v>45018.2</v>
      </c>
      <c r="F231" t="s">
        <v>32</v>
      </c>
      <c r="G231" t="s">
        <v>22</v>
      </c>
      <c r="H231" t="s">
        <v>16</v>
      </c>
      <c r="I231" s="5">
        <v>15.84</v>
      </c>
      <c r="J231" t="s">
        <v>17</v>
      </c>
      <c r="K231">
        <v>230</v>
      </c>
      <c r="L231" t="s">
        <v>91</v>
      </c>
      <c r="M231" t="s">
        <v>538</v>
      </c>
      <c r="N231">
        <f>VLOOKUP(salacsv__2[[#This Row],[Número de Orden]],Hoja4!A233:B999,2,FALSE)</f>
        <v>214</v>
      </c>
      <c r="O231" s="9">
        <f>DATE(YEAR(salacsv__2[[#This Row],[Hora de Llegada]]),MONTH(salacsv__2[[#This Row],[Hora de Llegada]]),DAY(salacsv__2[[#This Row],[Hora de Llegada]]))</f>
        <v>45018</v>
      </c>
      <c r="P231" s="6">
        <f>MOD(salacsv__2[[#This Row],[Hora de Llegada]],1)</f>
        <v>9.375E-2</v>
      </c>
      <c r="Q231" s="6">
        <f>MOD(salacsv__2[[#This Row],[Hora de Salida]],1)</f>
        <v>0.19999999999708962</v>
      </c>
      <c r="R231" s="6">
        <f>IF(salacsv__2[[#This Row],[Estado de la Mesa]]="Ocupada",(salacsv__2[[#This Row],[Hora de salida2]]-salacsv__2[[#This Row],[Hora de llegada2]])+$V$2,salacsv__2[[#This Row],[Hora de salida2]]-salacsv__2[[#This Row],[Hora de llegada2]])</f>
        <v>0.10624999999708962</v>
      </c>
      <c r="S231" s="5">
        <f>VLOOKUP(salacsv__2[[#This Row],[Número de Orden]],Hoja4!A233:C999,3,FALSE)/60</f>
        <v>1.5166666666666666</v>
      </c>
      <c r="T231" s="5">
        <f>IF(salacsv__2[[#This Row],[Tiempo de permanencia]]*24-S231&lt;0,0,salacsv__2[[#This Row],[Tiempo de permanencia]]*24-S231)</f>
        <v>1.0333333332634842</v>
      </c>
      <c r="U231" t="str">
        <f>IF(salacsv__2[[#This Row],[Tiempo de degustación (Horas)]]&gt;0,"SI","NO")</f>
        <v>SI</v>
      </c>
      <c r="W231" s="7" t="str">
        <f>TEXT(salacsv__2[[#This Row],[Fecha de factura]],"DDDD")</f>
        <v>domingo</v>
      </c>
    </row>
    <row r="232" spans="1:23" x14ac:dyDescent="0.25">
      <c r="A232">
        <v>8</v>
      </c>
      <c r="B232" t="s">
        <v>539</v>
      </c>
      <c r="C232">
        <v>2</v>
      </c>
      <c r="D232" s="8">
        <v>45018.05</v>
      </c>
      <c r="E232" s="8">
        <v>45018.131944444445</v>
      </c>
      <c r="F232" t="s">
        <v>32</v>
      </c>
      <c r="G232" t="s">
        <v>22</v>
      </c>
      <c r="H232" t="s">
        <v>16</v>
      </c>
      <c r="I232" s="5">
        <v>49.1</v>
      </c>
      <c r="J232" t="s">
        <v>24</v>
      </c>
      <c r="K232">
        <v>231</v>
      </c>
      <c r="L232" t="s">
        <v>18</v>
      </c>
      <c r="M232" t="s">
        <v>540</v>
      </c>
      <c r="N232">
        <f>VLOOKUP(salacsv__2[[#This Row],[Número de Orden]],Hoja4!A234:B1000,2,FALSE)</f>
        <v>208</v>
      </c>
      <c r="O232" s="9">
        <f>DATE(YEAR(salacsv__2[[#This Row],[Hora de Llegada]]),MONTH(salacsv__2[[#This Row],[Hora de Llegada]]),DAY(salacsv__2[[#This Row],[Hora de Llegada]]))</f>
        <v>45018</v>
      </c>
      <c r="P232" s="6">
        <f>MOD(salacsv__2[[#This Row],[Hora de Llegada]],1)</f>
        <v>5.0000000002910383E-2</v>
      </c>
      <c r="Q232" s="6">
        <f>MOD(salacsv__2[[#This Row],[Hora de Salida]],1)</f>
        <v>0.13194444444525288</v>
      </c>
      <c r="R232" s="6">
        <f>IF(salacsv__2[[#This Row],[Estado de la Mesa]]="Ocupada",(salacsv__2[[#This Row],[Hora de salida2]]-salacsv__2[[#This Row],[Hora de llegada2]])+$V$2,salacsv__2[[#This Row],[Hora de salida2]]-salacsv__2[[#This Row],[Hora de llegada2]])</f>
        <v>9.2361111109009172E-2</v>
      </c>
      <c r="S232" s="5">
        <f>VLOOKUP(salacsv__2[[#This Row],[Número de Orden]],Hoja4!A234:C1000,3,FALSE)/60</f>
        <v>2.5</v>
      </c>
      <c r="T232" s="5">
        <f>IF(salacsv__2[[#This Row],[Tiempo de permanencia]]*24-S232&lt;0,0,salacsv__2[[#This Row],[Tiempo de permanencia]]*24-S232)</f>
        <v>0</v>
      </c>
      <c r="U232" t="str">
        <f>IF(salacsv__2[[#This Row],[Tiempo de degustación (Horas)]]&gt;0,"SI","NO")</f>
        <v>NO</v>
      </c>
      <c r="W232" s="7" t="str">
        <f>TEXT(salacsv__2[[#This Row],[Fecha de factura]],"DDDD")</f>
        <v>domingo</v>
      </c>
    </row>
    <row r="233" spans="1:23" x14ac:dyDescent="0.25">
      <c r="A233">
        <v>2</v>
      </c>
      <c r="B233" t="s">
        <v>541</v>
      </c>
      <c r="C233">
        <v>2</v>
      </c>
      <c r="D233" s="8">
        <v>45018.086111111108</v>
      </c>
      <c r="E233" s="8">
        <v>45018.142361111109</v>
      </c>
      <c r="F233" t="s">
        <v>73</v>
      </c>
      <c r="G233" t="s">
        <v>22</v>
      </c>
      <c r="H233" t="s">
        <v>16</v>
      </c>
      <c r="I233" s="5">
        <v>15.43</v>
      </c>
      <c r="J233" t="s">
        <v>28</v>
      </c>
      <c r="K233">
        <v>232</v>
      </c>
      <c r="L233" t="s">
        <v>49</v>
      </c>
      <c r="M233" t="s">
        <v>542</v>
      </c>
      <c r="N233">
        <f>VLOOKUP(salacsv__2[[#This Row],[Número de Orden]],Hoja4!A235:B1001,2,FALSE)</f>
        <v>190</v>
      </c>
      <c r="O233" s="9">
        <f>DATE(YEAR(salacsv__2[[#This Row],[Hora de Llegada]]),MONTH(salacsv__2[[#This Row],[Hora de Llegada]]),DAY(salacsv__2[[#This Row],[Hora de Llegada]]))</f>
        <v>45018</v>
      </c>
      <c r="P233" s="6">
        <f>MOD(salacsv__2[[#This Row],[Hora de Llegada]],1)</f>
        <v>8.611111110803904E-2</v>
      </c>
      <c r="Q233" s="6">
        <f>MOD(salacsv__2[[#This Row],[Hora de Salida]],1)</f>
        <v>0.14236111110949423</v>
      </c>
      <c r="R233" s="6">
        <f>IF(salacsv__2[[#This Row],[Estado de la Mesa]]="Ocupada",(salacsv__2[[#This Row],[Hora de salida2]]-salacsv__2[[#This Row],[Hora de llegada2]])+$V$2,salacsv__2[[#This Row],[Hora de salida2]]-salacsv__2[[#This Row],[Hora de llegada2]])</f>
        <v>5.6250000001455192E-2</v>
      </c>
      <c r="S233" s="5">
        <f>VLOOKUP(salacsv__2[[#This Row],[Número de Orden]],Hoja4!A235:C1001,3,FALSE)/60</f>
        <v>2.3166666666666669</v>
      </c>
      <c r="T233" s="5">
        <f>IF(salacsv__2[[#This Row],[Tiempo de permanencia]]*24-S233&lt;0,0,salacsv__2[[#This Row],[Tiempo de permanencia]]*24-S233)</f>
        <v>0</v>
      </c>
      <c r="U233" t="str">
        <f>IF(salacsv__2[[#This Row],[Tiempo de degustación (Horas)]]&gt;0,"SI","NO")</f>
        <v>NO</v>
      </c>
      <c r="W233" s="7" t="str">
        <f>TEXT(salacsv__2[[#This Row],[Fecha de factura]],"DDDD")</f>
        <v>domingo</v>
      </c>
    </row>
    <row r="234" spans="1:23" x14ac:dyDescent="0.25">
      <c r="A234">
        <v>8</v>
      </c>
      <c r="B234" t="s">
        <v>110</v>
      </c>
      <c r="C234">
        <v>1</v>
      </c>
      <c r="D234" s="8">
        <v>45018.036111111112</v>
      </c>
      <c r="E234" s="8">
        <v>45018.11041666667</v>
      </c>
      <c r="F234" t="s">
        <v>32</v>
      </c>
      <c r="G234" t="s">
        <v>48</v>
      </c>
      <c r="H234" t="s">
        <v>36</v>
      </c>
      <c r="I234" s="5">
        <v>45.64</v>
      </c>
      <c r="J234" t="s">
        <v>17</v>
      </c>
      <c r="K234">
        <v>233</v>
      </c>
      <c r="L234" t="s">
        <v>49</v>
      </c>
      <c r="M234" t="s">
        <v>53</v>
      </c>
      <c r="N234">
        <f>VLOOKUP(salacsv__2[[#This Row],[Número de Orden]],Hoja4!A236:B1002,2,FALSE)</f>
        <v>38</v>
      </c>
      <c r="O234" s="9">
        <f>DATE(YEAR(salacsv__2[[#This Row],[Hora de Llegada]]),MONTH(salacsv__2[[#This Row],[Hora de Llegada]]),DAY(salacsv__2[[#This Row],[Hora de Llegada]]))</f>
        <v>45018</v>
      </c>
      <c r="P234" s="6">
        <f>MOD(salacsv__2[[#This Row],[Hora de Llegada]],1)</f>
        <v>3.6111111112404615E-2</v>
      </c>
      <c r="Q234" s="6">
        <f>MOD(salacsv__2[[#This Row],[Hora de Salida]],1)</f>
        <v>0.11041666667006211</v>
      </c>
      <c r="R234" s="6">
        <f>IF(salacsv__2[[#This Row],[Estado de la Mesa]]="Ocupada",(salacsv__2[[#This Row],[Hora de salida2]]-salacsv__2[[#This Row],[Hora de llegada2]])+$V$2,salacsv__2[[#This Row],[Hora de salida2]]-salacsv__2[[#This Row],[Hora de llegada2]])</f>
        <v>7.4305555557657499E-2</v>
      </c>
      <c r="S234" s="5">
        <f>VLOOKUP(salacsv__2[[#This Row],[Número de Orden]],Hoja4!A236:C1002,3,FALSE)/60</f>
        <v>0.51666666666666672</v>
      </c>
      <c r="T234" s="5">
        <f>IF(salacsv__2[[#This Row],[Tiempo de permanencia]]*24-S234&lt;0,0,salacsv__2[[#This Row],[Tiempo de permanencia]]*24-S234)</f>
        <v>1.2666666667171134</v>
      </c>
      <c r="U234" t="str">
        <f>IF(salacsv__2[[#This Row],[Tiempo de degustación (Horas)]]&gt;0,"SI","NO")</f>
        <v>SI</v>
      </c>
      <c r="W234" s="7" t="str">
        <f>TEXT(salacsv__2[[#This Row],[Fecha de factura]],"DDDD")</f>
        <v>domingo</v>
      </c>
    </row>
    <row r="235" spans="1:23" x14ac:dyDescent="0.25">
      <c r="A235">
        <v>17</v>
      </c>
      <c r="B235" t="s">
        <v>543</v>
      </c>
      <c r="C235">
        <v>6</v>
      </c>
      <c r="D235" s="8">
        <v>45018.115277777775</v>
      </c>
      <c r="E235" s="8">
        <v>45018.227777777778</v>
      </c>
      <c r="F235" t="s">
        <v>52</v>
      </c>
      <c r="G235" t="s">
        <v>48</v>
      </c>
      <c r="H235" t="s">
        <v>16</v>
      </c>
      <c r="I235" s="5">
        <v>10.220000000000001</v>
      </c>
      <c r="J235" t="s">
        <v>17</v>
      </c>
      <c r="K235">
        <v>234</v>
      </c>
      <c r="L235" t="s">
        <v>25</v>
      </c>
      <c r="M235" t="s">
        <v>544</v>
      </c>
      <c r="N235">
        <f>VLOOKUP(salacsv__2[[#This Row],[Número de Orden]],Hoja4!A237:B1003,2,FALSE)</f>
        <v>225</v>
      </c>
      <c r="O235" s="9">
        <f>DATE(YEAR(salacsv__2[[#This Row],[Hora de Llegada]]),MONTH(salacsv__2[[#This Row],[Hora de Llegada]]),DAY(salacsv__2[[#This Row],[Hora de Llegada]]))</f>
        <v>45018</v>
      </c>
      <c r="P235" s="6">
        <f>MOD(salacsv__2[[#This Row],[Hora de Llegada]],1)</f>
        <v>0.11527777777519077</v>
      </c>
      <c r="Q235" s="6">
        <f>MOD(salacsv__2[[#This Row],[Hora de Salida]],1)</f>
        <v>0.22777777777810115</v>
      </c>
      <c r="R235" s="6">
        <f>IF(salacsv__2[[#This Row],[Estado de la Mesa]]="Ocupada",(salacsv__2[[#This Row],[Hora de salida2]]-salacsv__2[[#This Row],[Hora de llegada2]])+$V$2,salacsv__2[[#This Row],[Hora de salida2]]-salacsv__2[[#This Row],[Hora de llegada2]])</f>
        <v>0.11250000000291038</v>
      </c>
      <c r="S235" s="5">
        <f>VLOOKUP(salacsv__2[[#This Row],[Número de Orden]],Hoja4!A237:C1003,3,FALSE)/60</f>
        <v>1.65</v>
      </c>
      <c r="T235" s="5">
        <f>IF(salacsv__2[[#This Row],[Tiempo de permanencia]]*24-S235&lt;0,0,salacsv__2[[#This Row],[Tiempo de permanencia]]*24-S235)</f>
        <v>1.0500000000698493</v>
      </c>
      <c r="U235" t="str">
        <f>IF(salacsv__2[[#This Row],[Tiempo de degustación (Horas)]]&gt;0,"SI","NO")</f>
        <v>SI</v>
      </c>
      <c r="W235" s="7" t="str">
        <f>TEXT(salacsv__2[[#This Row],[Fecha de factura]],"DDDD")</f>
        <v>domingo</v>
      </c>
    </row>
    <row r="236" spans="1:23" x14ac:dyDescent="0.25">
      <c r="A236">
        <v>13</v>
      </c>
      <c r="B236" t="s">
        <v>111</v>
      </c>
      <c r="C236">
        <v>5</v>
      </c>
      <c r="D236" s="8">
        <v>45018.015277777777</v>
      </c>
      <c r="E236" s="8">
        <v>45018.116666666669</v>
      </c>
      <c r="F236" t="s">
        <v>52</v>
      </c>
      <c r="G236" t="s">
        <v>15</v>
      </c>
      <c r="H236" t="s">
        <v>16</v>
      </c>
      <c r="I236" s="5">
        <v>26.37</v>
      </c>
      <c r="J236" t="s">
        <v>28</v>
      </c>
      <c r="K236">
        <v>235</v>
      </c>
      <c r="L236" t="s">
        <v>59</v>
      </c>
      <c r="M236" t="s">
        <v>112</v>
      </c>
      <c r="N236">
        <f>VLOOKUP(salacsv__2[[#This Row],[Número de Orden]],Hoja4!A238:B1004,2,FALSE)</f>
        <v>33</v>
      </c>
      <c r="O236" s="9">
        <f>DATE(YEAR(salacsv__2[[#This Row],[Hora de Llegada]]),MONTH(salacsv__2[[#This Row],[Hora de Llegada]]),DAY(salacsv__2[[#This Row],[Hora de Llegada]]))</f>
        <v>45018</v>
      </c>
      <c r="P236" s="6">
        <f>MOD(salacsv__2[[#This Row],[Hora de Llegada]],1)</f>
        <v>1.5277777776645962E-2</v>
      </c>
      <c r="Q236" s="6">
        <f>MOD(salacsv__2[[#This Row],[Hora de Salida]],1)</f>
        <v>0.11666666666860692</v>
      </c>
      <c r="R236" s="6">
        <f>IF(salacsv__2[[#This Row],[Estado de la Mesa]]="Ocupada",(salacsv__2[[#This Row],[Hora de salida2]]-salacsv__2[[#This Row],[Hora de llegada2]])+$V$2,salacsv__2[[#This Row],[Hora de salida2]]-salacsv__2[[#This Row],[Hora de llegada2]])</f>
        <v>0.10138888889196096</v>
      </c>
      <c r="S236" s="5">
        <f>VLOOKUP(salacsv__2[[#This Row],[Número de Orden]],Hoja4!A238:C1004,3,FALSE)/60</f>
        <v>0.41666666666666669</v>
      </c>
      <c r="T236" s="5">
        <f>IF(salacsv__2[[#This Row],[Tiempo de permanencia]]*24-S236&lt;0,0,salacsv__2[[#This Row],[Tiempo de permanencia]]*24-S236)</f>
        <v>2.0166666667403965</v>
      </c>
      <c r="U236" t="str">
        <f>IF(salacsv__2[[#This Row],[Tiempo de degustación (Horas)]]&gt;0,"SI","NO")</f>
        <v>SI</v>
      </c>
      <c r="W236" s="7" t="str">
        <f>TEXT(salacsv__2[[#This Row],[Fecha de factura]],"DDDD")</f>
        <v>domingo</v>
      </c>
    </row>
    <row r="237" spans="1:23" x14ac:dyDescent="0.25">
      <c r="A237">
        <v>12</v>
      </c>
      <c r="B237" t="s">
        <v>545</v>
      </c>
      <c r="C237">
        <v>2</v>
      </c>
      <c r="D237" s="8">
        <v>45018.036111111112</v>
      </c>
      <c r="E237" s="8">
        <v>45018.101388888892</v>
      </c>
      <c r="F237" t="s">
        <v>52</v>
      </c>
      <c r="G237" t="s">
        <v>22</v>
      </c>
      <c r="H237" t="s">
        <v>16</v>
      </c>
      <c r="I237" s="5">
        <v>39.81</v>
      </c>
      <c r="J237" t="s">
        <v>17</v>
      </c>
      <c r="K237">
        <v>236</v>
      </c>
      <c r="L237" t="s">
        <v>49</v>
      </c>
      <c r="M237" t="s">
        <v>546</v>
      </c>
      <c r="N237">
        <f>VLOOKUP(salacsv__2[[#This Row],[Número de Orden]],Hoja4!A239:B1005,2,FALSE)</f>
        <v>255</v>
      </c>
      <c r="O237" s="9">
        <f>DATE(YEAR(salacsv__2[[#This Row],[Hora de Llegada]]),MONTH(salacsv__2[[#This Row],[Hora de Llegada]]),DAY(salacsv__2[[#This Row],[Hora de Llegada]]))</f>
        <v>45018</v>
      </c>
      <c r="P237" s="6">
        <f>MOD(salacsv__2[[#This Row],[Hora de Llegada]],1)</f>
        <v>3.6111111112404615E-2</v>
      </c>
      <c r="Q237" s="6">
        <f>MOD(salacsv__2[[#This Row],[Hora de Salida]],1)</f>
        <v>0.10138888889196096</v>
      </c>
      <c r="R237" s="6">
        <f>IF(salacsv__2[[#This Row],[Estado de la Mesa]]="Ocupada",(salacsv__2[[#This Row],[Hora de salida2]]-salacsv__2[[#This Row],[Hora de llegada2]])+$V$2,salacsv__2[[#This Row],[Hora de salida2]]-salacsv__2[[#This Row],[Hora de llegada2]])</f>
        <v>6.5277777779556345E-2</v>
      </c>
      <c r="S237" s="5">
        <f>VLOOKUP(salacsv__2[[#This Row],[Número de Orden]],Hoja4!A239:C1005,3,FALSE)/60</f>
        <v>1.6833333333333333</v>
      </c>
      <c r="T237" s="5">
        <f>IF(salacsv__2[[#This Row],[Tiempo de permanencia]]*24-S237&lt;0,0,salacsv__2[[#This Row],[Tiempo de permanencia]]*24-S237)</f>
        <v>0</v>
      </c>
      <c r="U237" t="str">
        <f>IF(salacsv__2[[#This Row],[Tiempo de degustación (Horas)]]&gt;0,"SI","NO")</f>
        <v>NO</v>
      </c>
      <c r="W237" s="7" t="str">
        <f>TEXT(salacsv__2[[#This Row],[Fecha de factura]],"DDDD")</f>
        <v>domingo</v>
      </c>
    </row>
    <row r="238" spans="1:23" x14ac:dyDescent="0.25">
      <c r="A238">
        <v>4</v>
      </c>
      <c r="B238" t="s">
        <v>476</v>
      </c>
      <c r="C238">
        <v>6</v>
      </c>
      <c r="D238" s="8">
        <v>45018.114583333336</v>
      </c>
      <c r="E238" s="8">
        <v>45018.25</v>
      </c>
      <c r="F238" t="s">
        <v>32</v>
      </c>
      <c r="G238" t="s">
        <v>22</v>
      </c>
      <c r="H238" t="s">
        <v>16</v>
      </c>
      <c r="I238" s="5">
        <v>13.15</v>
      </c>
      <c r="J238" t="s">
        <v>24</v>
      </c>
      <c r="K238">
        <v>237</v>
      </c>
      <c r="L238" t="s">
        <v>18</v>
      </c>
      <c r="M238" t="s">
        <v>547</v>
      </c>
      <c r="N238">
        <f>VLOOKUP(salacsv__2[[#This Row],[Número de Orden]],Hoja4!A240:B1006,2,FALSE)</f>
        <v>106</v>
      </c>
      <c r="O238" s="9">
        <f>DATE(YEAR(salacsv__2[[#This Row],[Hora de Llegada]]),MONTH(salacsv__2[[#This Row],[Hora de Llegada]]),DAY(salacsv__2[[#This Row],[Hora de Llegada]]))</f>
        <v>45018</v>
      </c>
      <c r="P238" s="6">
        <f>MOD(salacsv__2[[#This Row],[Hora de Llegada]],1)</f>
        <v>0.11458333333575865</v>
      </c>
      <c r="Q238" s="6">
        <f>MOD(salacsv__2[[#This Row],[Hora de Salida]],1)</f>
        <v>0.25</v>
      </c>
      <c r="R238" s="6">
        <f>IF(salacsv__2[[#This Row],[Estado de la Mesa]]="Ocupada",(salacsv__2[[#This Row],[Hora de salida2]]-salacsv__2[[#This Row],[Hora de llegada2]])+$V$2,salacsv__2[[#This Row],[Hora de salida2]]-salacsv__2[[#This Row],[Hora de llegada2]])</f>
        <v>0.145833333330908</v>
      </c>
      <c r="S238" s="5">
        <f>VLOOKUP(salacsv__2[[#This Row],[Número de Orden]],Hoja4!A240:C1006,3,FALSE)/60</f>
        <v>0.6166666666666667</v>
      </c>
      <c r="T238" s="5">
        <f>IF(salacsv__2[[#This Row],[Tiempo de permanencia]]*24-S238&lt;0,0,salacsv__2[[#This Row],[Tiempo de permanencia]]*24-S238)</f>
        <v>2.8833333332751256</v>
      </c>
      <c r="U238" t="str">
        <f>IF(salacsv__2[[#This Row],[Tiempo de degustación (Horas)]]&gt;0,"SI","NO")</f>
        <v>SI</v>
      </c>
      <c r="W238" s="7" t="str">
        <f>TEXT(salacsv__2[[#This Row],[Fecha de factura]],"DDDD")</f>
        <v>domingo</v>
      </c>
    </row>
    <row r="239" spans="1:23" x14ac:dyDescent="0.25">
      <c r="A239">
        <v>13</v>
      </c>
      <c r="B239" t="s">
        <v>113</v>
      </c>
      <c r="C239">
        <v>6</v>
      </c>
      <c r="D239" s="8">
        <v>45018.095138888886</v>
      </c>
      <c r="E239" s="8">
        <v>45018.205555555556</v>
      </c>
      <c r="F239" t="s">
        <v>32</v>
      </c>
      <c r="G239" t="s">
        <v>48</v>
      </c>
      <c r="H239" t="s">
        <v>16</v>
      </c>
      <c r="I239" s="5">
        <v>33.020000000000003</v>
      </c>
      <c r="J239" t="s">
        <v>17</v>
      </c>
      <c r="K239">
        <v>238</v>
      </c>
      <c r="L239" t="s">
        <v>25</v>
      </c>
      <c r="M239" t="s">
        <v>44</v>
      </c>
      <c r="N239">
        <f>VLOOKUP(salacsv__2[[#This Row],[Número de Orden]],Hoja4!A241:B1007,2,FALSE)</f>
        <v>72</v>
      </c>
      <c r="O239" s="9">
        <f>DATE(YEAR(salacsv__2[[#This Row],[Hora de Llegada]]),MONTH(salacsv__2[[#This Row],[Hora de Llegada]]),DAY(salacsv__2[[#This Row],[Hora de Llegada]]))</f>
        <v>45018</v>
      </c>
      <c r="P239" s="6">
        <f>MOD(salacsv__2[[#This Row],[Hora de Llegada]],1)</f>
        <v>9.5138888886140194E-2</v>
      </c>
      <c r="Q239" s="6">
        <f>MOD(salacsv__2[[#This Row],[Hora de Salida]],1)</f>
        <v>0.20555555555620231</v>
      </c>
      <c r="R239" s="6">
        <f>IF(salacsv__2[[#This Row],[Estado de la Mesa]]="Ocupada",(salacsv__2[[#This Row],[Hora de salida2]]-salacsv__2[[#This Row],[Hora de llegada2]])+$V$2,salacsv__2[[#This Row],[Hora de salida2]]-salacsv__2[[#This Row],[Hora de llegada2]])</f>
        <v>0.11041666667006211</v>
      </c>
      <c r="S239" s="5">
        <f>VLOOKUP(salacsv__2[[#This Row],[Número de Orden]],Hoja4!A241:C1007,3,FALSE)/60</f>
        <v>0.75</v>
      </c>
      <c r="T239" s="5">
        <f>IF(salacsv__2[[#This Row],[Tiempo de permanencia]]*24-S239&lt;0,0,salacsv__2[[#This Row],[Tiempo de permanencia]]*24-S239)</f>
        <v>1.9000000000814907</v>
      </c>
      <c r="U239" t="str">
        <f>IF(salacsv__2[[#This Row],[Tiempo de degustación (Horas)]]&gt;0,"SI","NO")</f>
        <v>SI</v>
      </c>
      <c r="W239" s="7" t="str">
        <f>TEXT(salacsv__2[[#This Row],[Fecha de factura]],"DDDD")</f>
        <v>domingo</v>
      </c>
    </row>
    <row r="240" spans="1:23" x14ac:dyDescent="0.25">
      <c r="A240">
        <v>12</v>
      </c>
      <c r="B240" t="s">
        <v>548</v>
      </c>
      <c r="C240">
        <v>6</v>
      </c>
      <c r="D240" s="8">
        <v>45018.115277777775</v>
      </c>
      <c r="E240" s="8">
        <v>45018.254861111112</v>
      </c>
      <c r="F240" t="s">
        <v>14</v>
      </c>
      <c r="G240" t="s">
        <v>22</v>
      </c>
      <c r="H240" t="s">
        <v>23</v>
      </c>
      <c r="I240" s="5">
        <v>11.76</v>
      </c>
      <c r="J240" t="s">
        <v>28</v>
      </c>
      <c r="K240">
        <v>239</v>
      </c>
      <c r="L240" t="s">
        <v>25</v>
      </c>
      <c r="M240" t="s">
        <v>549</v>
      </c>
      <c r="N240">
        <f>VLOOKUP(salacsv__2[[#This Row],[Número de Orden]],Hoja4!A242:B1008,2,FALSE)</f>
        <v>74</v>
      </c>
      <c r="O240" s="9">
        <f>DATE(YEAR(salacsv__2[[#This Row],[Hora de Llegada]]),MONTH(salacsv__2[[#This Row],[Hora de Llegada]]),DAY(salacsv__2[[#This Row],[Hora de Llegada]]))</f>
        <v>45018</v>
      </c>
      <c r="P240" s="6">
        <f>MOD(salacsv__2[[#This Row],[Hora de Llegada]],1)</f>
        <v>0.11527777777519077</v>
      </c>
      <c r="Q240" s="6">
        <f>MOD(salacsv__2[[#This Row],[Hora de Salida]],1)</f>
        <v>0.25486111111240461</v>
      </c>
      <c r="R240" s="6">
        <f>IF(salacsv__2[[#This Row],[Estado de la Mesa]]="Ocupada",(salacsv__2[[#This Row],[Hora de salida2]]-salacsv__2[[#This Row],[Hora de llegada2]])+$V$2,salacsv__2[[#This Row],[Hora de salida2]]-salacsv__2[[#This Row],[Hora de llegada2]])</f>
        <v>0.13958333333721384</v>
      </c>
      <c r="S240" s="5">
        <f>VLOOKUP(salacsv__2[[#This Row],[Número de Orden]],Hoja4!A242:C1008,3,FALSE)/60</f>
        <v>1.2166666666666666</v>
      </c>
      <c r="T240" s="5">
        <f>IF(salacsv__2[[#This Row],[Tiempo de permanencia]]*24-S240&lt;0,0,salacsv__2[[#This Row],[Tiempo de permanencia]]*24-S240)</f>
        <v>2.1333333334264655</v>
      </c>
      <c r="U240" t="str">
        <f>IF(salacsv__2[[#This Row],[Tiempo de degustación (Horas)]]&gt;0,"SI","NO")</f>
        <v>SI</v>
      </c>
      <c r="W240" s="7" t="str">
        <f>TEXT(salacsv__2[[#This Row],[Fecha de factura]],"DDDD")</f>
        <v>domingo</v>
      </c>
    </row>
    <row r="241" spans="1:23" x14ac:dyDescent="0.25">
      <c r="A241">
        <v>9</v>
      </c>
      <c r="B241" t="s">
        <v>550</v>
      </c>
      <c r="C241">
        <v>1</v>
      </c>
      <c r="D241" s="8">
        <v>45018.011111111111</v>
      </c>
      <c r="E241" s="8">
        <v>45018.131944444445</v>
      </c>
      <c r="F241" t="s">
        <v>52</v>
      </c>
      <c r="G241" t="s">
        <v>22</v>
      </c>
      <c r="H241" t="s">
        <v>36</v>
      </c>
      <c r="I241" s="5">
        <v>33.81</v>
      </c>
      <c r="J241" t="s">
        <v>17</v>
      </c>
      <c r="K241">
        <v>240</v>
      </c>
      <c r="L241" t="s">
        <v>18</v>
      </c>
      <c r="M241" t="s">
        <v>551</v>
      </c>
      <c r="N241">
        <f>VLOOKUP(salacsv__2[[#This Row],[Número de Orden]],Hoja4!A243:B1009,2,FALSE)</f>
        <v>294</v>
      </c>
      <c r="O241" s="9">
        <f>DATE(YEAR(salacsv__2[[#This Row],[Hora de Llegada]]),MONTH(salacsv__2[[#This Row],[Hora de Llegada]]),DAY(salacsv__2[[#This Row],[Hora de Llegada]]))</f>
        <v>45018</v>
      </c>
      <c r="P241" s="6">
        <f>MOD(salacsv__2[[#This Row],[Hora de Llegada]],1)</f>
        <v>1.1111111110949423E-2</v>
      </c>
      <c r="Q241" s="6">
        <f>MOD(salacsv__2[[#This Row],[Hora de Salida]],1)</f>
        <v>0.13194444444525288</v>
      </c>
      <c r="R241" s="6">
        <f>IF(salacsv__2[[#This Row],[Estado de la Mesa]]="Ocupada",(salacsv__2[[#This Row],[Hora de salida2]]-salacsv__2[[#This Row],[Hora de llegada2]])+$V$2,salacsv__2[[#This Row],[Hora de salida2]]-salacsv__2[[#This Row],[Hora de llegada2]])</f>
        <v>0.12083333333430346</v>
      </c>
      <c r="S241" s="5">
        <f>VLOOKUP(salacsv__2[[#This Row],[Número de Orden]],Hoja4!A243:C1009,3,FALSE)/60</f>
        <v>2.15</v>
      </c>
      <c r="T241" s="5">
        <f>IF(salacsv__2[[#This Row],[Tiempo de permanencia]]*24-S241&lt;0,0,salacsv__2[[#This Row],[Tiempo de permanencia]]*24-S241)</f>
        <v>0.75000000002328315</v>
      </c>
      <c r="U241" t="str">
        <f>IF(salacsv__2[[#This Row],[Tiempo de degustación (Horas)]]&gt;0,"SI","NO")</f>
        <v>SI</v>
      </c>
      <c r="W241" s="7" t="str">
        <f>TEXT(salacsv__2[[#This Row],[Fecha de factura]],"DDDD")</f>
        <v>domingo</v>
      </c>
    </row>
    <row r="242" spans="1:23" x14ac:dyDescent="0.25">
      <c r="A242">
        <v>12</v>
      </c>
      <c r="B242" t="s">
        <v>114</v>
      </c>
      <c r="C242">
        <v>4</v>
      </c>
      <c r="D242" s="8">
        <v>45018.00277777778</v>
      </c>
      <c r="E242" s="8">
        <v>45018.044444444444</v>
      </c>
      <c r="F242" t="s">
        <v>21</v>
      </c>
      <c r="G242" t="s">
        <v>22</v>
      </c>
      <c r="H242" t="s">
        <v>16</v>
      </c>
      <c r="I242" s="5">
        <v>38.97</v>
      </c>
      <c r="J242" t="s">
        <v>24</v>
      </c>
      <c r="K242">
        <v>241</v>
      </c>
      <c r="L242" t="s">
        <v>25</v>
      </c>
      <c r="M242" t="s">
        <v>46</v>
      </c>
      <c r="N242">
        <f>VLOOKUP(salacsv__2[[#This Row],[Número de Orden]],Hoja4!A244:B1010,2,FALSE)</f>
        <v>18</v>
      </c>
      <c r="O242" s="9">
        <f>DATE(YEAR(salacsv__2[[#This Row],[Hora de Llegada]]),MONTH(salacsv__2[[#This Row],[Hora de Llegada]]),DAY(salacsv__2[[#This Row],[Hora de Llegada]]))</f>
        <v>45018</v>
      </c>
      <c r="P242" s="6">
        <f>MOD(salacsv__2[[#This Row],[Hora de Llegada]],1)</f>
        <v>2.7777777795563452E-3</v>
      </c>
      <c r="Q242" s="6">
        <f>MOD(salacsv__2[[#This Row],[Hora de Salida]],1)</f>
        <v>4.4444444443797693E-2</v>
      </c>
      <c r="R242" s="6">
        <f>IF(salacsv__2[[#This Row],[Estado de la Mesa]]="Ocupada",(salacsv__2[[#This Row],[Hora de salida2]]-salacsv__2[[#This Row],[Hora de llegada2]])+$V$2,salacsv__2[[#This Row],[Hora de salida2]]-salacsv__2[[#This Row],[Hora de llegada2]])</f>
        <v>5.2083333330908012E-2</v>
      </c>
      <c r="S242" s="5">
        <f>VLOOKUP(salacsv__2[[#This Row],[Número de Orden]],Hoja4!A244:C1010,3,FALSE)/60</f>
        <v>0.18333333333333332</v>
      </c>
      <c r="T242" s="5">
        <f>IF(salacsv__2[[#This Row],[Tiempo de permanencia]]*24-S242&lt;0,0,salacsv__2[[#This Row],[Tiempo de permanencia]]*24-S242)</f>
        <v>1.066666666608459</v>
      </c>
      <c r="U242" t="str">
        <f>IF(salacsv__2[[#This Row],[Tiempo de degustación (Horas)]]&gt;0,"SI","NO")</f>
        <v>SI</v>
      </c>
      <c r="W242" s="7" t="str">
        <f>TEXT(salacsv__2[[#This Row],[Fecha de factura]],"DDDD")</f>
        <v>domingo</v>
      </c>
    </row>
    <row r="243" spans="1:23" x14ac:dyDescent="0.25">
      <c r="A243">
        <v>12</v>
      </c>
      <c r="B243" t="s">
        <v>552</v>
      </c>
      <c r="C243">
        <v>2</v>
      </c>
      <c r="D243" s="8">
        <v>45018.154166666667</v>
      </c>
      <c r="E243" s="8">
        <v>45018.214583333334</v>
      </c>
      <c r="F243" t="s">
        <v>32</v>
      </c>
      <c r="G243" t="s">
        <v>22</v>
      </c>
      <c r="H243" t="s">
        <v>16</v>
      </c>
      <c r="I243" s="5">
        <v>31.29</v>
      </c>
      <c r="J243" t="s">
        <v>28</v>
      </c>
      <c r="K243">
        <v>242</v>
      </c>
      <c r="L243" t="s">
        <v>91</v>
      </c>
      <c r="M243" t="s">
        <v>553</v>
      </c>
      <c r="N243">
        <f>VLOOKUP(salacsv__2[[#This Row],[Número de Orden]],Hoja4!A245:B1011,2,FALSE)</f>
        <v>134</v>
      </c>
      <c r="O243" s="9">
        <f>DATE(YEAR(salacsv__2[[#This Row],[Hora de Llegada]]),MONTH(salacsv__2[[#This Row],[Hora de Llegada]]),DAY(salacsv__2[[#This Row],[Hora de Llegada]]))</f>
        <v>45018</v>
      </c>
      <c r="P243" s="6">
        <f>MOD(salacsv__2[[#This Row],[Hora de Llegada]],1)</f>
        <v>0.15416666666715173</v>
      </c>
      <c r="Q243" s="6">
        <f>MOD(salacsv__2[[#This Row],[Hora de Salida]],1)</f>
        <v>0.21458333333430346</v>
      </c>
      <c r="R243" s="6">
        <f>IF(salacsv__2[[#This Row],[Estado de la Mesa]]="Ocupada",(salacsv__2[[#This Row],[Hora de salida2]]-salacsv__2[[#This Row],[Hora de llegada2]])+$V$2,salacsv__2[[#This Row],[Hora de salida2]]-salacsv__2[[#This Row],[Hora de llegada2]])</f>
        <v>6.0416666667151731E-2</v>
      </c>
      <c r="S243" s="5">
        <f>VLOOKUP(salacsv__2[[#This Row],[Número de Orden]],Hoja4!A245:C1011,3,FALSE)/60</f>
        <v>1.65</v>
      </c>
      <c r="T243" s="5">
        <f>IF(salacsv__2[[#This Row],[Tiempo de permanencia]]*24-S243&lt;0,0,salacsv__2[[#This Row],[Tiempo de permanencia]]*24-S243)</f>
        <v>0</v>
      </c>
      <c r="U243" t="str">
        <f>IF(salacsv__2[[#This Row],[Tiempo de degustación (Horas)]]&gt;0,"SI","NO")</f>
        <v>NO</v>
      </c>
      <c r="W243" s="7" t="str">
        <f>TEXT(salacsv__2[[#This Row],[Fecha de factura]],"DDDD")</f>
        <v>domingo</v>
      </c>
    </row>
    <row r="244" spans="1:23" x14ac:dyDescent="0.25">
      <c r="A244">
        <v>4</v>
      </c>
      <c r="B244" t="s">
        <v>115</v>
      </c>
      <c r="C244">
        <v>4</v>
      </c>
      <c r="D244" s="8">
        <v>45018.029166666667</v>
      </c>
      <c r="E244" s="8">
        <v>45018.174305555556</v>
      </c>
      <c r="F244" t="s">
        <v>32</v>
      </c>
      <c r="G244" t="s">
        <v>22</v>
      </c>
      <c r="H244" t="s">
        <v>16</v>
      </c>
      <c r="I244" s="5">
        <v>21.45</v>
      </c>
      <c r="J244" t="s">
        <v>17</v>
      </c>
      <c r="K244">
        <v>243</v>
      </c>
      <c r="L244" t="s">
        <v>59</v>
      </c>
      <c r="M244" t="s">
        <v>34</v>
      </c>
      <c r="N244">
        <f>VLOOKUP(salacsv__2[[#This Row],[Número de Orden]],Hoja4!A246:B1012,2,FALSE)</f>
        <v>120</v>
      </c>
      <c r="O244" s="9">
        <f>DATE(YEAR(salacsv__2[[#This Row],[Hora de Llegada]]),MONTH(salacsv__2[[#This Row],[Hora de Llegada]]),DAY(salacsv__2[[#This Row],[Hora de Llegada]]))</f>
        <v>45018</v>
      </c>
      <c r="P244" s="6">
        <f>MOD(salacsv__2[[#This Row],[Hora de Llegada]],1)</f>
        <v>2.9166666667151731E-2</v>
      </c>
      <c r="Q244" s="6">
        <f>MOD(salacsv__2[[#This Row],[Hora de Salida]],1)</f>
        <v>0.17430555555620231</v>
      </c>
      <c r="R244" s="6">
        <f>IF(salacsv__2[[#This Row],[Estado de la Mesa]]="Ocupada",(salacsv__2[[#This Row],[Hora de salida2]]-salacsv__2[[#This Row],[Hora de llegada2]])+$V$2,salacsv__2[[#This Row],[Hora de salida2]]-salacsv__2[[#This Row],[Hora de llegada2]])</f>
        <v>0.14513888888905058</v>
      </c>
      <c r="S244" s="5">
        <f>VLOOKUP(salacsv__2[[#This Row],[Número de Orden]],Hoja4!A246:C1012,3,FALSE)/60</f>
        <v>0.36666666666666664</v>
      </c>
      <c r="T244" s="5">
        <f>IF(salacsv__2[[#This Row],[Tiempo de permanencia]]*24-S244&lt;0,0,salacsv__2[[#This Row],[Tiempo de permanencia]]*24-S244)</f>
        <v>3.1166666666705471</v>
      </c>
      <c r="U244" t="str">
        <f>IF(salacsv__2[[#This Row],[Tiempo de degustación (Horas)]]&gt;0,"SI","NO")</f>
        <v>SI</v>
      </c>
      <c r="W244" s="7" t="str">
        <f>TEXT(salacsv__2[[#This Row],[Fecha de factura]],"DDDD")</f>
        <v>domingo</v>
      </c>
    </row>
    <row r="245" spans="1:23" x14ac:dyDescent="0.25">
      <c r="A245">
        <v>17</v>
      </c>
      <c r="B245" t="s">
        <v>314</v>
      </c>
      <c r="C245">
        <v>6</v>
      </c>
      <c r="D245" s="8">
        <v>45018.155555555553</v>
      </c>
      <c r="E245" s="8">
        <v>45018.250694444447</v>
      </c>
      <c r="F245" t="s">
        <v>52</v>
      </c>
      <c r="G245" t="s">
        <v>22</v>
      </c>
      <c r="H245" t="s">
        <v>23</v>
      </c>
      <c r="I245" s="5">
        <v>17.649999999999999</v>
      </c>
      <c r="J245" t="s">
        <v>28</v>
      </c>
      <c r="K245">
        <v>244</v>
      </c>
      <c r="L245" t="s">
        <v>18</v>
      </c>
      <c r="M245" t="s">
        <v>554</v>
      </c>
      <c r="N245">
        <f>VLOOKUP(salacsv__2[[#This Row],[Número de Orden]],Hoja4!A247:B1013,2,FALSE)</f>
        <v>158</v>
      </c>
      <c r="O245" s="9">
        <f>DATE(YEAR(salacsv__2[[#This Row],[Hora de Llegada]]),MONTH(salacsv__2[[#This Row],[Hora de Llegada]]),DAY(salacsv__2[[#This Row],[Hora de Llegada]]))</f>
        <v>45018</v>
      </c>
      <c r="P245" s="6">
        <f>MOD(salacsv__2[[#This Row],[Hora de Llegada]],1)</f>
        <v>0.15555555555329192</v>
      </c>
      <c r="Q245" s="6">
        <f>MOD(salacsv__2[[#This Row],[Hora de Salida]],1)</f>
        <v>0.25069444444670808</v>
      </c>
      <c r="R245" s="6">
        <f>IF(salacsv__2[[#This Row],[Estado de la Mesa]]="Ocupada",(salacsv__2[[#This Row],[Hora de salida2]]-salacsv__2[[#This Row],[Hora de llegada2]])+$V$2,salacsv__2[[#This Row],[Hora de salida2]]-salacsv__2[[#This Row],[Hora de llegada2]])</f>
        <v>9.5138888893416151E-2</v>
      </c>
      <c r="S245" s="5">
        <f>VLOOKUP(salacsv__2[[#This Row],[Número de Orden]],Hoja4!A247:C1013,3,FALSE)/60</f>
        <v>1.4833333333333334</v>
      </c>
      <c r="T245" s="5">
        <f>IF(salacsv__2[[#This Row],[Tiempo de permanencia]]*24-S245&lt;0,0,salacsv__2[[#This Row],[Tiempo de permanencia]]*24-S245)</f>
        <v>0.80000000010865424</v>
      </c>
      <c r="U245" t="str">
        <f>IF(salacsv__2[[#This Row],[Tiempo de degustación (Horas)]]&gt;0,"SI","NO")</f>
        <v>SI</v>
      </c>
      <c r="W245" s="7" t="str">
        <f>TEXT(salacsv__2[[#This Row],[Fecha de factura]],"DDDD")</f>
        <v>domingo</v>
      </c>
    </row>
    <row r="246" spans="1:23" x14ac:dyDescent="0.25">
      <c r="A246">
        <v>11</v>
      </c>
      <c r="B246" t="s">
        <v>555</v>
      </c>
      <c r="C246">
        <v>1</v>
      </c>
      <c r="D246" s="8">
        <v>45018.146527777775</v>
      </c>
      <c r="E246" s="8">
        <v>45018.289583333331</v>
      </c>
      <c r="F246" t="s">
        <v>73</v>
      </c>
      <c r="G246" t="s">
        <v>22</v>
      </c>
      <c r="H246" t="s">
        <v>16</v>
      </c>
      <c r="I246" s="5">
        <v>14.82</v>
      </c>
      <c r="J246" t="s">
        <v>28</v>
      </c>
      <c r="K246">
        <v>245</v>
      </c>
      <c r="L246" t="s">
        <v>29</v>
      </c>
      <c r="M246" t="s">
        <v>556</v>
      </c>
      <c r="N246">
        <f>VLOOKUP(salacsv__2[[#This Row],[Número de Orden]],Hoja4!A248:B1014,2,FALSE)</f>
        <v>273</v>
      </c>
      <c r="O246" s="9">
        <f>DATE(YEAR(salacsv__2[[#This Row],[Hora de Llegada]]),MONTH(salacsv__2[[#This Row],[Hora de Llegada]]),DAY(salacsv__2[[#This Row],[Hora de Llegada]]))</f>
        <v>45018</v>
      </c>
      <c r="P246" s="6">
        <f>MOD(salacsv__2[[#This Row],[Hora de Llegada]],1)</f>
        <v>0.14652777777519077</v>
      </c>
      <c r="Q246" s="6">
        <f>MOD(salacsv__2[[#This Row],[Hora de Salida]],1)</f>
        <v>0.28958333333139308</v>
      </c>
      <c r="R246" s="6">
        <f>IF(salacsv__2[[#This Row],[Estado de la Mesa]]="Ocupada",(salacsv__2[[#This Row],[Hora de salida2]]-salacsv__2[[#This Row],[Hora de llegada2]])+$V$2,salacsv__2[[#This Row],[Hora de salida2]]-salacsv__2[[#This Row],[Hora de llegada2]])</f>
        <v>0.14305555555620231</v>
      </c>
      <c r="S246" s="5">
        <f>VLOOKUP(salacsv__2[[#This Row],[Número de Orden]],Hoja4!A248:C1014,3,FALSE)/60</f>
        <v>1.9333333333333333</v>
      </c>
      <c r="T246" s="5">
        <f>IF(salacsv__2[[#This Row],[Tiempo de permanencia]]*24-S246&lt;0,0,salacsv__2[[#This Row],[Tiempo de permanencia]]*24-S246)</f>
        <v>1.500000000015522</v>
      </c>
      <c r="U246" t="str">
        <f>IF(salacsv__2[[#This Row],[Tiempo de degustación (Horas)]]&gt;0,"SI","NO")</f>
        <v>SI</v>
      </c>
      <c r="W246" s="7" t="str">
        <f>TEXT(salacsv__2[[#This Row],[Fecha de factura]],"DDDD")</f>
        <v>domingo</v>
      </c>
    </row>
    <row r="247" spans="1:23" x14ac:dyDescent="0.25">
      <c r="A247">
        <v>2</v>
      </c>
      <c r="B247" t="s">
        <v>552</v>
      </c>
      <c r="C247">
        <v>6</v>
      </c>
      <c r="D247" s="8">
        <v>45018.076388888891</v>
      </c>
      <c r="E247" s="8">
        <v>45018.17291666667</v>
      </c>
      <c r="F247" t="s">
        <v>32</v>
      </c>
      <c r="G247" t="s">
        <v>22</v>
      </c>
      <c r="H247" t="s">
        <v>16</v>
      </c>
      <c r="I247" s="5">
        <v>42.75</v>
      </c>
      <c r="J247" t="s">
        <v>17</v>
      </c>
      <c r="K247">
        <v>246</v>
      </c>
      <c r="L247" t="s">
        <v>29</v>
      </c>
      <c r="M247" t="s">
        <v>557</v>
      </c>
      <c r="N247">
        <f>VLOOKUP(salacsv__2[[#This Row],[Número de Orden]],Hoja4!A249:B1015,2,FALSE)</f>
        <v>327</v>
      </c>
      <c r="O247" s="9">
        <f>DATE(YEAR(salacsv__2[[#This Row],[Hora de Llegada]]),MONTH(salacsv__2[[#This Row],[Hora de Llegada]]),DAY(salacsv__2[[#This Row],[Hora de Llegada]]))</f>
        <v>45018</v>
      </c>
      <c r="P247" s="6">
        <f>MOD(salacsv__2[[#This Row],[Hora de Llegada]],1)</f>
        <v>7.6388888890505768E-2</v>
      </c>
      <c r="Q247" s="6">
        <f>MOD(salacsv__2[[#This Row],[Hora de Salida]],1)</f>
        <v>0.17291666667006211</v>
      </c>
      <c r="R247" s="6">
        <f>IF(salacsv__2[[#This Row],[Estado de la Mesa]]="Ocupada",(salacsv__2[[#This Row],[Hora de salida2]]-salacsv__2[[#This Row],[Hora de llegada2]])+$V$2,salacsv__2[[#This Row],[Hora de salida2]]-salacsv__2[[#This Row],[Hora de llegada2]])</f>
        <v>9.6527777779556345E-2</v>
      </c>
      <c r="S247" s="5">
        <f>VLOOKUP(salacsv__2[[#This Row],[Número de Orden]],Hoja4!A249:C1015,3,FALSE)/60</f>
        <v>2.4333333333333331</v>
      </c>
      <c r="T247" s="5">
        <f>IF(salacsv__2[[#This Row],[Tiempo de permanencia]]*24-S247&lt;0,0,salacsv__2[[#This Row],[Tiempo de permanencia]]*24-S247)</f>
        <v>0</v>
      </c>
      <c r="U247" t="str">
        <f>IF(salacsv__2[[#This Row],[Tiempo de degustación (Horas)]]&gt;0,"SI","NO")</f>
        <v>NO</v>
      </c>
      <c r="W247" s="7" t="str">
        <f>TEXT(salacsv__2[[#This Row],[Fecha de factura]],"DDDD")</f>
        <v>domingo</v>
      </c>
    </row>
    <row r="248" spans="1:23" x14ac:dyDescent="0.25">
      <c r="A248">
        <v>11</v>
      </c>
      <c r="B248" t="s">
        <v>116</v>
      </c>
      <c r="C248">
        <v>6</v>
      </c>
      <c r="D248" s="8">
        <v>45018.106944444444</v>
      </c>
      <c r="E248" s="8">
        <v>45018.222916666666</v>
      </c>
      <c r="F248" t="s">
        <v>32</v>
      </c>
      <c r="G248" t="s">
        <v>22</v>
      </c>
      <c r="H248" t="s">
        <v>16</v>
      </c>
      <c r="I248" s="5">
        <v>49.07</v>
      </c>
      <c r="J248" t="s">
        <v>24</v>
      </c>
      <c r="K248">
        <v>247</v>
      </c>
      <c r="L248" t="s">
        <v>62</v>
      </c>
      <c r="M248" t="s">
        <v>112</v>
      </c>
      <c r="N248">
        <f>VLOOKUP(salacsv__2[[#This Row],[Número de Orden]],Hoja4!A250:B1016,2,FALSE)</f>
        <v>66</v>
      </c>
      <c r="O248" s="9">
        <f>DATE(YEAR(salacsv__2[[#This Row],[Hora de Llegada]]),MONTH(salacsv__2[[#This Row],[Hora de Llegada]]),DAY(salacsv__2[[#This Row],[Hora de Llegada]]))</f>
        <v>45018</v>
      </c>
      <c r="P248" s="6">
        <f>MOD(salacsv__2[[#This Row],[Hora de Llegada]],1)</f>
        <v>0.10694444444379769</v>
      </c>
      <c r="Q248" s="6">
        <f>MOD(salacsv__2[[#This Row],[Hora de Salida]],1)</f>
        <v>0.22291666666569654</v>
      </c>
      <c r="R248" s="6">
        <f>IF(salacsv__2[[#This Row],[Estado de la Mesa]]="Ocupada",(salacsv__2[[#This Row],[Hora de salida2]]-salacsv__2[[#This Row],[Hora de llegada2]])+$V$2,salacsv__2[[#This Row],[Hora de salida2]]-salacsv__2[[#This Row],[Hora de llegada2]])</f>
        <v>0.1263888888885655</v>
      </c>
      <c r="S248" s="5">
        <f>VLOOKUP(salacsv__2[[#This Row],[Número de Orden]],Hoja4!A250:C1016,3,FALSE)/60</f>
        <v>0.98333333333333328</v>
      </c>
      <c r="T248" s="5">
        <f>IF(salacsv__2[[#This Row],[Tiempo de permanencia]]*24-S248&lt;0,0,salacsv__2[[#This Row],[Tiempo de permanencia]]*24-S248)</f>
        <v>2.0499999999922389</v>
      </c>
      <c r="U248" t="str">
        <f>IF(salacsv__2[[#This Row],[Tiempo de degustación (Horas)]]&gt;0,"SI","NO")</f>
        <v>SI</v>
      </c>
      <c r="W248" s="7" t="str">
        <f>TEXT(salacsv__2[[#This Row],[Fecha de factura]],"DDDD")</f>
        <v>domingo</v>
      </c>
    </row>
    <row r="249" spans="1:23" x14ac:dyDescent="0.25">
      <c r="A249">
        <v>12</v>
      </c>
      <c r="B249" t="s">
        <v>558</v>
      </c>
      <c r="C249">
        <v>6</v>
      </c>
      <c r="D249" s="8">
        <v>45018.018055555556</v>
      </c>
      <c r="E249" s="8">
        <v>45018.095833333333</v>
      </c>
      <c r="F249" t="s">
        <v>32</v>
      </c>
      <c r="G249" t="s">
        <v>22</v>
      </c>
      <c r="H249" t="s">
        <v>36</v>
      </c>
      <c r="I249" s="5">
        <v>18.690000000000001</v>
      </c>
      <c r="J249" t="s">
        <v>24</v>
      </c>
      <c r="K249">
        <v>248</v>
      </c>
      <c r="L249" t="s">
        <v>33</v>
      </c>
      <c r="M249" t="s">
        <v>559</v>
      </c>
      <c r="N249">
        <f>VLOOKUP(salacsv__2[[#This Row],[Número de Orden]],Hoja4!A251:B1017,2,FALSE)</f>
        <v>225</v>
      </c>
      <c r="O249" s="9">
        <f>DATE(YEAR(salacsv__2[[#This Row],[Hora de Llegada]]),MONTH(salacsv__2[[#This Row],[Hora de Llegada]]),DAY(salacsv__2[[#This Row],[Hora de Llegada]]))</f>
        <v>45018</v>
      </c>
      <c r="P249" s="6">
        <f>MOD(salacsv__2[[#This Row],[Hora de Llegada]],1)</f>
        <v>1.8055555556202307E-2</v>
      </c>
      <c r="Q249" s="6">
        <f>MOD(salacsv__2[[#This Row],[Hora de Salida]],1)</f>
        <v>9.5833333332848269E-2</v>
      </c>
      <c r="R249" s="6">
        <f>IF(salacsv__2[[#This Row],[Estado de la Mesa]]="Ocupada",(salacsv__2[[#This Row],[Hora de salida2]]-salacsv__2[[#This Row],[Hora de llegada2]])+$V$2,salacsv__2[[#This Row],[Hora de salida2]]-salacsv__2[[#This Row],[Hora de llegada2]])</f>
        <v>8.8194444443312633E-2</v>
      </c>
      <c r="S249" s="5">
        <f>VLOOKUP(salacsv__2[[#This Row],[Número de Orden]],Hoja4!A251:C1017,3,FALSE)/60</f>
        <v>2</v>
      </c>
      <c r="T249" s="5">
        <f>IF(salacsv__2[[#This Row],[Tiempo de permanencia]]*24-S249&lt;0,0,salacsv__2[[#This Row],[Tiempo de permanencia]]*24-S249)</f>
        <v>0.11666666663950309</v>
      </c>
      <c r="U249" t="str">
        <f>IF(salacsv__2[[#This Row],[Tiempo de degustación (Horas)]]&gt;0,"SI","NO")</f>
        <v>SI</v>
      </c>
      <c r="W249" s="7" t="str">
        <f>TEXT(salacsv__2[[#This Row],[Fecha de factura]],"DDDD")</f>
        <v>domingo</v>
      </c>
    </row>
    <row r="250" spans="1:23" x14ac:dyDescent="0.25">
      <c r="A250">
        <v>8</v>
      </c>
      <c r="B250" t="s">
        <v>560</v>
      </c>
      <c r="C250">
        <v>6</v>
      </c>
      <c r="D250" s="8">
        <v>45018.040277777778</v>
      </c>
      <c r="E250" s="8">
        <v>45018.163194444445</v>
      </c>
      <c r="F250" t="s">
        <v>32</v>
      </c>
      <c r="G250" t="s">
        <v>15</v>
      </c>
      <c r="H250" t="s">
        <v>16</v>
      </c>
      <c r="I250" s="5">
        <v>47.71</v>
      </c>
      <c r="J250" t="s">
        <v>24</v>
      </c>
      <c r="K250">
        <v>249</v>
      </c>
      <c r="L250" t="s">
        <v>59</v>
      </c>
      <c r="M250" t="s">
        <v>561</v>
      </c>
      <c r="N250">
        <f>VLOOKUP(salacsv__2[[#This Row],[Número de Orden]],Hoja4!A252:B1018,2,FALSE)</f>
        <v>80</v>
      </c>
      <c r="O250" s="9">
        <f>DATE(YEAR(salacsv__2[[#This Row],[Hora de Llegada]]),MONTH(salacsv__2[[#This Row],[Hora de Llegada]]),DAY(salacsv__2[[#This Row],[Hora de Llegada]]))</f>
        <v>45018</v>
      </c>
      <c r="P250" s="6">
        <f>MOD(salacsv__2[[#This Row],[Hora de Llegada]],1)</f>
        <v>4.0277777778101154E-2</v>
      </c>
      <c r="Q250" s="6">
        <f>MOD(salacsv__2[[#This Row],[Hora de Salida]],1)</f>
        <v>0.16319444444525288</v>
      </c>
      <c r="R250" s="6">
        <f>IF(salacsv__2[[#This Row],[Estado de la Mesa]]="Ocupada",(salacsv__2[[#This Row],[Hora de salida2]]-salacsv__2[[#This Row],[Hora de llegada2]])+$V$2,salacsv__2[[#This Row],[Hora de salida2]]-salacsv__2[[#This Row],[Hora de llegada2]])</f>
        <v>0.13333333333381839</v>
      </c>
      <c r="S250" s="5">
        <f>VLOOKUP(salacsv__2[[#This Row],[Número de Orden]],Hoja4!A252:C1018,3,FALSE)/60</f>
        <v>1.8166666666666667</v>
      </c>
      <c r="T250" s="5">
        <f>IF(salacsv__2[[#This Row],[Tiempo de permanencia]]*24-S250&lt;0,0,salacsv__2[[#This Row],[Tiempo de permanencia]]*24-S250)</f>
        <v>1.3833333333449749</v>
      </c>
      <c r="U250" t="str">
        <f>IF(salacsv__2[[#This Row],[Tiempo de degustación (Horas)]]&gt;0,"SI","NO")</f>
        <v>SI</v>
      </c>
      <c r="W250" s="7" t="str">
        <f>TEXT(salacsv__2[[#This Row],[Fecha de factura]],"DDDD")</f>
        <v>domingo</v>
      </c>
    </row>
    <row r="251" spans="1:23" x14ac:dyDescent="0.25">
      <c r="A251">
        <v>8</v>
      </c>
      <c r="B251" t="s">
        <v>117</v>
      </c>
      <c r="C251">
        <v>2</v>
      </c>
      <c r="D251" s="8">
        <v>45018.12222222222</v>
      </c>
      <c r="E251" s="8">
        <v>45018.272916666669</v>
      </c>
      <c r="F251" t="s">
        <v>14</v>
      </c>
      <c r="G251" t="s">
        <v>22</v>
      </c>
      <c r="H251" t="s">
        <v>16</v>
      </c>
      <c r="I251" s="5">
        <v>23.21</v>
      </c>
      <c r="J251" t="s">
        <v>17</v>
      </c>
      <c r="K251">
        <v>250</v>
      </c>
      <c r="L251" t="s">
        <v>59</v>
      </c>
      <c r="M251" t="s">
        <v>66</v>
      </c>
      <c r="N251">
        <f>VLOOKUP(salacsv__2[[#This Row],[Número de Orden]],Hoja4!A253:B1019,2,FALSE)</f>
        <v>20</v>
      </c>
      <c r="O251" s="9">
        <f>DATE(YEAR(salacsv__2[[#This Row],[Hora de Llegada]]),MONTH(salacsv__2[[#This Row],[Hora de Llegada]]),DAY(salacsv__2[[#This Row],[Hora de Llegada]]))</f>
        <v>45018</v>
      </c>
      <c r="P251" s="6">
        <f>MOD(salacsv__2[[#This Row],[Hora de Llegada]],1)</f>
        <v>0.12222222222044365</v>
      </c>
      <c r="Q251" s="6">
        <f>MOD(salacsv__2[[#This Row],[Hora de Salida]],1)</f>
        <v>0.27291666666860692</v>
      </c>
      <c r="R251" s="6">
        <f>IF(salacsv__2[[#This Row],[Estado de la Mesa]]="Ocupada",(salacsv__2[[#This Row],[Hora de salida2]]-salacsv__2[[#This Row],[Hora de llegada2]])+$V$2,salacsv__2[[#This Row],[Hora de salida2]]-salacsv__2[[#This Row],[Hora de llegada2]])</f>
        <v>0.15069444444816327</v>
      </c>
      <c r="S251" s="5">
        <f>VLOOKUP(salacsv__2[[#This Row],[Número de Orden]],Hoja4!A253:C1019,3,FALSE)/60</f>
        <v>0.48333333333333334</v>
      </c>
      <c r="T251" s="5">
        <f>IF(salacsv__2[[#This Row],[Tiempo de permanencia]]*24-S251&lt;0,0,salacsv__2[[#This Row],[Tiempo de permanencia]]*24-S251)</f>
        <v>3.133333333422585</v>
      </c>
      <c r="U251" t="str">
        <f>IF(salacsv__2[[#This Row],[Tiempo de degustación (Horas)]]&gt;0,"SI","NO")</f>
        <v>SI</v>
      </c>
      <c r="W251" s="7" t="str">
        <f>TEXT(salacsv__2[[#This Row],[Fecha de factura]],"DDDD")</f>
        <v>domingo</v>
      </c>
    </row>
    <row r="252" spans="1:23" x14ac:dyDescent="0.25">
      <c r="A252">
        <v>12</v>
      </c>
      <c r="B252" t="s">
        <v>562</v>
      </c>
      <c r="C252">
        <v>6</v>
      </c>
      <c r="D252" s="8">
        <v>45018.055555555555</v>
      </c>
      <c r="E252" s="8">
        <v>45018.183333333334</v>
      </c>
      <c r="F252" t="s">
        <v>73</v>
      </c>
      <c r="G252" t="s">
        <v>22</v>
      </c>
      <c r="H252" t="s">
        <v>16</v>
      </c>
      <c r="I252" s="5">
        <v>13.69</v>
      </c>
      <c r="J252" t="s">
        <v>24</v>
      </c>
      <c r="K252">
        <v>251</v>
      </c>
      <c r="L252" t="s">
        <v>55</v>
      </c>
      <c r="M252" t="s">
        <v>563</v>
      </c>
      <c r="N252">
        <f>VLOOKUP(salacsv__2[[#This Row],[Número de Orden]],Hoja4!A254:B1020,2,FALSE)</f>
        <v>109</v>
      </c>
      <c r="O252" s="9">
        <f>DATE(YEAR(salacsv__2[[#This Row],[Hora de Llegada]]),MONTH(salacsv__2[[#This Row],[Hora de Llegada]]),DAY(salacsv__2[[#This Row],[Hora de Llegada]]))</f>
        <v>45018</v>
      </c>
      <c r="P252" s="6">
        <f>MOD(salacsv__2[[#This Row],[Hora de Llegada]],1)</f>
        <v>5.5555555554747116E-2</v>
      </c>
      <c r="Q252" s="6">
        <f>MOD(salacsv__2[[#This Row],[Hora de Salida]],1)</f>
        <v>0.18333333333430346</v>
      </c>
      <c r="R252" s="6">
        <f>IF(salacsv__2[[#This Row],[Estado de la Mesa]]="Ocupada",(salacsv__2[[#This Row],[Hora de salida2]]-salacsv__2[[#This Row],[Hora de llegada2]])+$V$2,salacsv__2[[#This Row],[Hora de salida2]]-salacsv__2[[#This Row],[Hora de llegada2]])</f>
        <v>0.138194444446223</v>
      </c>
      <c r="S252" s="5">
        <f>VLOOKUP(salacsv__2[[#This Row],[Número de Orden]],Hoja4!A254:C1020,3,FALSE)/60</f>
        <v>2.0333333333333332</v>
      </c>
      <c r="T252" s="5">
        <f>IF(salacsv__2[[#This Row],[Tiempo de permanencia]]*24-S252&lt;0,0,salacsv__2[[#This Row],[Tiempo de permanencia]]*24-S252)</f>
        <v>1.2833333333760191</v>
      </c>
      <c r="U252" t="str">
        <f>IF(salacsv__2[[#This Row],[Tiempo de degustación (Horas)]]&gt;0,"SI","NO")</f>
        <v>SI</v>
      </c>
      <c r="W252" s="7" t="str">
        <f>TEXT(salacsv__2[[#This Row],[Fecha de factura]],"DDDD")</f>
        <v>domingo</v>
      </c>
    </row>
    <row r="253" spans="1:23" x14ac:dyDescent="0.25">
      <c r="A253">
        <v>4</v>
      </c>
      <c r="B253" t="s">
        <v>564</v>
      </c>
      <c r="C253">
        <v>3</v>
      </c>
      <c r="D253" s="8">
        <v>45018.027083333334</v>
      </c>
      <c r="E253" s="8">
        <v>45018.183333333334</v>
      </c>
      <c r="F253" t="s">
        <v>14</v>
      </c>
      <c r="G253" t="s">
        <v>22</v>
      </c>
      <c r="H253" t="s">
        <v>16</v>
      </c>
      <c r="I253" s="5">
        <v>43.81</v>
      </c>
      <c r="J253" t="s">
        <v>17</v>
      </c>
      <c r="K253">
        <v>252</v>
      </c>
      <c r="L253" t="s">
        <v>37</v>
      </c>
      <c r="M253" t="s">
        <v>565</v>
      </c>
      <c r="N253">
        <f>VLOOKUP(salacsv__2[[#This Row],[Número de Orden]],Hoja4!A255:B1021,2,FALSE)</f>
        <v>102</v>
      </c>
      <c r="O253" s="9">
        <f>DATE(YEAR(salacsv__2[[#This Row],[Hora de Llegada]]),MONTH(salacsv__2[[#This Row],[Hora de Llegada]]),DAY(salacsv__2[[#This Row],[Hora de Llegada]]))</f>
        <v>45018</v>
      </c>
      <c r="P253" s="6">
        <f>MOD(salacsv__2[[#This Row],[Hora de Llegada]],1)</f>
        <v>2.7083333334303461E-2</v>
      </c>
      <c r="Q253" s="6">
        <f>MOD(salacsv__2[[#This Row],[Hora de Salida]],1)</f>
        <v>0.18333333333430346</v>
      </c>
      <c r="R253" s="6">
        <f>IF(salacsv__2[[#This Row],[Estado de la Mesa]]="Ocupada",(salacsv__2[[#This Row],[Hora de salida2]]-salacsv__2[[#This Row],[Hora de llegada2]])+$V$2,salacsv__2[[#This Row],[Hora de salida2]]-salacsv__2[[#This Row],[Hora de llegada2]])</f>
        <v>0.15625</v>
      </c>
      <c r="S253" s="5">
        <f>VLOOKUP(salacsv__2[[#This Row],[Número de Orden]],Hoja4!A255:C1021,3,FALSE)/60</f>
        <v>1.4</v>
      </c>
      <c r="T253" s="5">
        <f>IF(salacsv__2[[#This Row],[Tiempo de permanencia]]*24-S253&lt;0,0,salacsv__2[[#This Row],[Tiempo de permanencia]]*24-S253)</f>
        <v>2.35</v>
      </c>
      <c r="U253" t="str">
        <f>IF(salacsv__2[[#This Row],[Tiempo de degustación (Horas)]]&gt;0,"SI","NO")</f>
        <v>SI</v>
      </c>
      <c r="W253" s="7" t="str">
        <f>TEXT(salacsv__2[[#This Row],[Fecha de factura]],"DDDD")</f>
        <v>domingo</v>
      </c>
    </row>
    <row r="254" spans="1:23" x14ac:dyDescent="0.25">
      <c r="A254">
        <v>8</v>
      </c>
      <c r="B254" t="s">
        <v>566</v>
      </c>
      <c r="C254">
        <v>2</v>
      </c>
      <c r="D254" s="8">
        <v>45018.037499999999</v>
      </c>
      <c r="E254" s="8">
        <v>45018.15625</v>
      </c>
      <c r="F254" t="s">
        <v>52</v>
      </c>
      <c r="G254" t="s">
        <v>15</v>
      </c>
      <c r="H254" t="s">
        <v>16</v>
      </c>
      <c r="I254" s="5">
        <v>34.69</v>
      </c>
      <c r="J254" t="s">
        <v>24</v>
      </c>
      <c r="K254">
        <v>253</v>
      </c>
      <c r="L254" t="s">
        <v>49</v>
      </c>
      <c r="M254" t="s">
        <v>567</v>
      </c>
      <c r="N254">
        <f>VLOOKUP(salacsv__2[[#This Row],[Número de Orden]],Hoja4!A256:B1022,2,FALSE)</f>
        <v>154</v>
      </c>
      <c r="O254" s="9">
        <f>DATE(YEAR(salacsv__2[[#This Row],[Hora de Llegada]]),MONTH(salacsv__2[[#This Row],[Hora de Llegada]]),DAY(salacsv__2[[#This Row],[Hora de Llegada]]))</f>
        <v>45018</v>
      </c>
      <c r="P254" s="6">
        <f>MOD(salacsv__2[[#This Row],[Hora de Llegada]],1)</f>
        <v>3.7499999998544808E-2</v>
      </c>
      <c r="Q254" s="6">
        <f>MOD(salacsv__2[[#This Row],[Hora de Salida]],1)</f>
        <v>0.15625</v>
      </c>
      <c r="R254" s="6">
        <f>IF(salacsv__2[[#This Row],[Estado de la Mesa]]="Ocupada",(salacsv__2[[#This Row],[Hora de salida2]]-salacsv__2[[#This Row],[Hora de llegada2]])+$V$2,salacsv__2[[#This Row],[Hora de salida2]]-salacsv__2[[#This Row],[Hora de llegada2]])</f>
        <v>0.12916666666812185</v>
      </c>
      <c r="S254" s="5">
        <f>VLOOKUP(salacsv__2[[#This Row],[Número de Orden]],Hoja4!A256:C1022,3,FALSE)/60</f>
        <v>0.91666666666666663</v>
      </c>
      <c r="T254" s="5">
        <f>IF(salacsv__2[[#This Row],[Tiempo de permanencia]]*24-S254&lt;0,0,salacsv__2[[#This Row],[Tiempo de permanencia]]*24-S254)</f>
        <v>2.1833333333682581</v>
      </c>
      <c r="U254" t="str">
        <f>IF(salacsv__2[[#This Row],[Tiempo de degustación (Horas)]]&gt;0,"SI","NO")</f>
        <v>SI</v>
      </c>
      <c r="W254" s="7" t="str">
        <f>TEXT(salacsv__2[[#This Row],[Fecha de factura]],"DDDD")</f>
        <v>domingo</v>
      </c>
    </row>
    <row r="255" spans="1:23" x14ac:dyDescent="0.25">
      <c r="A255">
        <v>10</v>
      </c>
      <c r="B255" t="s">
        <v>171</v>
      </c>
      <c r="C255">
        <v>6</v>
      </c>
      <c r="D255" s="8">
        <v>45018.128472222219</v>
      </c>
      <c r="E255" s="8">
        <v>45018.240972222222</v>
      </c>
      <c r="F255" t="s">
        <v>73</v>
      </c>
      <c r="G255" t="s">
        <v>15</v>
      </c>
      <c r="H255" t="s">
        <v>16</v>
      </c>
      <c r="I255" s="5">
        <v>36.43</v>
      </c>
      <c r="J255" t="s">
        <v>28</v>
      </c>
      <c r="K255">
        <v>254</v>
      </c>
      <c r="L255" t="s">
        <v>70</v>
      </c>
      <c r="M255" t="s">
        <v>568</v>
      </c>
      <c r="N255">
        <f>VLOOKUP(salacsv__2[[#This Row],[Número de Orden]],Hoja4!A257:B1023,2,FALSE)</f>
        <v>297</v>
      </c>
      <c r="O255" s="9">
        <f>DATE(YEAR(salacsv__2[[#This Row],[Hora de Llegada]]),MONTH(salacsv__2[[#This Row],[Hora de Llegada]]),DAY(salacsv__2[[#This Row],[Hora de Llegada]]))</f>
        <v>45018</v>
      </c>
      <c r="P255" s="6">
        <f>MOD(salacsv__2[[#This Row],[Hora de Llegada]],1)</f>
        <v>0.12847222221898846</v>
      </c>
      <c r="Q255" s="6">
        <f>MOD(salacsv__2[[#This Row],[Hora de Salida]],1)</f>
        <v>0.24097222222189885</v>
      </c>
      <c r="R255" s="6">
        <f>IF(salacsv__2[[#This Row],[Estado de la Mesa]]="Ocupada",(salacsv__2[[#This Row],[Hora de salida2]]-salacsv__2[[#This Row],[Hora de llegada2]])+$V$2,salacsv__2[[#This Row],[Hora de salida2]]-salacsv__2[[#This Row],[Hora de llegada2]])</f>
        <v>0.11250000000291038</v>
      </c>
      <c r="S255" s="5">
        <f>VLOOKUP(salacsv__2[[#This Row],[Número de Orden]],Hoja4!A257:C1023,3,FALSE)/60</f>
        <v>2.35</v>
      </c>
      <c r="T255" s="5">
        <f>IF(salacsv__2[[#This Row],[Tiempo de permanencia]]*24-S255&lt;0,0,salacsv__2[[#This Row],[Tiempo de permanencia]]*24-S255)</f>
        <v>0.3500000000698491</v>
      </c>
      <c r="U255" t="str">
        <f>IF(salacsv__2[[#This Row],[Tiempo de degustación (Horas)]]&gt;0,"SI","NO")</f>
        <v>SI</v>
      </c>
      <c r="W255" s="7" t="str">
        <f>TEXT(salacsv__2[[#This Row],[Fecha de factura]],"DDDD")</f>
        <v>domingo</v>
      </c>
    </row>
    <row r="256" spans="1:23" x14ac:dyDescent="0.25">
      <c r="A256">
        <v>8</v>
      </c>
      <c r="B256" t="s">
        <v>118</v>
      </c>
      <c r="C256">
        <v>4</v>
      </c>
      <c r="D256" s="8">
        <v>45018.099305555559</v>
      </c>
      <c r="E256" s="8">
        <v>45018.165972222225</v>
      </c>
      <c r="F256" t="s">
        <v>32</v>
      </c>
      <c r="G256" t="s">
        <v>15</v>
      </c>
      <c r="H256" t="s">
        <v>23</v>
      </c>
      <c r="I256" s="5">
        <v>13.34</v>
      </c>
      <c r="J256" t="s">
        <v>28</v>
      </c>
      <c r="K256">
        <v>255</v>
      </c>
      <c r="L256" t="s">
        <v>55</v>
      </c>
      <c r="M256" t="s">
        <v>60</v>
      </c>
      <c r="N256">
        <f>VLOOKUP(salacsv__2[[#This Row],[Número de Orden]],Hoja4!A258:B1024,2,FALSE)</f>
        <v>25</v>
      </c>
      <c r="O256" s="9">
        <f>DATE(YEAR(salacsv__2[[#This Row],[Hora de Llegada]]),MONTH(salacsv__2[[#This Row],[Hora de Llegada]]),DAY(salacsv__2[[#This Row],[Hora de Llegada]]))</f>
        <v>45018</v>
      </c>
      <c r="P256" s="6">
        <f>MOD(salacsv__2[[#This Row],[Hora de Llegada]],1)</f>
        <v>9.930555555911269E-2</v>
      </c>
      <c r="Q256" s="6">
        <f>MOD(salacsv__2[[#This Row],[Hora de Salida]],1)</f>
        <v>0.16597222222480923</v>
      </c>
      <c r="R256" s="6">
        <f>IF(salacsv__2[[#This Row],[Estado de la Mesa]]="Ocupada",(salacsv__2[[#This Row],[Hora de salida2]]-salacsv__2[[#This Row],[Hora de llegada2]])+$V$2,salacsv__2[[#This Row],[Hora de salida2]]-salacsv__2[[#This Row],[Hora de llegada2]])</f>
        <v>6.6666666665696539E-2</v>
      </c>
      <c r="S256" s="5">
        <f>VLOOKUP(salacsv__2[[#This Row],[Número de Orden]],Hoja4!A258:C1024,3,FALSE)/60</f>
        <v>0.6166666666666667</v>
      </c>
      <c r="T256" s="5">
        <f>IF(salacsv__2[[#This Row],[Tiempo de permanencia]]*24-S256&lt;0,0,salacsv__2[[#This Row],[Tiempo de permanencia]]*24-S256)</f>
        <v>0.98333333331005024</v>
      </c>
      <c r="U256" t="str">
        <f>IF(salacsv__2[[#This Row],[Tiempo de degustación (Horas)]]&gt;0,"SI","NO")</f>
        <v>SI</v>
      </c>
      <c r="W256" s="7" t="str">
        <f>TEXT(salacsv__2[[#This Row],[Fecha de factura]],"DDDD")</f>
        <v>domingo</v>
      </c>
    </row>
    <row r="257" spans="1:23" x14ac:dyDescent="0.25">
      <c r="A257">
        <v>5</v>
      </c>
      <c r="B257" t="s">
        <v>119</v>
      </c>
      <c r="C257">
        <v>2</v>
      </c>
      <c r="D257" s="8">
        <v>45018.015972222223</v>
      </c>
      <c r="E257" s="8">
        <v>45018.143750000003</v>
      </c>
      <c r="F257" t="s">
        <v>21</v>
      </c>
      <c r="G257" t="s">
        <v>48</v>
      </c>
      <c r="H257" t="s">
        <v>23</v>
      </c>
      <c r="I257" s="5">
        <v>49.88</v>
      </c>
      <c r="J257" t="s">
        <v>28</v>
      </c>
      <c r="K257">
        <v>256</v>
      </c>
      <c r="L257" t="s">
        <v>49</v>
      </c>
      <c r="M257" t="s">
        <v>42</v>
      </c>
      <c r="N257">
        <f>VLOOKUP(salacsv__2[[#This Row],[Número de Orden]],Hoja4!A259:B1025,2,FALSE)</f>
        <v>21</v>
      </c>
      <c r="O257" s="9">
        <f>DATE(YEAR(salacsv__2[[#This Row],[Hora de Llegada]]),MONTH(salacsv__2[[#This Row],[Hora de Llegada]]),DAY(salacsv__2[[#This Row],[Hora de Llegada]]))</f>
        <v>45018</v>
      </c>
      <c r="P257" s="6">
        <f>MOD(salacsv__2[[#This Row],[Hora de Llegada]],1)</f>
        <v>1.5972222223354038E-2</v>
      </c>
      <c r="Q257" s="6">
        <f>MOD(salacsv__2[[#This Row],[Hora de Salida]],1)</f>
        <v>0.14375000000291038</v>
      </c>
      <c r="R257" s="6">
        <f>IF(salacsv__2[[#This Row],[Estado de la Mesa]]="Ocupada",(salacsv__2[[#This Row],[Hora de salida2]]-salacsv__2[[#This Row],[Hora de llegada2]])+$V$2,salacsv__2[[#This Row],[Hora de salida2]]-salacsv__2[[#This Row],[Hora de llegada2]])</f>
        <v>0.12777777777955635</v>
      </c>
      <c r="S257" s="5">
        <f>VLOOKUP(salacsv__2[[#This Row],[Número de Orden]],Hoja4!A259:C1025,3,FALSE)/60</f>
        <v>0.26666666666666666</v>
      </c>
      <c r="T257" s="5">
        <f>IF(salacsv__2[[#This Row],[Tiempo de permanencia]]*24-S257&lt;0,0,salacsv__2[[#This Row],[Tiempo de permanencia]]*24-S257)</f>
        <v>2.8000000000426857</v>
      </c>
      <c r="U257" t="str">
        <f>IF(salacsv__2[[#This Row],[Tiempo de degustación (Horas)]]&gt;0,"SI","NO")</f>
        <v>SI</v>
      </c>
      <c r="W257" s="7" t="str">
        <f>TEXT(salacsv__2[[#This Row],[Fecha de factura]],"DDDD")</f>
        <v>domingo</v>
      </c>
    </row>
    <row r="258" spans="1:23" x14ac:dyDescent="0.25">
      <c r="A258">
        <v>12</v>
      </c>
      <c r="B258" t="s">
        <v>120</v>
      </c>
      <c r="C258">
        <v>5</v>
      </c>
      <c r="D258" s="8">
        <v>45018.088888888888</v>
      </c>
      <c r="E258" s="8">
        <v>45018.136805555558</v>
      </c>
      <c r="F258" t="s">
        <v>32</v>
      </c>
      <c r="G258" t="s">
        <v>22</v>
      </c>
      <c r="H258" t="s">
        <v>16</v>
      </c>
      <c r="I258" s="5">
        <v>26.78</v>
      </c>
      <c r="J258" t="s">
        <v>28</v>
      </c>
      <c r="K258">
        <v>257</v>
      </c>
      <c r="L258" t="s">
        <v>62</v>
      </c>
      <c r="M258" t="s">
        <v>89</v>
      </c>
      <c r="N258">
        <f>VLOOKUP(salacsv__2[[#This Row],[Número de Orden]],Hoja4!A260:B1026,2,FALSE)</f>
        <v>46</v>
      </c>
      <c r="O258" s="9">
        <f>DATE(YEAR(salacsv__2[[#This Row],[Hora de Llegada]]),MONTH(salacsv__2[[#This Row],[Hora de Llegada]]),DAY(salacsv__2[[#This Row],[Hora de Llegada]]))</f>
        <v>45018</v>
      </c>
      <c r="P258" s="6">
        <f>MOD(salacsv__2[[#This Row],[Hora de Llegada]],1)</f>
        <v>8.8888888887595385E-2</v>
      </c>
      <c r="Q258" s="6">
        <f>MOD(salacsv__2[[#This Row],[Hora de Salida]],1)</f>
        <v>0.1368055555576575</v>
      </c>
      <c r="R258" s="6">
        <f>IF(salacsv__2[[#This Row],[Estado de la Mesa]]="Ocupada",(salacsv__2[[#This Row],[Hora de salida2]]-salacsv__2[[#This Row],[Hora de llegada2]])+$V$2,salacsv__2[[#This Row],[Hora de salida2]]-salacsv__2[[#This Row],[Hora de llegada2]])</f>
        <v>4.7916666670062114E-2</v>
      </c>
      <c r="S258" s="5">
        <f>VLOOKUP(salacsv__2[[#This Row],[Número de Orden]],Hoja4!A260:C1026,3,FALSE)/60</f>
        <v>0.46666666666666667</v>
      </c>
      <c r="T258" s="5">
        <f>IF(salacsv__2[[#This Row],[Tiempo de permanencia]]*24-S258&lt;0,0,salacsv__2[[#This Row],[Tiempo de permanencia]]*24-S258)</f>
        <v>0.68333333341482405</v>
      </c>
      <c r="U258" t="str">
        <f>IF(salacsv__2[[#This Row],[Tiempo de degustación (Horas)]]&gt;0,"SI","NO")</f>
        <v>SI</v>
      </c>
      <c r="W258" s="7" t="str">
        <f>TEXT(salacsv__2[[#This Row],[Fecha de factura]],"DDDD")</f>
        <v>domingo</v>
      </c>
    </row>
    <row r="259" spans="1:23" x14ac:dyDescent="0.25">
      <c r="A259">
        <v>12</v>
      </c>
      <c r="B259" t="s">
        <v>569</v>
      </c>
      <c r="C259">
        <v>1</v>
      </c>
      <c r="D259" s="8">
        <v>45018.027083333334</v>
      </c>
      <c r="E259" s="8">
        <v>45018.188888888886</v>
      </c>
      <c r="F259" t="s">
        <v>32</v>
      </c>
      <c r="G259" t="s">
        <v>48</v>
      </c>
      <c r="H259" t="s">
        <v>16</v>
      </c>
      <c r="I259" s="5">
        <v>47.99</v>
      </c>
      <c r="J259" t="s">
        <v>28</v>
      </c>
      <c r="K259">
        <v>258</v>
      </c>
      <c r="L259" t="s">
        <v>29</v>
      </c>
      <c r="M259" t="s">
        <v>570</v>
      </c>
      <c r="N259">
        <f>VLOOKUP(salacsv__2[[#This Row],[Número de Orden]],Hoja4!A261:B1027,2,FALSE)</f>
        <v>117</v>
      </c>
      <c r="O259" s="9">
        <f>DATE(YEAR(salacsv__2[[#This Row],[Hora de Llegada]]),MONTH(salacsv__2[[#This Row],[Hora de Llegada]]),DAY(salacsv__2[[#This Row],[Hora de Llegada]]))</f>
        <v>45018</v>
      </c>
      <c r="P259" s="6">
        <f>MOD(salacsv__2[[#This Row],[Hora de Llegada]],1)</f>
        <v>2.7083333334303461E-2</v>
      </c>
      <c r="Q259" s="6">
        <f>MOD(salacsv__2[[#This Row],[Hora de Salida]],1)</f>
        <v>0.18888888888614019</v>
      </c>
      <c r="R259" s="6">
        <f>IF(salacsv__2[[#This Row],[Estado de la Mesa]]="Ocupada",(salacsv__2[[#This Row],[Hora de salida2]]-salacsv__2[[#This Row],[Hora de llegada2]])+$V$2,salacsv__2[[#This Row],[Hora de salida2]]-salacsv__2[[#This Row],[Hora de llegada2]])</f>
        <v>0.16180555555183673</v>
      </c>
      <c r="S259" s="5">
        <f>VLOOKUP(salacsv__2[[#This Row],[Número de Orden]],Hoja4!A261:C1027,3,FALSE)/60</f>
        <v>1.75</v>
      </c>
      <c r="T259" s="5">
        <f>IF(salacsv__2[[#This Row],[Tiempo de permanencia]]*24-S259&lt;0,0,salacsv__2[[#This Row],[Tiempo de permanencia]]*24-S259)</f>
        <v>2.1333333332440816</v>
      </c>
      <c r="U259" t="str">
        <f>IF(salacsv__2[[#This Row],[Tiempo de degustación (Horas)]]&gt;0,"SI","NO")</f>
        <v>SI</v>
      </c>
      <c r="W259" s="7" t="str">
        <f>TEXT(salacsv__2[[#This Row],[Fecha de factura]],"DDDD")</f>
        <v>domingo</v>
      </c>
    </row>
    <row r="260" spans="1:23" x14ac:dyDescent="0.25">
      <c r="A260">
        <v>10</v>
      </c>
      <c r="B260" t="s">
        <v>121</v>
      </c>
      <c r="C260">
        <v>5</v>
      </c>
      <c r="D260" s="8">
        <v>45018.143750000003</v>
      </c>
      <c r="E260" s="8">
        <v>45018.261111111111</v>
      </c>
      <c r="F260" t="s">
        <v>73</v>
      </c>
      <c r="G260" t="s">
        <v>22</v>
      </c>
      <c r="H260" t="s">
        <v>16</v>
      </c>
      <c r="I260" s="5">
        <v>46.72</v>
      </c>
      <c r="J260" t="s">
        <v>24</v>
      </c>
      <c r="K260">
        <v>259</v>
      </c>
      <c r="L260" t="s">
        <v>91</v>
      </c>
      <c r="M260" t="s">
        <v>50</v>
      </c>
      <c r="N260">
        <f>VLOOKUP(salacsv__2[[#This Row],[Número de Orden]],Hoja4!A262:B1028,2,FALSE)</f>
        <v>81</v>
      </c>
      <c r="O260" s="9">
        <f>DATE(YEAR(salacsv__2[[#This Row],[Hora de Llegada]]),MONTH(salacsv__2[[#This Row],[Hora de Llegada]]),DAY(salacsv__2[[#This Row],[Hora de Llegada]]))</f>
        <v>45018</v>
      </c>
      <c r="P260" s="6">
        <f>MOD(salacsv__2[[#This Row],[Hora de Llegada]],1)</f>
        <v>0.14375000000291038</v>
      </c>
      <c r="Q260" s="6">
        <f>MOD(salacsv__2[[#This Row],[Hora de Salida]],1)</f>
        <v>0.26111111111094942</v>
      </c>
      <c r="R260" s="6">
        <f>IF(salacsv__2[[#This Row],[Estado de la Mesa]]="Ocupada",(salacsv__2[[#This Row],[Hora de salida2]]-salacsv__2[[#This Row],[Hora de llegada2]])+$V$2,salacsv__2[[#This Row],[Hora de salida2]]-salacsv__2[[#This Row],[Hora de llegada2]])</f>
        <v>0.1277777777747057</v>
      </c>
      <c r="S260" s="5">
        <f>VLOOKUP(salacsv__2[[#This Row],[Número de Orden]],Hoja4!A262:C1028,3,FALSE)/60</f>
        <v>0.18333333333333332</v>
      </c>
      <c r="T260" s="5">
        <f>IF(salacsv__2[[#This Row],[Tiempo de permanencia]]*24-S260&lt;0,0,salacsv__2[[#This Row],[Tiempo de permanencia]]*24-S260)</f>
        <v>2.8833333332596038</v>
      </c>
      <c r="U260" t="str">
        <f>IF(salacsv__2[[#This Row],[Tiempo de degustación (Horas)]]&gt;0,"SI","NO")</f>
        <v>SI</v>
      </c>
      <c r="W260" s="7" t="str">
        <f>TEXT(salacsv__2[[#This Row],[Fecha de factura]],"DDDD")</f>
        <v>domingo</v>
      </c>
    </row>
    <row r="261" spans="1:23" x14ac:dyDescent="0.25">
      <c r="A261">
        <v>20</v>
      </c>
      <c r="B261" t="s">
        <v>122</v>
      </c>
      <c r="C261">
        <v>6</v>
      </c>
      <c r="D261" s="8">
        <v>45018.057638888888</v>
      </c>
      <c r="E261" s="8">
        <v>45018.193055555559</v>
      </c>
      <c r="F261" t="s">
        <v>21</v>
      </c>
      <c r="G261" t="s">
        <v>22</v>
      </c>
      <c r="H261" t="s">
        <v>23</v>
      </c>
      <c r="I261" s="5">
        <v>47.55</v>
      </c>
      <c r="J261" t="s">
        <v>24</v>
      </c>
      <c r="K261">
        <v>260</v>
      </c>
      <c r="L261" t="s">
        <v>55</v>
      </c>
      <c r="M261" t="s">
        <v>89</v>
      </c>
      <c r="N261">
        <f>VLOOKUP(salacsv__2[[#This Row],[Número de Orden]],Hoja4!A263:B1029,2,FALSE)</f>
        <v>69</v>
      </c>
      <c r="O261" s="9">
        <f>DATE(YEAR(salacsv__2[[#This Row],[Hora de Llegada]]),MONTH(salacsv__2[[#This Row],[Hora de Llegada]]),DAY(salacsv__2[[#This Row],[Hora de Llegada]]))</f>
        <v>45018</v>
      </c>
      <c r="P261" s="6">
        <f>MOD(salacsv__2[[#This Row],[Hora de Llegada]],1)</f>
        <v>5.7638888887595385E-2</v>
      </c>
      <c r="Q261" s="6">
        <f>MOD(salacsv__2[[#This Row],[Hora de Salida]],1)</f>
        <v>0.19305555555911269</v>
      </c>
      <c r="R261" s="6">
        <f>IF(salacsv__2[[#This Row],[Estado de la Mesa]]="Ocupada",(salacsv__2[[#This Row],[Hora de salida2]]-salacsv__2[[#This Row],[Hora de llegada2]])+$V$2,salacsv__2[[#This Row],[Hora de salida2]]-salacsv__2[[#This Row],[Hora de llegada2]])</f>
        <v>0.14583333333818396</v>
      </c>
      <c r="S261" s="5">
        <f>VLOOKUP(salacsv__2[[#This Row],[Número de Orden]],Hoja4!A263:C1029,3,FALSE)/60</f>
        <v>0.81666666666666665</v>
      </c>
      <c r="T261" s="5">
        <f>IF(salacsv__2[[#This Row],[Tiempo de permanencia]]*24-S261&lt;0,0,salacsv__2[[#This Row],[Tiempo de permanencia]]*24-S261)</f>
        <v>2.6833333334497489</v>
      </c>
      <c r="U261" t="str">
        <f>IF(salacsv__2[[#This Row],[Tiempo de degustación (Horas)]]&gt;0,"SI","NO")</f>
        <v>SI</v>
      </c>
      <c r="W261" s="7" t="str">
        <f>TEXT(salacsv__2[[#This Row],[Fecha de factura]],"DDDD")</f>
        <v>domingo</v>
      </c>
    </row>
    <row r="262" spans="1:23" x14ac:dyDescent="0.25">
      <c r="A262">
        <v>8</v>
      </c>
      <c r="B262" t="s">
        <v>571</v>
      </c>
      <c r="C262">
        <v>1</v>
      </c>
      <c r="D262" s="8">
        <v>45018.047222222223</v>
      </c>
      <c r="E262" s="8">
        <v>45018.121527777781</v>
      </c>
      <c r="F262" t="s">
        <v>14</v>
      </c>
      <c r="G262" t="s">
        <v>22</v>
      </c>
      <c r="H262" t="s">
        <v>16</v>
      </c>
      <c r="I262" s="5">
        <v>32.42</v>
      </c>
      <c r="J262" t="s">
        <v>24</v>
      </c>
      <c r="K262">
        <v>261</v>
      </c>
      <c r="L262" t="s">
        <v>33</v>
      </c>
      <c r="M262" t="s">
        <v>505</v>
      </c>
      <c r="N262">
        <f>VLOOKUP(salacsv__2[[#This Row],[Número de Orden]],Hoja4!A264:B1030,2,FALSE)</f>
        <v>154</v>
      </c>
      <c r="O262" s="9">
        <f>DATE(YEAR(salacsv__2[[#This Row],[Hora de Llegada]]),MONTH(salacsv__2[[#This Row],[Hora de Llegada]]),DAY(salacsv__2[[#This Row],[Hora de Llegada]]))</f>
        <v>45018</v>
      </c>
      <c r="P262" s="6">
        <f>MOD(salacsv__2[[#This Row],[Hora de Llegada]],1)</f>
        <v>4.7222222223354038E-2</v>
      </c>
      <c r="Q262" s="6">
        <f>MOD(salacsv__2[[#This Row],[Hora de Salida]],1)</f>
        <v>0.12152777778101154</v>
      </c>
      <c r="R262" s="6">
        <f>IF(salacsv__2[[#This Row],[Estado de la Mesa]]="Ocupada",(salacsv__2[[#This Row],[Hora de salida2]]-salacsv__2[[#This Row],[Hora de llegada2]])+$V$2,salacsv__2[[#This Row],[Hora de salida2]]-salacsv__2[[#This Row],[Hora de llegada2]])</f>
        <v>8.472222222432417E-2</v>
      </c>
      <c r="S262" s="5">
        <f>VLOOKUP(salacsv__2[[#This Row],[Número de Orden]],Hoja4!A264:C1030,3,FALSE)/60</f>
        <v>0.91666666666666663</v>
      </c>
      <c r="T262" s="5">
        <f>IF(salacsv__2[[#This Row],[Tiempo de permanencia]]*24-S262&lt;0,0,salacsv__2[[#This Row],[Tiempo de permanencia]]*24-S262)</f>
        <v>1.1166666667171135</v>
      </c>
      <c r="U262" t="str">
        <f>IF(salacsv__2[[#This Row],[Tiempo de degustación (Horas)]]&gt;0,"SI","NO")</f>
        <v>SI</v>
      </c>
      <c r="W262" s="7" t="str">
        <f>TEXT(salacsv__2[[#This Row],[Fecha de factura]],"DDDD")</f>
        <v>domingo</v>
      </c>
    </row>
    <row r="263" spans="1:23" x14ac:dyDescent="0.25">
      <c r="A263">
        <v>18</v>
      </c>
      <c r="B263" t="s">
        <v>572</v>
      </c>
      <c r="C263">
        <v>4</v>
      </c>
      <c r="D263" s="8">
        <v>45018.155555555553</v>
      </c>
      <c r="E263" s="8">
        <v>45018.306250000001</v>
      </c>
      <c r="F263" t="s">
        <v>32</v>
      </c>
      <c r="G263" t="s">
        <v>22</v>
      </c>
      <c r="H263" t="s">
        <v>16</v>
      </c>
      <c r="I263" s="5">
        <v>42.83</v>
      </c>
      <c r="J263" t="s">
        <v>24</v>
      </c>
      <c r="K263">
        <v>262</v>
      </c>
      <c r="L263" t="s">
        <v>91</v>
      </c>
      <c r="M263" t="s">
        <v>573</v>
      </c>
      <c r="N263">
        <f>VLOOKUP(salacsv__2[[#This Row],[Número de Orden]],Hoja4!A265:B1031,2,FALSE)</f>
        <v>115</v>
      </c>
      <c r="O263" s="9">
        <f>DATE(YEAR(salacsv__2[[#This Row],[Hora de Llegada]]),MONTH(salacsv__2[[#This Row],[Hora de Llegada]]),DAY(salacsv__2[[#This Row],[Hora de Llegada]]))</f>
        <v>45018</v>
      </c>
      <c r="P263" s="6">
        <f>MOD(salacsv__2[[#This Row],[Hora de Llegada]],1)</f>
        <v>0.15555555555329192</v>
      </c>
      <c r="Q263" s="6">
        <f>MOD(salacsv__2[[#This Row],[Hora de Salida]],1)</f>
        <v>0.30625000000145519</v>
      </c>
      <c r="R263" s="6">
        <f>IF(salacsv__2[[#This Row],[Estado de la Mesa]]="Ocupada",(salacsv__2[[#This Row],[Hora de salida2]]-salacsv__2[[#This Row],[Hora de llegada2]])+$V$2,salacsv__2[[#This Row],[Hora de salida2]]-salacsv__2[[#This Row],[Hora de llegada2]])</f>
        <v>0.16111111111482992</v>
      </c>
      <c r="S263" s="5">
        <f>VLOOKUP(salacsv__2[[#This Row],[Número de Orden]],Hoja4!A265:C1031,3,FALSE)/60</f>
        <v>0.8</v>
      </c>
      <c r="T263" s="5">
        <f>IF(salacsv__2[[#This Row],[Tiempo de permanencia]]*24-S263&lt;0,0,salacsv__2[[#This Row],[Tiempo de permanencia]]*24-S263)</f>
        <v>3.0666666667559186</v>
      </c>
      <c r="U263" t="str">
        <f>IF(salacsv__2[[#This Row],[Tiempo de degustación (Horas)]]&gt;0,"SI","NO")</f>
        <v>SI</v>
      </c>
      <c r="W263" s="7" t="str">
        <f>TEXT(salacsv__2[[#This Row],[Fecha de factura]],"DDDD")</f>
        <v>domingo</v>
      </c>
    </row>
    <row r="264" spans="1:23" x14ac:dyDescent="0.25">
      <c r="A264">
        <v>5</v>
      </c>
      <c r="B264" t="s">
        <v>411</v>
      </c>
      <c r="C264">
        <v>1</v>
      </c>
      <c r="D264" s="8">
        <v>45018.120138888888</v>
      </c>
      <c r="E264" s="8">
        <v>45018.226388888892</v>
      </c>
      <c r="F264" t="s">
        <v>73</v>
      </c>
      <c r="G264" t="s">
        <v>48</v>
      </c>
      <c r="H264" t="s">
        <v>16</v>
      </c>
      <c r="I264" s="5">
        <v>42.96</v>
      </c>
      <c r="J264" t="s">
        <v>17</v>
      </c>
      <c r="K264">
        <v>263</v>
      </c>
      <c r="L264" t="s">
        <v>55</v>
      </c>
      <c r="M264" t="s">
        <v>574</v>
      </c>
      <c r="N264">
        <f>VLOOKUP(salacsv__2[[#This Row],[Número de Orden]],Hoja4!A266:B1032,2,FALSE)</f>
        <v>121</v>
      </c>
      <c r="O264" s="9">
        <f>DATE(YEAR(salacsv__2[[#This Row],[Hora de Llegada]]),MONTH(salacsv__2[[#This Row],[Hora de Llegada]]),DAY(salacsv__2[[#This Row],[Hora de Llegada]]))</f>
        <v>45018</v>
      </c>
      <c r="P264" s="6">
        <f>MOD(salacsv__2[[#This Row],[Hora de Llegada]],1)</f>
        <v>0.12013888888759539</v>
      </c>
      <c r="Q264" s="6">
        <f>MOD(salacsv__2[[#This Row],[Hora de Salida]],1)</f>
        <v>0.22638888889196096</v>
      </c>
      <c r="R264" s="6">
        <f>IF(salacsv__2[[#This Row],[Estado de la Mesa]]="Ocupada",(salacsv__2[[#This Row],[Hora de salida2]]-salacsv__2[[#This Row],[Hora de llegada2]])+$V$2,salacsv__2[[#This Row],[Hora de salida2]]-salacsv__2[[#This Row],[Hora de llegada2]])</f>
        <v>0.10625000000436557</v>
      </c>
      <c r="S264" s="5">
        <f>VLOOKUP(salacsv__2[[#This Row],[Número de Orden]],Hoja4!A266:C1032,3,FALSE)/60</f>
        <v>2.4833333333333334</v>
      </c>
      <c r="T264" s="5">
        <f>IF(salacsv__2[[#This Row],[Tiempo de permanencia]]*24-S264&lt;0,0,salacsv__2[[#This Row],[Tiempo de permanencia]]*24-S264)</f>
        <v>6.6666666771440397E-2</v>
      </c>
      <c r="U264" t="str">
        <f>IF(salacsv__2[[#This Row],[Tiempo de degustación (Horas)]]&gt;0,"SI","NO")</f>
        <v>SI</v>
      </c>
      <c r="W264" s="7" t="str">
        <f>TEXT(salacsv__2[[#This Row],[Fecha de factura]],"DDDD")</f>
        <v>domingo</v>
      </c>
    </row>
    <row r="265" spans="1:23" x14ac:dyDescent="0.25">
      <c r="A265">
        <v>2</v>
      </c>
      <c r="B265" t="s">
        <v>575</v>
      </c>
      <c r="C265">
        <v>1</v>
      </c>
      <c r="D265" s="8">
        <v>45018.132638888892</v>
      </c>
      <c r="E265" s="8">
        <v>45018.18472222222</v>
      </c>
      <c r="F265" t="s">
        <v>73</v>
      </c>
      <c r="G265" t="s">
        <v>22</v>
      </c>
      <c r="H265" t="s">
        <v>16</v>
      </c>
      <c r="I265" s="5">
        <v>49.21</v>
      </c>
      <c r="J265" t="s">
        <v>17</v>
      </c>
      <c r="K265">
        <v>264</v>
      </c>
      <c r="L265" t="s">
        <v>29</v>
      </c>
      <c r="M265" t="s">
        <v>576</v>
      </c>
      <c r="N265">
        <f>VLOOKUP(salacsv__2[[#This Row],[Número de Orden]],Hoja4!A267:B1033,2,FALSE)</f>
        <v>182</v>
      </c>
      <c r="O265" s="9">
        <f>DATE(YEAR(salacsv__2[[#This Row],[Hora de Llegada]]),MONTH(salacsv__2[[#This Row],[Hora de Llegada]]),DAY(salacsv__2[[#This Row],[Hora de Llegada]]))</f>
        <v>45018</v>
      </c>
      <c r="P265" s="6">
        <f>MOD(salacsv__2[[#This Row],[Hora de Llegada]],1)</f>
        <v>0.13263888889196096</v>
      </c>
      <c r="Q265" s="6">
        <f>MOD(salacsv__2[[#This Row],[Hora de Salida]],1)</f>
        <v>0.18472222222044365</v>
      </c>
      <c r="R265" s="6">
        <f>IF(salacsv__2[[#This Row],[Estado de la Mesa]]="Ocupada",(salacsv__2[[#This Row],[Hora de salida2]]-salacsv__2[[#This Row],[Hora de llegada2]])+$V$2,salacsv__2[[#This Row],[Hora de salida2]]-salacsv__2[[#This Row],[Hora de llegada2]])</f>
        <v>5.2083333328482695E-2</v>
      </c>
      <c r="S265" s="5">
        <f>VLOOKUP(salacsv__2[[#This Row],[Número de Orden]],Hoja4!A267:C1033,3,FALSE)/60</f>
        <v>1.95</v>
      </c>
      <c r="T265" s="5">
        <f>IF(salacsv__2[[#This Row],[Tiempo de permanencia]]*24-S265&lt;0,0,salacsv__2[[#This Row],[Tiempo de permanencia]]*24-S265)</f>
        <v>0</v>
      </c>
      <c r="U265" t="str">
        <f>IF(salacsv__2[[#This Row],[Tiempo de degustación (Horas)]]&gt;0,"SI","NO")</f>
        <v>NO</v>
      </c>
      <c r="W265" s="7" t="str">
        <f>TEXT(salacsv__2[[#This Row],[Fecha de factura]],"DDDD")</f>
        <v>domingo</v>
      </c>
    </row>
    <row r="266" spans="1:23" x14ac:dyDescent="0.25">
      <c r="A266">
        <v>6</v>
      </c>
      <c r="B266" t="s">
        <v>577</v>
      </c>
      <c r="C266">
        <v>1</v>
      </c>
      <c r="D266" s="8">
        <v>45018.120833333334</v>
      </c>
      <c r="E266" s="8">
        <v>45018.260416666664</v>
      </c>
      <c r="F266" t="s">
        <v>32</v>
      </c>
      <c r="G266" t="s">
        <v>48</v>
      </c>
      <c r="H266" t="s">
        <v>36</v>
      </c>
      <c r="I266" s="5">
        <v>21.48</v>
      </c>
      <c r="J266" t="s">
        <v>17</v>
      </c>
      <c r="K266">
        <v>265</v>
      </c>
      <c r="L266" t="s">
        <v>33</v>
      </c>
      <c r="M266" t="s">
        <v>578</v>
      </c>
      <c r="N266">
        <f>VLOOKUP(salacsv__2[[#This Row],[Número de Orden]],Hoja4!A268:B1034,2,FALSE)</f>
        <v>171</v>
      </c>
      <c r="O266" s="9">
        <f>DATE(YEAR(salacsv__2[[#This Row],[Hora de Llegada]]),MONTH(salacsv__2[[#This Row],[Hora de Llegada]]),DAY(salacsv__2[[#This Row],[Hora de Llegada]]))</f>
        <v>45018</v>
      </c>
      <c r="P266" s="6">
        <f>MOD(salacsv__2[[#This Row],[Hora de Llegada]],1)</f>
        <v>0.12083333333430346</v>
      </c>
      <c r="Q266" s="6">
        <f>MOD(salacsv__2[[#This Row],[Hora de Salida]],1)</f>
        <v>0.26041666666424135</v>
      </c>
      <c r="R266" s="6">
        <f>IF(salacsv__2[[#This Row],[Estado de la Mesa]]="Ocupada",(salacsv__2[[#This Row],[Hora de salida2]]-salacsv__2[[#This Row],[Hora de llegada2]])+$V$2,salacsv__2[[#This Row],[Hora de salida2]]-salacsv__2[[#This Row],[Hora de llegada2]])</f>
        <v>0.13958333332993789</v>
      </c>
      <c r="S266" s="5">
        <f>VLOOKUP(salacsv__2[[#This Row],[Número de Orden]],Hoja4!A268:C1034,3,FALSE)/60</f>
        <v>2.25</v>
      </c>
      <c r="T266" s="5">
        <f>IF(salacsv__2[[#This Row],[Tiempo de permanencia]]*24-S266&lt;0,0,salacsv__2[[#This Row],[Tiempo de permanencia]]*24-S266)</f>
        <v>1.0999999999185093</v>
      </c>
      <c r="U266" t="str">
        <f>IF(salacsv__2[[#This Row],[Tiempo de degustación (Horas)]]&gt;0,"SI","NO")</f>
        <v>SI</v>
      </c>
      <c r="W266" s="7" t="str">
        <f>TEXT(salacsv__2[[#This Row],[Fecha de factura]],"DDDD")</f>
        <v>domingo</v>
      </c>
    </row>
    <row r="267" spans="1:23" x14ac:dyDescent="0.25">
      <c r="A267">
        <v>4</v>
      </c>
      <c r="B267" t="s">
        <v>579</v>
      </c>
      <c r="C267">
        <v>4</v>
      </c>
      <c r="D267" s="8">
        <v>45018.020833333336</v>
      </c>
      <c r="E267" s="8">
        <v>45018.086111111108</v>
      </c>
      <c r="F267" t="s">
        <v>32</v>
      </c>
      <c r="G267" t="s">
        <v>22</v>
      </c>
      <c r="H267" t="s">
        <v>16</v>
      </c>
      <c r="I267" s="5">
        <v>24.75</v>
      </c>
      <c r="J267" t="s">
        <v>28</v>
      </c>
      <c r="K267">
        <v>266</v>
      </c>
      <c r="L267" t="s">
        <v>70</v>
      </c>
      <c r="M267" t="s">
        <v>580</v>
      </c>
      <c r="N267">
        <f>VLOOKUP(salacsv__2[[#This Row],[Número de Orden]],Hoja4!A269:B1035,2,FALSE)</f>
        <v>99</v>
      </c>
      <c r="O267" s="9">
        <f>DATE(YEAR(salacsv__2[[#This Row],[Hora de Llegada]]),MONTH(salacsv__2[[#This Row],[Hora de Llegada]]),DAY(salacsv__2[[#This Row],[Hora de Llegada]]))</f>
        <v>45018</v>
      </c>
      <c r="P267" s="6">
        <f>MOD(salacsv__2[[#This Row],[Hora de Llegada]],1)</f>
        <v>2.0833333335758653E-2</v>
      </c>
      <c r="Q267" s="6">
        <f>MOD(salacsv__2[[#This Row],[Hora de Salida]],1)</f>
        <v>8.611111110803904E-2</v>
      </c>
      <c r="R267" s="6">
        <f>IF(salacsv__2[[#This Row],[Estado de la Mesa]]="Ocupada",(salacsv__2[[#This Row],[Hora de salida2]]-salacsv__2[[#This Row],[Hora de llegada2]])+$V$2,salacsv__2[[#This Row],[Hora de salida2]]-salacsv__2[[#This Row],[Hora de llegada2]])</f>
        <v>6.5277777772280388E-2</v>
      </c>
      <c r="S267" s="5">
        <f>VLOOKUP(salacsv__2[[#This Row],[Número de Orden]],Hoja4!A269:C1035,3,FALSE)/60</f>
        <v>1.7666666666666666</v>
      </c>
      <c r="T267" s="5">
        <f>IF(salacsv__2[[#This Row],[Tiempo de permanencia]]*24-S267&lt;0,0,salacsv__2[[#This Row],[Tiempo de permanencia]]*24-S267)</f>
        <v>0</v>
      </c>
      <c r="U267" t="str">
        <f>IF(salacsv__2[[#This Row],[Tiempo de degustación (Horas)]]&gt;0,"SI","NO")</f>
        <v>NO</v>
      </c>
      <c r="W267" s="7" t="str">
        <f>TEXT(salacsv__2[[#This Row],[Fecha de factura]],"DDDD")</f>
        <v>domingo</v>
      </c>
    </row>
    <row r="268" spans="1:23" x14ac:dyDescent="0.25">
      <c r="A268">
        <v>7</v>
      </c>
      <c r="B268" t="s">
        <v>581</v>
      </c>
      <c r="C268">
        <v>5</v>
      </c>
      <c r="D268" s="8">
        <v>45019.088194444441</v>
      </c>
      <c r="E268" s="8">
        <v>45019.158333333333</v>
      </c>
      <c r="F268" t="s">
        <v>32</v>
      </c>
      <c r="G268" t="s">
        <v>15</v>
      </c>
      <c r="H268" t="s">
        <v>16</v>
      </c>
      <c r="I268" s="5">
        <v>44.66</v>
      </c>
      <c r="J268" t="s">
        <v>24</v>
      </c>
      <c r="K268">
        <v>267</v>
      </c>
      <c r="L268" t="s">
        <v>59</v>
      </c>
      <c r="M268" t="s">
        <v>582</v>
      </c>
      <c r="N268">
        <f>VLOOKUP(salacsv__2[[#This Row],[Número de Orden]],Hoja4!A270:B1036,2,FALSE)</f>
        <v>118</v>
      </c>
      <c r="O268" s="9">
        <f>DATE(YEAR(salacsv__2[[#This Row],[Hora de Llegada]]),MONTH(salacsv__2[[#This Row],[Hora de Llegada]]),DAY(salacsv__2[[#This Row],[Hora de Llegada]]))</f>
        <v>45019</v>
      </c>
      <c r="P268" s="6">
        <f>MOD(salacsv__2[[#This Row],[Hora de Llegada]],1)</f>
        <v>8.819444444088731E-2</v>
      </c>
      <c r="Q268" s="6">
        <f>MOD(salacsv__2[[#This Row],[Hora de Salida]],1)</f>
        <v>0.15833333333284827</v>
      </c>
      <c r="R268" s="6">
        <f>IF(salacsv__2[[#This Row],[Estado de la Mesa]]="Ocupada",(salacsv__2[[#This Row],[Hora de salida2]]-salacsv__2[[#This Row],[Hora de llegada2]])+$V$2,salacsv__2[[#This Row],[Hora de salida2]]-salacsv__2[[#This Row],[Hora de llegada2]])</f>
        <v>8.0555555558627631E-2</v>
      </c>
      <c r="S268" s="5">
        <f>VLOOKUP(salacsv__2[[#This Row],[Número de Orden]],Hoja4!A270:C1036,3,FALSE)/60</f>
        <v>1.6</v>
      </c>
      <c r="T268" s="5">
        <f>IF(salacsv__2[[#This Row],[Tiempo de permanencia]]*24-S268&lt;0,0,salacsv__2[[#This Row],[Tiempo de permanencia]]*24-S268)</f>
        <v>0.33333333340706295</v>
      </c>
      <c r="U268" t="str">
        <f>IF(salacsv__2[[#This Row],[Tiempo de degustación (Horas)]]&gt;0,"SI","NO")</f>
        <v>SI</v>
      </c>
      <c r="W268" s="7" t="str">
        <f>TEXT(salacsv__2[[#This Row],[Fecha de factura]],"DDDD")</f>
        <v>lunes</v>
      </c>
    </row>
    <row r="269" spans="1:23" x14ac:dyDescent="0.25">
      <c r="A269">
        <v>14</v>
      </c>
      <c r="B269" t="s">
        <v>583</v>
      </c>
      <c r="C269">
        <v>1</v>
      </c>
      <c r="D269" s="8">
        <v>45019.031944444447</v>
      </c>
      <c r="E269" s="8">
        <v>45019.155555555553</v>
      </c>
      <c r="F269" t="s">
        <v>52</v>
      </c>
      <c r="G269" t="s">
        <v>22</v>
      </c>
      <c r="H269" t="s">
        <v>36</v>
      </c>
      <c r="I269" s="5">
        <v>23.16</v>
      </c>
      <c r="J269" t="s">
        <v>17</v>
      </c>
      <c r="K269">
        <v>268</v>
      </c>
      <c r="L269" t="s">
        <v>55</v>
      </c>
      <c r="M269" t="s">
        <v>584</v>
      </c>
      <c r="N269">
        <f>VLOOKUP(salacsv__2[[#This Row],[Número de Orden]],Hoja4!A271:B1037,2,FALSE)</f>
        <v>68</v>
      </c>
      <c r="O269" s="9">
        <f>DATE(YEAR(salacsv__2[[#This Row],[Hora de Llegada]]),MONTH(salacsv__2[[#This Row],[Hora de Llegada]]),DAY(salacsv__2[[#This Row],[Hora de Llegada]]))</f>
        <v>45019</v>
      </c>
      <c r="P269" s="6">
        <f>MOD(salacsv__2[[#This Row],[Hora de Llegada]],1)</f>
        <v>3.1944444446708076E-2</v>
      </c>
      <c r="Q269" s="6">
        <f>MOD(salacsv__2[[#This Row],[Hora de Salida]],1)</f>
        <v>0.15555555555329192</v>
      </c>
      <c r="R269" s="6">
        <f>IF(salacsv__2[[#This Row],[Estado de la Mesa]]="Ocupada",(salacsv__2[[#This Row],[Hora de salida2]]-salacsv__2[[#This Row],[Hora de llegada2]])+$V$2,salacsv__2[[#This Row],[Hora de salida2]]-salacsv__2[[#This Row],[Hora de llegada2]])</f>
        <v>0.12361111110658385</v>
      </c>
      <c r="S269" s="5">
        <f>VLOOKUP(salacsv__2[[#This Row],[Número de Orden]],Hoja4!A271:C1037,3,FALSE)/60</f>
        <v>1.3833333333333333</v>
      </c>
      <c r="T269" s="5">
        <f>IF(salacsv__2[[#This Row],[Tiempo de permanencia]]*24-S269&lt;0,0,salacsv__2[[#This Row],[Tiempo de permanencia]]*24-S269)</f>
        <v>1.5833333332246791</v>
      </c>
      <c r="U269" t="str">
        <f>IF(salacsv__2[[#This Row],[Tiempo de degustación (Horas)]]&gt;0,"SI","NO")</f>
        <v>SI</v>
      </c>
      <c r="W269" s="7" t="str">
        <f>TEXT(salacsv__2[[#This Row],[Fecha de factura]],"DDDD")</f>
        <v>lunes</v>
      </c>
    </row>
    <row r="270" spans="1:23" x14ac:dyDescent="0.25">
      <c r="A270">
        <v>11</v>
      </c>
      <c r="B270" t="s">
        <v>585</v>
      </c>
      <c r="C270">
        <v>2</v>
      </c>
      <c r="D270" s="8">
        <v>45019.123611111114</v>
      </c>
      <c r="E270" s="8">
        <v>45019.177083333336</v>
      </c>
      <c r="F270" t="s">
        <v>32</v>
      </c>
      <c r="G270" t="s">
        <v>22</v>
      </c>
      <c r="H270" t="s">
        <v>36</v>
      </c>
      <c r="I270" s="5">
        <v>39.17</v>
      </c>
      <c r="J270" t="s">
        <v>17</v>
      </c>
      <c r="K270">
        <v>269</v>
      </c>
      <c r="L270" t="s">
        <v>91</v>
      </c>
      <c r="M270" t="s">
        <v>586</v>
      </c>
      <c r="N270">
        <f>VLOOKUP(salacsv__2[[#This Row],[Número de Orden]],Hoja4!A272:B1038,2,FALSE)</f>
        <v>250</v>
      </c>
      <c r="O270" s="9">
        <f>DATE(YEAR(salacsv__2[[#This Row],[Hora de Llegada]]),MONTH(salacsv__2[[#This Row],[Hora de Llegada]]),DAY(salacsv__2[[#This Row],[Hora de Llegada]]))</f>
        <v>45019</v>
      </c>
      <c r="P270" s="6">
        <f>MOD(salacsv__2[[#This Row],[Hora de Llegada]],1)</f>
        <v>0.12361111111385981</v>
      </c>
      <c r="Q270" s="6">
        <f>MOD(salacsv__2[[#This Row],[Hora de Salida]],1)</f>
        <v>0.17708333333575865</v>
      </c>
      <c r="R270" s="6">
        <f>IF(salacsv__2[[#This Row],[Estado de la Mesa]]="Ocupada",(salacsv__2[[#This Row],[Hora de salida2]]-salacsv__2[[#This Row],[Hora de llegada2]])+$V$2,salacsv__2[[#This Row],[Hora de salida2]]-salacsv__2[[#This Row],[Hora de llegada2]])</f>
        <v>5.3472222221898846E-2</v>
      </c>
      <c r="S270" s="5">
        <f>VLOOKUP(salacsv__2[[#This Row],[Número de Orden]],Hoja4!A272:C1038,3,FALSE)/60</f>
        <v>1.6833333333333333</v>
      </c>
      <c r="T270" s="5">
        <f>IF(salacsv__2[[#This Row],[Tiempo de permanencia]]*24-S270&lt;0,0,salacsv__2[[#This Row],[Tiempo de permanencia]]*24-S270)</f>
        <v>0</v>
      </c>
      <c r="U270" t="str">
        <f>IF(salacsv__2[[#This Row],[Tiempo de degustación (Horas)]]&gt;0,"SI","NO")</f>
        <v>NO</v>
      </c>
      <c r="W270" s="7" t="str">
        <f>TEXT(salacsv__2[[#This Row],[Fecha de factura]],"DDDD")</f>
        <v>lunes</v>
      </c>
    </row>
    <row r="271" spans="1:23" x14ac:dyDescent="0.25">
      <c r="A271">
        <v>10</v>
      </c>
      <c r="B271" t="s">
        <v>123</v>
      </c>
      <c r="C271">
        <v>1</v>
      </c>
      <c r="D271" s="8">
        <v>45019.049305555556</v>
      </c>
      <c r="E271" s="8">
        <v>45019.207638888889</v>
      </c>
      <c r="F271" t="s">
        <v>14</v>
      </c>
      <c r="G271" t="s">
        <v>22</v>
      </c>
      <c r="H271" t="s">
        <v>16</v>
      </c>
      <c r="I271" s="5">
        <v>10.130000000000001</v>
      </c>
      <c r="J271" t="s">
        <v>17</v>
      </c>
      <c r="K271">
        <v>270</v>
      </c>
      <c r="L271" t="s">
        <v>62</v>
      </c>
      <c r="M271" t="s">
        <v>38</v>
      </c>
      <c r="N271">
        <f>VLOOKUP(salacsv__2[[#This Row],[Número de Orden]],Hoja4!A273:B1039,2,FALSE)</f>
        <v>102</v>
      </c>
      <c r="O271" s="9">
        <f>DATE(YEAR(salacsv__2[[#This Row],[Hora de Llegada]]),MONTH(salacsv__2[[#This Row],[Hora de Llegada]]),DAY(salacsv__2[[#This Row],[Hora de Llegada]]))</f>
        <v>45019</v>
      </c>
      <c r="P271" s="6">
        <f>MOD(salacsv__2[[#This Row],[Hora de Llegada]],1)</f>
        <v>4.9305555556202307E-2</v>
      </c>
      <c r="Q271" s="6">
        <f>MOD(salacsv__2[[#This Row],[Hora de Salida]],1)</f>
        <v>0.20763888888905058</v>
      </c>
      <c r="R271" s="6">
        <f>IF(salacsv__2[[#This Row],[Estado de la Mesa]]="Ocupada",(salacsv__2[[#This Row],[Hora de salida2]]-salacsv__2[[#This Row],[Hora de llegada2]])+$V$2,salacsv__2[[#This Row],[Hora de salida2]]-salacsv__2[[#This Row],[Hora de llegada2]])</f>
        <v>0.15833333333284827</v>
      </c>
      <c r="S271" s="5">
        <f>VLOOKUP(salacsv__2[[#This Row],[Número de Orden]],Hoja4!A273:C1039,3,FALSE)/60</f>
        <v>0.43333333333333335</v>
      </c>
      <c r="T271" s="5">
        <f>IF(salacsv__2[[#This Row],[Tiempo de permanencia]]*24-S271&lt;0,0,salacsv__2[[#This Row],[Tiempo de permanencia]]*24-S271)</f>
        <v>3.3666666666550249</v>
      </c>
      <c r="U271" t="str">
        <f>IF(salacsv__2[[#This Row],[Tiempo de degustación (Horas)]]&gt;0,"SI","NO")</f>
        <v>SI</v>
      </c>
      <c r="W271" s="7" t="str">
        <f>TEXT(salacsv__2[[#This Row],[Fecha de factura]],"DDDD")</f>
        <v>lunes</v>
      </c>
    </row>
    <row r="272" spans="1:23" x14ac:dyDescent="0.25">
      <c r="A272">
        <v>3</v>
      </c>
      <c r="B272" t="s">
        <v>124</v>
      </c>
      <c r="C272">
        <v>3</v>
      </c>
      <c r="D272" s="8">
        <v>45019.069444444445</v>
      </c>
      <c r="E272" s="8">
        <v>45019.215277777781</v>
      </c>
      <c r="F272" t="s">
        <v>52</v>
      </c>
      <c r="G272" t="s">
        <v>22</v>
      </c>
      <c r="H272" t="s">
        <v>16</v>
      </c>
      <c r="I272" s="5">
        <v>16.11</v>
      </c>
      <c r="J272" t="s">
        <v>24</v>
      </c>
      <c r="K272">
        <v>271</v>
      </c>
      <c r="L272" t="s">
        <v>29</v>
      </c>
      <c r="M272" t="s">
        <v>92</v>
      </c>
      <c r="N272">
        <f>VLOOKUP(salacsv__2[[#This Row],[Número de Orden]],Hoja4!A274:B1040,2,FALSE)</f>
        <v>44</v>
      </c>
      <c r="O272" s="9">
        <f>DATE(YEAR(salacsv__2[[#This Row],[Hora de Llegada]]),MONTH(salacsv__2[[#This Row],[Hora de Llegada]]),DAY(salacsv__2[[#This Row],[Hora de Llegada]]))</f>
        <v>45019</v>
      </c>
      <c r="P272" s="6">
        <f>MOD(salacsv__2[[#This Row],[Hora de Llegada]],1)</f>
        <v>6.9444444445252884E-2</v>
      </c>
      <c r="Q272" s="6">
        <f>MOD(salacsv__2[[#This Row],[Hora de Salida]],1)</f>
        <v>0.21527777778101154</v>
      </c>
      <c r="R272" s="6">
        <f>IF(salacsv__2[[#This Row],[Estado de la Mesa]]="Ocupada",(salacsv__2[[#This Row],[Hora de salida2]]-salacsv__2[[#This Row],[Hora de llegada2]])+$V$2,salacsv__2[[#This Row],[Hora de salida2]]-salacsv__2[[#This Row],[Hora de llegada2]])</f>
        <v>0.15625000000242531</v>
      </c>
      <c r="S272" s="5">
        <f>VLOOKUP(salacsv__2[[#This Row],[Número de Orden]],Hoja4!A274:C1040,3,FALSE)/60</f>
        <v>0.91666666666666663</v>
      </c>
      <c r="T272" s="5">
        <f>IF(salacsv__2[[#This Row],[Tiempo de permanencia]]*24-S272&lt;0,0,salacsv__2[[#This Row],[Tiempo de permanencia]]*24-S272)</f>
        <v>2.8333333333915411</v>
      </c>
      <c r="U272" t="str">
        <f>IF(salacsv__2[[#This Row],[Tiempo de degustación (Horas)]]&gt;0,"SI","NO")</f>
        <v>SI</v>
      </c>
      <c r="W272" s="7" t="str">
        <f>TEXT(salacsv__2[[#This Row],[Fecha de factura]],"DDDD")</f>
        <v>lunes</v>
      </c>
    </row>
    <row r="273" spans="1:23" x14ac:dyDescent="0.25">
      <c r="A273">
        <v>7</v>
      </c>
      <c r="B273" t="s">
        <v>587</v>
      </c>
      <c r="C273">
        <v>1</v>
      </c>
      <c r="D273" s="8">
        <v>45019.023611111108</v>
      </c>
      <c r="E273" s="8">
        <v>45019.183333333334</v>
      </c>
      <c r="F273" t="s">
        <v>14</v>
      </c>
      <c r="G273" t="s">
        <v>22</v>
      </c>
      <c r="H273" t="s">
        <v>16</v>
      </c>
      <c r="I273" s="5">
        <v>42.73</v>
      </c>
      <c r="J273" t="s">
        <v>28</v>
      </c>
      <c r="K273">
        <v>272</v>
      </c>
      <c r="L273" t="s">
        <v>59</v>
      </c>
      <c r="M273" t="s">
        <v>588</v>
      </c>
      <c r="N273">
        <f>VLOOKUP(salacsv__2[[#This Row],[Número de Orden]],Hoja4!A275:B1041,2,FALSE)</f>
        <v>83</v>
      </c>
      <c r="O273" s="9">
        <f>DATE(YEAR(salacsv__2[[#This Row],[Hora de Llegada]]),MONTH(salacsv__2[[#This Row],[Hora de Llegada]]),DAY(salacsv__2[[#This Row],[Hora de Llegada]]))</f>
        <v>45019</v>
      </c>
      <c r="P273" s="6">
        <f>MOD(salacsv__2[[#This Row],[Hora de Llegada]],1)</f>
        <v>2.361111110803904E-2</v>
      </c>
      <c r="Q273" s="6">
        <f>MOD(salacsv__2[[#This Row],[Hora de Salida]],1)</f>
        <v>0.18333333333430346</v>
      </c>
      <c r="R273" s="6">
        <f>IF(salacsv__2[[#This Row],[Estado de la Mesa]]="Ocupada",(salacsv__2[[#This Row],[Hora de salida2]]-salacsv__2[[#This Row],[Hora de llegada2]])+$V$2,salacsv__2[[#This Row],[Hora de salida2]]-salacsv__2[[#This Row],[Hora de llegada2]])</f>
        <v>0.15972222222626442</v>
      </c>
      <c r="S273" s="5">
        <f>VLOOKUP(salacsv__2[[#This Row],[Número de Orden]],Hoja4!A275:C1041,3,FALSE)/60</f>
        <v>1.3833333333333333</v>
      </c>
      <c r="T273" s="5">
        <f>IF(salacsv__2[[#This Row],[Tiempo de permanencia]]*24-S273&lt;0,0,salacsv__2[[#This Row],[Tiempo de permanencia]]*24-S273)</f>
        <v>2.4500000000970128</v>
      </c>
      <c r="U273" t="str">
        <f>IF(salacsv__2[[#This Row],[Tiempo de degustación (Horas)]]&gt;0,"SI","NO")</f>
        <v>SI</v>
      </c>
      <c r="W273" s="7" t="str">
        <f>TEXT(salacsv__2[[#This Row],[Fecha de factura]],"DDDD")</f>
        <v>lunes</v>
      </c>
    </row>
    <row r="274" spans="1:23" x14ac:dyDescent="0.25">
      <c r="A274">
        <v>20</v>
      </c>
      <c r="B274" t="s">
        <v>440</v>
      </c>
      <c r="C274">
        <v>5</v>
      </c>
      <c r="D274" s="8">
        <v>45019.074305555558</v>
      </c>
      <c r="E274" s="8">
        <v>45019.145138888889</v>
      </c>
      <c r="F274" t="s">
        <v>32</v>
      </c>
      <c r="G274" t="s">
        <v>22</v>
      </c>
      <c r="H274" t="s">
        <v>23</v>
      </c>
      <c r="I274" s="5">
        <v>36.299999999999997</v>
      </c>
      <c r="J274" t="s">
        <v>24</v>
      </c>
      <c r="K274">
        <v>273</v>
      </c>
      <c r="L274" t="s">
        <v>37</v>
      </c>
      <c r="M274" t="s">
        <v>589</v>
      </c>
      <c r="N274">
        <f>VLOOKUP(salacsv__2[[#This Row],[Número de Orden]],Hoja4!A276:B1042,2,FALSE)</f>
        <v>123</v>
      </c>
      <c r="O274" s="9">
        <f>DATE(YEAR(salacsv__2[[#This Row],[Hora de Llegada]]),MONTH(salacsv__2[[#This Row],[Hora de Llegada]]),DAY(salacsv__2[[#This Row],[Hora de Llegada]]))</f>
        <v>45019</v>
      </c>
      <c r="P274" s="6">
        <f>MOD(salacsv__2[[#This Row],[Hora de Llegada]],1)</f>
        <v>7.4305555557657499E-2</v>
      </c>
      <c r="Q274" s="6">
        <f>MOD(salacsv__2[[#This Row],[Hora de Salida]],1)</f>
        <v>0.14513888888905058</v>
      </c>
      <c r="R274" s="6">
        <f>IF(salacsv__2[[#This Row],[Estado de la Mesa]]="Ocupada",(salacsv__2[[#This Row],[Hora de salida2]]-salacsv__2[[#This Row],[Hora de llegada2]])+$V$2,salacsv__2[[#This Row],[Hora de salida2]]-salacsv__2[[#This Row],[Hora de llegada2]])</f>
        <v>8.1249999998059749E-2</v>
      </c>
      <c r="S274" s="5">
        <f>VLOOKUP(salacsv__2[[#This Row],[Número de Orden]],Hoja4!A276:C1042,3,FALSE)/60</f>
        <v>1.1166666666666667</v>
      </c>
      <c r="T274" s="5">
        <f>IF(salacsv__2[[#This Row],[Tiempo de permanencia]]*24-S274&lt;0,0,salacsv__2[[#This Row],[Tiempo de permanencia]]*24-S274)</f>
        <v>0.83333333328676717</v>
      </c>
      <c r="U274" t="str">
        <f>IF(salacsv__2[[#This Row],[Tiempo de degustación (Horas)]]&gt;0,"SI","NO")</f>
        <v>SI</v>
      </c>
      <c r="W274" s="7" t="str">
        <f>TEXT(salacsv__2[[#This Row],[Fecha de factura]],"DDDD")</f>
        <v>lunes</v>
      </c>
    </row>
    <row r="275" spans="1:23" x14ac:dyDescent="0.25">
      <c r="A275">
        <v>7</v>
      </c>
      <c r="B275" t="s">
        <v>590</v>
      </c>
      <c r="C275">
        <v>1</v>
      </c>
      <c r="D275" s="8">
        <v>45019.135416666664</v>
      </c>
      <c r="E275" s="8">
        <v>45019.244444444441</v>
      </c>
      <c r="F275" t="s">
        <v>73</v>
      </c>
      <c r="G275" t="s">
        <v>22</v>
      </c>
      <c r="H275" t="s">
        <v>36</v>
      </c>
      <c r="I275" s="5">
        <v>19.93</v>
      </c>
      <c r="J275" t="s">
        <v>24</v>
      </c>
      <c r="K275">
        <v>274</v>
      </c>
      <c r="L275" t="s">
        <v>25</v>
      </c>
      <c r="M275" t="s">
        <v>591</v>
      </c>
      <c r="N275">
        <f>VLOOKUP(salacsv__2[[#This Row],[Número de Orden]],Hoja4!A277:B1043,2,FALSE)</f>
        <v>116</v>
      </c>
      <c r="O275" s="9">
        <f>DATE(YEAR(salacsv__2[[#This Row],[Hora de Llegada]]),MONTH(salacsv__2[[#This Row],[Hora de Llegada]]),DAY(salacsv__2[[#This Row],[Hora de Llegada]]))</f>
        <v>45019</v>
      </c>
      <c r="P275" s="6">
        <f>MOD(salacsv__2[[#This Row],[Hora de Llegada]],1)</f>
        <v>0.13541666666424135</v>
      </c>
      <c r="Q275" s="6">
        <f>MOD(salacsv__2[[#This Row],[Hora de Salida]],1)</f>
        <v>0.24444444444088731</v>
      </c>
      <c r="R275" s="6">
        <f>IF(salacsv__2[[#This Row],[Estado de la Mesa]]="Ocupada",(salacsv__2[[#This Row],[Hora de salida2]]-salacsv__2[[#This Row],[Hora de llegada2]])+$V$2,salacsv__2[[#This Row],[Hora de salida2]]-salacsv__2[[#This Row],[Hora de llegada2]])</f>
        <v>0.11944444444331263</v>
      </c>
      <c r="S275" s="5">
        <f>VLOOKUP(salacsv__2[[#This Row],[Número de Orden]],Hoja4!A277:C1043,3,FALSE)/60</f>
        <v>1.25</v>
      </c>
      <c r="T275" s="5">
        <f>IF(salacsv__2[[#This Row],[Tiempo de permanencia]]*24-S275&lt;0,0,salacsv__2[[#This Row],[Tiempo de permanencia]]*24-S275)</f>
        <v>1.6166666666395031</v>
      </c>
      <c r="U275" t="str">
        <f>IF(salacsv__2[[#This Row],[Tiempo de degustación (Horas)]]&gt;0,"SI","NO")</f>
        <v>SI</v>
      </c>
      <c r="W275" s="7" t="str">
        <f>TEXT(salacsv__2[[#This Row],[Fecha de factura]],"DDDD")</f>
        <v>lunes</v>
      </c>
    </row>
    <row r="276" spans="1:23" x14ac:dyDescent="0.25">
      <c r="A276">
        <v>5</v>
      </c>
      <c r="B276" t="s">
        <v>499</v>
      </c>
      <c r="C276">
        <v>3</v>
      </c>
      <c r="D276" s="8">
        <v>45019.092361111114</v>
      </c>
      <c r="E276" s="8">
        <v>45019.248611111114</v>
      </c>
      <c r="F276" t="s">
        <v>32</v>
      </c>
      <c r="G276" t="s">
        <v>22</v>
      </c>
      <c r="H276" t="s">
        <v>16</v>
      </c>
      <c r="I276" s="5">
        <v>49.67</v>
      </c>
      <c r="J276" t="s">
        <v>28</v>
      </c>
      <c r="K276">
        <v>275</v>
      </c>
      <c r="L276" t="s">
        <v>29</v>
      </c>
      <c r="M276" t="s">
        <v>592</v>
      </c>
      <c r="N276">
        <f>VLOOKUP(salacsv__2[[#This Row],[Número de Orden]],Hoja4!A278:B1044,2,FALSE)</f>
        <v>121</v>
      </c>
      <c r="O276" s="9">
        <f>DATE(YEAR(salacsv__2[[#This Row],[Hora de Llegada]]),MONTH(salacsv__2[[#This Row],[Hora de Llegada]]),DAY(salacsv__2[[#This Row],[Hora de Llegada]]))</f>
        <v>45019</v>
      </c>
      <c r="P276" s="6">
        <f>MOD(salacsv__2[[#This Row],[Hora de Llegada]],1)</f>
        <v>9.2361111113859806E-2</v>
      </c>
      <c r="Q276" s="6">
        <f>MOD(salacsv__2[[#This Row],[Hora de Salida]],1)</f>
        <v>0.24861111111385981</v>
      </c>
      <c r="R276" s="6">
        <f>IF(salacsv__2[[#This Row],[Estado de la Mesa]]="Ocupada",(salacsv__2[[#This Row],[Hora de salida2]]-salacsv__2[[#This Row],[Hora de llegada2]])+$V$2,salacsv__2[[#This Row],[Hora de salida2]]-salacsv__2[[#This Row],[Hora de llegada2]])</f>
        <v>0.15625</v>
      </c>
      <c r="S276" s="5">
        <f>VLOOKUP(salacsv__2[[#This Row],[Número de Orden]],Hoja4!A278:C1044,3,FALSE)/60</f>
        <v>2.0333333333333332</v>
      </c>
      <c r="T276" s="5">
        <f>IF(salacsv__2[[#This Row],[Tiempo de permanencia]]*24-S276&lt;0,0,salacsv__2[[#This Row],[Tiempo de permanencia]]*24-S276)</f>
        <v>1.7166666666666668</v>
      </c>
      <c r="U276" t="str">
        <f>IF(salacsv__2[[#This Row],[Tiempo de degustación (Horas)]]&gt;0,"SI","NO")</f>
        <v>SI</v>
      </c>
      <c r="W276" s="7" t="str">
        <f>TEXT(salacsv__2[[#This Row],[Fecha de factura]],"DDDD")</f>
        <v>lunes</v>
      </c>
    </row>
    <row r="277" spans="1:23" x14ac:dyDescent="0.25">
      <c r="A277">
        <v>15</v>
      </c>
      <c r="B277" t="s">
        <v>593</v>
      </c>
      <c r="C277">
        <v>6</v>
      </c>
      <c r="D277" s="8">
        <v>45019.107638888891</v>
      </c>
      <c r="E277" s="8">
        <v>45019.231944444444</v>
      </c>
      <c r="F277" t="s">
        <v>14</v>
      </c>
      <c r="G277" t="s">
        <v>22</v>
      </c>
      <c r="H277" t="s">
        <v>36</v>
      </c>
      <c r="I277" s="5">
        <v>20.98</v>
      </c>
      <c r="J277" t="s">
        <v>28</v>
      </c>
      <c r="K277">
        <v>276</v>
      </c>
      <c r="L277" t="s">
        <v>62</v>
      </c>
      <c r="M277" t="s">
        <v>594</v>
      </c>
      <c r="N277">
        <f>VLOOKUP(salacsv__2[[#This Row],[Número de Orden]],Hoja4!A279:B1045,2,FALSE)</f>
        <v>70</v>
      </c>
      <c r="O277" s="9">
        <f>DATE(YEAR(salacsv__2[[#This Row],[Hora de Llegada]]),MONTH(salacsv__2[[#This Row],[Hora de Llegada]]),DAY(salacsv__2[[#This Row],[Hora de Llegada]]))</f>
        <v>45019</v>
      </c>
      <c r="P277" s="6">
        <f>MOD(salacsv__2[[#This Row],[Hora de Llegada]],1)</f>
        <v>0.10763888889050577</v>
      </c>
      <c r="Q277" s="6">
        <f>MOD(salacsv__2[[#This Row],[Hora de Salida]],1)</f>
        <v>0.23194444444379769</v>
      </c>
      <c r="R277" s="6">
        <f>IF(salacsv__2[[#This Row],[Estado de la Mesa]]="Ocupada",(salacsv__2[[#This Row],[Hora de salida2]]-salacsv__2[[#This Row],[Hora de llegada2]])+$V$2,salacsv__2[[#This Row],[Hora de salida2]]-salacsv__2[[#This Row],[Hora de llegada2]])</f>
        <v>0.12430555555329192</v>
      </c>
      <c r="S277" s="5">
        <f>VLOOKUP(salacsv__2[[#This Row],[Número de Orden]],Hoja4!A279:C1045,3,FALSE)/60</f>
        <v>1.4166666666666667</v>
      </c>
      <c r="T277" s="5">
        <f>IF(salacsv__2[[#This Row],[Tiempo de permanencia]]*24-S277&lt;0,0,salacsv__2[[#This Row],[Tiempo de permanencia]]*24-S277)</f>
        <v>1.5666666666123394</v>
      </c>
      <c r="U277" t="str">
        <f>IF(salacsv__2[[#This Row],[Tiempo de degustación (Horas)]]&gt;0,"SI","NO")</f>
        <v>SI</v>
      </c>
      <c r="W277" s="7" t="str">
        <f>TEXT(salacsv__2[[#This Row],[Fecha de factura]],"DDDD")</f>
        <v>lunes</v>
      </c>
    </row>
    <row r="278" spans="1:23" x14ac:dyDescent="0.25">
      <c r="A278">
        <v>4</v>
      </c>
      <c r="B278" t="s">
        <v>125</v>
      </c>
      <c r="C278">
        <v>2</v>
      </c>
      <c r="D278" s="8">
        <v>45019.061111111114</v>
      </c>
      <c r="E278" s="8">
        <v>45019.163888888892</v>
      </c>
      <c r="F278" t="s">
        <v>21</v>
      </c>
      <c r="G278" t="s">
        <v>22</v>
      </c>
      <c r="H278" t="s">
        <v>16</v>
      </c>
      <c r="I278" s="5">
        <v>10.29</v>
      </c>
      <c r="J278" t="s">
        <v>17</v>
      </c>
      <c r="K278">
        <v>277</v>
      </c>
      <c r="L278" t="s">
        <v>59</v>
      </c>
      <c r="M278" t="s">
        <v>56</v>
      </c>
      <c r="N278">
        <f>VLOOKUP(salacsv__2[[#This Row],[Número de Orden]],Hoja4!A280:B1046,2,FALSE)</f>
        <v>93</v>
      </c>
      <c r="O278" s="9">
        <f>DATE(YEAR(salacsv__2[[#This Row],[Hora de Llegada]]),MONTH(salacsv__2[[#This Row],[Hora de Llegada]]),DAY(salacsv__2[[#This Row],[Hora de Llegada]]))</f>
        <v>45019</v>
      </c>
      <c r="P278" s="6">
        <f>MOD(salacsv__2[[#This Row],[Hora de Llegada]],1)</f>
        <v>6.1111111113859806E-2</v>
      </c>
      <c r="Q278" s="6">
        <f>MOD(salacsv__2[[#This Row],[Hora de Salida]],1)</f>
        <v>0.16388888889196096</v>
      </c>
      <c r="R278" s="6">
        <f>IF(salacsv__2[[#This Row],[Estado de la Mesa]]="Ocupada",(salacsv__2[[#This Row],[Hora de salida2]]-salacsv__2[[#This Row],[Hora de llegada2]])+$V$2,salacsv__2[[#This Row],[Hora de salida2]]-salacsv__2[[#This Row],[Hora de llegada2]])</f>
        <v>0.10277777777810115</v>
      </c>
      <c r="S278" s="5">
        <f>VLOOKUP(salacsv__2[[#This Row],[Número de Orden]],Hoja4!A280:C1046,3,FALSE)/60</f>
        <v>0.48333333333333334</v>
      </c>
      <c r="T278" s="5">
        <f>IF(salacsv__2[[#This Row],[Tiempo de permanencia]]*24-S278&lt;0,0,salacsv__2[[#This Row],[Tiempo de permanencia]]*24-S278)</f>
        <v>1.9833333333410943</v>
      </c>
      <c r="U278" t="str">
        <f>IF(salacsv__2[[#This Row],[Tiempo de degustación (Horas)]]&gt;0,"SI","NO")</f>
        <v>SI</v>
      </c>
      <c r="W278" s="7" t="str">
        <f>TEXT(salacsv__2[[#This Row],[Fecha de factura]],"DDDD")</f>
        <v>lunes</v>
      </c>
    </row>
    <row r="279" spans="1:23" x14ac:dyDescent="0.25">
      <c r="A279">
        <v>5</v>
      </c>
      <c r="B279" t="s">
        <v>41</v>
      </c>
      <c r="C279">
        <v>4</v>
      </c>
      <c r="D279" s="8">
        <v>45019.131944444445</v>
      </c>
      <c r="E279" s="8">
        <v>45019.216666666667</v>
      </c>
      <c r="F279" t="s">
        <v>52</v>
      </c>
      <c r="G279" t="s">
        <v>22</v>
      </c>
      <c r="H279" t="s">
        <v>23</v>
      </c>
      <c r="I279" s="5">
        <v>41.36</v>
      </c>
      <c r="J279" t="s">
        <v>17</v>
      </c>
      <c r="K279">
        <v>278</v>
      </c>
      <c r="L279" t="s">
        <v>91</v>
      </c>
      <c r="M279" t="s">
        <v>595</v>
      </c>
      <c r="N279">
        <f>VLOOKUP(salacsv__2[[#This Row],[Número de Orden]],Hoja4!A281:B1047,2,FALSE)</f>
        <v>141</v>
      </c>
      <c r="O279" s="9">
        <f>DATE(YEAR(salacsv__2[[#This Row],[Hora de Llegada]]),MONTH(salacsv__2[[#This Row],[Hora de Llegada]]),DAY(salacsv__2[[#This Row],[Hora de Llegada]]))</f>
        <v>45019</v>
      </c>
      <c r="P279" s="6">
        <f>MOD(salacsv__2[[#This Row],[Hora de Llegada]],1)</f>
        <v>0.13194444444525288</v>
      </c>
      <c r="Q279" s="6">
        <f>MOD(salacsv__2[[#This Row],[Hora de Salida]],1)</f>
        <v>0.21666666666715173</v>
      </c>
      <c r="R279" s="6">
        <f>IF(salacsv__2[[#This Row],[Estado de la Mesa]]="Ocupada",(salacsv__2[[#This Row],[Hora de salida2]]-salacsv__2[[#This Row],[Hora de llegada2]])+$V$2,salacsv__2[[#This Row],[Hora de salida2]]-salacsv__2[[#This Row],[Hora de llegada2]])</f>
        <v>8.4722222221898846E-2</v>
      </c>
      <c r="S279" s="5">
        <f>VLOOKUP(salacsv__2[[#This Row],[Número de Orden]],Hoja4!A281:C1047,3,FALSE)/60</f>
        <v>1.0166666666666666</v>
      </c>
      <c r="T279" s="5">
        <f>IF(salacsv__2[[#This Row],[Tiempo de permanencia]]*24-S279&lt;0,0,salacsv__2[[#This Row],[Tiempo de permanencia]]*24-S279)</f>
        <v>1.0166666666589057</v>
      </c>
      <c r="U279" t="str">
        <f>IF(salacsv__2[[#This Row],[Tiempo de degustación (Horas)]]&gt;0,"SI","NO")</f>
        <v>SI</v>
      </c>
      <c r="W279" s="7" t="str">
        <f>TEXT(salacsv__2[[#This Row],[Fecha de factura]],"DDDD")</f>
        <v>lunes</v>
      </c>
    </row>
    <row r="280" spans="1:23" x14ac:dyDescent="0.25">
      <c r="A280">
        <v>11</v>
      </c>
      <c r="B280" t="s">
        <v>318</v>
      </c>
      <c r="C280">
        <v>5</v>
      </c>
      <c r="D280" s="8">
        <v>45019.010416666664</v>
      </c>
      <c r="E280" s="8">
        <v>45019.107638888891</v>
      </c>
      <c r="F280" t="s">
        <v>32</v>
      </c>
      <c r="G280" t="s">
        <v>15</v>
      </c>
      <c r="H280" t="s">
        <v>16</v>
      </c>
      <c r="I280" s="5">
        <v>43.53</v>
      </c>
      <c r="J280" t="s">
        <v>17</v>
      </c>
      <c r="K280">
        <v>279</v>
      </c>
      <c r="L280" t="s">
        <v>91</v>
      </c>
      <c r="M280" t="s">
        <v>596</v>
      </c>
      <c r="N280">
        <f>VLOOKUP(salacsv__2[[#This Row],[Número de Orden]],Hoja4!A282:B1048,2,FALSE)</f>
        <v>201</v>
      </c>
      <c r="O280" s="9">
        <f>DATE(YEAR(salacsv__2[[#This Row],[Hora de Llegada]]),MONTH(salacsv__2[[#This Row],[Hora de Llegada]]),DAY(salacsv__2[[#This Row],[Hora de Llegada]]))</f>
        <v>45019</v>
      </c>
      <c r="P280" s="6">
        <f>MOD(salacsv__2[[#This Row],[Hora de Llegada]],1)</f>
        <v>1.0416666664241347E-2</v>
      </c>
      <c r="Q280" s="6">
        <f>MOD(salacsv__2[[#This Row],[Hora de Salida]],1)</f>
        <v>0.10763888889050577</v>
      </c>
      <c r="R280" s="6">
        <f>IF(salacsv__2[[#This Row],[Estado de la Mesa]]="Ocupada",(salacsv__2[[#This Row],[Hora de salida2]]-salacsv__2[[#This Row],[Hora de llegada2]])+$V$2,salacsv__2[[#This Row],[Hora de salida2]]-salacsv__2[[#This Row],[Hora de llegada2]])</f>
        <v>9.7222222226264421E-2</v>
      </c>
      <c r="S280" s="5">
        <f>VLOOKUP(salacsv__2[[#This Row],[Número de Orden]],Hoja4!A282:C1048,3,FALSE)/60</f>
        <v>2.3666666666666667</v>
      </c>
      <c r="T280" s="5">
        <f>IF(salacsv__2[[#This Row],[Tiempo de permanencia]]*24-S280&lt;0,0,salacsv__2[[#This Row],[Tiempo de permanencia]]*24-S280)</f>
        <v>0</v>
      </c>
      <c r="U280" t="str">
        <f>IF(salacsv__2[[#This Row],[Tiempo de degustación (Horas)]]&gt;0,"SI","NO")</f>
        <v>NO</v>
      </c>
      <c r="W280" s="7" t="str">
        <f>TEXT(salacsv__2[[#This Row],[Fecha de factura]],"DDDD")</f>
        <v>lunes</v>
      </c>
    </row>
    <row r="281" spans="1:23" x14ac:dyDescent="0.25">
      <c r="A281">
        <v>14</v>
      </c>
      <c r="B281" t="s">
        <v>597</v>
      </c>
      <c r="C281">
        <v>6</v>
      </c>
      <c r="D281" s="8">
        <v>45019.020833333336</v>
      </c>
      <c r="E281" s="8">
        <v>45019.111805555556</v>
      </c>
      <c r="F281" t="s">
        <v>21</v>
      </c>
      <c r="G281" t="s">
        <v>22</v>
      </c>
      <c r="H281" t="s">
        <v>16</v>
      </c>
      <c r="I281" s="5">
        <v>36.08</v>
      </c>
      <c r="J281" t="s">
        <v>28</v>
      </c>
      <c r="K281">
        <v>280</v>
      </c>
      <c r="L281" t="s">
        <v>62</v>
      </c>
      <c r="M281" t="s">
        <v>598</v>
      </c>
      <c r="N281">
        <f>VLOOKUP(salacsv__2[[#This Row],[Número de Orden]],Hoja4!A283:B1049,2,FALSE)</f>
        <v>117</v>
      </c>
      <c r="O281" s="9">
        <f>DATE(YEAR(salacsv__2[[#This Row],[Hora de Llegada]]),MONTH(salacsv__2[[#This Row],[Hora de Llegada]]),DAY(salacsv__2[[#This Row],[Hora de Llegada]]))</f>
        <v>45019</v>
      </c>
      <c r="P281" s="6">
        <f>MOD(salacsv__2[[#This Row],[Hora de Llegada]],1)</f>
        <v>2.0833333335758653E-2</v>
      </c>
      <c r="Q281" s="6">
        <f>MOD(salacsv__2[[#This Row],[Hora de Salida]],1)</f>
        <v>0.11180555555620231</v>
      </c>
      <c r="R281" s="6">
        <f>IF(salacsv__2[[#This Row],[Estado de la Mesa]]="Ocupada",(salacsv__2[[#This Row],[Hora de salida2]]-salacsv__2[[#This Row],[Hora de llegada2]])+$V$2,salacsv__2[[#This Row],[Hora de salida2]]-salacsv__2[[#This Row],[Hora de llegada2]])</f>
        <v>9.0972222220443655E-2</v>
      </c>
      <c r="S281" s="5">
        <f>VLOOKUP(salacsv__2[[#This Row],[Número de Orden]],Hoja4!A283:C1049,3,FALSE)/60</f>
        <v>1.4333333333333333</v>
      </c>
      <c r="T281" s="5">
        <f>IF(salacsv__2[[#This Row],[Tiempo de permanencia]]*24-S281&lt;0,0,salacsv__2[[#This Row],[Tiempo de permanencia]]*24-S281)</f>
        <v>0.74999999995731437</v>
      </c>
      <c r="U281" t="str">
        <f>IF(salacsv__2[[#This Row],[Tiempo de degustación (Horas)]]&gt;0,"SI","NO")</f>
        <v>SI</v>
      </c>
      <c r="W281" s="7" t="str">
        <f>TEXT(salacsv__2[[#This Row],[Fecha de factura]],"DDDD")</f>
        <v>lunes</v>
      </c>
    </row>
    <row r="282" spans="1:23" x14ac:dyDescent="0.25">
      <c r="A282">
        <v>18</v>
      </c>
      <c r="B282" t="s">
        <v>126</v>
      </c>
      <c r="C282">
        <v>2</v>
      </c>
      <c r="D282" s="8">
        <v>45019.161111111112</v>
      </c>
      <c r="E282" s="8">
        <v>45019.326388888891</v>
      </c>
      <c r="F282" t="s">
        <v>14</v>
      </c>
      <c r="G282" t="s">
        <v>48</v>
      </c>
      <c r="H282" t="s">
        <v>23</v>
      </c>
      <c r="I282" s="5">
        <v>44.3</v>
      </c>
      <c r="J282" t="s">
        <v>24</v>
      </c>
      <c r="K282">
        <v>281</v>
      </c>
      <c r="L282" t="s">
        <v>18</v>
      </c>
      <c r="M282" t="s">
        <v>112</v>
      </c>
      <c r="N282">
        <f>VLOOKUP(salacsv__2[[#This Row],[Número de Orden]],Hoja4!A284:B1050,2,FALSE)</f>
        <v>66</v>
      </c>
      <c r="O282" s="9">
        <f>DATE(YEAR(salacsv__2[[#This Row],[Hora de Llegada]]),MONTH(salacsv__2[[#This Row],[Hora de Llegada]]),DAY(salacsv__2[[#This Row],[Hora de Llegada]]))</f>
        <v>45019</v>
      </c>
      <c r="P282" s="6">
        <f>MOD(salacsv__2[[#This Row],[Hora de Llegada]],1)</f>
        <v>0.16111111111240461</v>
      </c>
      <c r="Q282" s="6">
        <f>MOD(salacsv__2[[#This Row],[Hora de Salida]],1)</f>
        <v>0.32638888889050577</v>
      </c>
      <c r="R282" s="6">
        <f>IF(salacsv__2[[#This Row],[Estado de la Mesa]]="Ocupada",(salacsv__2[[#This Row],[Hora de salida2]]-salacsv__2[[#This Row],[Hora de llegada2]])+$V$2,salacsv__2[[#This Row],[Hora de salida2]]-salacsv__2[[#This Row],[Hora de llegada2]])</f>
        <v>0.17569444444476781</v>
      </c>
      <c r="S282" s="5">
        <f>VLOOKUP(salacsv__2[[#This Row],[Número de Orden]],Hoja4!A284:C1050,3,FALSE)/60</f>
        <v>0.15</v>
      </c>
      <c r="T282" s="5">
        <f>IF(salacsv__2[[#This Row],[Tiempo de permanencia]]*24-S282&lt;0,0,salacsv__2[[#This Row],[Tiempo de permanencia]]*24-S282)</f>
        <v>4.0666666666744273</v>
      </c>
      <c r="U282" t="str">
        <f>IF(salacsv__2[[#This Row],[Tiempo de degustación (Horas)]]&gt;0,"SI","NO")</f>
        <v>SI</v>
      </c>
      <c r="W282" s="7" t="str">
        <f>TEXT(salacsv__2[[#This Row],[Fecha de factura]],"DDDD")</f>
        <v>lunes</v>
      </c>
    </row>
    <row r="283" spans="1:23" x14ac:dyDescent="0.25">
      <c r="A283">
        <v>6</v>
      </c>
      <c r="B283" t="s">
        <v>599</v>
      </c>
      <c r="C283">
        <v>1</v>
      </c>
      <c r="D283" s="8">
        <v>45019.049305555556</v>
      </c>
      <c r="E283" s="8">
        <v>45019.209722222222</v>
      </c>
      <c r="F283" t="s">
        <v>14</v>
      </c>
      <c r="G283" t="s">
        <v>22</v>
      </c>
      <c r="H283" t="s">
        <v>16</v>
      </c>
      <c r="I283" s="5">
        <v>19.05</v>
      </c>
      <c r="J283" t="s">
        <v>17</v>
      </c>
      <c r="K283">
        <v>282</v>
      </c>
      <c r="L283" t="s">
        <v>55</v>
      </c>
      <c r="M283" t="s">
        <v>600</v>
      </c>
      <c r="N283">
        <f>VLOOKUP(salacsv__2[[#This Row],[Número de Orden]],Hoja4!A285:B1051,2,FALSE)</f>
        <v>74</v>
      </c>
      <c r="O283" s="9">
        <f>DATE(YEAR(salacsv__2[[#This Row],[Hora de Llegada]]),MONTH(salacsv__2[[#This Row],[Hora de Llegada]]),DAY(salacsv__2[[#This Row],[Hora de Llegada]]))</f>
        <v>45019</v>
      </c>
      <c r="P283" s="6">
        <f>MOD(salacsv__2[[#This Row],[Hora de Llegada]],1)</f>
        <v>4.9305555556202307E-2</v>
      </c>
      <c r="Q283" s="6">
        <f>MOD(salacsv__2[[#This Row],[Hora de Salida]],1)</f>
        <v>0.20972222222189885</v>
      </c>
      <c r="R283" s="6">
        <f>IF(salacsv__2[[#This Row],[Estado de la Mesa]]="Ocupada",(salacsv__2[[#This Row],[Hora de salida2]]-salacsv__2[[#This Row],[Hora de llegada2]])+$V$2,salacsv__2[[#This Row],[Hora de salida2]]-salacsv__2[[#This Row],[Hora de llegada2]])</f>
        <v>0.16041666666569654</v>
      </c>
      <c r="S283" s="5">
        <f>VLOOKUP(salacsv__2[[#This Row],[Número de Orden]],Hoja4!A285:C1051,3,FALSE)/60</f>
        <v>1.9</v>
      </c>
      <c r="T283" s="5">
        <f>IF(salacsv__2[[#This Row],[Tiempo de permanencia]]*24-S283&lt;0,0,salacsv__2[[#This Row],[Tiempo de permanencia]]*24-S283)</f>
        <v>1.949999999976717</v>
      </c>
      <c r="U283" t="str">
        <f>IF(salacsv__2[[#This Row],[Tiempo de degustación (Horas)]]&gt;0,"SI","NO")</f>
        <v>SI</v>
      </c>
      <c r="W283" s="7" t="str">
        <f>TEXT(salacsv__2[[#This Row],[Fecha de factura]],"DDDD")</f>
        <v>lunes</v>
      </c>
    </row>
    <row r="284" spans="1:23" x14ac:dyDescent="0.25">
      <c r="A284">
        <v>19</v>
      </c>
      <c r="B284" t="s">
        <v>127</v>
      </c>
      <c r="C284">
        <v>5</v>
      </c>
      <c r="D284" s="8">
        <v>45019.044444444444</v>
      </c>
      <c r="E284" s="8">
        <v>45019.199999999997</v>
      </c>
      <c r="F284" t="s">
        <v>21</v>
      </c>
      <c r="G284" t="s">
        <v>15</v>
      </c>
      <c r="H284" t="s">
        <v>16</v>
      </c>
      <c r="I284" s="5">
        <v>43.07</v>
      </c>
      <c r="J284" t="s">
        <v>17</v>
      </c>
      <c r="K284">
        <v>283</v>
      </c>
      <c r="L284" t="s">
        <v>25</v>
      </c>
      <c r="M284" t="s">
        <v>71</v>
      </c>
      <c r="N284">
        <f>VLOOKUP(salacsv__2[[#This Row],[Número de Orden]],Hoja4!A286:B1052,2,FALSE)</f>
        <v>78</v>
      </c>
      <c r="O284" s="9">
        <f>DATE(YEAR(salacsv__2[[#This Row],[Hora de Llegada]]),MONTH(salacsv__2[[#This Row],[Hora de Llegada]]),DAY(salacsv__2[[#This Row],[Hora de Llegada]]))</f>
        <v>45019</v>
      </c>
      <c r="P284" s="6">
        <f>MOD(salacsv__2[[#This Row],[Hora de Llegada]],1)</f>
        <v>4.4444444443797693E-2</v>
      </c>
      <c r="Q284" s="6">
        <f>MOD(salacsv__2[[#This Row],[Hora de Salida]],1)</f>
        <v>0.19999999999708962</v>
      </c>
      <c r="R284" s="6">
        <f>IF(salacsv__2[[#This Row],[Estado de la Mesa]]="Ocupada",(salacsv__2[[#This Row],[Hora de salida2]]-salacsv__2[[#This Row],[Hora de llegada2]])+$V$2,salacsv__2[[#This Row],[Hora de salida2]]-salacsv__2[[#This Row],[Hora de llegada2]])</f>
        <v>0.15555555555329192</v>
      </c>
      <c r="S284" s="5">
        <f>VLOOKUP(salacsv__2[[#This Row],[Número de Orden]],Hoja4!A286:C1052,3,FALSE)/60</f>
        <v>0.1</v>
      </c>
      <c r="T284" s="5">
        <f>IF(salacsv__2[[#This Row],[Tiempo de permanencia]]*24-S284&lt;0,0,salacsv__2[[#This Row],[Tiempo de permanencia]]*24-S284)</f>
        <v>3.6333333332790061</v>
      </c>
      <c r="U284" t="str">
        <f>IF(salacsv__2[[#This Row],[Tiempo de degustación (Horas)]]&gt;0,"SI","NO")</f>
        <v>SI</v>
      </c>
      <c r="W284" s="7" t="str">
        <f>TEXT(salacsv__2[[#This Row],[Fecha de factura]],"DDDD")</f>
        <v>lunes</v>
      </c>
    </row>
    <row r="285" spans="1:23" x14ac:dyDescent="0.25">
      <c r="A285">
        <v>11</v>
      </c>
      <c r="B285" t="s">
        <v>601</v>
      </c>
      <c r="C285">
        <v>4</v>
      </c>
      <c r="D285" s="8">
        <v>45019.102777777778</v>
      </c>
      <c r="E285" s="8">
        <v>45019.192361111112</v>
      </c>
      <c r="F285" t="s">
        <v>21</v>
      </c>
      <c r="G285" t="s">
        <v>22</v>
      </c>
      <c r="H285" t="s">
        <v>36</v>
      </c>
      <c r="I285" s="5">
        <v>29.99</v>
      </c>
      <c r="J285" t="s">
        <v>24</v>
      </c>
      <c r="K285">
        <v>284</v>
      </c>
      <c r="L285" t="s">
        <v>18</v>
      </c>
      <c r="M285" t="s">
        <v>602</v>
      </c>
      <c r="N285">
        <f>VLOOKUP(salacsv__2[[#This Row],[Número de Orden]],Hoja4!A287:B1053,2,FALSE)</f>
        <v>158</v>
      </c>
      <c r="O285" s="9">
        <f>DATE(YEAR(salacsv__2[[#This Row],[Hora de Llegada]]),MONTH(salacsv__2[[#This Row],[Hora de Llegada]]),DAY(salacsv__2[[#This Row],[Hora de Llegada]]))</f>
        <v>45019</v>
      </c>
      <c r="P285" s="6">
        <f>MOD(salacsv__2[[#This Row],[Hora de Llegada]],1)</f>
        <v>0.10277777777810115</v>
      </c>
      <c r="Q285" s="6">
        <f>MOD(salacsv__2[[#This Row],[Hora de Salida]],1)</f>
        <v>0.19236111111240461</v>
      </c>
      <c r="R285" s="6">
        <f>IF(salacsv__2[[#This Row],[Estado de la Mesa]]="Ocupada",(salacsv__2[[#This Row],[Hora de salida2]]-salacsv__2[[#This Row],[Hora de llegada2]])+$V$2,salacsv__2[[#This Row],[Hora de salida2]]-salacsv__2[[#This Row],[Hora de llegada2]])</f>
        <v>0.10000000000097013</v>
      </c>
      <c r="S285" s="5">
        <f>VLOOKUP(salacsv__2[[#This Row],[Número de Orden]],Hoja4!A287:C1053,3,FALSE)/60</f>
        <v>3.25</v>
      </c>
      <c r="T285" s="5">
        <f>IF(salacsv__2[[#This Row],[Tiempo de permanencia]]*24-S285&lt;0,0,salacsv__2[[#This Row],[Tiempo de permanencia]]*24-S285)</f>
        <v>0</v>
      </c>
      <c r="U285" t="str">
        <f>IF(salacsv__2[[#This Row],[Tiempo de degustación (Horas)]]&gt;0,"SI","NO")</f>
        <v>NO</v>
      </c>
      <c r="W285" s="7" t="str">
        <f>TEXT(salacsv__2[[#This Row],[Fecha de factura]],"DDDD")</f>
        <v>lunes</v>
      </c>
    </row>
    <row r="286" spans="1:23" x14ac:dyDescent="0.25">
      <c r="A286">
        <v>18</v>
      </c>
      <c r="B286" t="s">
        <v>128</v>
      </c>
      <c r="C286">
        <v>6</v>
      </c>
      <c r="D286" s="8">
        <v>45019.127083333333</v>
      </c>
      <c r="E286" s="8">
        <v>45019.253472222219</v>
      </c>
      <c r="F286" t="s">
        <v>14</v>
      </c>
      <c r="G286" t="s">
        <v>22</v>
      </c>
      <c r="H286" t="s">
        <v>36</v>
      </c>
      <c r="I286" s="5">
        <v>10.94</v>
      </c>
      <c r="J286" t="s">
        <v>28</v>
      </c>
      <c r="K286">
        <v>285</v>
      </c>
      <c r="L286" t="s">
        <v>59</v>
      </c>
      <c r="M286" t="s">
        <v>42</v>
      </c>
      <c r="N286">
        <f>VLOOKUP(salacsv__2[[#This Row],[Número de Orden]],Hoja4!A288:B1054,2,FALSE)</f>
        <v>42</v>
      </c>
      <c r="O286" s="9">
        <f>DATE(YEAR(salacsv__2[[#This Row],[Hora de Llegada]]),MONTH(salacsv__2[[#This Row],[Hora de Llegada]]),DAY(salacsv__2[[#This Row],[Hora de Llegada]]))</f>
        <v>45019</v>
      </c>
      <c r="P286" s="6">
        <f>MOD(salacsv__2[[#This Row],[Hora de Llegada]],1)</f>
        <v>0.12708333333284827</v>
      </c>
      <c r="Q286" s="6">
        <f>MOD(salacsv__2[[#This Row],[Hora de Salida]],1)</f>
        <v>0.25347222221898846</v>
      </c>
      <c r="R286" s="6">
        <f>IF(salacsv__2[[#This Row],[Estado de la Mesa]]="Ocupada",(salacsv__2[[#This Row],[Hora de salida2]]-salacsv__2[[#This Row],[Hora de llegada2]])+$V$2,salacsv__2[[#This Row],[Hora de salida2]]-salacsv__2[[#This Row],[Hora de llegada2]])</f>
        <v>0.12638888888614019</v>
      </c>
      <c r="S286" s="5">
        <f>VLOOKUP(salacsv__2[[#This Row],[Número de Orden]],Hoja4!A288:C1054,3,FALSE)/60</f>
        <v>0.2</v>
      </c>
      <c r="T286" s="5">
        <f>IF(salacsv__2[[#This Row],[Tiempo de permanencia]]*24-S286&lt;0,0,salacsv__2[[#This Row],[Tiempo de permanencia]]*24-S286)</f>
        <v>2.8333333332673645</v>
      </c>
      <c r="U286" t="str">
        <f>IF(salacsv__2[[#This Row],[Tiempo de degustación (Horas)]]&gt;0,"SI","NO")</f>
        <v>SI</v>
      </c>
      <c r="W286" s="7" t="str">
        <f>TEXT(salacsv__2[[#This Row],[Fecha de factura]],"DDDD")</f>
        <v>lunes</v>
      </c>
    </row>
    <row r="287" spans="1:23" x14ac:dyDescent="0.25">
      <c r="A287">
        <v>15</v>
      </c>
      <c r="B287" t="s">
        <v>129</v>
      </c>
      <c r="C287">
        <v>6</v>
      </c>
      <c r="D287" s="8">
        <v>45019.015277777777</v>
      </c>
      <c r="E287" s="8">
        <v>45019.102777777778</v>
      </c>
      <c r="F287" t="s">
        <v>52</v>
      </c>
      <c r="G287" t="s">
        <v>22</v>
      </c>
      <c r="H287" t="s">
        <v>16</v>
      </c>
      <c r="I287" s="5">
        <v>41.96</v>
      </c>
      <c r="J287" t="s">
        <v>24</v>
      </c>
      <c r="K287">
        <v>286</v>
      </c>
      <c r="L287" t="s">
        <v>49</v>
      </c>
      <c r="M287" t="s">
        <v>38</v>
      </c>
      <c r="N287">
        <f>VLOOKUP(salacsv__2[[#This Row],[Número de Orden]],Hoja4!A289:B1055,2,FALSE)</f>
        <v>68</v>
      </c>
      <c r="O287" s="9">
        <f>DATE(YEAR(salacsv__2[[#This Row],[Hora de Llegada]]),MONTH(salacsv__2[[#This Row],[Hora de Llegada]]),DAY(salacsv__2[[#This Row],[Hora de Llegada]]))</f>
        <v>45019</v>
      </c>
      <c r="P287" s="6">
        <f>MOD(salacsv__2[[#This Row],[Hora de Llegada]],1)</f>
        <v>1.5277777776645962E-2</v>
      </c>
      <c r="Q287" s="6">
        <f>MOD(salacsv__2[[#This Row],[Hora de Salida]],1)</f>
        <v>0.10277777777810115</v>
      </c>
      <c r="R287" s="6">
        <f>IF(salacsv__2[[#This Row],[Estado de la Mesa]]="Ocupada",(salacsv__2[[#This Row],[Hora de salida2]]-salacsv__2[[#This Row],[Hora de llegada2]])+$V$2,salacsv__2[[#This Row],[Hora de salida2]]-salacsv__2[[#This Row],[Hora de llegada2]])</f>
        <v>9.7916666668121863E-2</v>
      </c>
      <c r="S287" s="5">
        <f>VLOOKUP(salacsv__2[[#This Row],[Número de Orden]],Hoja4!A289:C1055,3,FALSE)/60</f>
        <v>0.41666666666666669</v>
      </c>
      <c r="T287" s="5">
        <f>IF(salacsv__2[[#This Row],[Tiempo de permanencia]]*24-S287&lt;0,0,salacsv__2[[#This Row],[Tiempo de permanencia]]*24-S287)</f>
        <v>1.9333333333682579</v>
      </c>
      <c r="U287" t="str">
        <f>IF(salacsv__2[[#This Row],[Tiempo de degustación (Horas)]]&gt;0,"SI","NO")</f>
        <v>SI</v>
      </c>
      <c r="W287" s="7" t="str">
        <f>TEXT(salacsv__2[[#This Row],[Fecha de factura]],"DDDD")</f>
        <v>lunes</v>
      </c>
    </row>
    <row r="288" spans="1:23" x14ac:dyDescent="0.25">
      <c r="A288">
        <v>20</v>
      </c>
      <c r="B288" t="s">
        <v>430</v>
      </c>
      <c r="C288">
        <v>2</v>
      </c>
      <c r="D288" s="8">
        <v>45019.150694444441</v>
      </c>
      <c r="E288" s="8">
        <v>45019.197222222225</v>
      </c>
      <c r="F288" t="s">
        <v>21</v>
      </c>
      <c r="G288" t="s">
        <v>22</v>
      </c>
      <c r="H288" t="s">
        <v>36</v>
      </c>
      <c r="I288" s="5">
        <v>31.67</v>
      </c>
      <c r="J288" t="s">
        <v>28</v>
      </c>
      <c r="K288">
        <v>287</v>
      </c>
      <c r="L288" t="s">
        <v>37</v>
      </c>
      <c r="M288" t="s">
        <v>603</v>
      </c>
      <c r="N288">
        <f>VLOOKUP(salacsv__2[[#This Row],[Número de Orden]],Hoja4!A290:B1056,2,FALSE)</f>
        <v>202</v>
      </c>
      <c r="O288" s="9">
        <f>DATE(YEAR(salacsv__2[[#This Row],[Hora de Llegada]]),MONTH(salacsv__2[[#This Row],[Hora de Llegada]]),DAY(salacsv__2[[#This Row],[Hora de Llegada]]))</f>
        <v>45019</v>
      </c>
      <c r="P288" s="6">
        <f>MOD(salacsv__2[[#This Row],[Hora de Llegada]],1)</f>
        <v>0.15069444444088731</v>
      </c>
      <c r="Q288" s="6">
        <f>MOD(salacsv__2[[#This Row],[Hora de Salida]],1)</f>
        <v>0.19722222222480923</v>
      </c>
      <c r="R288" s="6">
        <f>IF(salacsv__2[[#This Row],[Estado de la Mesa]]="Ocupada",(salacsv__2[[#This Row],[Hora de salida2]]-salacsv__2[[#This Row],[Hora de llegada2]])+$V$2,salacsv__2[[#This Row],[Hora de salida2]]-salacsv__2[[#This Row],[Hora de llegada2]])</f>
        <v>4.652777778392192E-2</v>
      </c>
      <c r="S288" s="5">
        <f>VLOOKUP(salacsv__2[[#This Row],[Número de Orden]],Hoja4!A290:C1056,3,FALSE)/60</f>
        <v>2.0166666666666666</v>
      </c>
      <c r="T288" s="5">
        <f>IF(salacsv__2[[#This Row],[Tiempo de permanencia]]*24-S288&lt;0,0,salacsv__2[[#This Row],[Tiempo de permanencia]]*24-S288)</f>
        <v>0</v>
      </c>
      <c r="U288" t="str">
        <f>IF(salacsv__2[[#This Row],[Tiempo de degustación (Horas)]]&gt;0,"SI","NO")</f>
        <v>NO</v>
      </c>
      <c r="W288" s="7" t="str">
        <f>TEXT(salacsv__2[[#This Row],[Fecha de factura]],"DDDD")</f>
        <v>lunes</v>
      </c>
    </row>
    <row r="289" spans="1:23" x14ac:dyDescent="0.25">
      <c r="A289">
        <v>15</v>
      </c>
      <c r="B289" t="s">
        <v>604</v>
      </c>
      <c r="C289">
        <v>3</v>
      </c>
      <c r="D289" s="8">
        <v>45019.088888888888</v>
      </c>
      <c r="E289" s="8">
        <v>45019.231249999997</v>
      </c>
      <c r="F289" t="s">
        <v>21</v>
      </c>
      <c r="G289" t="s">
        <v>15</v>
      </c>
      <c r="H289" t="s">
        <v>16</v>
      </c>
      <c r="I289" s="5">
        <v>13.3</v>
      </c>
      <c r="J289" t="s">
        <v>28</v>
      </c>
      <c r="K289">
        <v>288</v>
      </c>
      <c r="L289" t="s">
        <v>55</v>
      </c>
      <c r="M289" t="s">
        <v>605</v>
      </c>
      <c r="N289">
        <f>VLOOKUP(salacsv__2[[#This Row],[Número de Orden]],Hoja4!A291:B1057,2,FALSE)</f>
        <v>86</v>
      </c>
      <c r="O289" s="9">
        <f>DATE(YEAR(salacsv__2[[#This Row],[Hora de Llegada]]),MONTH(salacsv__2[[#This Row],[Hora de Llegada]]),DAY(salacsv__2[[#This Row],[Hora de Llegada]]))</f>
        <v>45019</v>
      </c>
      <c r="P289" s="6">
        <f>MOD(salacsv__2[[#This Row],[Hora de Llegada]],1)</f>
        <v>8.8888888887595385E-2</v>
      </c>
      <c r="Q289" s="6">
        <f>MOD(salacsv__2[[#This Row],[Hora de Salida]],1)</f>
        <v>0.23124999999708962</v>
      </c>
      <c r="R289" s="6">
        <f>IF(salacsv__2[[#This Row],[Estado de la Mesa]]="Ocupada",(salacsv__2[[#This Row],[Hora de salida2]]-salacsv__2[[#This Row],[Hora de llegada2]])+$V$2,salacsv__2[[#This Row],[Hora de salida2]]-salacsv__2[[#This Row],[Hora de llegada2]])</f>
        <v>0.14236111110949423</v>
      </c>
      <c r="S289" s="5">
        <f>VLOOKUP(salacsv__2[[#This Row],[Número de Orden]],Hoja4!A291:C1057,3,FALSE)/60</f>
        <v>0.6333333333333333</v>
      </c>
      <c r="T289" s="5">
        <f>IF(salacsv__2[[#This Row],[Tiempo de permanencia]]*24-S289&lt;0,0,salacsv__2[[#This Row],[Tiempo de permanencia]]*24-S289)</f>
        <v>2.7833333332945283</v>
      </c>
      <c r="U289" t="str">
        <f>IF(salacsv__2[[#This Row],[Tiempo de degustación (Horas)]]&gt;0,"SI","NO")</f>
        <v>SI</v>
      </c>
      <c r="W289" s="7" t="str">
        <f>TEXT(salacsv__2[[#This Row],[Fecha de factura]],"DDDD")</f>
        <v>lunes</v>
      </c>
    </row>
    <row r="290" spans="1:23" x14ac:dyDescent="0.25">
      <c r="A290">
        <v>15</v>
      </c>
      <c r="B290" t="s">
        <v>606</v>
      </c>
      <c r="C290">
        <v>5</v>
      </c>
      <c r="D290" s="8">
        <v>45019.130555555559</v>
      </c>
      <c r="E290" s="8">
        <v>45019.265972222223</v>
      </c>
      <c r="F290" t="s">
        <v>21</v>
      </c>
      <c r="G290" t="s">
        <v>22</v>
      </c>
      <c r="H290" t="s">
        <v>36</v>
      </c>
      <c r="I290" s="5">
        <v>26.56</v>
      </c>
      <c r="J290" t="s">
        <v>17</v>
      </c>
      <c r="K290">
        <v>289</v>
      </c>
      <c r="L290" t="s">
        <v>59</v>
      </c>
      <c r="M290" t="s">
        <v>607</v>
      </c>
      <c r="N290">
        <f>VLOOKUP(salacsv__2[[#This Row],[Número de Orden]],Hoja4!A292:B1058,2,FALSE)</f>
        <v>138</v>
      </c>
      <c r="O290" s="9">
        <f>DATE(YEAR(salacsv__2[[#This Row],[Hora de Llegada]]),MONTH(salacsv__2[[#This Row],[Hora de Llegada]]),DAY(salacsv__2[[#This Row],[Hora de Llegada]]))</f>
        <v>45019</v>
      </c>
      <c r="P290" s="6">
        <f>MOD(salacsv__2[[#This Row],[Hora de Llegada]],1)</f>
        <v>0.13055555555911269</v>
      </c>
      <c r="Q290" s="6">
        <f>MOD(salacsv__2[[#This Row],[Hora de Salida]],1)</f>
        <v>0.26597222222335404</v>
      </c>
      <c r="R290" s="6">
        <f>IF(salacsv__2[[#This Row],[Estado de la Mesa]]="Ocupada",(salacsv__2[[#This Row],[Hora de salida2]]-salacsv__2[[#This Row],[Hora de llegada2]])+$V$2,salacsv__2[[#This Row],[Hora de salida2]]-salacsv__2[[#This Row],[Hora de llegada2]])</f>
        <v>0.13541666666424135</v>
      </c>
      <c r="S290" s="5">
        <f>VLOOKUP(salacsv__2[[#This Row],[Número de Orden]],Hoja4!A292:C1058,3,FALSE)/60</f>
        <v>1.1333333333333333</v>
      </c>
      <c r="T290" s="5">
        <f>IF(salacsv__2[[#This Row],[Tiempo de permanencia]]*24-S290&lt;0,0,salacsv__2[[#This Row],[Tiempo de permanencia]]*24-S290)</f>
        <v>2.116666666608459</v>
      </c>
      <c r="U290" t="str">
        <f>IF(salacsv__2[[#This Row],[Tiempo de degustación (Horas)]]&gt;0,"SI","NO")</f>
        <v>SI</v>
      </c>
      <c r="W290" s="7" t="str">
        <f>TEXT(salacsv__2[[#This Row],[Fecha de factura]],"DDDD")</f>
        <v>lunes</v>
      </c>
    </row>
    <row r="291" spans="1:23" x14ac:dyDescent="0.25">
      <c r="A291">
        <v>19</v>
      </c>
      <c r="B291" t="s">
        <v>130</v>
      </c>
      <c r="C291">
        <v>3</v>
      </c>
      <c r="D291" s="8">
        <v>45019.087500000001</v>
      </c>
      <c r="E291" s="8">
        <v>45019.189583333333</v>
      </c>
      <c r="F291" t="s">
        <v>52</v>
      </c>
      <c r="G291" t="s">
        <v>22</v>
      </c>
      <c r="H291" t="s">
        <v>16</v>
      </c>
      <c r="I291" s="5">
        <v>14.59</v>
      </c>
      <c r="J291" t="s">
        <v>24</v>
      </c>
      <c r="K291">
        <v>290</v>
      </c>
      <c r="L291" t="s">
        <v>59</v>
      </c>
      <c r="M291" t="s">
        <v>34</v>
      </c>
      <c r="N291">
        <f>VLOOKUP(salacsv__2[[#This Row],[Número de Orden]],Hoja4!A293:B1059,2,FALSE)</f>
        <v>40</v>
      </c>
      <c r="O291" s="9">
        <f>DATE(YEAR(salacsv__2[[#This Row],[Hora de Llegada]]),MONTH(salacsv__2[[#This Row],[Hora de Llegada]]),DAY(salacsv__2[[#This Row],[Hora de Llegada]]))</f>
        <v>45019</v>
      </c>
      <c r="P291" s="6">
        <f>MOD(salacsv__2[[#This Row],[Hora de Llegada]],1)</f>
        <v>8.7500000001455192E-2</v>
      </c>
      <c r="Q291" s="6">
        <f>MOD(salacsv__2[[#This Row],[Hora de Salida]],1)</f>
        <v>0.18958333333284827</v>
      </c>
      <c r="R291" s="6">
        <f>IF(salacsv__2[[#This Row],[Estado de la Mesa]]="Ocupada",(salacsv__2[[#This Row],[Hora de salida2]]-salacsv__2[[#This Row],[Hora de llegada2]])+$V$2,salacsv__2[[#This Row],[Hora de salida2]]-salacsv__2[[#This Row],[Hora de llegada2]])</f>
        <v>0.11249999999805975</v>
      </c>
      <c r="S291" s="5">
        <f>VLOOKUP(salacsv__2[[#This Row],[Número de Orden]],Hoja4!A293:C1059,3,FALSE)/60</f>
        <v>0.95</v>
      </c>
      <c r="T291" s="5">
        <f>IF(salacsv__2[[#This Row],[Tiempo de permanencia]]*24-S291&lt;0,0,salacsv__2[[#This Row],[Tiempo de permanencia]]*24-S291)</f>
        <v>1.7499999999534339</v>
      </c>
      <c r="U291" t="str">
        <f>IF(salacsv__2[[#This Row],[Tiempo de degustación (Horas)]]&gt;0,"SI","NO")</f>
        <v>SI</v>
      </c>
      <c r="W291" s="7" t="str">
        <f>TEXT(salacsv__2[[#This Row],[Fecha de factura]],"DDDD")</f>
        <v>lunes</v>
      </c>
    </row>
    <row r="292" spans="1:23" x14ac:dyDescent="0.25">
      <c r="A292">
        <v>2</v>
      </c>
      <c r="B292" t="s">
        <v>608</v>
      </c>
      <c r="C292">
        <v>6</v>
      </c>
      <c r="D292" s="8">
        <v>45019.137499999997</v>
      </c>
      <c r="E292" s="8">
        <v>45019.256249999999</v>
      </c>
      <c r="F292" t="s">
        <v>32</v>
      </c>
      <c r="G292" t="s">
        <v>48</v>
      </c>
      <c r="H292" t="s">
        <v>23</v>
      </c>
      <c r="I292" s="5">
        <v>15.44</v>
      </c>
      <c r="J292" t="s">
        <v>24</v>
      </c>
      <c r="K292">
        <v>291</v>
      </c>
      <c r="L292" t="s">
        <v>29</v>
      </c>
      <c r="M292" t="s">
        <v>609</v>
      </c>
      <c r="N292">
        <f>VLOOKUP(salacsv__2[[#This Row],[Número de Orden]],Hoja4!A294:B1060,2,FALSE)</f>
        <v>260</v>
      </c>
      <c r="O292" s="9">
        <f>DATE(YEAR(salacsv__2[[#This Row],[Hora de Llegada]]),MONTH(salacsv__2[[#This Row],[Hora de Llegada]]),DAY(salacsv__2[[#This Row],[Hora de Llegada]]))</f>
        <v>45019</v>
      </c>
      <c r="P292" s="6">
        <f>MOD(salacsv__2[[#This Row],[Hora de Llegada]],1)</f>
        <v>0.13749999999708962</v>
      </c>
      <c r="Q292" s="6">
        <f>MOD(salacsv__2[[#This Row],[Hora de Salida]],1)</f>
        <v>0.25624999999854481</v>
      </c>
      <c r="R292" s="6">
        <f>IF(salacsv__2[[#This Row],[Estado de la Mesa]]="Ocupada",(salacsv__2[[#This Row],[Hora de salida2]]-salacsv__2[[#This Row],[Hora de llegada2]])+$V$2,salacsv__2[[#This Row],[Hora de salida2]]-salacsv__2[[#This Row],[Hora de llegada2]])</f>
        <v>0.12916666666812185</v>
      </c>
      <c r="S292" s="5">
        <f>VLOOKUP(salacsv__2[[#This Row],[Número de Orden]],Hoja4!A294:C1060,3,FALSE)/60</f>
        <v>1.5833333333333333</v>
      </c>
      <c r="T292" s="5">
        <f>IF(salacsv__2[[#This Row],[Tiempo de permanencia]]*24-S292&lt;0,0,salacsv__2[[#This Row],[Tiempo de permanencia]]*24-S292)</f>
        <v>1.5166666667015913</v>
      </c>
      <c r="U292" t="str">
        <f>IF(salacsv__2[[#This Row],[Tiempo de degustación (Horas)]]&gt;0,"SI","NO")</f>
        <v>SI</v>
      </c>
      <c r="W292" s="7" t="str">
        <f>TEXT(salacsv__2[[#This Row],[Fecha de factura]],"DDDD")</f>
        <v>lunes</v>
      </c>
    </row>
    <row r="293" spans="1:23" x14ac:dyDescent="0.25">
      <c r="A293">
        <v>10</v>
      </c>
      <c r="B293" t="s">
        <v>131</v>
      </c>
      <c r="C293">
        <v>3</v>
      </c>
      <c r="D293" s="8">
        <v>45019.006249999999</v>
      </c>
      <c r="E293" s="8">
        <v>45019.07708333333</v>
      </c>
      <c r="F293" t="s">
        <v>52</v>
      </c>
      <c r="G293" t="s">
        <v>15</v>
      </c>
      <c r="H293" t="s">
        <v>36</v>
      </c>
      <c r="I293" s="5">
        <v>29.72</v>
      </c>
      <c r="J293" t="s">
        <v>28</v>
      </c>
      <c r="K293">
        <v>292</v>
      </c>
      <c r="L293" t="s">
        <v>49</v>
      </c>
      <c r="M293" t="s">
        <v>30</v>
      </c>
      <c r="N293">
        <f>VLOOKUP(salacsv__2[[#This Row],[Número de Orden]],Hoja4!A295:B1061,2,FALSE)</f>
        <v>84</v>
      </c>
      <c r="O293" s="9">
        <f>DATE(YEAR(salacsv__2[[#This Row],[Hora de Llegada]]),MONTH(salacsv__2[[#This Row],[Hora de Llegada]]),DAY(salacsv__2[[#This Row],[Hora de Llegada]]))</f>
        <v>45019</v>
      </c>
      <c r="P293" s="6">
        <f>MOD(salacsv__2[[#This Row],[Hora de Llegada]],1)</f>
        <v>6.2499999985448085E-3</v>
      </c>
      <c r="Q293" s="6">
        <f>MOD(salacsv__2[[#This Row],[Hora de Salida]],1)</f>
        <v>7.7083333329937886E-2</v>
      </c>
      <c r="R293" s="6">
        <f>IF(salacsv__2[[#This Row],[Estado de la Mesa]]="Ocupada",(salacsv__2[[#This Row],[Hora de salida2]]-salacsv__2[[#This Row],[Hora de llegada2]])+$V$2,salacsv__2[[#This Row],[Hora de salida2]]-salacsv__2[[#This Row],[Hora de llegada2]])</f>
        <v>7.0833333331393078E-2</v>
      </c>
      <c r="S293" s="5">
        <f>VLOOKUP(salacsv__2[[#This Row],[Número de Orden]],Hoja4!A295:C1061,3,FALSE)/60</f>
        <v>0.38333333333333336</v>
      </c>
      <c r="T293" s="5">
        <f>IF(salacsv__2[[#This Row],[Tiempo de permanencia]]*24-S293&lt;0,0,salacsv__2[[#This Row],[Tiempo de permanencia]]*24-S293)</f>
        <v>1.3166666666201006</v>
      </c>
      <c r="U293" t="str">
        <f>IF(salacsv__2[[#This Row],[Tiempo de degustación (Horas)]]&gt;0,"SI","NO")</f>
        <v>SI</v>
      </c>
      <c r="W293" s="7" t="str">
        <f>TEXT(salacsv__2[[#This Row],[Fecha de factura]],"DDDD")</f>
        <v>lunes</v>
      </c>
    </row>
    <row r="294" spans="1:23" x14ac:dyDescent="0.25">
      <c r="A294">
        <v>16</v>
      </c>
      <c r="B294" t="s">
        <v>610</v>
      </c>
      <c r="C294">
        <v>4</v>
      </c>
      <c r="D294" s="8">
        <v>45019.121527777781</v>
      </c>
      <c r="E294" s="8">
        <v>45019.190972222219</v>
      </c>
      <c r="F294" t="s">
        <v>52</v>
      </c>
      <c r="G294" t="s">
        <v>22</v>
      </c>
      <c r="H294" t="s">
        <v>36</v>
      </c>
      <c r="I294" s="5">
        <v>33.11</v>
      </c>
      <c r="J294" t="s">
        <v>28</v>
      </c>
      <c r="K294">
        <v>293</v>
      </c>
      <c r="L294" t="s">
        <v>49</v>
      </c>
      <c r="M294" t="s">
        <v>611</v>
      </c>
      <c r="N294">
        <f>VLOOKUP(salacsv__2[[#This Row],[Número de Orden]],Hoja4!A296:B1062,2,FALSE)</f>
        <v>216</v>
      </c>
      <c r="O294" s="9">
        <f>DATE(YEAR(salacsv__2[[#This Row],[Hora de Llegada]]),MONTH(salacsv__2[[#This Row],[Hora de Llegada]]),DAY(salacsv__2[[#This Row],[Hora de Llegada]]))</f>
        <v>45019</v>
      </c>
      <c r="P294" s="6">
        <f>MOD(salacsv__2[[#This Row],[Hora de Llegada]],1)</f>
        <v>0.12152777778101154</v>
      </c>
      <c r="Q294" s="6">
        <f>MOD(salacsv__2[[#This Row],[Hora de Salida]],1)</f>
        <v>0.19097222221898846</v>
      </c>
      <c r="R294" s="6">
        <f>IF(salacsv__2[[#This Row],[Estado de la Mesa]]="Ocupada",(salacsv__2[[#This Row],[Hora de salida2]]-salacsv__2[[#This Row],[Hora de llegada2]])+$V$2,salacsv__2[[#This Row],[Hora de salida2]]-salacsv__2[[#This Row],[Hora de llegada2]])</f>
        <v>6.9444444437976927E-2</v>
      </c>
      <c r="S294" s="5">
        <f>VLOOKUP(salacsv__2[[#This Row],[Número de Orden]],Hoja4!A296:C1062,3,FALSE)/60</f>
        <v>2</v>
      </c>
      <c r="T294" s="5">
        <f>IF(salacsv__2[[#This Row],[Tiempo de permanencia]]*24-S294&lt;0,0,salacsv__2[[#This Row],[Tiempo de permanencia]]*24-S294)</f>
        <v>0</v>
      </c>
      <c r="U294" t="str">
        <f>IF(salacsv__2[[#This Row],[Tiempo de degustación (Horas)]]&gt;0,"SI","NO")</f>
        <v>NO</v>
      </c>
      <c r="W294" s="7" t="str">
        <f>TEXT(salacsv__2[[#This Row],[Fecha de factura]],"DDDD")</f>
        <v>lunes</v>
      </c>
    </row>
    <row r="295" spans="1:23" x14ac:dyDescent="0.25">
      <c r="A295">
        <v>17</v>
      </c>
      <c r="B295" t="s">
        <v>104</v>
      </c>
      <c r="C295">
        <v>6</v>
      </c>
      <c r="D295" s="8">
        <v>45019.018055555556</v>
      </c>
      <c r="E295" s="8">
        <v>45019.164583333331</v>
      </c>
      <c r="F295" t="s">
        <v>32</v>
      </c>
      <c r="G295" t="s">
        <v>48</v>
      </c>
      <c r="H295" t="s">
        <v>16</v>
      </c>
      <c r="I295" s="5">
        <v>20.36</v>
      </c>
      <c r="J295" t="s">
        <v>17</v>
      </c>
      <c r="K295">
        <v>294</v>
      </c>
      <c r="L295" t="s">
        <v>37</v>
      </c>
      <c r="M295" t="s">
        <v>612</v>
      </c>
      <c r="N295">
        <f>VLOOKUP(salacsv__2[[#This Row],[Número de Orden]],Hoja4!A297:B1063,2,FALSE)</f>
        <v>326</v>
      </c>
      <c r="O295" s="9">
        <f>DATE(YEAR(salacsv__2[[#This Row],[Hora de Llegada]]),MONTH(salacsv__2[[#This Row],[Hora de Llegada]]),DAY(salacsv__2[[#This Row],[Hora de Llegada]]))</f>
        <v>45019</v>
      </c>
      <c r="P295" s="6">
        <f>MOD(salacsv__2[[#This Row],[Hora de Llegada]],1)</f>
        <v>1.8055555556202307E-2</v>
      </c>
      <c r="Q295" s="6">
        <f>MOD(salacsv__2[[#This Row],[Hora de Salida]],1)</f>
        <v>0.16458333333139308</v>
      </c>
      <c r="R295" s="6">
        <f>IF(salacsv__2[[#This Row],[Estado de la Mesa]]="Ocupada",(salacsv__2[[#This Row],[Hora de salida2]]-salacsv__2[[#This Row],[Hora de llegada2]])+$V$2,salacsv__2[[#This Row],[Hora de salida2]]-salacsv__2[[#This Row],[Hora de llegada2]])</f>
        <v>0.14652777777519077</v>
      </c>
      <c r="S295" s="5">
        <f>VLOOKUP(salacsv__2[[#This Row],[Número de Orden]],Hoja4!A297:C1063,3,FALSE)/60</f>
        <v>1.4333333333333333</v>
      </c>
      <c r="T295" s="5">
        <f>IF(salacsv__2[[#This Row],[Tiempo de permanencia]]*24-S295&lt;0,0,salacsv__2[[#This Row],[Tiempo de permanencia]]*24-S295)</f>
        <v>2.0833333332712449</v>
      </c>
      <c r="U295" t="str">
        <f>IF(salacsv__2[[#This Row],[Tiempo de degustación (Horas)]]&gt;0,"SI","NO")</f>
        <v>SI</v>
      </c>
      <c r="W295" s="7" t="str">
        <f>TEXT(salacsv__2[[#This Row],[Fecha de factura]],"DDDD")</f>
        <v>lunes</v>
      </c>
    </row>
    <row r="296" spans="1:23" x14ac:dyDescent="0.25">
      <c r="A296">
        <v>3</v>
      </c>
      <c r="B296" t="s">
        <v>613</v>
      </c>
      <c r="C296">
        <v>1</v>
      </c>
      <c r="D296" s="8">
        <v>45019.006944444445</v>
      </c>
      <c r="E296" s="8">
        <v>45019.084027777775</v>
      </c>
      <c r="F296" t="s">
        <v>32</v>
      </c>
      <c r="G296" t="s">
        <v>22</v>
      </c>
      <c r="H296" t="s">
        <v>16</v>
      </c>
      <c r="I296" s="5">
        <v>46.42</v>
      </c>
      <c r="J296" t="s">
        <v>28</v>
      </c>
      <c r="K296">
        <v>295</v>
      </c>
      <c r="L296" t="s">
        <v>55</v>
      </c>
      <c r="M296" t="s">
        <v>614</v>
      </c>
      <c r="N296">
        <f>VLOOKUP(salacsv__2[[#This Row],[Número de Orden]],Hoja4!A298:B1064,2,FALSE)</f>
        <v>247</v>
      </c>
      <c r="O296" s="9">
        <f>DATE(YEAR(salacsv__2[[#This Row],[Hora de Llegada]]),MONTH(salacsv__2[[#This Row],[Hora de Llegada]]),DAY(salacsv__2[[#This Row],[Hora de Llegada]]))</f>
        <v>45019</v>
      </c>
      <c r="P296" s="6">
        <f>MOD(salacsv__2[[#This Row],[Hora de Llegada]],1)</f>
        <v>6.9444444452528842E-3</v>
      </c>
      <c r="Q296" s="6">
        <f>MOD(salacsv__2[[#This Row],[Hora de Salida]],1)</f>
        <v>8.4027777775190771E-2</v>
      </c>
      <c r="R296" s="6">
        <f>IF(salacsv__2[[#This Row],[Estado de la Mesa]]="Ocupada",(salacsv__2[[#This Row],[Hora de salida2]]-salacsv__2[[#This Row],[Hora de llegada2]])+$V$2,salacsv__2[[#This Row],[Hora de salida2]]-salacsv__2[[#This Row],[Hora de llegada2]])</f>
        <v>7.7083333329937886E-2</v>
      </c>
      <c r="S296" s="5">
        <f>VLOOKUP(salacsv__2[[#This Row],[Número de Orden]],Hoja4!A298:C1064,3,FALSE)/60</f>
        <v>2.95</v>
      </c>
      <c r="T296" s="5">
        <f>IF(salacsv__2[[#This Row],[Tiempo de permanencia]]*24-S296&lt;0,0,salacsv__2[[#This Row],[Tiempo de permanencia]]*24-S296)</f>
        <v>0</v>
      </c>
      <c r="U296" t="str">
        <f>IF(salacsv__2[[#This Row],[Tiempo de degustación (Horas)]]&gt;0,"SI","NO")</f>
        <v>NO</v>
      </c>
      <c r="W296" s="7" t="str">
        <f>TEXT(salacsv__2[[#This Row],[Fecha de factura]],"DDDD")</f>
        <v>lunes</v>
      </c>
    </row>
    <row r="297" spans="1:23" x14ac:dyDescent="0.25">
      <c r="A297">
        <v>14</v>
      </c>
      <c r="B297" t="s">
        <v>615</v>
      </c>
      <c r="C297">
        <v>1</v>
      </c>
      <c r="D297" s="8">
        <v>45019.117361111108</v>
      </c>
      <c r="E297" s="8">
        <v>45019.248611111114</v>
      </c>
      <c r="F297" t="s">
        <v>32</v>
      </c>
      <c r="G297" t="s">
        <v>15</v>
      </c>
      <c r="H297" t="s">
        <v>16</v>
      </c>
      <c r="I297" s="5">
        <v>29.07</v>
      </c>
      <c r="J297" t="s">
        <v>24</v>
      </c>
      <c r="K297">
        <v>296</v>
      </c>
      <c r="L297" t="s">
        <v>59</v>
      </c>
      <c r="M297" t="s">
        <v>616</v>
      </c>
      <c r="N297">
        <f>VLOOKUP(salacsv__2[[#This Row],[Número de Orden]],Hoja4!A299:B1065,2,FALSE)</f>
        <v>59</v>
      </c>
      <c r="O297" s="9">
        <f>DATE(YEAR(salacsv__2[[#This Row],[Hora de Llegada]]),MONTH(salacsv__2[[#This Row],[Hora de Llegada]]),DAY(salacsv__2[[#This Row],[Hora de Llegada]]))</f>
        <v>45019</v>
      </c>
      <c r="P297" s="6">
        <f>MOD(salacsv__2[[#This Row],[Hora de Llegada]],1)</f>
        <v>0.11736111110803904</v>
      </c>
      <c r="Q297" s="6">
        <f>MOD(salacsv__2[[#This Row],[Hora de Salida]],1)</f>
        <v>0.24861111111385981</v>
      </c>
      <c r="R297" s="6">
        <f>IF(salacsv__2[[#This Row],[Estado de la Mesa]]="Ocupada",(salacsv__2[[#This Row],[Hora de salida2]]-salacsv__2[[#This Row],[Hora de llegada2]])+$V$2,salacsv__2[[#This Row],[Hora de salida2]]-salacsv__2[[#This Row],[Hora de llegada2]])</f>
        <v>0.14166666667248742</v>
      </c>
      <c r="S297" s="5">
        <f>VLOOKUP(salacsv__2[[#This Row],[Número de Orden]],Hoja4!A299:C1065,3,FALSE)/60</f>
        <v>0.76666666666666672</v>
      </c>
      <c r="T297" s="5">
        <f>IF(salacsv__2[[#This Row],[Tiempo de permanencia]]*24-S297&lt;0,0,salacsv__2[[#This Row],[Tiempo de permanencia]]*24-S297)</f>
        <v>2.6333333334730318</v>
      </c>
      <c r="U297" t="str">
        <f>IF(salacsv__2[[#This Row],[Tiempo de degustación (Horas)]]&gt;0,"SI","NO")</f>
        <v>SI</v>
      </c>
      <c r="W297" s="7" t="str">
        <f>TEXT(salacsv__2[[#This Row],[Fecha de factura]],"DDDD")</f>
        <v>lunes</v>
      </c>
    </row>
    <row r="298" spans="1:23" x14ac:dyDescent="0.25">
      <c r="A298">
        <v>4</v>
      </c>
      <c r="B298" t="s">
        <v>20</v>
      </c>
      <c r="C298">
        <v>3</v>
      </c>
      <c r="D298" s="8">
        <v>45019.043749999997</v>
      </c>
      <c r="E298" s="8">
        <v>45019.185416666667</v>
      </c>
      <c r="F298" t="s">
        <v>73</v>
      </c>
      <c r="G298" t="s">
        <v>22</v>
      </c>
      <c r="H298" t="s">
        <v>16</v>
      </c>
      <c r="I298" s="5">
        <v>43.46</v>
      </c>
      <c r="J298" t="s">
        <v>24</v>
      </c>
      <c r="K298">
        <v>297</v>
      </c>
      <c r="L298" t="s">
        <v>59</v>
      </c>
      <c r="M298" t="s">
        <v>617</v>
      </c>
      <c r="N298">
        <f>VLOOKUP(salacsv__2[[#This Row],[Número de Orden]],Hoja4!A300:B1066,2,FALSE)</f>
        <v>175</v>
      </c>
      <c r="O298" s="9">
        <f>DATE(YEAR(salacsv__2[[#This Row],[Hora de Llegada]]),MONTH(salacsv__2[[#This Row],[Hora de Llegada]]),DAY(salacsv__2[[#This Row],[Hora de Llegada]]))</f>
        <v>45019</v>
      </c>
      <c r="P298" s="6">
        <f>MOD(salacsv__2[[#This Row],[Hora de Llegada]],1)</f>
        <v>4.3749999997089617E-2</v>
      </c>
      <c r="Q298" s="6">
        <f>MOD(salacsv__2[[#This Row],[Hora de Salida]],1)</f>
        <v>0.18541666666715173</v>
      </c>
      <c r="R298" s="6">
        <f>IF(salacsv__2[[#This Row],[Estado de la Mesa]]="Ocupada",(salacsv__2[[#This Row],[Hora de salida2]]-salacsv__2[[#This Row],[Hora de llegada2]])+$V$2,salacsv__2[[#This Row],[Hora de salida2]]-salacsv__2[[#This Row],[Hora de llegada2]])</f>
        <v>0.15208333333672877</v>
      </c>
      <c r="S298" s="5">
        <f>VLOOKUP(salacsv__2[[#This Row],[Número de Orden]],Hoja4!A300:C1066,3,FALSE)/60</f>
        <v>1.8666666666666667</v>
      </c>
      <c r="T298" s="5">
        <f>IF(salacsv__2[[#This Row],[Tiempo de permanencia]]*24-S298&lt;0,0,salacsv__2[[#This Row],[Tiempo de permanencia]]*24-S298)</f>
        <v>1.783333333414824</v>
      </c>
      <c r="U298" t="str">
        <f>IF(salacsv__2[[#This Row],[Tiempo de degustación (Horas)]]&gt;0,"SI","NO")</f>
        <v>SI</v>
      </c>
      <c r="W298" s="7" t="str">
        <f>TEXT(salacsv__2[[#This Row],[Fecha de factura]],"DDDD")</f>
        <v>lunes</v>
      </c>
    </row>
    <row r="299" spans="1:23" x14ac:dyDescent="0.25">
      <c r="A299">
        <v>11</v>
      </c>
      <c r="B299" t="s">
        <v>618</v>
      </c>
      <c r="C299">
        <v>4</v>
      </c>
      <c r="D299" s="8">
        <v>45019.134722222225</v>
      </c>
      <c r="E299" s="8">
        <v>45019.228472222225</v>
      </c>
      <c r="F299" t="s">
        <v>21</v>
      </c>
      <c r="G299" t="s">
        <v>48</v>
      </c>
      <c r="H299" t="s">
        <v>16</v>
      </c>
      <c r="I299" s="5">
        <v>23.24</v>
      </c>
      <c r="J299" t="s">
        <v>28</v>
      </c>
      <c r="K299">
        <v>298</v>
      </c>
      <c r="L299" t="s">
        <v>29</v>
      </c>
      <c r="M299" t="s">
        <v>619</v>
      </c>
      <c r="N299">
        <f>VLOOKUP(salacsv__2[[#This Row],[Número de Orden]],Hoja4!A301:B1067,2,FALSE)</f>
        <v>255</v>
      </c>
      <c r="O299" s="9">
        <f>DATE(YEAR(salacsv__2[[#This Row],[Hora de Llegada]]),MONTH(salacsv__2[[#This Row],[Hora de Llegada]]),DAY(salacsv__2[[#This Row],[Hora de Llegada]]))</f>
        <v>45019</v>
      </c>
      <c r="P299" s="6">
        <f>MOD(salacsv__2[[#This Row],[Hora de Llegada]],1)</f>
        <v>0.13472222222480923</v>
      </c>
      <c r="Q299" s="6">
        <f>MOD(salacsv__2[[#This Row],[Hora de Salida]],1)</f>
        <v>0.22847222222480923</v>
      </c>
      <c r="R299" s="6">
        <f>IF(salacsv__2[[#This Row],[Estado de la Mesa]]="Ocupada",(salacsv__2[[#This Row],[Hora de salida2]]-salacsv__2[[#This Row],[Hora de llegada2]])+$V$2,salacsv__2[[#This Row],[Hora de salida2]]-salacsv__2[[#This Row],[Hora de llegada2]])</f>
        <v>9.375E-2</v>
      </c>
      <c r="S299" s="5">
        <f>VLOOKUP(salacsv__2[[#This Row],[Número de Orden]],Hoja4!A301:C1067,3,FALSE)/60</f>
        <v>2.35</v>
      </c>
      <c r="T299" s="5">
        <f>IF(salacsv__2[[#This Row],[Tiempo de permanencia]]*24-S299&lt;0,0,salacsv__2[[#This Row],[Tiempo de permanencia]]*24-S299)</f>
        <v>0</v>
      </c>
      <c r="U299" t="str">
        <f>IF(salacsv__2[[#This Row],[Tiempo de degustación (Horas)]]&gt;0,"SI","NO")</f>
        <v>NO</v>
      </c>
      <c r="W299" s="7" t="str">
        <f>TEXT(salacsv__2[[#This Row],[Fecha de factura]],"DDDD")</f>
        <v>lunes</v>
      </c>
    </row>
    <row r="300" spans="1:23" x14ac:dyDescent="0.25">
      <c r="A300">
        <v>6</v>
      </c>
      <c r="B300" t="s">
        <v>620</v>
      </c>
      <c r="C300">
        <v>1</v>
      </c>
      <c r="D300" s="8">
        <v>45019.054861111108</v>
      </c>
      <c r="E300" s="8">
        <v>45019.114583333336</v>
      </c>
      <c r="F300" t="s">
        <v>21</v>
      </c>
      <c r="G300" t="s">
        <v>15</v>
      </c>
      <c r="H300" t="s">
        <v>23</v>
      </c>
      <c r="I300" s="5">
        <v>29.68</v>
      </c>
      <c r="J300" t="s">
        <v>24</v>
      </c>
      <c r="K300">
        <v>299</v>
      </c>
      <c r="L300" t="s">
        <v>55</v>
      </c>
      <c r="M300" t="s">
        <v>621</v>
      </c>
      <c r="N300">
        <f>VLOOKUP(salacsv__2[[#This Row],[Número de Orden]],Hoja4!A302:B1068,2,FALSE)</f>
        <v>182</v>
      </c>
      <c r="O300" s="9">
        <f>DATE(YEAR(salacsv__2[[#This Row],[Hora de Llegada]]),MONTH(salacsv__2[[#This Row],[Hora de Llegada]]),DAY(salacsv__2[[#This Row],[Hora de Llegada]]))</f>
        <v>45019</v>
      </c>
      <c r="P300" s="6">
        <f>MOD(salacsv__2[[#This Row],[Hora de Llegada]],1)</f>
        <v>5.486111110803904E-2</v>
      </c>
      <c r="Q300" s="6">
        <f>MOD(salacsv__2[[#This Row],[Hora de Salida]],1)</f>
        <v>0.11458333333575865</v>
      </c>
      <c r="R300" s="6">
        <f>IF(salacsv__2[[#This Row],[Estado de la Mesa]]="Ocupada",(salacsv__2[[#This Row],[Hora de salida2]]-salacsv__2[[#This Row],[Hora de llegada2]])+$V$2,salacsv__2[[#This Row],[Hora de salida2]]-salacsv__2[[#This Row],[Hora de llegada2]])</f>
        <v>7.0138888894386284E-2</v>
      </c>
      <c r="S300" s="5">
        <f>VLOOKUP(salacsv__2[[#This Row],[Número de Orden]],Hoja4!A302:C1068,3,FALSE)/60</f>
        <v>1.8833333333333333</v>
      </c>
      <c r="T300" s="5">
        <f>IF(salacsv__2[[#This Row],[Tiempo de permanencia]]*24-S300&lt;0,0,salacsv__2[[#This Row],[Tiempo de permanencia]]*24-S300)</f>
        <v>0</v>
      </c>
      <c r="U300" t="str">
        <f>IF(salacsv__2[[#This Row],[Tiempo de degustación (Horas)]]&gt;0,"SI","NO")</f>
        <v>NO</v>
      </c>
      <c r="W300" s="7" t="str">
        <f>TEXT(salacsv__2[[#This Row],[Fecha de factura]],"DDDD")</f>
        <v>lunes</v>
      </c>
    </row>
    <row r="301" spans="1:23" x14ac:dyDescent="0.25">
      <c r="A301">
        <v>18</v>
      </c>
      <c r="B301" t="s">
        <v>413</v>
      </c>
      <c r="C301">
        <v>6</v>
      </c>
      <c r="D301" s="8">
        <v>45019.095138888886</v>
      </c>
      <c r="E301" s="8">
        <v>45019.179861111108</v>
      </c>
      <c r="F301" t="s">
        <v>32</v>
      </c>
      <c r="G301" t="s">
        <v>48</v>
      </c>
      <c r="H301" t="s">
        <v>16</v>
      </c>
      <c r="I301" s="5">
        <v>38.380000000000003</v>
      </c>
      <c r="J301" t="s">
        <v>28</v>
      </c>
      <c r="K301">
        <v>300</v>
      </c>
      <c r="L301" t="s">
        <v>70</v>
      </c>
      <c r="M301" t="s">
        <v>622</v>
      </c>
      <c r="N301">
        <f>VLOOKUP(salacsv__2[[#This Row],[Número de Orden]],Hoja4!A303:B1069,2,FALSE)</f>
        <v>290</v>
      </c>
      <c r="O301" s="9">
        <f>DATE(YEAR(salacsv__2[[#This Row],[Hora de Llegada]]),MONTH(salacsv__2[[#This Row],[Hora de Llegada]]),DAY(salacsv__2[[#This Row],[Hora de Llegada]]))</f>
        <v>45019</v>
      </c>
      <c r="P301" s="6">
        <f>MOD(salacsv__2[[#This Row],[Hora de Llegada]],1)</f>
        <v>9.5138888886140194E-2</v>
      </c>
      <c r="Q301" s="6">
        <f>MOD(salacsv__2[[#This Row],[Hora de Salida]],1)</f>
        <v>0.17986111110803904</v>
      </c>
      <c r="R301" s="6">
        <f>IF(salacsv__2[[#This Row],[Estado de la Mesa]]="Ocupada",(salacsv__2[[#This Row],[Hora de salida2]]-salacsv__2[[#This Row],[Hora de llegada2]])+$V$2,salacsv__2[[#This Row],[Hora de salida2]]-salacsv__2[[#This Row],[Hora de llegada2]])</f>
        <v>8.4722222221898846E-2</v>
      </c>
      <c r="S301" s="5">
        <f>VLOOKUP(salacsv__2[[#This Row],[Número de Orden]],Hoja4!A303:C1069,3,FALSE)/60</f>
        <v>1.9666666666666666</v>
      </c>
      <c r="T301" s="5">
        <f>IF(salacsv__2[[#This Row],[Tiempo de permanencia]]*24-S301&lt;0,0,salacsv__2[[#This Row],[Tiempo de permanencia]]*24-S301)</f>
        <v>6.6666666658905749E-2</v>
      </c>
      <c r="U301" t="str">
        <f>IF(salacsv__2[[#This Row],[Tiempo de degustación (Horas)]]&gt;0,"SI","NO")</f>
        <v>SI</v>
      </c>
      <c r="W301" s="7" t="str">
        <f>TEXT(salacsv__2[[#This Row],[Fecha de factura]],"DDDD")</f>
        <v>lunes</v>
      </c>
    </row>
    <row r="302" spans="1:23" x14ac:dyDescent="0.25">
      <c r="A302">
        <v>8</v>
      </c>
      <c r="B302" t="s">
        <v>623</v>
      </c>
      <c r="C302">
        <v>6</v>
      </c>
      <c r="D302" s="8">
        <v>45019.093055555553</v>
      </c>
      <c r="E302" s="8">
        <v>45019.172222222223</v>
      </c>
      <c r="F302" t="s">
        <v>21</v>
      </c>
      <c r="G302" t="s">
        <v>22</v>
      </c>
      <c r="H302" t="s">
        <v>16</v>
      </c>
      <c r="I302" s="5">
        <v>16.52</v>
      </c>
      <c r="J302" t="s">
        <v>28</v>
      </c>
      <c r="K302">
        <v>301</v>
      </c>
      <c r="L302" t="s">
        <v>55</v>
      </c>
      <c r="M302" t="s">
        <v>624</v>
      </c>
      <c r="N302">
        <f>VLOOKUP(salacsv__2[[#This Row],[Número de Orden]],Hoja4!A304:B1070,2,FALSE)</f>
        <v>223</v>
      </c>
      <c r="O302" s="9">
        <f>DATE(YEAR(salacsv__2[[#This Row],[Hora de Llegada]]),MONTH(salacsv__2[[#This Row],[Hora de Llegada]]),DAY(salacsv__2[[#This Row],[Hora de Llegada]]))</f>
        <v>45019</v>
      </c>
      <c r="P302" s="6">
        <f>MOD(salacsv__2[[#This Row],[Hora de Llegada]],1)</f>
        <v>9.3055555553291924E-2</v>
      </c>
      <c r="Q302" s="6">
        <f>MOD(salacsv__2[[#This Row],[Hora de Salida]],1)</f>
        <v>0.17222222222335404</v>
      </c>
      <c r="R302" s="6">
        <f>IF(salacsv__2[[#This Row],[Estado de la Mesa]]="Ocupada",(salacsv__2[[#This Row],[Hora de salida2]]-salacsv__2[[#This Row],[Hora de llegada2]])+$V$2,salacsv__2[[#This Row],[Hora de salida2]]-salacsv__2[[#This Row],[Hora de llegada2]])</f>
        <v>7.9166666670062114E-2</v>
      </c>
      <c r="S302" s="5">
        <f>VLOOKUP(salacsv__2[[#This Row],[Número de Orden]],Hoja4!A304:C1070,3,FALSE)/60</f>
        <v>3.05</v>
      </c>
      <c r="T302" s="5">
        <f>IF(salacsv__2[[#This Row],[Tiempo de permanencia]]*24-S302&lt;0,0,salacsv__2[[#This Row],[Tiempo de permanencia]]*24-S302)</f>
        <v>0</v>
      </c>
      <c r="U302" t="str">
        <f>IF(salacsv__2[[#This Row],[Tiempo de degustación (Horas)]]&gt;0,"SI","NO")</f>
        <v>NO</v>
      </c>
      <c r="W302" s="7" t="str">
        <f>TEXT(salacsv__2[[#This Row],[Fecha de factura]],"DDDD")</f>
        <v>lunes</v>
      </c>
    </row>
    <row r="303" spans="1:23" x14ac:dyDescent="0.25">
      <c r="A303">
        <v>5</v>
      </c>
      <c r="B303" t="s">
        <v>132</v>
      </c>
      <c r="C303">
        <v>2</v>
      </c>
      <c r="D303" s="8">
        <v>45019.055555555555</v>
      </c>
      <c r="E303" s="8">
        <v>45019.205555555556</v>
      </c>
      <c r="F303" t="s">
        <v>73</v>
      </c>
      <c r="G303" t="s">
        <v>48</v>
      </c>
      <c r="H303" t="s">
        <v>16</v>
      </c>
      <c r="I303" s="5">
        <v>39.89</v>
      </c>
      <c r="J303" t="s">
        <v>28</v>
      </c>
      <c r="K303">
        <v>302</v>
      </c>
      <c r="L303" t="s">
        <v>37</v>
      </c>
      <c r="M303" t="s">
        <v>105</v>
      </c>
      <c r="N303">
        <f>VLOOKUP(salacsv__2[[#This Row],[Número de Orden]],Hoja4!A305:B1071,2,FALSE)</f>
        <v>96</v>
      </c>
      <c r="O303" s="9">
        <f>DATE(YEAR(salacsv__2[[#This Row],[Hora de Llegada]]),MONTH(salacsv__2[[#This Row],[Hora de Llegada]]),DAY(salacsv__2[[#This Row],[Hora de Llegada]]))</f>
        <v>45019</v>
      </c>
      <c r="P303" s="6">
        <f>MOD(salacsv__2[[#This Row],[Hora de Llegada]],1)</f>
        <v>5.5555555554747116E-2</v>
      </c>
      <c r="Q303" s="6">
        <f>MOD(salacsv__2[[#This Row],[Hora de Salida]],1)</f>
        <v>0.20555555555620231</v>
      </c>
      <c r="R303" s="6">
        <f>IF(salacsv__2[[#This Row],[Estado de la Mesa]]="Ocupada",(salacsv__2[[#This Row],[Hora de salida2]]-salacsv__2[[#This Row],[Hora de llegada2]])+$V$2,salacsv__2[[#This Row],[Hora de salida2]]-salacsv__2[[#This Row],[Hora de llegada2]])</f>
        <v>0.15000000000145519</v>
      </c>
      <c r="S303" s="5">
        <f>VLOOKUP(salacsv__2[[#This Row],[Número de Orden]],Hoja4!A305:C1071,3,FALSE)/60</f>
        <v>0.25</v>
      </c>
      <c r="T303" s="5">
        <f>IF(salacsv__2[[#This Row],[Tiempo de permanencia]]*24-S303&lt;0,0,salacsv__2[[#This Row],[Tiempo de permanencia]]*24-S303)</f>
        <v>3.3500000000349246</v>
      </c>
      <c r="U303" t="str">
        <f>IF(salacsv__2[[#This Row],[Tiempo de degustación (Horas)]]&gt;0,"SI","NO")</f>
        <v>SI</v>
      </c>
      <c r="W303" s="7" t="str">
        <f>TEXT(salacsv__2[[#This Row],[Fecha de factura]],"DDDD")</f>
        <v>lunes</v>
      </c>
    </row>
    <row r="304" spans="1:23" x14ac:dyDescent="0.25">
      <c r="A304">
        <v>14</v>
      </c>
      <c r="B304" t="s">
        <v>625</v>
      </c>
      <c r="C304">
        <v>5</v>
      </c>
      <c r="D304" s="8">
        <v>45019.151388888888</v>
      </c>
      <c r="E304" s="8">
        <v>45019.26666666667</v>
      </c>
      <c r="F304" t="s">
        <v>21</v>
      </c>
      <c r="G304" t="s">
        <v>48</v>
      </c>
      <c r="H304" t="s">
        <v>36</v>
      </c>
      <c r="I304" s="5">
        <v>16.489999999999998</v>
      </c>
      <c r="J304" t="s">
        <v>24</v>
      </c>
      <c r="K304">
        <v>303</v>
      </c>
      <c r="L304" t="s">
        <v>25</v>
      </c>
      <c r="M304" t="s">
        <v>626</v>
      </c>
      <c r="N304">
        <f>VLOOKUP(salacsv__2[[#This Row],[Número de Orden]],Hoja4!A306:B1072,2,FALSE)</f>
        <v>210</v>
      </c>
      <c r="O304" s="9">
        <f>DATE(YEAR(salacsv__2[[#This Row],[Hora de Llegada]]),MONTH(salacsv__2[[#This Row],[Hora de Llegada]]),DAY(salacsv__2[[#This Row],[Hora de Llegada]]))</f>
        <v>45019</v>
      </c>
      <c r="P304" s="6">
        <f>MOD(salacsv__2[[#This Row],[Hora de Llegada]],1)</f>
        <v>0.15138888888759539</v>
      </c>
      <c r="Q304" s="6">
        <f>MOD(salacsv__2[[#This Row],[Hora de Salida]],1)</f>
        <v>0.26666666667006211</v>
      </c>
      <c r="R304" s="6">
        <f>IF(salacsv__2[[#This Row],[Estado de la Mesa]]="Ocupada",(salacsv__2[[#This Row],[Hora de salida2]]-salacsv__2[[#This Row],[Hora de llegada2]])+$V$2,salacsv__2[[#This Row],[Hora de salida2]]-salacsv__2[[#This Row],[Hora de llegada2]])</f>
        <v>0.12569444444913339</v>
      </c>
      <c r="S304" s="5">
        <f>VLOOKUP(salacsv__2[[#This Row],[Número de Orden]],Hoja4!A306:C1072,3,FALSE)/60</f>
        <v>1.5333333333333334</v>
      </c>
      <c r="T304" s="5">
        <f>IF(salacsv__2[[#This Row],[Tiempo de permanencia]]*24-S304&lt;0,0,salacsv__2[[#This Row],[Tiempo de permanencia]]*24-S304)</f>
        <v>1.483333333445868</v>
      </c>
      <c r="U304" t="str">
        <f>IF(salacsv__2[[#This Row],[Tiempo de degustación (Horas)]]&gt;0,"SI","NO")</f>
        <v>SI</v>
      </c>
      <c r="W304" s="7" t="str">
        <f>TEXT(salacsv__2[[#This Row],[Fecha de factura]],"DDDD")</f>
        <v>lunes</v>
      </c>
    </row>
    <row r="305" spans="1:23" x14ac:dyDescent="0.25">
      <c r="A305">
        <v>6</v>
      </c>
      <c r="B305" t="s">
        <v>627</v>
      </c>
      <c r="C305">
        <v>4</v>
      </c>
      <c r="D305" s="8">
        <v>45019.14166666667</v>
      </c>
      <c r="E305" s="8">
        <v>45019.194444444445</v>
      </c>
      <c r="F305" t="s">
        <v>73</v>
      </c>
      <c r="G305" t="s">
        <v>22</v>
      </c>
      <c r="H305" t="s">
        <v>16</v>
      </c>
      <c r="I305" s="5">
        <v>22.05</v>
      </c>
      <c r="J305" t="s">
        <v>28</v>
      </c>
      <c r="K305">
        <v>304</v>
      </c>
      <c r="L305" t="s">
        <v>37</v>
      </c>
      <c r="M305" t="s">
        <v>628</v>
      </c>
      <c r="N305">
        <f>VLOOKUP(salacsv__2[[#This Row],[Número de Orden]],Hoja4!A307:B1073,2,FALSE)</f>
        <v>279</v>
      </c>
      <c r="O305" s="9">
        <f>DATE(YEAR(salacsv__2[[#This Row],[Hora de Llegada]]),MONTH(salacsv__2[[#This Row],[Hora de Llegada]]),DAY(salacsv__2[[#This Row],[Hora de Llegada]]))</f>
        <v>45019</v>
      </c>
      <c r="P305" s="6">
        <f>MOD(salacsv__2[[#This Row],[Hora de Llegada]],1)</f>
        <v>0.14166666667006211</v>
      </c>
      <c r="Q305" s="6">
        <f>MOD(salacsv__2[[#This Row],[Hora de Salida]],1)</f>
        <v>0.19444444444525288</v>
      </c>
      <c r="R305" s="6">
        <f>IF(salacsv__2[[#This Row],[Estado de la Mesa]]="Ocupada",(salacsv__2[[#This Row],[Hora de salida2]]-salacsv__2[[#This Row],[Hora de llegada2]])+$V$2,salacsv__2[[#This Row],[Hora de salida2]]-salacsv__2[[#This Row],[Hora de llegada2]])</f>
        <v>5.2777777775190771E-2</v>
      </c>
      <c r="S305" s="5">
        <f>VLOOKUP(salacsv__2[[#This Row],[Número de Orden]],Hoja4!A307:C1073,3,FALSE)/60</f>
        <v>1.4166666666666667</v>
      </c>
      <c r="T305" s="5">
        <f>IF(salacsv__2[[#This Row],[Tiempo de permanencia]]*24-S305&lt;0,0,salacsv__2[[#This Row],[Tiempo de permanencia]]*24-S305)</f>
        <v>0</v>
      </c>
      <c r="U305" t="str">
        <f>IF(salacsv__2[[#This Row],[Tiempo de degustación (Horas)]]&gt;0,"SI","NO")</f>
        <v>NO</v>
      </c>
      <c r="W305" s="7" t="str">
        <f>TEXT(salacsv__2[[#This Row],[Fecha de factura]],"DDDD")</f>
        <v>lunes</v>
      </c>
    </row>
    <row r="306" spans="1:23" x14ac:dyDescent="0.25">
      <c r="A306">
        <v>1</v>
      </c>
      <c r="B306" t="s">
        <v>629</v>
      </c>
      <c r="C306">
        <v>2</v>
      </c>
      <c r="D306" s="8">
        <v>45019.03125</v>
      </c>
      <c r="E306" s="8">
        <v>45019.175694444442</v>
      </c>
      <c r="F306" t="s">
        <v>73</v>
      </c>
      <c r="G306" t="s">
        <v>22</v>
      </c>
      <c r="H306" t="s">
        <v>16</v>
      </c>
      <c r="I306" s="5">
        <v>37.92</v>
      </c>
      <c r="J306" t="s">
        <v>28</v>
      </c>
      <c r="K306">
        <v>305</v>
      </c>
      <c r="L306" t="s">
        <v>33</v>
      </c>
      <c r="M306" t="s">
        <v>630</v>
      </c>
      <c r="N306">
        <f>VLOOKUP(salacsv__2[[#This Row],[Número de Orden]],Hoja4!A308:B1074,2,FALSE)</f>
        <v>128</v>
      </c>
      <c r="O306" s="9">
        <f>DATE(YEAR(salacsv__2[[#This Row],[Hora de Llegada]]),MONTH(salacsv__2[[#This Row],[Hora de Llegada]]),DAY(salacsv__2[[#This Row],[Hora de Llegada]]))</f>
        <v>45019</v>
      </c>
      <c r="P306" s="6">
        <f>MOD(salacsv__2[[#This Row],[Hora de Llegada]],1)</f>
        <v>3.125E-2</v>
      </c>
      <c r="Q306" s="6">
        <f>MOD(salacsv__2[[#This Row],[Hora de Salida]],1)</f>
        <v>0.1756944444423425</v>
      </c>
      <c r="R306" s="6">
        <f>IF(salacsv__2[[#This Row],[Estado de la Mesa]]="Ocupada",(salacsv__2[[#This Row],[Hora de salida2]]-salacsv__2[[#This Row],[Hora de llegada2]])+$V$2,salacsv__2[[#This Row],[Hora de salida2]]-salacsv__2[[#This Row],[Hora de llegada2]])</f>
        <v>0.1444444444423425</v>
      </c>
      <c r="S306" s="5">
        <f>VLOOKUP(salacsv__2[[#This Row],[Número de Orden]],Hoja4!A308:C1074,3,FALSE)/60</f>
        <v>1.0833333333333333</v>
      </c>
      <c r="T306" s="5">
        <f>IF(salacsv__2[[#This Row],[Tiempo de permanencia]]*24-S306&lt;0,0,salacsv__2[[#This Row],[Tiempo de permanencia]]*24-S306)</f>
        <v>2.383333333282887</v>
      </c>
      <c r="U306" t="str">
        <f>IF(salacsv__2[[#This Row],[Tiempo de degustación (Horas)]]&gt;0,"SI","NO")</f>
        <v>SI</v>
      </c>
      <c r="W306" s="7" t="str">
        <f>TEXT(salacsv__2[[#This Row],[Fecha de factura]],"DDDD")</f>
        <v>lunes</v>
      </c>
    </row>
    <row r="307" spans="1:23" x14ac:dyDescent="0.25">
      <c r="A307">
        <v>7</v>
      </c>
      <c r="B307" t="s">
        <v>133</v>
      </c>
      <c r="C307">
        <v>4</v>
      </c>
      <c r="D307" s="8">
        <v>45019.002083333333</v>
      </c>
      <c r="E307" s="8">
        <v>45019.105555555558</v>
      </c>
      <c r="F307" t="s">
        <v>21</v>
      </c>
      <c r="G307" t="s">
        <v>22</v>
      </c>
      <c r="H307" t="s">
        <v>16</v>
      </c>
      <c r="I307" s="5">
        <v>16.96</v>
      </c>
      <c r="J307" t="s">
        <v>24</v>
      </c>
      <c r="K307">
        <v>306</v>
      </c>
      <c r="L307" t="s">
        <v>33</v>
      </c>
      <c r="M307" t="s">
        <v>105</v>
      </c>
      <c r="N307">
        <f>VLOOKUP(salacsv__2[[#This Row],[Número de Orden]],Hoja4!A309:B1075,2,FALSE)</f>
        <v>32</v>
      </c>
      <c r="O307" s="9">
        <f>DATE(YEAR(salacsv__2[[#This Row],[Hora de Llegada]]),MONTH(salacsv__2[[#This Row],[Hora de Llegada]]),DAY(salacsv__2[[#This Row],[Hora de Llegada]]))</f>
        <v>45019</v>
      </c>
      <c r="P307" s="6">
        <f>MOD(salacsv__2[[#This Row],[Hora de Llegada]],1)</f>
        <v>2.0833333328482695E-3</v>
      </c>
      <c r="Q307" s="6">
        <f>MOD(salacsv__2[[#This Row],[Hora de Salida]],1)</f>
        <v>0.1055555555576575</v>
      </c>
      <c r="R307" s="6">
        <f>IF(salacsv__2[[#This Row],[Estado de la Mesa]]="Ocupada",(salacsv__2[[#This Row],[Hora de salida2]]-salacsv__2[[#This Row],[Hora de llegada2]])+$V$2,salacsv__2[[#This Row],[Hora de salida2]]-salacsv__2[[#This Row],[Hora de llegada2]])</f>
        <v>0.1138888888914759</v>
      </c>
      <c r="S307" s="5">
        <f>VLOOKUP(salacsv__2[[#This Row],[Número de Orden]],Hoja4!A309:C1075,3,FALSE)/60</f>
        <v>0.35</v>
      </c>
      <c r="T307" s="5">
        <f>IF(salacsv__2[[#This Row],[Tiempo de permanencia]]*24-S307&lt;0,0,salacsv__2[[#This Row],[Tiempo de permanencia]]*24-S307)</f>
        <v>2.3833333333954214</v>
      </c>
      <c r="U307" t="str">
        <f>IF(salacsv__2[[#This Row],[Tiempo de degustación (Horas)]]&gt;0,"SI","NO")</f>
        <v>SI</v>
      </c>
      <c r="W307" s="7" t="str">
        <f>TEXT(salacsv__2[[#This Row],[Fecha de factura]],"DDDD")</f>
        <v>lunes</v>
      </c>
    </row>
    <row r="308" spans="1:23" x14ac:dyDescent="0.25">
      <c r="A308">
        <v>20</v>
      </c>
      <c r="B308" t="s">
        <v>27</v>
      </c>
      <c r="C308">
        <v>5</v>
      </c>
      <c r="D308" s="8">
        <v>45019.131249999999</v>
      </c>
      <c r="E308" s="8">
        <v>45019.23541666667</v>
      </c>
      <c r="F308" t="s">
        <v>73</v>
      </c>
      <c r="G308" t="s">
        <v>22</v>
      </c>
      <c r="H308" t="s">
        <v>23</v>
      </c>
      <c r="I308" s="5">
        <v>31.66</v>
      </c>
      <c r="J308" t="s">
        <v>17</v>
      </c>
      <c r="K308">
        <v>307</v>
      </c>
      <c r="L308" t="s">
        <v>18</v>
      </c>
      <c r="M308" t="s">
        <v>42</v>
      </c>
      <c r="N308">
        <f>VLOOKUP(salacsv__2[[#This Row],[Número de Orden]],Hoja4!A310:B1076,2,FALSE)</f>
        <v>63</v>
      </c>
      <c r="O308" s="9">
        <f>DATE(YEAR(salacsv__2[[#This Row],[Hora de Llegada]]),MONTH(salacsv__2[[#This Row],[Hora de Llegada]]),DAY(salacsv__2[[#This Row],[Hora de Llegada]]))</f>
        <v>45019</v>
      </c>
      <c r="P308" s="6">
        <f>MOD(salacsv__2[[#This Row],[Hora de Llegada]],1)</f>
        <v>0.13124999999854481</v>
      </c>
      <c r="Q308" s="6">
        <f>MOD(salacsv__2[[#This Row],[Hora de Salida]],1)</f>
        <v>0.23541666667006211</v>
      </c>
      <c r="R308" s="6">
        <f>IF(salacsv__2[[#This Row],[Estado de la Mesa]]="Ocupada",(salacsv__2[[#This Row],[Hora de salida2]]-salacsv__2[[#This Row],[Hora de llegada2]])+$V$2,salacsv__2[[#This Row],[Hora de salida2]]-salacsv__2[[#This Row],[Hora de llegada2]])</f>
        <v>0.10416666667151731</v>
      </c>
      <c r="S308" s="5">
        <f>VLOOKUP(salacsv__2[[#This Row],[Número de Orden]],Hoja4!A310:C1076,3,FALSE)/60</f>
        <v>0.65</v>
      </c>
      <c r="T308" s="5">
        <f>IF(salacsv__2[[#This Row],[Tiempo de permanencia]]*24-S308&lt;0,0,salacsv__2[[#This Row],[Tiempo de permanencia]]*24-S308)</f>
        <v>1.8500000001164154</v>
      </c>
      <c r="U308" t="str">
        <f>IF(salacsv__2[[#This Row],[Tiempo de degustación (Horas)]]&gt;0,"SI","NO")</f>
        <v>SI</v>
      </c>
      <c r="W308" s="7" t="str">
        <f>TEXT(salacsv__2[[#This Row],[Fecha de factura]],"DDDD")</f>
        <v>lunes</v>
      </c>
    </row>
    <row r="309" spans="1:23" x14ac:dyDescent="0.25">
      <c r="A309">
        <v>14</v>
      </c>
      <c r="B309" t="s">
        <v>631</v>
      </c>
      <c r="C309">
        <v>6</v>
      </c>
      <c r="D309" s="8">
        <v>45019.079861111109</v>
      </c>
      <c r="E309" s="8">
        <v>45019.193749999999</v>
      </c>
      <c r="F309" t="s">
        <v>32</v>
      </c>
      <c r="G309" t="s">
        <v>22</v>
      </c>
      <c r="H309" t="s">
        <v>16</v>
      </c>
      <c r="I309" s="5">
        <v>33.79</v>
      </c>
      <c r="J309" t="s">
        <v>28</v>
      </c>
      <c r="K309">
        <v>308</v>
      </c>
      <c r="L309" t="s">
        <v>55</v>
      </c>
      <c r="M309" t="s">
        <v>632</v>
      </c>
      <c r="N309">
        <f>VLOOKUP(salacsv__2[[#This Row],[Número de Orden]],Hoja4!A311:B1077,2,FALSE)</f>
        <v>222</v>
      </c>
      <c r="O309" s="9">
        <f>DATE(YEAR(salacsv__2[[#This Row],[Hora de Llegada]]),MONTH(salacsv__2[[#This Row],[Hora de Llegada]]),DAY(salacsv__2[[#This Row],[Hora de Llegada]]))</f>
        <v>45019</v>
      </c>
      <c r="P309" s="6">
        <f>MOD(salacsv__2[[#This Row],[Hora de Llegada]],1)</f>
        <v>7.9861111109494232E-2</v>
      </c>
      <c r="Q309" s="6">
        <f>MOD(salacsv__2[[#This Row],[Hora de Salida]],1)</f>
        <v>0.19374999999854481</v>
      </c>
      <c r="R309" s="6">
        <f>IF(salacsv__2[[#This Row],[Estado de la Mesa]]="Ocupada",(salacsv__2[[#This Row],[Hora de salida2]]-salacsv__2[[#This Row],[Hora de llegada2]])+$V$2,salacsv__2[[#This Row],[Hora de salida2]]-salacsv__2[[#This Row],[Hora de llegada2]])</f>
        <v>0.11388888888905058</v>
      </c>
      <c r="S309" s="5">
        <f>VLOOKUP(salacsv__2[[#This Row],[Número de Orden]],Hoja4!A311:C1077,3,FALSE)/60</f>
        <v>3.1</v>
      </c>
      <c r="T309" s="5">
        <f>IF(salacsv__2[[#This Row],[Tiempo de permanencia]]*24-S309&lt;0,0,salacsv__2[[#This Row],[Tiempo de permanencia]]*24-S309)</f>
        <v>0</v>
      </c>
      <c r="U309" t="str">
        <f>IF(salacsv__2[[#This Row],[Tiempo de degustación (Horas)]]&gt;0,"SI","NO")</f>
        <v>NO</v>
      </c>
      <c r="W309" s="7" t="str">
        <f>TEXT(salacsv__2[[#This Row],[Fecha de factura]],"DDDD")</f>
        <v>lunes</v>
      </c>
    </row>
    <row r="310" spans="1:23" x14ac:dyDescent="0.25">
      <c r="A310">
        <v>9</v>
      </c>
      <c r="B310" t="s">
        <v>633</v>
      </c>
      <c r="C310">
        <v>3</v>
      </c>
      <c r="D310" s="8">
        <v>45019.019444444442</v>
      </c>
      <c r="E310" s="8">
        <v>45019.170138888891</v>
      </c>
      <c r="F310" t="s">
        <v>73</v>
      </c>
      <c r="G310" t="s">
        <v>22</v>
      </c>
      <c r="H310" t="s">
        <v>16</v>
      </c>
      <c r="I310" s="5">
        <v>36.090000000000003</v>
      </c>
      <c r="J310" t="s">
        <v>28</v>
      </c>
      <c r="K310">
        <v>309</v>
      </c>
      <c r="L310" t="s">
        <v>49</v>
      </c>
      <c r="M310" t="s">
        <v>634</v>
      </c>
      <c r="N310">
        <f>VLOOKUP(salacsv__2[[#This Row],[Número de Orden]],Hoja4!A312:B1078,2,FALSE)</f>
        <v>172</v>
      </c>
      <c r="O310" s="9">
        <f>DATE(YEAR(salacsv__2[[#This Row],[Hora de Llegada]]),MONTH(salacsv__2[[#This Row],[Hora de Llegada]]),DAY(salacsv__2[[#This Row],[Hora de Llegada]]))</f>
        <v>45019</v>
      </c>
      <c r="P310" s="6">
        <f>MOD(salacsv__2[[#This Row],[Hora de Llegada]],1)</f>
        <v>1.9444444442342501E-2</v>
      </c>
      <c r="Q310" s="6">
        <f>MOD(salacsv__2[[#This Row],[Hora de Salida]],1)</f>
        <v>0.17013888889050577</v>
      </c>
      <c r="R310" s="6">
        <f>IF(salacsv__2[[#This Row],[Estado de la Mesa]]="Ocupada",(salacsv__2[[#This Row],[Hora de salida2]]-salacsv__2[[#This Row],[Hora de llegada2]])+$V$2,salacsv__2[[#This Row],[Hora de salida2]]-salacsv__2[[#This Row],[Hora de llegada2]])</f>
        <v>0.15069444444816327</v>
      </c>
      <c r="S310" s="5">
        <f>VLOOKUP(salacsv__2[[#This Row],[Número de Orden]],Hoja4!A312:C1078,3,FALSE)/60</f>
        <v>2.0499999999999998</v>
      </c>
      <c r="T310" s="5">
        <f>IF(salacsv__2[[#This Row],[Tiempo de permanencia]]*24-S310&lt;0,0,salacsv__2[[#This Row],[Tiempo de permanencia]]*24-S310)</f>
        <v>1.5666666667559186</v>
      </c>
      <c r="U310" t="str">
        <f>IF(salacsv__2[[#This Row],[Tiempo de degustación (Horas)]]&gt;0,"SI","NO")</f>
        <v>SI</v>
      </c>
      <c r="W310" s="7" t="str">
        <f>TEXT(salacsv__2[[#This Row],[Fecha de factura]],"DDDD")</f>
        <v>lunes</v>
      </c>
    </row>
    <row r="311" spans="1:23" x14ac:dyDescent="0.25">
      <c r="A311">
        <v>17</v>
      </c>
      <c r="B311" t="s">
        <v>635</v>
      </c>
      <c r="C311">
        <v>3</v>
      </c>
      <c r="D311" s="8">
        <v>45019.12777777778</v>
      </c>
      <c r="E311" s="8">
        <v>45019.265972222223</v>
      </c>
      <c r="F311" t="s">
        <v>21</v>
      </c>
      <c r="G311" t="s">
        <v>15</v>
      </c>
      <c r="H311" t="s">
        <v>16</v>
      </c>
      <c r="I311" s="5">
        <v>11.47</v>
      </c>
      <c r="J311" t="s">
        <v>17</v>
      </c>
      <c r="K311">
        <v>310</v>
      </c>
      <c r="L311" t="s">
        <v>55</v>
      </c>
      <c r="M311" t="s">
        <v>636</v>
      </c>
      <c r="N311">
        <f>VLOOKUP(salacsv__2[[#This Row],[Número de Orden]],Hoja4!A313:B1079,2,FALSE)</f>
        <v>138</v>
      </c>
      <c r="O311" s="9">
        <f>DATE(YEAR(salacsv__2[[#This Row],[Hora de Llegada]]),MONTH(salacsv__2[[#This Row],[Hora de Llegada]]),DAY(salacsv__2[[#This Row],[Hora de Llegada]]))</f>
        <v>45019</v>
      </c>
      <c r="P311" s="6">
        <f>MOD(salacsv__2[[#This Row],[Hora de Llegada]],1)</f>
        <v>0.12777777777955635</v>
      </c>
      <c r="Q311" s="6">
        <f>MOD(salacsv__2[[#This Row],[Hora de Salida]],1)</f>
        <v>0.26597222222335404</v>
      </c>
      <c r="R311" s="6">
        <f>IF(salacsv__2[[#This Row],[Estado de la Mesa]]="Ocupada",(salacsv__2[[#This Row],[Hora de salida2]]-salacsv__2[[#This Row],[Hora de llegada2]])+$V$2,salacsv__2[[#This Row],[Hora de salida2]]-salacsv__2[[#This Row],[Hora de llegada2]])</f>
        <v>0.13819444444379769</v>
      </c>
      <c r="S311" s="5">
        <f>VLOOKUP(salacsv__2[[#This Row],[Número de Orden]],Hoja4!A313:C1079,3,FALSE)/60</f>
        <v>1.6166666666666667</v>
      </c>
      <c r="T311" s="5">
        <f>IF(salacsv__2[[#This Row],[Tiempo de permanencia]]*24-S311&lt;0,0,salacsv__2[[#This Row],[Tiempo de permanencia]]*24-S311)</f>
        <v>1.6999999999844779</v>
      </c>
      <c r="U311" t="str">
        <f>IF(salacsv__2[[#This Row],[Tiempo de degustación (Horas)]]&gt;0,"SI","NO")</f>
        <v>SI</v>
      </c>
      <c r="W311" s="7" t="str">
        <f>TEXT(salacsv__2[[#This Row],[Fecha de factura]],"DDDD")</f>
        <v>lunes</v>
      </c>
    </row>
    <row r="312" spans="1:23" x14ac:dyDescent="0.25">
      <c r="A312">
        <v>6</v>
      </c>
      <c r="B312" t="s">
        <v>637</v>
      </c>
      <c r="C312">
        <v>4</v>
      </c>
      <c r="D312" s="8">
        <v>45019.069444444445</v>
      </c>
      <c r="E312" s="8">
        <v>45019.113194444442</v>
      </c>
      <c r="F312" t="s">
        <v>52</v>
      </c>
      <c r="G312" t="s">
        <v>48</v>
      </c>
      <c r="H312" t="s">
        <v>23</v>
      </c>
      <c r="I312" s="5">
        <v>39.270000000000003</v>
      </c>
      <c r="J312" t="s">
        <v>24</v>
      </c>
      <c r="K312">
        <v>311</v>
      </c>
      <c r="L312" t="s">
        <v>70</v>
      </c>
      <c r="M312" t="s">
        <v>638</v>
      </c>
      <c r="N312">
        <f>VLOOKUP(salacsv__2[[#This Row],[Número de Orden]],Hoja4!A314:B1080,2,FALSE)</f>
        <v>53</v>
      </c>
      <c r="O312" s="9">
        <f>DATE(YEAR(salacsv__2[[#This Row],[Hora de Llegada]]),MONTH(salacsv__2[[#This Row],[Hora de Llegada]]),DAY(salacsv__2[[#This Row],[Hora de Llegada]]))</f>
        <v>45019</v>
      </c>
      <c r="P312" s="6">
        <f>MOD(salacsv__2[[#This Row],[Hora de Llegada]],1)</f>
        <v>6.9444444445252884E-2</v>
      </c>
      <c r="Q312" s="6">
        <f>MOD(salacsv__2[[#This Row],[Hora de Salida]],1)</f>
        <v>0.1131944444423425</v>
      </c>
      <c r="R312" s="6">
        <f>IF(salacsv__2[[#This Row],[Estado de la Mesa]]="Ocupada",(salacsv__2[[#This Row],[Hora de salida2]]-salacsv__2[[#This Row],[Hora de llegada2]])+$V$2,salacsv__2[[#This Row],[Hora de salida2]]-salacsv__2[[#This Row],[Hora de llegada2]])</f>
        <v>5.4166666663756281E-2</v>
      </c>
      <c r="S312" s="5">
        <f>VLOOKUP(salacsv__2[[#This Row],[Número de Orden]],Hoja4!A314:C1080,3,FALSE)/60</f>
        <v>1.2333333333333334</v>
      </c>
      <c r="T312" s="5">
        <f>IF(salacsv__2[[#This Row],[Tiempo de permanencia]]*24-S312&lt;0,0,salacsv__2[[#This Row],[Tiempo de permanencia]]*24-S312)</f>
        <v>6.6666666596817414E-2</v>
      </c>
      <c r="U312" t="str">
        <f>IF(salacsv__2[[#This Row],[Tiempo de degustación (Horas)]]&gt;0,"SI","NO")</f>
        <v>SI</v>
      </c>
      <c r="W312" s="7" t="str">
        <f>TEXT(salacsv__2[[#This Row],[Fecha de factura]],"DDDD")</f>
        <v>lunes</v>
      </c>
    </row>
    <row r="313" spans="1:23" x14ac:dyDescent="0.25">
      <c r="A313">
        <v>2</v>
      </c>
      <c r="B313" t="s">
        <v>197</v>
      </c>
      <c r="C313">
        <v>4</v>
      </c>
      <c r="D313" s="8">
        <v>45019.129861111112</v>
      </c>
      <c r="E313" s="8">
        <v>45019.258333333331</v>
      </c>
      <c r="F313" t="s">
        <v>52</v>
      </c>
      <c r="G313" t="s">
        <v>22</v>
      </c>
      <c r="H313" t="s">
        <v>16</v>
      </c>
      <c r="I313" s="5">
        <v>30.89</v>
      </c>
      <c r="J313" t="s">
        <v>28</v>
      </c>
      <c r="K313">
        <v>312</v>
      </c>
      <c r="L313" t="s">
        <v>55</v>
      </c>
      <c r="M313" t="s">
        <v>639</v>
      </c>
      <c r="N313">
        <f>VLOOKUP(salacsv__2[[#This Row],[Número de Orden]],Hoja4!A315:B1081,2,FALSE)</f>
        <v>134</v>
      </c>
      <c r="O313" s="9">
        <f>DATE(YEAR(salacsv__2[[#This Row],[Hora de Llegada]]),MONTH(salacsv__2[[#This Row],[Hora de Llegada]]),DAY(salacsv__2[[#This Row],[Hora de Llegada]]))</f>
        <v>45019</v>
      </c>
      <c r="P313" s="6">
        <f>MOD(salacsv__2[[#This Row],[Hora de Llegada]],1)</f>
        <v>0.12986111111240461</v>
      </c>
      <c r="Q313" s="6">
        <f>MOD(salacsv__2[[#This Row],[Hora de Salida]],1)</f>
        <v>0.25833333333139308</v>
      </c>
      <c r="R313" s="6">
        <f>IF(salacsv__2[[#This Row],[Estado de la Mesa]]="Ocupada",(salacsv__2[[#This Row],[Hora de salida2]]-salacsv__2[[#This Row],[Hora de llegada2]])+$V$2,salacsv__2[[#This Row],[Hora de salida2]]-salacsv__2[[#This Row],[Hora de llegada2]])</f>
        <v>0.12847222221898846</v>
      </c>
      <c r="S313" s="5">
        <f>VLOOKUP(salacsv__2[[#This Row],[Número de Orden]],Hoja4!A315:C1081,3,FALSE)/60</f>
        <v>0.91666666666666663</v>
      </c>
      <c r="T313" s="5">
        <f>IF(salacsv__2[[#This Row],[Tiempo de permanencia]]*24-S313&lt;0,0,salacsv__2[[#This Row],[Tiempo de permanencia]]*24-S313)</f>
        <v>2.1666666665890566</v>
      </c>
      <c r="U313" t="str">
        <f>IF(salacsv__2[[#This Row],[Tiempo de degustación (Horas)]]&gt;0,"SI","NO")</f>
        <v>SI</v>
      </c>
      <c r="W313" s="7" t="str">
        <f>TEXT(salacsv__2[[#This Row],[Fecha de factura]],"DDDD")</f>
        <v>lunes</v>
      </c>
    </row>
    <row r="314" spans="1:23" x14ac:dyDescent="0.25">
      <c r="A314">
        <v>10</v>
      </c>
      <c r="B314" t="s">
        <v>249</v>
      </c>
      <c r="C314">
        <v>3</v>
      </c>
      <c r="D314" s="8">
        <v>45019.099305555559</v>
      </c>
      <c r="E314" s="8">
        <v>45019.240277777775</v>
      </c>
      <c r="F314" t="s">
        <v>73</v>
      </c>
      <c r="G314" t="s">
        <v>48</v>
      </c>
      <c r="H314" t="s">
        <v>36</v>
      </c>
      <c r="I314" s="5">
        <v>43.14</v>
      </c>
      <c r="J314" t="s">
        <v>28</v>
      </c>
      <c r="K314">
        <v>313</v>
      </c>
      <c r="L314" t="s">
        <v>59</v>
      </c>
      <c r="M314" t="s">
        <v>640</v>
      </c>
      <c r="N314">
        <f>VLOOKUP(salacsv__2[[#This Row],[Número de Orden]],Hoja4!A316:B1082,2,FALSE)</f>
        <v>232</v>
      </c>
      <c r="O314" s="9">
        <f>DATE(YEAR(salacsv__2[[#This Row],[Hora de Llegada]]),MONTH(salacsv__2[[#This Row],[Hora de Llegada]]),DAY(salacsv__2[[#This Row],[Hora de Llegada]]))</f>
        <v>45019</v>
      </c>
      <c r="P314" s="6">
        <f>MOD(salacsv__2[[#This Row],[Hora de Llegada]],1)</f>
        <v>9.930555555911269E-2</v>
      </c>
      <c r="Q314" s="6">
        <f>MOD(salacsv__2[[#This Row],[Hora de Salida]],1)</f>
        <v>0.24027777777519077</v>
      </c>
      <c r="R314" s="6">
        <f>IF(salacsv__2[[#This Row],[Estado de la Mesa]]="Ocupada",(salacsv__2[[#This Row],[Hora de salida2]]-salacsv__2[[#This Row],[Hora de llegada2]])+$V$2,salacsv__2[[#This Row],[Hora de salida2]]-salacsv__2[[#This Row],[Hora de llegada2]])</f>
        <v>0.14097222221607808</v>
      </c>
      <c r="S314" s="5">
        <f>VLOOKUP(salacsv__2[[#This Row],[Número de Orden]],Hoja4!A316:C1082,3,FALSE)/60</f>
        <v>1.7666666666666666</v>
      </c>
      <c r="T314" s="5">
        <f>IF(salacsv__2[[#This Row],[Tiempo de permanencia]]*24-S314&lt;0,0,salacsv__2[[#This Row],[Tiempo de permanencia]]*24-S314)</f>
        <v>1.6166666665192073</v>
      </c>
      <c r="U314" t="str">
        <f>IF(salacsv__2[[#This Row],[Tiempo de degustación (Horas)]]&gt;0,"SI","NO")</f>
        <v>SI</v>
      </c>
      <c r="W314" s="7" t="str">
        <f>TEXT(salacsv__2[[#This Row],[Fecha de factura]],"DDDD")</f>
        <v>lunes</v>
      </c>
    </row>
    <row r="315" spans="1:23" x14ac:dyDescent="0.25">
      <c r="A315">
        <v>20</v>
      </c>
      <c r="B315" t="s">
        <v>134</v>
      </c>
      <c r="C315">
        <v>5</v>
      </c>
      <c r="D315" s="8">
        <v>45019.031944444447</v>
      </c>
      <c r="E315" s="8">
        <v>45019.161805555559</v>
      </c>
      <c r="F315" t="s">
        <v>14</v>
      </c>
      <c r="G315" t="s">
        <v>22</v>
      </c>
      <c r="H315" t="s">
        <v>36</v>
      </c>
      <c r="I315" s="5">
        <v>32.18</v>
      </c>
      <c r="J315" t="s">
        <v>24</v>
      </c>
      <c r="K315">
        <v>314</v>
      </c>
      <c r="L315" t="s">
        <v>33</v>
      </c>
      <c r="M315" t="s">
        <v>50</v>
      </c>
      <c r="N315">
        <f>VLOOKUP(salacsv__2[[#This Row],[Número de Orden]],Hoja4!A317:B1083,2,FALSE)</f>
        <v>27</v>
      </c>
      <c r="O315" s="9">
        <f>DATE(YEAR(salacsv__2[[#This Row],[Hora de Llegada]]),MONTH(salacsv__2[[#This Row],[Hora de Llegada]]),DAY(salacsv__2[[#This Row],[Hora de Llegada]]))</f>
        <v>45019</v>
      </c>
      <c r="P315" s="6">
        <f>MOD(salacsv__2[[#This Row],[Hora de Llegada]],1)</f>
        <v>3.1944444446708076E-2</v>
      </c>
      <c r="Q315" s="6">
        <f>MOD(salacsv__2[[#This Row],[Hora de Salida]],1)</f>
        <v>0.16180555555911269</v>
      </c>
      <c r="R315" s="6">
        <f>IF(salacsv__2[[#This Row],[Estado de la Mesa]]="Ocupada",(salacsv__2[[#This Row],[Hora de salida2]]-salacsv__2[[#This Row],[Hora de llegada2]])+$V$2,salacsv__2[[#This Row],[Hora de salida2]]-salacsv__2[[#This Row],[Hora de llegada2]])</f>
        <v>0.14027777777907127</v>
      </c>
      <c r="S315" s="5">
        <f>VLOOKUP(salacsv__2[[#This Row],[Número de Orden]],Hoja4!A317:C1083,3,FALSE)/60</f>
        <v>8.3333333333333329E-2</v>
      </c>
      <c r="T315" s="5">
        <f>IF(salacsv__2[[#This Row],[Tiempo de permanencia]]*24-S315&lt;0,0,salacsv__2[[#This Row],[Tiempo de permanencia]]*24-S315)</f>
        <v>3.2833333333643773</v>
      </c>
      <c r="U315" t="str">
        <f>IF(salacsv__2[[#This Row],[Tiempo de degustación (Horas)]]&gt;0,"SI","NO")</f>
        <v>SI</v>
      </c>
      <c r="W315" s="7" t="str">
        <f>TEXT(salacsv__2[[#This Row],[Fecha de factura]],"DDDD")</f>
        <v>lunes</v>
      </c>
    </row>
    <row r="316" spans="1:23" x14ac:dyDescent="0.25">
      <c r="A316">
        <v>14</v>
      </c>
      <c r="B316" t="s">
        <v>167</v>
      </c>
      <c r="C316">
        <v>1</v>
      </c>
      <c r="D316" s="8">
        <v>45019.008333333331</v>
      </c>
      <c r="E316" s="8">
        <v>45019.145138888889</v>
      </c>
      <c r="F316" t="s">
        <v>32</v>
      </c>
      <c r="G316" t="s">
        <v>22</v>
      </c>
      <c r="H316" t="s">
        <v>16</v>
      </c>
      <c r="I316" s="5">
        <v>20.6</v>
      </c>
      <c r="J316" t="s">
        <v>17</v>
      </c>
      <c r="K316">
        <v>315</v>
      </c>
      <c r="L316" t="s">
        <v>33</v>
      </c>
      <c r="M316" t="s">
        <v>641</v>
      </c>
      <c r="N316">
        <f>VLOOKUP(salacsv__2[[#This Row],[Número de Orden]],Hoja4!A318:B1084,2,FALSE)</f>
        <v>161</v>
      </c>
      <c r="O316" s="9">
        <f>DATE(YEAR(salacsv__2[[#This Row],[Hora de Llegada]]),MONTH(salacsv__2[[#This Row],[Hora de Llegada]]),DAY(salacsv__2[[#This Row],[Hora de Llegada]]))</f>
        <v>45019</v>
      </c>
      <c r="P316" s="6">
        <f>MOD(salacsv__2[[#This Row],[Hora de Llegada]],1)</f>
        <v>8.333333331393078E-3</v>
      </c>
      <c r="Q316" s="6">
        <f>MOD(salacsv__2[[#This Row],[Hora de Salida]],1)</f>
        <v>0.14513888888905058</v>
      </c>
      <c r="R316" s="6">
        <f>IF(salacsv__2[[#This Row],[Estado de la Mesa]]="Ocupada",(salacsv__2[[#This Row],[Hora de salida2]]-salacsv__2[[#This Row],[Hora de llegada2]])+$V$2,salacsv__2[[#This Row],[Hora de salida2]]-salacsv__2[[#This Row],[Hora de llegada2]])</f>
        <v>0.1368055555576575</v>
      </c>
      <c r="S316" s="5">
        <f>VLOOKUP(salacsv__2[[#This Row],[Número de Orden]],Hoja4!A318:C1084,3,FALSE)/60</f>
        <v>2.1</v>
      </c>
      <c r="T316" s="5">
        <f>IF(salacsv__2[[#This Row],[Tiempo de permanencia]]*24-S316&lt;0,0,salacsv__2[[#This Row],[Tiempo de permanencia]]*24-S316)</f>
        <v>1.1833333333837799</v>
      </c>
      <c r="U316" t="str">
        <f>IF(salacsv__2[[#This Row],[Tiempo de degustación (Horas)]]&gt;0,"SI","NO")</f>
        <v>SI</v>
      </c>
      <c r="W316" s="7" t="str">
        <f>TEXT(salacsv__2[[#This Row],[Fecha de factura]],"DDDD")</f>
        <v>lunes</v>
      </c>
    </row>
    <row r="317" spans="1:23" x14ac:dyDescent="0.25">
      <c r="A317">
        <v>2</v>
      </c>
      <c r="B317" t="s">
        <v>642</v>
      </c>
      <c r="C317">
        <v>2</v>
      </c>
      <c r="D317" s="8">
        <v>45019.068055555559</v>
      </c>
      <c r="E317" s="8">
        <v>45019.230555555558</v>
      </c>
      <c r="F317" t="s">
        <v>21</v>
      </c>
      <c r="G317" t="s">
        <v>48</v>
      </c>
      <c r="H317" t="s">
        <v>16</v>
      </c>
      <c r="I317" s="5">
        <v>31.13</v>
      </c>
      <c r="J317" t="s">
        <v>28</v>
      </c>
      <c r="K317">
        <v>316</v>
      </c>
      <c r="L317" t="s">
        <v>18</v>
      </c>
      <c r="M317" t="s">
        <v>643</v>
      </c>
      <c r="N317">
        <f>VLOOKUP(salacsv__2[[#This Row],[Número de Orden]],Hoja4!A319:B1085,2,FALSE)</f>
        <v>160</v>
      </c>
      <c r="O317" s="9">
        <f>DATE(YEAR(salacsv__2[[#This Row],[Hora de Llegada]]),MONTH(salacsv__2[[#This Row],[Hora de Llegada]]),DAY(salacsv__2[[#This Row],[Hora de Llegada]]))</f>
        <v>45019</v>
      </c>
      <c r="P317" s="6">
        <f>MOD(salacsv__2[[#This Row],[Hora de Llegada]],1)</f>
        <v>6.805555555911269E-2</v>
      </c>
      <c r="Q317" s="6">
        <f>MOD(salacsv__2[[#This Row],[Hora de Salida]],1)</f>
        <v>0.2305555555576575</v>
      </c>
      <c r="R317" s="6">
        <f>IF(salacsv__2[[#This Row],[Estado de la Mesa]]="Ocupada",(salacsv__2[[#This Row],[Hora de salida2]]-salacsv__2[[#This Row],[Hora de llegada2]])+$V$2,salacsv__2[[#This Row],[Hora de salida2]]-salacsv__2[[#This Row],[Hora de llegada2]])</f>
        <v>0.16249999999854481</v>
      </c>
      <c r="S317" s="5">
        <f>VLOOKUP(salacsv__2[[#This Row],[Número de Orden]],Hoja4!A319:C1085,3,FALSE)/60</f>
        <v>2.6333333333333333</v>
      </c>
      <c r="T317" s="5">
        <f>IF(salacsv__2[[#This Row],[Tiempo de permanencia]]*24-S317&lt;0,0,salacsv__2[[#This Row],[Tiempo de permanencia]]*24-S317)</f>
        <v>1.2666666666317421</v>
      </c>
      <c r="U317" t="str">
        <f>IF(salacsv__2[[#This Row],[Tiempo de degustación (Horas)]]&gt;0,"SI","NO")</f>
        <v>SI</v>
      </c>
      <c r="W317" s="7" t="str">
        <f>TEXT(salacsv__2[[#This Row],[Fecha de factura]],"DDDD")</f>
        <v>lunes</v>
      </c>
    </row>
    <row r="318" spans="1:23" x14ac:dyDescent="0.25">
      <c r="A318">
        <v>17</v>
      </c>
      <c r="B318" t="s">
        <v>340</v>
      </c>
      <c r="C318">
        <v>2</v>
      </c>
      <c r="D318" s="8">
        <v>45019.100694444445</v>
      </c>
      <c r="E318" s="8">
        <v>45019.261111111111</v>
      </c>
      <c r="F318" t="s">
        <v>32</v>
      </c>
      <c r="G318" t="s">
        <v>48</v>
      </c>
      <c r="H318" t="s">
        <v>23</v>
      </c>
      <c r="I318" s="5">
        <v>24.55</v>
      </c>
      <c r="J318" t="s">
        <v>17</v>
      </c>
      <c r="K318">
        <v>317</v>
      </c>
      <c r="L318" t="s">
        <v>55</v>
      </c>
      <c r="M318" t="s">
        <v>644</v>
      </c>
      <c r="N318">
        <f>VLOOKUP(salacsv__2[[#This Row],[Número de Orden]],Hoja4!A320:B1086,2,FALSE)</f>
        <v>178</v>
      </c>
      <c r="O318" s="9">
        <f>DATE(YEAR(salacsv__2[[#This Row],[Hora de Llegada]]),MONTH(salacsv__2[[#This Row],[Hora de Llegada]]),DAY(salacsv__2[[#This Row],[Hora de Llegada]]))</f>
        <v>45019</v>
      </c>
      <c r="P318" s="6">
        <f>MOD(salacsv__2[[#This Row],[Hora de Llegada]],1)</f>
        <v>0.10069444444525288</v>
      </c>
      <c r="Q318" s="6">
        <f>MOD(salacsv__2[[#This Row],[Hora de Salida]],1)</f>
        <v>0.26111111111094942</v>
      </c>
      <c r="R318" s="6">
        <f>IF(salacsv__2[[#This Row],[Estado de la Mesa]]="Ocupada",(salacsv__2[[#This Row],[Hora de salida2]]-salacsv__2[[#This Row],[Hora de llegada2]])+$V$2,salacsv__2[[#This Row],[Hora de salida2]]-salacsv__2[[#This Row],[Hora de llegada2]])</f>
        <v>0.16041666666569654</v>
      </c>
      <c r="S318" s="5">
        <f>VLOOKUP(salacsv__2[[#This Row],[Número de Orden]],Hoja4!A320:C1086,3,FALSE)/60</f>
        <v>1.4666666666666666</v>
      </c>
      <c r="T318" s="5">
        <f>IF(salacsv__2[[#This Row],[Tiempo de permanencia]]*24-S318&lt;0,0,salacsv__2[[#This Row],[Tiempo de permanencia]]*24-S318)</f>
        <v>2.3833333333100502</v>
      </c>
      <c r="U318" t="str">
        <f>IF(salacsv__2[[#This Row],[Tiempo de degustación (Horas)]]&gt;0,"SI","NO")</f>
        <v>SI</v>
      </c>
      <c r="W318" s="7" t="str">
        <f>TEXT(salacsv__2[[#This Row],[Fecha de factura]],"DDDD")</f>
        <v>lunes</v>
      </c>
    </row>
    <row r="319" spans="1:23" x14ac:dyDescent="0.25">
      <c r="A319">
        <v>13</v>
      </c>
      <c r="B319" t="s">
        <v>135</v>
      </c>
      <c r="C319">
        <v>3</v>
      </c>
      <c r="D319" s="8">
        <v>45019.147916666669</v>
      </c>
      <c r="E319" s="8">
        <v>45019.214583333334</v>
      </c>
      <c r="F319" t="s">
        <v>52</v>
      </c>
      <c r="G319" t="s">
        <v>15</v>
      </c>
      <c r="H319" t="s">
        <v>16</v>
      </c>
      <c r="I319" s="5">
        <v>10.08</v>
      </c>
      <c r="J319" t="s">
        <v>28</v>
      </c>
      <c r="K319">
        <v>318</v>
      </c>
      <c r="L319" t="s">
        <v>91</v>
      </c>
      <c r="M319" t="s">
        <v>26</v>
      </c>
      <c r="N319">
        <f>VLOOKUP(salacsv__2[[#This Row],[Número de Orden]],Hoja4!A321:B1087,2,FALSE)</f>
        <v>29</v>
      </c>
      <c r="O319" s="9">
        <f>DATE(YEAR(salacsv__2[[#This Row],[Hora de Llegada]]),MONTH(salacsv__2[[#This Row],[Hora de Llegada]]),DAY(salacsv__2[[#This Row],[Hora de Llegada]]))</f>
        <v>45019</v>
      </c>
      <c r="P319" s="6">
        <f>MOD(salacsv__2[[#This Row],[Hora de Llegada]],1)</f>
        <v>0.14791666666860692</v>
      </c>
      <c r="Q319" s="6">
        <f>MOD(salacsv__2[[#This Row],[Hora de Salida]],1)</f>
        <v>0.21458333333430346</v>
      </c>
      <c r="R319" s="6">
        <f>IF(salacsv__2[[#This Row],[Estado de la Mesa]]="Ocupada",(salacsv__2[[#This Row],[Hora de salida2]]-salacsv__2[[#This Row],[Hora de llegada2]])+$V$2,salacsv__2[[#This Row],[Hora de salida2]]-salacsv__2[[#This Row],[Hora de llegada2]])</f>
        <v>6.6666666665696539E-2</v>
      </c>
      <c r="S319" s="5">
        <f>VLOOKUP(salacsv__2[[#This Row],[Número de Orden]],Hoja4!A321:C1087,3,FALSE)/60</f>
        <v>0.65</v>
      </c>
      <c r="T319" s="5">
        <f>IF(salacsv__2[[#This Row],[Tiempo de permanencia]]*24-S319&lt;0,0,salacsv__2[[#This Row],[Tiempo de permanencia]]*24-S319)</f>
        <v>0.94999999997671691</v>
      </c>
      <c r="U319" t="str">
        <f>IF(salacsv__2[[#This Row],[Tiempo de degustación (Horas)]]&gt;0,"SI","NO")</f>
        <v>SI</v>
      </c>
      <c r="W319" s="7" t="str">
        <f>TEXT(salacsv__2[[#This Row],[Fecha de factura]],"DDDD")</f>
        <v>lunes</v>
      </c>
    </row>
    <row r="320" spans="1:23" x14ac:dyDescent="0.25">
      <c r="A320">
        <v>1</v>
      </c>
      <c r="B320" t="s">
        <v>158</v>
      </c>
      <c r="C320">
        <v>1</v>
      </c>
      <c r="D320" s="8">
        <v>45019.033333333333</v>
      </c>
      <c r="E320" s="8">
        <v>45019.165972222225</v>
      </c>
      <c r="F320" t="s">
        <v>73</v>
      </c>
      <c r="G320" t="s">
        <v>22</v>
      </c>
      <c r="H320" t="s">
        <v>23</v>
      </c>
      <c r="I320" s="5">
        <v>30.05</v>
      </c>
      <c r="J320" t="s">
        <v>17</v>
      </c>
      <c r="K320">
        <v>319</v>
      </c>
      <c r="L320" t="s">
        <v>29</v>
      </c>
      <c r="M320" t="s">
        <v>645</v>
      </c>
      <c r="N320">
        <f>VLOOKUP(salacsv__2[[#This Row],[Número de Orden]],Hoja4!A322:B1088,2,FALSE)</f>
        <v>268</v>
      </c>
      <c r="O320" s="9">
        <f>DATE(YEAR(salacsv__2[[#This Row],[Hora de Llegada]]),MONTH(salacsv__2[[#This Row],[Hora de Llegada]]),DAY(salacsv__2[[#This Row],[Hora de Llegada]]))</f>
        <v>45019</v>
      </c>
      <c r="P320" s="6">
        <f>MOD(salacsv__2[[#This Row],[Hora de Llegada]],1)</f>
        <v>3.3333333332848269E-2</v>
      </c>
      <c r="Q320" s="6">
        <f>MOD(salacsv__2[[#This Row],[Hora de Salida]],1)</f>
        <v>0.16597222222480923</v>
      </c>
      <c r="R320" s="6">
        <f>IF(salacsv__2[[#This Row],[Estado de la Mesa]]="Ocupada",(salacsv__2[[#This Row],[Hora de salida2]]-salacsv__2[[#This Row],[Hora de llegada2]])+$V$2,salacsv__2[[#This Row],[Hora de salida2]]-salacsv__2[[#This Row],[Hora de llegada2]])</f>
        <v>0.13263888889196096</v>
      </c>
      <c r="S320" s="5">
        <f>VLOOKUP(salacsv__2[[#This Row],[Número de Orden]],Hoja4!A322:C1088,3,FALSE)/60</f>
        <v>2.1</v>
      </c>
      <c r="T320" s="5">
        <f>IF(salacsv__2[[#This Row],[Tiempo de permanencia]]*24-S320&lt;0,0,salacsv__2[[#This Row],[Tiempo de permanencia]]*24-S320)</f>
        <v>1.0833333334070629</v>
      </c>
      <c r="U320" t="str">
        <f>IF(salacsv__2[[#This Row],[Tiempo de degustación (Horas)]]&gt;0,"SI","NO")</f>
        <v>SI</v>
      </c>
      <c r="W320" s="7" t="str">
        <f>TEXT(salacsv__2[[#This Row],[Fecha de factura]],"DDDD")</f>
        <v>lunes</v>
      </c>
    </row>
    <row r="321" spans="1:23" x14ac:dyDescent="0.25">
      <c r="A321">
        <v>9</v>
      </c>
      <c r="B321" t="s">
        <v>646</v>
      </c>
      <c r="C321">
        <v>1</v>
      </c>
      <c r="D321" s="8">
        <v>45019.0625</v>
      </c>
      <c r="E321" s="8">
        <v>45019.178472222222</v>
      </c>
      <c r="F321" t="s">
        <v>52</v>
      </c>
      <c r="G321" t="s">
        <v>22</v>
      </c>
      <c r="H321" t="s">
        <v>36</v>
      </c>
      <c r="I321" s="5">
        <v>44.02</v>
      </c>
      <c r="J321" t="s">
        <v>28</v>
      </c>
      <c r="K321">
        <v>320</v>
      </c>
      <c r="L321" t="s">
        <v>59</v>
      </c>
      <c r="M321" t="s">
        <v>647</v>
      </c>
      <c r="N321">
        <f>VLOOKUP(salacsv__2[[#This Row],[Número de Orden]],Hoja4!A323:B1089,2,FALSE)</f>
        <v>98</v>
      </c>
      <c r="O321" s="9">
        <f>DATE(YEAR(salacsv__2[[#This Row],[Hora de Llegada]]),MONTH(salacsv__2[[#This Row],[Hora de Llegada]]),DAY(salacsv__2[[#This Row],[Hora de Llegada]]))</f>
        <v>45019</v>
      </c>
      <c r="P321" s="6">
        <f>MOD(salacsv__2[[#This Row],[Hora de Llegada]],1)</f>
        <v>6.25E-2</v>
      </c>
      <c r="Q321" s="6">
        <f>MOD(salacsv__2[[#This Row],[Hora de Salida]],1)</f>
        <v>0.17847222222189885</v>
      </c>
      <c r="R321" s="6">
        <f>IF(salacsv__2[[#This Row],[Estado de la Mesa]]="Ocupada",(salacsv__2[[#This Row],[Hora de salida2]]-salacsv__2[[#This Row],[Hora de llegada2]])+$V$2,salacsv__2[[#This Row],[Hora de salida2]]-salacsv__2[[#This Row],[Hora de llegada2]])</f>
        <v>0.11597222222189885</v>
      </c>
      <c r="S321" s="5">
        <f>VLOOKUP(salacsv__2[[#This Row],[Número de Orden]],Hoja4!A323:C1089,3,FALSE)/60</f>
        <v>2.1666666666666665</v>
      </c>
      <c r="T321" s="5">
        <f>IF(salacsv__2[[#This Row],[Tiempo de permanencia]]*24-S321&lt;0,0,salacsv__2[[#This Row],[Tiempo de permanencia]]*24-S321)</f>
        <v>0.61666666665890579</v>
      </c>
      <c r="U321" t="str">
        <f>IF(salacsv__2[[#This Row],[Tiempo de degustación (Horas)]]&gt;0,"SI","NO")</f>
        <v>SI</v>
      </c>
      <c r="W321" s="7" t="str">
        <f>TEXT(salacsv__2[[#This Row],[Fecha de factura]],"DDDD")</f>
        <v>lunes</v>
      </c>
    </row>
    <row r="322" spans="1:23" x14ac:dyDescent="0.25">
      <c r="A322">
        <v>18</v>
      </c>
      <c r="B322" t="s">
        <v>648</v>
      </c>
      <c r="C322">
        <v>5</v>
      </c>
      <c r="D322" s="8">
        <v>45019.086111111108</v>
      </c>
      <c r="E322" s="8">
        <v>45019.179166666669</v>
      </c>
      <c r="F322" t="s">
        <v>73</v>
      </c>
      <c r="G322" t="s">
        <v>22</v>
      </c>
      <c r="H322" t="s">
        <v>16</v>
      </c>
      <c r="I322" s="5">
        <v>23.59</v>
      </c>
      <c r="J322" t="s">
        <v>17</v>
      </c>
      <c r="K322">
        <v>321</v>
      </c>
      <c r="L322" t="s">
        <v>91</v>
      </c>
      <c r="M322" t="s">
        <v>649</v>
      </c>
      <c r="N322">
        <f>VLOOKUP(salacsv__2[[#This Row],[Número de Orden]],Hoja4!A324:B1090,2,FALSE)</f>
        <v>141</v>
      </c>
      <c r="O322" s="9">
        <f>DATE(YEAR(salacsv__2[[#This Row],[Hora de Llegada]]),MONTH(salacsv__2[[#This Row],[Hora de Llegada]]),DAY(salacsv__2[[#This Row],[Hora de Llegada]]))</f>
        <v>45019</v>
      </c>
      <c r="P322" s="6">
        <f>MOD(salacsv__2[[#This Row],[Hora de Llegada]],1)</f>
        <v>8.611111110803904E-2</v>
      </c>
      <c r="Q322" s="6">
        <f>MOD(salacsv__2[[#This Row],[Hora de Salida]],1)</f>
        <v>0.17916666666860692</v>
      </c>
      <c r="R322" s="6">
        <f>IF(salacsv__2[[#This Row],[Estado de la Mesa]]="Ocupada",(salacsv__2[[#This Row],[Hora de salida2]]-salacsv__2[[#This Row],[Hora de llegada2]])+$V$2,salacsv__2[[#This Row],[Hora de salida2]]-salacsv__2[[#This Row],[Hora de llegada2]])</f>
        <v>9.3055555560567882E-2</v>
      </c>
      <c r="S322" s="5">
        <f>VLOOKUP(salacsv__2[[#This Row],[Número de Orden]],Hoja4!A324:C1090,3,FALSE)/60</f>
        <v>1.5833333333333333</v>
      </c>
      <c r="T322" s="5">
        <f>IF(salacsv__2[[#This Row],[Tiempo de permanencia]]*24-S322&lt;0,0,salacsv__2[[#This Row],[Tiempo de permanencia]]*24-S322)</f>
        <v>0.65000000012029591</v>
      </c>
      <c r="U322" t="str">
        <f>IF(salacsv__2[[#This Row],[Tiempo de degustación (Horas)]]&gt;0,"SI","NO")</f>
        <v>SI</v>
      </c>
      <c r="W322" s="7" t="str">
        <f>TEXT(salacsv__2[[#This Row],[Fecha de factura]],"DDDD")</f>
        <v>lunes</v>
      </c>
    </row>
    <row r="323" spans="1:23" x14ac:dyDescent="0.25">
      <c r="A323">
        <v>12</v>
      </c>
      <c r="B323" t="s">
        <v>650</v>
      </c>
      <c r="C323">
        <v>1</v>
      </c>
      <c r="D323" s="8">
        <v>45019.15347222222</v>
      </c>
      <c r="E323" s="8">
        <v>45019.240972222222</v>
      </c>
      <c r="F323" t="s">
        <v>32</v>
      </c>
      <c r="G323" t="s">
        <v>15</v>
      </c>
      <c r="H323" t="s">
        <v>16</v>
      </c>
      <c r="I323" s="5">
        <v>24.69</v>
      </c>
      <c r="J323" t="s">
        <v>24</v>
      </c>
      <c r="K323">
        <v>322</v>
      </c>
      <c r="L323" t="s">
        <v>62</v>
      </c>
      <c r="M323" t="s">
        <v>651</v>
      </c>
      <c r="N323">
        <f>VLOOKUP(salacsv__2[[#This Row],[Número de Orden]],Hoja4!A325:B1091,2,FALSE)</f>
        <v>85</v>
      </c>
      <c r="O323" s="9">
        <f>DATE(YEAR(salacsv__2[[#This Row],[Hora de Llegada]]),MONTH(salacsv__2[[#This Row],[Hora de Llegada]]),DAY(salacsv__2[[#This Row],[Hora de Llegada]]))</f>
        <v>45019</v>
      </c>
      <c r="P323" s="6">
        <f>MOD(salacsv__2[[#This Row],[Hora de Llegada]],1)</f>
        <v>0.15347222222044365</v>
      </c>
      <c r="Q323" s="6">
        <f>MOD(salacsv__2[[#This Row],[Hora de Salida]],1)</f>
        <v>0.24097222222189885</v>
      </c>
      <c r="R323" s="6">
        <f>IF(salacsv__2[[#This Row],[Estado de la Mesa]]="Ocupada",(salacsv__2[[#This Row],[Hora de salida2]]-salacsv__2[[#This Row],[Hora de llegada2]])+$V$2,salacsv__2[[#This Row],[Hora de salida2]]-salacsv__2[[#This Row],[Hora de llegada2]])</f>
        <v>9.7916666668121863E-2</v>
      </c>
      <c r="S323" s="5">
        <f>VLOOKUP(salacsv__2[[#This Row],[Número de Orden]],Hoja4!A325:C1091,3,FALSE)/60</f>
        <v>1</v>
      </c>
      <c r="T323" s="5">
        <f>IF(salacsv__2[[#This Row],[Tiempo de permanencia]]*24-S323&lt;0,0,salacsv__2[[#This Row],[Tiempo de permanencia]]*24-S323)</f>
        <v>1.3500000000349246</v>
      </c>
      <c r="U323" t="str">
        <f>IF(salacsv__2[[#This Row],[Tiempo de degustación (Horas)]]&gt;0,"SI","NO")</f>
        <v>SI</v>
      </c>
      <c r="W323" s="7" t="str">
        <f>TEXT(salacsv__2[[#This Row],[Fecha de factura]],"DDDD")</f>
        <v>lunes</v>
      </c>
    </row>
    <row r="324" spans="1:23" x14ac:dyDescent="0.25">
      <c r="A324">
        <v>8</v>
      </c>
      <c r="B324" t="s">
        <v>652</v>
      </c>
      <c r="C324">
        <v>1</v>
      </c>
      <c r="D324" s="8">
        <v>45019.057638888888</v>
      </c>
      <c r="E324" s="8">
        <v>45019.179861111108</v>
      </c>
      <c r="F324" t="s">
        <v>21</v>
      </c>
      <c r="G324" t="s">
        <v>48</v>
      </c>
      <c r="H324" t="s">
        <v>23</v>
      </c>
      <c r="I324" s="5">
        <v>44.3</v>
      </c>
      <c r="J324" t="s">
        <v>17</v>
      </c>
      <c r="K324">
        <v>323</v>
      </c>
      <c r="L324" t="s">
        <v>33</v>
      </c>
      <c r="M324" t="s">
        <v>653</v>
      </c>
      <c r="N324">
        <f>VLOOKUP(salacsv__2[[#This Row],[Número de Orden]],Hoja4!A326:B1092,2,FALSE)</f>
        <v>208</v>
      </c>
      <c r="O324" s="9">
        <f>DATE(YEAR(salacsv__2[[#This Row],[Hora de Llegada]]),MONTH(salacsv__2[[#This Row],[Hora de Llegada]]),DAY(salacsv__2[[#This Row],[Hora de Llegada]]))</f>
        <v>45019</v>
      </c>
      <c r="P324" s="6">
        <f>MOD(salacsv__2[[#This Row],[Hora de Llegada]],1)</f>
        <v>5.7638888887595385E-2</v>
      </c>
      <c r="Q324" s="6">
        <f>MOD(salacsv__2[[#This Row],[Hora de Salida]],1)</f>
        <v>0.17986111110803904</v>
      </c>
      <c r="R324" s="6">
        <f>IF(salacsv__2[[#This Row],[Estado de la Mesa]]="Ocupada",(salacsv__2[[#This Row],[Hora de salida2]]-salacsv__2[[#This Row],[Hora de llegada2]])+$V$2,salacsv__2[[#This Row],[Hora de salida2]]-salacsv__2[[#This Row],[Hora de llegada2]])</f>
        <v>0.12222222222044365</v>
      </c>
      <c r="S324" s="5">
        <f>VLOOKUP(salacsv__2[[#This Row],[Número de Orden]],Hoja4!A326:C1092,3,FALSE)/60</f>
        <v>2.0333333333333332</v>
      </c>
      <c r="T324" s="5">
        <f>IF(salacsv__2[[#This Row],[Tiempo de permanencia]]*24-S324&lt;0,0,salacsv__2[[#This Row],[Tiempo de permanencia]]*24-S324)</f>
        <v>0.8999999999573145</v>
      </c>
      <c r="U324" t="str">
        <f>IF(salacsv__2[[#This Row],[Tiempo de degustación (Horas)]]&gt;0,"SI","NO")</f>
        <v>SI</v>
      </c>
      <c r="W324" s="7" t="str">
        <f>TEXT(salacsv__2[[#This Row],[Fecha de factura]],"DDDD")</f>
        <v>lunes</v>
      </c>
    </row>
    <row r="325" spans="1:23" x14ac:dyDescent="0.25">
      <c r="A325">
        <v>9</v>
      </c>
      <c r="B325" t="s">
        <v>654</v>
      </c>
      <c r="C325">
        <v>6</v>
      </c>
      <c r="D325" s="8">
        <v>45019.029861111114</v>
      </c>
      <c r="E325" s="8">
        <v>45019.07708333333</v>
      </c>
      <c r="F325" t="s">
        <v>73</v>
      </c>
      <c r="G325" t="s">
        <v>15</v>
      </c>
      <c r="H325" t="s">
        <v>16</v>
      </c>
      <c r="I325" s="5">
        <v>21.6</v>
      </c>
      <c r="J325" t="s">
        <v>17</v>
      </c>
      <c r="K325">
        <v>324</v>
      </c>
      <c r="L325" t="s">
        <v>18</v>
      </c>
      <c r="M325" t="s">
        <v>655</v>
      </c>
      <c r="N325">
        <f>VLOOKUP(salacsv__2[[#This Row],[Número de Orden]],Hoja4!A327:B1093,2,FALSE)</f>
        <v>137</v>
      </c>
      <c r="O325" s="9">
        <f>DATE(YEAR(salacsv__2[[#This Row],[Hora de Llegada]]),MONTH(salacsv__2[[#This Row],[Hora de Llegada]]),DAY(salacsv__2[[#This Row],[Hora de Llegada]]))</f>
        <v>45019</v>
      </c>
      <c r="P325" s="6">
        <f>MOD(salacsv__2[[#This Row],[Hora de Llegada]],1)</f>
        <v>2.9861111113859806E-2</v>
      </c>
      <c r="Q325" s="6">
        <f>MOD(salacsv__2[[#This Row],[Hora de Salida]],1)</f>
        <v>7.7083333329937886E-2</v>
      </c>
      <c r="R325" s="6">
        <f>IF(salacsv__2[[#This Row],[Estado de la Mesa]]="Ocupada",(salacsv__2[[#This Row],[Hora de salida2]]-salacsv__2[[#This Row],[Hora de llegada2]])+$V$2,salacsv__2[[#This Row],[Hora de salida2]]-salacsv__2[[#This Row],[Hora de llegada2]])</f>
        <v>4.722222221607808E-2</v>
      </c>
      <c r="S325" s="5">
        <f>VLOOKUP(salacsv__2[[#This Row],[Número de Orden]],Hoja4!A327:C1093,3,FALSE)/60</f>
        <v>1.5</v>
      </c>
      <c r="T325" s="5">
        <f>IF(salacsv__2[[#This Row],[Tiempo de permanencia]]*24-S325&lt;0,0,salacsv__2[[#This Row],[Tiempo de permanencia]]*24-S325)</f>
        <v>0</v>
      </c>
      <c r="U325" t="str">
        <f>IF(salacsv__2[[#This Row],[Tiempo de degustación (Horas)]]&gt;0,"SI","NO")</f>
        <v>NO</v>
      </c>
      <c r="W325" s="7" t="str">
        <f>TEXT(salacsv__2[[#This Row],[Fecha de factura]],"DDDD")</f>
        <v>lunes</v>
      </c>
    </row>
    <row r="326" spans="1:23" x14ac:dyDescent="0.25">
      <c r="A326">
        <v>18</v>
      </c>
      <c r="B326" t="s">
        <v>656</v>
      </c>
      <c r="C326">
        <v>1</v>
      </c>
      <c r="D326" s="8">
        <v>45019.041666666664</v>
      </c>
      <c r="E326" s="8">
        <v>45019.095833333333</v>
      </c>
      <c r="F326" t="s">
        <v>32</v>
      </c>
      <c r="G326" t="s">
        <v>22</v>
      </c>
      <c r="H326" t="s">
        <v>16</v>
      </c>
      <c r="I326" s="5">
        <v>32.5</v>
      </c>
      <c r="J326" t="s">
        <v>28</v>
      </c>
      <c r="K326">
        <v>325</v>
      </c>
      <c r="L326" t="s">
        <v>18</v>
      </c>
      <c r="M326" t="s">
        <v>657</v>
      </c>
      <c r="N326">
        <f>VLOOKUP(salacsv__2[[#This Row],[Número de Orden]],Hoja4!A328:B1094,2,FALSE)</f>
        <v>154</v>
      </c>
      <c r="O326" s="9">
        <f>DATE(YEAR(salacsv__2[[#This Row],[Hora de Llegada]]),MONTH(salacsv__2[[#This Row],[Hora de Llegada]]),DAY(salacsv__2[[#This Row],[Hora de Llegada]]))</f>
        <v>45019</v>
      </c>
      <c r="P326" s="6">
        <f>MOD(salacsv__2[[#This Row],[Hora de Llegada]],1)</f>
        <v>4.1666666664241347E-2</v>
      </c>
      <c r="Q326" s="6">
        <f>MOD(salacsv__2[[#This Row],[Hora de Salida]],1)</f>
        <v>9.5833333332848269E-2</v>
      </c>
      <c r="R326" s="6">
        <f>IF(salacsv__2[[#This Row],[Estado de la Mesa]]="Ocupada",(salacsv__2[[#This Row],[Hora de salida2]]-salacsv__2[[#This Row],[Hora de llegada2]])+$V$2,salacsv__2[[#This Row],[Hora de salida2]]-salacsv__2[[#This Row],[Hora de llegada2]])</f>
        <v>5.4166666668606922E-2</v>
      </c>
      <c r="S326" s="5">
        <f>VLOOKUP(salacsv__2[[#This Row],[Número de Orden]],Hoja4!A328:C1094,3,FALSE)/60</f>
        <v>1.1833333333333333</v>
      </c>
      <c r="T326" s="5">
        <f>IF(salacsv__2[[#This Row],[Tiempo de permanencia]]*24-S326&lt;0,0,salacsv__2[[#This Row],[Tiempo de permanencia]]*24-S326)</f>
        <v>0.11666666671323278</v>
      </c>
      <c r="U326" t="str">
        <f>IF(salacsv__2[[#This Row],[Tiempo de degustación (Horas)]]&gt;0,"SI","NO")</f>
        <v>SI</v>
      </c>
      <c r="W326" s="7" t="str">
        <f>TEXT(salacsv__2[[#This Row],[Fecha de factura]],"DDDD")</f>
        <v>lunes</v>
      </c>
    </row>
    <row r="327" spans="1:23" x14ac:dyDescent="0.25">
      <c r="A327">
        <v>14</v>
      </c>
      <c r="B327" t="s">
        <v>230</v>
      </c>
      <c r="C327">
        <v>4</v>
      </c>
      <c r="D327" s="8">
        <v>45020.068749999999</v>
      </c>
      <c r="E327" s="8">
        <v>45020.231944444444</v>
      </c>
      <c r="F327" t="s">
        <v>73</v>
      </c>
      <c r="G327" t="s">
        <v>48</v>
      </c>
      <c r="H327" t="s">
        <v>36</v>
      </c>
      <c r="I327" s="5">
        <v>13.85</v>
      </c>
      <c r="J327" t="s">
        <v>24</v>
      </c>
      <c r="K327">
        <v>326</v>
      </c>
      <c r="L327" t="s">
        <v>18</v>
      </c>
      <c r="M327" t="s">
        <v>658</v>
      </c>
      <c r="N327">
        <f>VLOOKUP(salacsv__2[[#This Row],[Número de Orden]],Hoja4!A329:B1095,2,FALSE)</f>
        <v>81</v>
      </c>
      <c r="O327" s="9">
        <f>DATE(YEAR(salacsv__2[[#This Row],[Hora de Llegada]]),MONTH(salacsv__2[[#This Row],[Hora de Llegada]]),DAY(salacsv__2[[#This Row],[Hora de Llegada]]))</f>
        <v>45020</v>
      </c>
      <c r="P327" s="6">
        <f>MOD(salacsv__2[[#This Row],[Hora de Llegada]],1)</f>
        <v>6.8749999998544808E-2</v>
      </c>
      <c r="Q327" s="6">
        <f>MOD(salacsv__2[[#This Row],[Hora de Salida]],1)</f>
        <v>0.23194444444379769</v>
      </c>
      <c r="R327" s="6">
        <f>IF(salacsv__2[[#This Row],[Estado de la Mesa]]="Ocupada",(salacsv__2[[#This Row],[Hora de salida2]]-salacsv__2[[#This Row],[Hora de llegada2]])+$V$2,salacsv__2[[#This Row],[Hora de salida2]]-salacsv__2[[#This Row],[Hora de llegada2]])</f>
        <v>0.17361111111191954</v>
      </c>
      <c r="S327" s="5">
        <f>VLOOKUP(salacsv__2[[#This Row],[Número de Orden]],Hoja4!A329:C1095,3,FALSE)/60</f>
        <v>1.5166666666666666</v>
      </c>
      <c r="T327" s="5">
        <f>IF(salacsv__2[[#This Row],[Tiempo de permanencia]]*24-S327&lt;0,0,salacsv__2[[#This Row],[Tiempo de permanencia]]*24-S327)</f>
        <v>2.6500000000194026</v>
      </c>
      <c r="U327" t="str">
        <f>IF(salacsv__2[[#This Row],[Tiempo de degustación (Horas)]]&gt;0,"SI","NO")</f>
        <v>SI</v>
      </c>
      <c r="W327" s="7" t="str">
        <f>TEXT(salacsv__2[[#This Row],[Fecha de factura]],"DDDD")</f>
        <v>martes</v>
      </c>
    </row>
    <row r="328" spans="1:23" x14ac:dyDescent="0.25">
      <c r="A328">
        <v>12</v>
      </c>
      <c r="B328" t="s">
        <v>208</v>
      </c>
      <c r="C328">
        <v>5</v>
      </c>
      <c r="D328" s="8">
        <v>45020.124305555553</v>
      </c>
      <c r="E328" s="8">
        <v>45020.191666666666</v>
      </c>
      <c r="F328" t="s">
        <v>21</v>
      </c>
      <c r="G328" t="s">
        <v>15</v>
      </c>
      <c r="H328" t="s">
        <v>16</v>
      </c>
      <c r="I328" s="5">
        <v>15.08</v>
      </c>
      <c r="J328" t="s">
        <v>28</v>
      </c>
      <c r="K328">
        <v>327</v>
      </c>
      <c r="L328" t="s">
        <v>37</v>
      </c>
      <c r="M328" t="s">
        <v>659</v>
      </c>
      <c r="N328">
        <f>VLOOKUP(salacsv__2[[#This Row],[Número de Orden]],Hoja4!A330:B1096,2,FALSE)</f>
        <v>147</v>
      </c>
      <c r="O328" s="9">
        <f>DATE(YEAR(salacsv__2[[#This Row],[Hora de Llegada]]),MONTH(salacsv__2[[#This Row],[Hora de Llegada]]),DAY(salacsv__2[[#This Row],[Hora de Llegada]]))</f>
        <v>45020</v>
      </c>
      <c r="P328" s="6">
        <f>MOD(salacsv__2[[#This Row],[Hora de Llegada]],1)</f>
        <v>0.12430555555329192</v>
      </c>
      <c r="Q328" s="6">
        <f>MOD(salacsv__2[[#This Row],[Hora de Salida]],1)</f>
        <v>0.19166666666569654</v>
      </c>
      <c r="R328" s="6">
        <f>IF(salacsv__2[[#This Row],[Estado de la Mesa]]="Ocupada",(salacsv__2[[#This Row],[Hora de salida2]]-salacsv__2[[#This Row],[Hora de llegada2]])+$V$2,salacsv__2[[#This Row],[Hora de salida2]]-salacsv__2[[#This Row],[Hora de llegada2]])</f>
        <v>6.7361111112404615E-2</v>
      </c>
      <c r="S328" s="5">
        <f>VLOOKUP(salacsv__2[[#This Row],[Número de Orden]],Hoja4!A330:C1096,3,FALSE)/60</f>
        <v>1.2333333333333334</v>
      </c>
      <c r="T328" s="5">
        <f>IF(salacsv__2[[#This Row],[Tiempo de permanencia]]*24-S328&lt;0,0,salacsv__2[[#This Row],[Tiempo de permanencia]]*24-S328)</f>
        <v>0.38333333336437736</v>
      </c>
      <c r="U328" t="str">
        <f>IF(salacsv__2[[#This Row],[Tiempo de degustación (Horas)]]&gt;0,"SI","NO")</f>
        <v>SI</v>
      </c>
      <c r="W328" s="7" t="str">
        <f>TEXT(salacsv__2[[#This Row],[Fecha de factura]],"DDDD")</f>
        <v>martes</v>
      </c>
    </row>
    <row r="329" spans="1:23" x14ac:dyDescent="0.25">
      <c r="A329">
        <v>4</v>
      </c>
      <c r="B329" t="s">
        <v>136</v>
      </c>
      <c r="C329">
        <v>3</v>
      </c>
      <c r="D329" s="8">
        <v>45020.072222222225</v>
      </c>
      <c r="E329" s="8">
        <v>45020.171527777777</v>
      </c>
      <c r="F329" t="s">
        <v>32</v>
      </c>
      <c r="G329" t="s">
        <v>15</v>
      </c>
      <c r="H329" t="s">
        <v>16</v>
      </c>
      <c r="I329" s="5">
        <v>13.85</v>
      </c>
      <c r="J329" t="s">
        <v>28</v>
      </c>
      <c r="K329">
        <v>328</v>
      </c>
      <c r="L329" t="s">
        <v>33</v>
      </c>
      <c r="M329" t="s">
        <v>19</v>
      </c>
      <c r="N329">
        <f>VLOOKUP(salacsv__2[[#This Row],[Número de Orden]],Hoja4!A331:B1097,2,FALSE)</f>
        <v>35</v>
      </c>
      <c r="O329" s="9">
        <f>DATE(YEAR(salacsv__2[[#This Row],[Hora de Llegada]]),MONTH(salacsv__2[[#This Row],[Hora de Llegada]]),DAY(salacsv__2[[#This Row],[Hora de Llegada]]))</f>
        <v>45020</v>
      </c>
      <c r="P329" s="6">
        <f>MOD(salacsv__2[[#This Row],[Hora de Llegada]],1)</f>
        <v>7.2222222224809229E-2</v>
      </c>
      <c r="Q329" s="6">
        <f>MOD(salacsv__2[[#This Row],[Hora de Salida]],1)</f>
        <v>0.17152777777664596</v>
      </c>
      <c r="R329" s="6">
        <f>IF(salacsv__2[[#This Row],[Estado de la Mesa]]="Ocupada",(salacsv__2[[#This Row],[Hora de salida2]]-salacsv__2[[#This Row],[Hora de llegada2]])+$V$2,salacsv__2[[#This Row],[Hora de salida2]]-salacsv__2[[#This Row],[Hora de llegada2]])</f>
        <v>9.9305555551836733E-2</v>
      </c>
      <c r="S329" s="5">
        <f>VLOOKUP(salacsv__2[[#This Row],[Número de Orden]],Hoja4!A331:C1097,3,FALSE)/60</f>
        <v>0.35</v>
      </c>
      <c r="T329" s="5">
        <f>IF(salacsv__2[[#This Row],[Tiempo de permanencia]]*24-S329&lt;0,0,salacsv__2[[#This Row],[Tiempo de permanencia]]*24-S329)</f>
        <v>2.0333333332440815</v>
      </c>
      <c r="U329" t="str">
        <f>IF(salacsv__2[[#This Row],[Tiempo de degustación (Horas)]]&gt;0,"SI","NO")</f>
        <v>SI</v>
      </c>
      <c r="W329" s="7" t="str">
        <f>TEXT(salacsv__2[[#This Row],[Fecha de factura]],"DDDD")</f>
        <v>martes</v>
      </c>
    </row>
    <row r="330" spans="1:23" x14ac:dyDescent="0.25">
      <c r="A330">
        <v>13</v>
      </c>
      <c r="B330" t="s">
        <v>660</v>
      </c>
      <c r="C330">
        <v>1</v>
      </c>
      <c r="D330" s="8">
        <v>45020.018055555556</v>
      </c>
      <c r="E330" s="8">
        <v>45020.111805555556</v>
      </c>
      <c r="F330" t="s">
        <v>32</v>
      </c>
      <c r="G330" t="s">
        <v>22</v>
      </c>
      <c r="H330" t="s">
        <v>16</v>
      </c>
      <c r="I330" s="5">
        <v>38.89</v>
      </c>
      <c r="J330" t="s">
        <v>24</v>
      </c>
      <c r="K330">
        <v>329</v>
      </c>
      <c r="L330" t="s">
        <v>29</v>
      </c>
      <c r="M330" t="s">
        <v>661</v>
      </c>
      <c r="N330">
        <f>VLOOKUP(salacsv__2[[#This Row],[Número de Orden]],Hoja4!A332:B1098,2,FALSE)</f>
        <v>207</v>
      </c>
      <c r="O330" s="9">
        <f>DATE(YEAR(salacsv__2[[#This Row],[Hora de Llegada]]),MONTH(salacsv__2[[#This Row],[Hora de Llegada]]),DAY(salacsv__2[[#This Row],[Hora de Llegada]]))</f>
        <v>45020</v>
      </c>
      <c r="P330" s="6">
        <f>MOD(salacsv__2[[#This Row],[Hora de Llegada]],1)</f>
        <v>1.8055555556202307E-2</v>
      </c>
      <c r="Q330" s="6">
        <f>MOD(salacsv__2[[#This Row],[Hora de Salida]],1)</f>
        <v>0.11180555555620231</v>
      </c>
      <c r="R330" s="6">
        <f>IF(salacsv__2[[#This Row],[Estado de la Mesa]]="Ocupada",(salacsv__2[[#This Row],[Hora de salida2]]-salacsv__2[[#This Row],[Hora de llegada2]])+$V$2,salacsv__2[[#This Row],[Hora de salida2]]-salacsv__2[[#This Row],[Hora de llegada2]])</f>
        <v>0.10416666666666667</v>
      </c>
      <c r="S330" s="5">
        <f>VLOOKUP(salacsv__2[[#This Row],[Número de Orden]],Hoja4!A332:C1098,3,FALSE)/60</f>
        <v>2.3166666666666669</v>
      </c>
      <c r="T330" s="5">
        <f>IF(salacsv__2[[#This Row],[Tiempo de permanencia]]*24-S330&lt;0,0,salacsv__2[[#This Row],[Tiempo de permanencia]]*24-S330)</f>
        <v>0.18333333333333313</v>
      </c>
      <c r="U330" t="str">
        <f>IF(salacsv__2[[#This Row],[Tiempo de degustación (Horas)]]&gt;0,"SI","NO")</f>
        <v>SI</v>
      </c>
      <c r="W330" s="7" t="str">
        <f>TEXT(salacsv__2[[#This Row],[Fecha de factura]],"DDDD")</f>
        <v>martes</v>
      </c>
    </row>
    <row r="331" spans="1:23" x14ac:dyDescent="0.25">
      <c r="A331">
        <v>10</v>
      </c>
      <c r="B331" t="s">
        <v>153</v>
      </c>
      <c r="C331">
        <v>6</v>
      </c>
      <c r="D331" s="8">
        <v>45020.076388888891</v>
      </c>
      <c r="E331" s="8">
        <v>45020.164583333331</v>
      </c>
      <c r="F331" t="s">
        <v>52</v>
      </c>
      <c r="G331" t="s">
        <v>48</v>
      </c>
      <c r="H331" t="s">
        <v>16</v>
      </c>
      <c r="I331" s="5">
        <v>32.17</v>
      </c>
      <c r="J331" t="s">
        <v>24</v>
      </c>
      <c r="K331">
        <v>330</v>
      </c>
      <c r="L331" t="s">
        <v>29</v>
      </c>
      <c r="M331" t="s">
        <v>662</v>
      </c>
      <c r="N331">
        <f>VLOOKUP(salacsv__2[[#This Row],[Número de Orden]],Hoja4!A333:B1099,2,FALSE)</f>
        <v>217</v>
      </c>
      <c r="O331" s="9">
        <f>DATE(YEAR(salacsv__2[[#This Row],[Hora de Llegada]]),MONTH(salacsv__2[[#This Row],[Hora de Llegada]]),DAY(salacsv__2[[#This Row],[Hora de Llegada]]))</f>
        <v>45020</v>
      </c>
      <c r="P331" s="6">
        <f>MOD(salacsv__2[[#This Row],[Hora de Llegada]],1)</f>
        <v>7.6388888890505768E-2</v>
      </c>
      <c r="Q331" s="6">
        <f>MOD(salacsv__2[[#This Row],[Hora de Salida]],1)</f>
        <v>0.16458333333139308</v>
      </c>
      <c r="R331" s="6">
        <f>IF(salacsv__2[[#This Row],[Estado de la Mesa]]="Ocupada",(salacsv__2[[#This Row],[Hora de salida2]]-salacsv__2[[#This Row],[Hora de llegada2]])+$V$2,salacsv__2[[#This Row],[Hora de salida2]]-salacsv__2[[#This Row],[Hora de llegada2]])</f>
        <v>9.8611111107553981E-2</v>
      </c>
      <c r="S331" s="5">
        <f>VLOOKUP(salacsv__2[[#This Row],[Número de Orden]],Hoja4!A333:C1099,3,FALSE)/60</f>
        <v>2.3333333333333335</v>
      </c>
      <c r="T331" s="5">
        <f>IF(salacsv__2[[#This Row],[Tiempo de permanencia]]*24-S331&lt;0,0,salacsv__2[[#This Row],[Tiempo de permanencia]]*24-S331)</f>
        <v>3.3333333247961949E-2</v>
      </c>
      <c r="U331" t="str">
        <f>IF(salacsv__2[[#This Row],[Tiempo de degustación (Horas)]]&gt;0,"SI","NO")</f>
        <v>SI</v>
      </c>
      <c r="W331" s="7" t="str">
        <f>TEXT(salacsv__2[[#This Row],[Fecha de factura]],"DDDD")</f>
        <v>martes</v>
      </c>
    </row>
    <row r="332" spans="1:23" x14ac:dyDescent="0.25">
      <c r="A332">
        <v>20</v>
      </c>
      <c r="B332" t="s">
        <v>663</v>
      </c>
      <c r="C332">
        <v>3</v>
      </c>
      <c r="D332" s="8">
        <v>45020.129166666666</v>
      </c>
      <c r="E332" s="8">
        <v>45020.261805555558</v>
      </c>
      <c r="F332" t="s">
        <v>14</v>
      </c>
      <c r="G332" t="s">
        <v>15</v>
      </c>
      <c r="H332" t="s">
        <v>36</v>
      </c>
      <c r="I332" s="5">
        <v>36.61</v>
      </c>
      <c r="J332" t="s">
        <v>28</v>
      </c>
      <c r="K332">
        <v>331</v>
      </c>
      <c r="L332" t="s">
        <v>70</v>
      </c>
      <c r="M332" t="s">
        <v>664</v>
      </c>
      <c r="N332">
        <f>VLOOKUP(salacsv__2[[#This Row],[Número de Orden]],Hoja4!A334:B1100,2,FALSE)</f>
        <v>173</v>
      </c>
      <c r="O332" s="9">
        <f>DATE(YEAR(salacsv__2[[#This Row],[Hora de Llegada]]),MONTH(salacsv__2[[#This Row],[Hora de Llegada]]),DAY(salacsv__2[[#This Row],[Hora de Llegada]]))</f>
        <v>45020</v>
      </c>
      <c r="P332" s="6">
        <f>MOD(salacsv__2[[#This Row],[Hora de Llegada]],1)</f>
        <v>0.12916666666569654</v>
      </c>
      <c r="Q332" s="6">
        <f>MOD(salacsv__2[[#This Row],[Hora de Salida]],1)</f>
        <v>0.2618055555576575</v>
      </c>
      <c r="R332" s="6">
        <f>IF(salacsv__2[[#This Row],[Estado de la Mesa]]="Ocupada",(salacsv__2[[#This Row],[Hora de salida2]]-salacsv__2[[#This Row],[Hora de llegada2]])+$V$2,salacsv__2[[#This Row],[Hora de salida2]]-salacsv__2[[#This Row],[Hora de llegada2]])</f>
        <v>0.13263888889196096</v>
      </c>
      <c r="S332" s="5">
        <f>VLOOKUP(salacsv__2[[#This Row],[Número de Orden]],Hoja4!A334:C1100,3,FALSE)/60</f>
        <v>2.0166666666666666</v>
      </c>
      <c r="T332" s="5">
        <f>IF(salacsv__2[[#This Row],[Tiempo de permanencia]]*24-S332&lt;0,0,salacsv__2[[#This Row],[Tiempo de permanencia]]*24-S332)</f>
        <v>1.1666666667403964</v>
      </c>
      <c r="U332" t="str">
        <f>IF(salacsv__2[[#This Row],[Tiempo de degustación (Horas)]]&gt;0,"SI","NO")</f>
        <v>SI</v>
      </c>
      <c r="W332" s="7" t="str">
        <f>TEXT(salacsv__2[[#This Row],[Fecha de factura]],"DDDD")</f>
        <v>martes</v>
      </c>
    </row>
    <row r="333" spans="1:23" x14ac:dyDescent="0.25">
      <c r="A333">
        <v>6</v>
      </c>
      <c r="B333" t="s">
        <v>137</v>
      </c>
      <c r="C333">
        <v>1</v>
      </c>
      <c r="D333" s="8">
        <v>45020.009722222225</v>
      </c>
      <c r="E333" s="8">
        <v>45020.061805555553</v>
      </c>
      <c r="F333" t="s">
        <v>32</v>
      </c>
      <c r="G333" t="s">
        <v>22</v>
      </c>
      <c r="H333" t="s">
        <v>36</v>
      </c>
      <c r="I333" s="5">
        <v>25.21</v>
      </c>
      <c r="J333" t="s">
        <v>28</v>
      </c>
      <c r="K333">
        <v>332</v>
      </c>
      <c r="L333" t="s">
        <v>49</v>
      </c>
      <c r="M333" t="s">
        <v>34</v>
      </c>
      <c r="N333">
        <f>VLOOKUP(salacsv__2[[#This Row],[Número de Orden]],Hoja4!A335:B1101,2,FALSE)</f>
        <v>120</v>
      </c>
      <c r="O333" s="9">
        <f>DATE(YEAR(salacsv__2[[#This Row],[Hora de Llegada]]),MONTH(salacsv__2[[#This Row],[Hora de Llegada]]),DAY(salacsv__2[[#This Row],[Hora de Llegada]]))</f>
        <v>45020</v>
      </c>
      <c r="P333" s="6">
        <f>MOD(salacsv__2[[#This Row],[Hora de Llegada]],1)</f>
        <v>9.7222222248092294E-3</v>
      </c>
      <c r="Q333" s="6">
        <f>MOD(salacsv__2[[#This Row],[Hora de Salida]],1)</f>
        <v>6.1805555553291924E-2</v>
      </c>
      <c r="R333" s="6">
        <f>IF(salacsv__2[[#This Row],[Estado de la Mesa]]="Ocupada",(salacsv__2[[#This Row],[Hora de salida2]]-salacsv__2[[#This Row],[Hora de llegada2]])+$V$2,salacsv__2[[#This Row],[Hora de salida2]]-salacsv__2[[#This Row],[Hora de llegada2]])</f>
        <v>5.2083333328482695E-2</v>
      </c>
      <c r="S333" s="5">
        <f>VLOOKUP(salacsv__2[[#This Row],[Número de Orden]],Hoja4!A335:C1101,3,FALSE)/60</f>
        <v>0.28333333333333333</v>
      </c>
      <c r="T333" s="5">
        <f>IF(salacsv__2[[#This Row],[Tiempo de permanencia]]*24-S333&lt;0,0,salacsv__2[[#This Row],[Tiempo de permanencia]]*24-S333)</f>
        <v>0.96666666655025135</v>
      </c>
      <c r="U333" t="str">
        <f>IF(salacsv__2[[#This Row],[Tiempo de degustación (Horas)]]&gt;0,"SI","NO")</f>
        <v>SI</v>
      </c>
      <c r="W333" s="7" t="str">
        <f>TEXT(salacsv__2[[#This Row],[Fecha de factura]],"DDDD")</f>
        <v>martes</v>
      </c>
    </row>
    <row r="334" spans="1:23" x14ac:dyDescent="0.25">
      <c r="A334">
        <v>6</v>
      </c>
      <c r="B334" t="s">
        <v>186</v>
      </c>
      <c r="C334">
        <v>1</v>
      </c>
      <c r="D334" s="8">
        <v>45020.131944444445</v>
      </c>
      <c r="E334" s="8">
        <v>45020.186805555553</v>
      </c>
      <c r="F334" t="s">
        <v>14</v>
      </c>
      <c r="G334" t="s">
        <v>15</v>
      </c>
      <c r="H334" t="s">
        <v>16</v>
      </c>
      <c r="I334" s="5">
        <v>13.19</v>
      </c>
      <c r="J334" t="s">
        <v>17</v>
      </c>
      <c r="K334">
        <v>333</v>
      </c>
      <c r="L334" t="s">
        <v>70</v>
      </c>
      <c r="M334" t="s">
        <v>448</v>
      </c>
      <c r="N334">
        <f>VLOOKUP(salacsv__2[[#This Row],[Número de Orden]],Hoja4!A336:B1102,2,FALSE)</f>
        <v>72</v>
      </c>
      <c r="O334" s="9">
        <f>DATE(YEAR(salacsv__2[[#This Row],[Hora de Llegada]]),MONTH(salacsv__2[[#This Row],[Hora de Llegada]]),DAY(salacsv__2[[#This Row],[Hora de Llegada]]))</f>
        <v>45020</v>
      </c>
      <c r="P334" s="6">
        <f>MOD(salacsv__2[[#This Row],[Hora de Llegada]],1)</f>
        <v>0.13194444444525288</v>
      </c>
      <c r="Q334" s="6">
        <f>MOD(salacsv__2[[#This Row],[Hora de Salida]],1)</f>
        <v>0.18680555555329192</v>
      </c>
      <c r="R334" s="6">
        <f>IF(salacsv__2[[#This Row],[Estado de la Mesa]]="Ocupada",(salacsv__2[[#This Row],[Hora de salida2]]-salacsv__2[[#This Row],[Hora de llegada2]])+$V$2,salacsv__2[[#This Row],[Hora de salida2]]-salacsv__2[[#This Row],[Hora de llegada2]])</f>
        <v>5.486111110803904E-2</v>
      </c>
      <c r="S334" s="5">
        <f>VLOOKUP(salacsv__2[[#This Row],[Número de Orden]],Hoja4!A336:C1102,3,FALSE)/60</f>
        <v>1.0166666666666666</v>
      </c>
      <c r="T334" s="5">
        <f>IF(salacsv__2[[#This Row],[Tiempo de permanencia]]*24-S334&lt;0,0,salacsv__2[[#This Row],[Tiempo de permanencia]]*24-S334)</f>
        <v>0.29999999992627036</v>
      </c>
      <c r="U334" t="str">
        <f>IF(salacsv__2[[#This Row],[Tiempo de degustación (Horas)]]&gt;0,"SI","NO")</f>
        <v>SI</v>
      </c>
      <c r="W334" s="7" t="str">
        <f>TEXT(salacsv__2[[#This Row],[Fecha de factura]],"DDDD")</f>
        <v>martes</v>
      </c>
    </row>
    <row r="335" spans="1:23" x14ac:dyDescent="0.25">
      <c r="A335">
        <v>12</v>
      </c>
      <c r="B335" t="s">
        <v>665</v>
      </c>
      <c r="C335">
        <v>4</v>
      </c>
      <c r="D335" s="8">
        <v>45020.118750000001</v>
      </c>
      <c r="E335" s="8">
        <v>45020.271527777775</v>
      </c>
      <c r="F335" t="s">
        <v>73</v>
      </c>
      <c r="G335" t="s">
        <v>48</v>
      </c>
      <c r="H335" t="s">
        <v>16</v>
      </c>
      <c r="I335" s="5">
        <v>17.5</v>
      </c>
      <c r="J335" t="s">
        <v>17</v>
      </c>
      <c r="K335">
        <v>334</v>
      </c>
      <c r="L335" t="s">
        <v>49</v>
      </c>
      <c r="M335" t="s">
        <v>666</v>
      </c>
      <c r="N335">
        <f>VLOOKUP(salacsv__2[[#This Row],[Número de Orden]],Hoja4!A337:B1103,2,FALSE)</f>
        <v>173</v>
      </c>
      <c r="O335" s="9">
        <f>DATE(YEAR(salacsv__2[[#This Row],[Hora de Llegada]]),MONTH(salacsv__2[[#This Row],[Hora de Llegada]]),DAY(salacsv__2[[#This Row],[Hora de Llegada]]))</f>
        <v>45020</v>
      </c>
      <c r="P335" s="6">
        <f>MOD(salacsv__2[[#This Row],[Hora de Llegada]],1)</f>
        <v>0.11875000000145519</v>
      </c>
      <c r="Q335" s="6">
        <f>MOD(salacsv__2[[#This Row],[Hora de Salida]],1)</f>
        <v>0.27152777777519077</v>
      </c>
      <c r="R335" s="6">
        <f>IF(salacsv__2[[#This Row],[Estado de la Mesa]]="Ocupada",(salacsv__2[[#This Row],[Hora de salida2]]-salacsv__2[[#This Row],[Hora de llegada2]])+$V$2,salacsv__2[[#This Row],[Hora de salida2]]-salacsv__2[[#This Row],[Hora de llegada2]])</f>
        <v>0.15277777777373558</v>
      </c>
      <c r="S335" s="5">
        <f>VLOOKUP(salacsv__2[[#This Row],[Número de Orden]],Hoja4!A337:C1103,3,FALSE)/60</f>
        <v>2.6</v>
      </c>
      <c r="T335" s="5">
        <f>IF(salacsv__2[[#This Row],[Tiempo de permanencia]]*24-S335&lt;0,0,salacsv__2[[#This Row],[Tiempo de permanencia]]*24-S335)</f>
        <v>1.0666666665696538</v>
      </c>
      <c r="U335" t="str">
        <f>IF(salacsv__2[[#This Row],[Tiempo de degustación (Horas)]]&gt;0,"SI","NO")</f>
        <v>SI</v>
      </c>
      <c r="W335" s="7" t="str">
        <f>TEXT(salacsv__2[[#This Row],[Fecha de factura]],"DDDD")</f>
        <v>martes</v>
      </c>
    </row>
    <row r="336" spans="1:23" x14ac:dyDescent="0.25">
      <c r="A336">
        <v>14</v>
      </c>
      <c r="B336" t="s">
        <v>667</v>
      </c>
      <c r="C336">
        <v>3</v>
      </c>
      <c r="D336" s="8">
        <v>45020.080555555556</v>
      </c>
      <c r="E336" s="8">
        <v>45020.131249999999</v>
      </c>
      <c r="F336" t="s">
        <v>14</v>
      </c>
      <c r="G336" t="s">
        <v>22</v>
      </c>
      <c r="H336" t="s">
        <v>36</v>
      </c>
      <c r="I336" s="5">
        <v>41.56</v>
      </c>
      <c r="J336" t="s">
        <v>17</v>
      </c>
      <c r="K336">
        <v>335</v>
      </c>
      <c r="L336" t="s">
        <v>25</v>
      </c>
      <c r="M336" t="s">
        <v>668</v>
      </c>
      <c r="N336">
        <f>VLOOKUP(salacsv__2[[#This Row],[Número de Orden]],Hoja4!A338:B1104,2,FALSE)</f>
        <v>114</v>
      </c>
      <c r="O336" s="9">
        <f>DATE(YEAR(salacsv__2[[#This Row],[Hora de Llegada]]),MONTH(salacsv__2[[#This Row],[Hora de Llegada]]),DAY(salacsv__2[[#This Row],[Hora de Llegada]]))</f>
        <v>45020</v>
      </c>
      <c r="P336" s="6">
        <f>MOD(salacsv__2[[#This Row],[Hora de Llegada]],1)</f>
        <v>8.0555555556202307E-2</v>
      </c>
      <c r="Q336" s="6">
        <f>MOD(salacsv__2[[#This Row],[Hora de Salida]],1)</f>
        <v>0.13124999999854481</v>
      </c>
      <c r="R336" s="6">
        <f>IF(salacsv__2[[#This Row],[Estado de la Mesa]]="Ocupada",(salacsv__2[[#This Row],[Hora de salida2]]-salacsv__2[[#This Row],[Hora de llegada2]])+$V$2,salacsv__2[[#This Row],[Hora de salida2]]-salacsv__2[[#This Row],[Hora de llegada2]])</f>
        <v>5.0694444442342501E-2</v>
      </c>
      <c r="S336" s="5">
        <f>VLOOKUP(salacsv__2[[#This Row],[Número de Orden]],Hoja4!A338:C1104,3,FALSE)/60</f>
        <v>1.1499999999999999</v>
      </c>
      <c r="T336" s="5">
        <f>IF(salacsv__2[[#This Row],[Tiempo de permanencia]]*24-S336&lt;0,0,salacsv__2[[#This Row],[Tiempo de permanencia]]*24-S336)</f>
        <v>6.6666666616220116E-2</v>
      </c>
      <c r="U336" t="str">
        <f>IF(salacsv__2[[#This Row],[Tiempo de degustación (Horas)]]&gt;0,"SI","NO")</f>
        <v>SI</v>
      </c>
      <c r="W336" s="7" t="str">
        <f>TEXT(salacsv__2[[#This Row],[Fecha de factura]],"DDDD")</f>
        <v>martes</v>
      </c>
    </row>
    <row r="337" spans="1:23" x14ac:dyDescent="0.25">
      <c r="A337">
        <v>4</v>
      </c>
      <c r="B337" t="s">
        <v>669</v>
      </c>
      <c r="C337">
        <v>5</v>
      </c>
      <c r="D337" s="8">
        <v>45020.065972222219</v>
      </c>
      <c r="E337" s="8">
        <v>45020.20208333333</v>
      </c>
      <c r="F337" t="s">
        <v>32</v>
      </c>
      <c r="G337" t="s">
        <v>15</v>
      </c>
      <c r="H337" t="s">
        <v>16</v>
      </c>
      <c r="I337" s="5">
        <v>17.93</v>
      </c>
      <c r="J337" t="s">
        <v>17</v>
      </c>
      <c r="K337">
        <v>336</v>
      </c>
      <c r="L337" t="s">
        <v>49</v>
      </c>
      <c r="M337" t="s">
        <v>670</v>
      </c>
      <c r="N337">
        <f>VLOOKUP(salacsv__2[[#This Row],[Número de Orden]],Hoja4!A339:B1105,2,FALSE)</f>
        <v>158</v>
      </c>
      <c r="O337" s="9">
        <f>DATE(YEAR(salacsv__2[[#This Row],[Hora de Llegada]]),MONTH(salacsv__2[[#This Row],[Hora de Llegada]]),DAY(salacsv__2[[#This Row],[Hora de Llegada]]))</f>
        <v>45020</v>
      </c>
      <c r="P337" s="6">
        <f>MOD(salacsv__2[[#This Row],[Hora de Llegada]],1)</f>
        <v>6.5972222218988463E-2</v>
      </c>
      <c r="Q337" s="6">
        <f>MOD(salacsv__2[[#This Row],[Hora de Salida]],1)</f>
        <v>0.20208333332993789</v>
      </c>
      <c r="R337" s="6">
        <f>IF(salacsv__2[[#This Row],[Estado de la Mesa]]="Ocupada",(salacsv__2[[#This Row],[Hora de salida2]]-salacsv__2[[#This Row],[Hora de llegada2]])+$V$2,salacsv__2[[#This Row],[Hora de salida2]]-salacsv__2[[#This Row],[Hora de llegada2]])</f>
        <v>0.13611111111094942</v>
      </c>
      <c r="S337" s="5">
        <f>VLOOKUP(salacsv__2[[#This Row],[Número de Orden]],Hoja4!A339:C1105,3,FALSE)/60</f>
        <v>1.0833333333333333</v>
      </c>
      <c r="T337" s="5">
        <f>IF(salacsv__2[[#This Row],[Tiempo de permanencia]]*24-S337&lt;0,0,salacsv__2[[#This Row],[Tiempo de permanencia]]*24-S337)</f>
        <v>2.1833333333294531</v>
      </c>
      <c r="U337" t="str">
        <f>IF(salacsv__2[[#This Row],[Tiempo de degustación (Horas)]]&gt;0,"SI","NO")</f>
        <v>SI</v>
      </c>
      <c r="W337" s="7" t="str">
        <f>TEXT(salacsv__2[[#This Row],[Fecha de factura]],"DDDD")</f>
        <v>martes</v>
      </c>
    </row>
    <row r="338" spans="1:23" x14ac:dyDescent="0.25">
      <c r="A338">
        <v>11</v>
      </c>
      <c r="B338" t="s">
        <v>671</v>
      </c>
      <c r="C338">
        <v>2</v>
      </c>
      <c r="D338" s="8">
        <v>45020.068055555559</v>
      </c>
      <c r="E338" s="8">
        <v>45020.188194444447</v>
      </c>
      <c r="F338" t="s">
        <v>21</v>
      </c>
      <c r="G338" t="s">
        <v>15</v>
      </c>
      <c r="H338" t="s">
        <v>16</v>
      </c>
      <c r="I338" s="5">
        <v>19.28</v>
      </c>
      <c r="J338" t="s">
        <v>28</v>
      </c>
      <c r="K338">
        <v>337</v>
      </c>
      <c r="L338" t="s">
        <v>25</v>
      </c>
      <c r="M338" t="s">
        <v>672</v>
      </c>
      <c r="N338">
        <f>VLOOKUP(salacsv__2[[#This Row],[Número de Orden]],Hoja4!A340:B1106,2,FALSE)</f>
        <v>100</v>
      </c>
      <c r="O338" s="9">
        <f>DATE(YEAR(salacsv__2[[#This Row],[Hora de Llegada]]),MONTH(salacsv__2[[#This Row],[Hora de Llegada]]),DAY(salacsv__2[[#This Row],[Hora de Llegada]]))</f>
        <v>45020</v>
      </c>
      <c r="P338" s="6">
        <f>MOD(salacsv__2[[#This Row],[Hora de Llegada]],1)</f>
        <v>6.805555555911269E-2</v>
      </c>
      <c r="Q338" s="6">
        <f>MOD(salacsv__2[[#This Row],[Hora de Salida]],1)</f>
        <v>0.18819444444670808</v>
      </c>
      <c r="R338" s="6">
        <f>IF(salacsv__2[[#This Row],[Estado de la Mesa]]="Ocupada",(salacsv__2[[#This Row],[Hora de salida2]]-salacsv__2[[#This Row],[Hora de llegada2]])+$V$2,salacsv__2[[#This Row],[Hora de salida2]]-salacsv__2[[#This Row],[Hora de llegada2]])</f>
        <v>0.12013888888759539</v>
      </c>
      <c r="S338" s="5">
        <f>VLOOKUP(salacsv__2[[#This Row],[Número de Orden]],Hoja4!A340:C1106,3,FALSE)/60</f>
        <v>0.96666666666666667</v>
      </c>
      <c r="T338" s="5">
        <f>IF(salacsv__2[[#This Row],[Tiempo de permanencia]]*24-S338&lt;0,0,salacsv__2[[#This Row],[Tiempo de permanencia]]*24-S338)</f>
        <v>1.9166666666356225</v>
      </c>
      <c r="U338" t="str">
        <f>IF(salacsv__2[[#This Row],[Tiempo de degustación (Horas)]]&gt;0,"SI","NO")</f>
        <v>SI</v>
      </c>
      <c r="W338" s="7" t="str">
        <f>TEXT(salacsv__2[[#This Row],[Fecha de factura]],"DDDD")</f>
        <v>martes</v>
      </c>
    </row>
    <row r="339" spans="1:23" x14ac:dyDescent="0.25">
      <c r="A339">
        <v>18</v>
      </c>
      <c r="B339" t="s">
        <v>673</v>
      </c>
      <c r="C339">
        <v>2</v>
      </c>
      <c r="D339" s="8">
        <v>45020.022222222222</v>
      </c>
      <c r="E339" s="8">
        <v>45020.145833333336</v>
      </c>
      <c r="F339" t="s">
        <v>21</v>
      </c>
      <c r="G339" t="s">
        <v>22</v>
      </c>
      <c r="H339" t="s">
        <v>36</v>
      </c>
      <c r="I339" s="5">
        <v>30.62</v>
      </c>
      <c r="J339" t="s">
        <v>28</v>
      </c>
      <c r="K339">
        <v>338</v>
      </c>
      <c r="L339" t="s">
        <v>62</v>
      </c>
      <c r="M339" t="s">
        <v>674</v>
      </c>
      <c r="N339">
        <f>VLOOKUP(salacsv__2[[#This Row],[Número de Orden]],Hoja4!A341:B1107,2,FALSE)</f>
        <v>279</v>
      </c>
      <c r="O339" s="9">
        <f>DATE(YEAR(salacsv__2[[#This Row],[Hora de Llegada]]),MONTH(salacsv__2[[#This Row],[Hora de Llegada]]),DAY(salacsv__2[[#This Row],[Hora de Llegada]]))</f>
        <v>45020</v>
      </c>
      <c r="P339" s="6">
        <f>MOD(salacsv__2[[#This Row],[Hora de Llegada]],1)</f>
        <v>2.2222222221898846E-2</v>
      </c>
      <c r="Q339" s="6">
        <f>MOD(salacsv__2[[#This Row],[Hora de Salida]],1)</f>
        <v>0.14583333333575865</v>
      </c>
      <c r="R339" s="6">
        <f>IF(salacsv__2[[#This Row],[Estado de la Mesa]]="Ocupada",(salacsv__2[[#This Row],[Hora de salida2]]-salacsv__2[[#This Row],[Hora de llegada2]])+$V$2,salacsv__2[[#This Row],[Hora de salida2]]-salacsv__2[[#This Row],[Hora de llegada2]])</f>
        <v>0.12361111111385981</v>
      </c>
      <c r="S339" s="5">
        <f>VLOOKUP(salacsv__2[[#This Row],[Número de Orden]],Hoja4!A341:C1107,3,FALSE)/60</f>
        <v>2.3833333333333333</v>
      </c>
      <c r="T339" s="5">
        <f>IF(salacsv__2[[#This Row],[Tiempo de permanencia]]*24-S339&lt;0,0,salacsv__2[[#This Row],[Tiempo de permanencia]]*24-S339)</f>
        <v>0.58333333339930205</v>
      </c>
      <c r="U339" t="str">
        <f>IF(salacsv__2[[#This Row],[Tiempo de degustación (Horas)]]&gt;0,"SI","NO")</f>
        <v>SI</v>
      </c>
      <c r="W339" s="7" t="str">
        <f>TEXT(salacsv__2[[#This Row],[Fecha de factura]],"DDDD")</f>
        <v>martes</v>
      </c>
    </row>
    <row r="340" spans="1:23" x14ac:dyDescent="0.25">
      <c r="A340">
        <v>13</v>
      </c>
      <c r="B340" t="s">
        <v>675</v>
      </c>
      <c r="C340">
        <v>2</v>
      </c>
      <c r="D340" s="8">
        <v>45020</v>
      </c>
      <c r="E340" s="8">
        <v>45020.084027777775</v>
      </c>
      <c r="F340" t="s">
        <v>52</v>
      </c>
      <c r="G340" t="s">
        <v>48</v>
      </c>
      <c r="H340" t="s">
        <v>36</v>
      </c>
      <c r="I340" s="5">
        <v>19.600000000000001</v>
      </c>
      <c r="J340" t="s">
        <v>28</v>
      </c>
      <c r="K340">
        <v>339</v>
      </c>
      <c r="L340" t="s">
        <v>18</v>
      </c>
      <c r="M340" t="s">
        <v>676</v>
      </c>
      <c r="N340">
        <f>VLOOKUP(salacsv__2[[#This Row],[Número de Orden]],Hoja4!A342:B1108,2,FALSE)</f>
        <v>104</v>
      </c>
      <c r="O340" s="9">
        <f>DATE(YEAR(salacsv__2[[#This Row],[Hora de Llegada]]),MONTH(salacsv__2[[#This Row],[Hora de Llegada]]),DAY(salacsv__2[[#This Row],[Hora de Llegada]]))</f>
        <v>45020</v>
      </c>
      <c r="P340" s="6">
        <f>MOD(salacsv__2[[#This Row],[Hora de Llegada]],1)</f>
        <v>0</v>
      </c>
      <c r="Q340" s="6">
        <f>MOD(salacsv__2[[#This Row],[Hora de Salida]],1)</f>
        <v>8.4027777775190771E-2</v>
      </c>
      <c r="R340" s="6">
        <f>IF(salacsv__2[[#This Row],[Estado de la Mesa]]="Ocupada",(salacsv__2[[#This Row],[Hora de salida2]]-salacsv__2[[#This Row],[Hora de llegada2]])+$V$2,salacsv__2[[#This Row],[Hora de salida2]]-salacsv__2[[#This Row],[Hora de llegada2]])</f>
        <v>8.4027777775190771E-2</v>
      </c>
      <c r="S340" s="5">
        <f>VLOOKUP(salacsv__2[[#This Row],[Número de Orden]],Hoja4!A342:C1108,3,FALSE)/60</f>
        <v>0.76666666666666672</v>
      </c>
      <c r="T340" s="5">
        <f>IF(salacsv__2[[#This Row],[Tiempo de permanencia]]*24-S340&lt;0,0,salacsv__2[[#This Row],[Tiempo de permanencia]]*24-S340)</f>
        <v>1.2499999999379119</v>
      </c>
      <c r="U340" t="str">
        <f>IF(salacsv__2[[#This Row],[Tiempo de degustación (Horas)]]&gt;0,"SI","NO")</f>
        <v>SI</v>
      </c>
      <c r="W340" s="7" t="str">
        <f>TEXT(salacsv__2[[#This Row],[Fecha de factura]],"DDDD")</f>
        <v>martes</v>
      </c>
    </row>
    <row r="341" spans="1:23" x14ac:dyDescent="0.25">
      <c r="A341">
        <v>15</v>
      </c>
      <c r="B341" t="s">
        <v>677</v>
      </c>
      <c r="C341">
        <v>1</v>
      </c>
      <c r="D341" s="8">
        <v>45020.05</v>
      </c>
      <c r="E341" s="8">
        <v>45020.193055555559</v>
      </c>
      <c r="F341" t="s">
        <v>52</v>
      </c>
      <c r="G341" t="s">
        <v>22</v>
      </c>
      <c r="H341" t="s">
        <v>16</v>
      </c>
      <c r="I341" s="5">
        <v>38.520000000000003</v>
      </c>
      <c r="J341" t="s">
        <v>17</v>
      </c>
      <c r="K341">
        <v>340</v>
      </c>
      <c r="L341" t="s">
        <v>59</v>
      </c>
      <c r="M341" t="s">
        <v>678</v>
      </c>
      <c r="N341">
        <f>VLOOKUP(salacsv__2[[#This Row],[Número de Orden]],Hoja4!A343:B1109,2,FALSE)</f>
        <v>164</v>
      </c>
      <c r="O341" s="9">
        <f>DATE(YEAR(salacsv__2[[#This Row],[Hora de Llegada]]),MONTH(salacsv__2[[#This Row],[Hora de Llegada]]),DAY(salacsv__2[[#This Row],[Hora de Llegada]]))</f>
        <v>45020</v>
      </c>
      <c r="P341" s="6">
        <f>MOD(salacsv__2[[#This Row],[Hora de Llegada]],1)</f>
        <v>5.0000000002910383E-2</v>
      </c>
      <c r="Q341" s="6">
        <f>MOD(salacsv__2[[#This Row],[Hora de Salida]],1)</f>
        <v>0.19305555555911269</v>
      </c>
      <c r="R341" s="6">
        <f>IF(salacsv__2[[#This Row],[Estado de la Mesa]]="Ocupada",(salacsv__2[[#This Row],[Hora de salida2]]-salacsv__2[[#This Row],[Hora de llegada2]])+$V$2,salacsv__2[[#This Row],[Hora de salida2]]-salacsv__2[[#This Row],[Hora de llegada2]])</f>
        <v>0.14305555555620231</v>
      </c>
      <c r="S341" s="5">
        <f>VLOOKUP(salacsv__2[[#This Row],[Número de Orden]],Hoja4!A343:C1109,3,FALSE)/60</f>
        <v>1.5166666666666666</v>
      </c>
      <c r="T341" s="5">
        <f>IF(salacsv__2[[#This Row],[Tiempo de permanencia]]*24-S341&lt;0,0,salacsv__2[[#This Row],[Tiempo de permanencia]]*24-S341)</f>
        <v>1.9166666666821888</v>
      </c>
      <c r="U341" t="str">
        <f>IF(salacsv__2[[#This Row],[Tiempo de degustación (Horas)]]&gt;0,"SI","NO")</f>
        <v>SI</v>
      </c>
      <c r="W341" s="7" t="str">
        <f>TEXT(salacsv__2[[#This Row],[Fecha de factura]],"DDDD")</f>
        <v>martes</v>
      </c>
    </row>
    <row r="342" spans="1:23" x14ac:dyDescent="0.25">
      <c r="A342">
        <v>14</v>
      </c>
      <c r="B342" t="s">
        <v>679</v>
      </c>
      <c r="C342">
        <v>5</v>
      </c>
      <c r="D342" s="8">
        <v>45020.086805555555</v>
      </c>
      <c r="E342" s="8">
        <v>45020.179861111108</v>
      </c>
      <c r="F342" t="s">
        <v>52</v>
      </c>
      <c r="G342" t="s">
        <v>48</v>
      </c>
      <c r="H342" t="s">
        <v>16</v>
      </c>
      <c r="I342" s="5">
        <v>47.05</v>
      </c>
      <c r="J342" t="s">
        <v>17</v>
      </c>
      <c r="K342">
        <v>341</v>
      </c>
      <c r="L342" t="s">
        <v>18</v>
      </c>
      <c r="M342" t="s">
        <v>680</v>
      </c>
      <c r="N342">
        <f>VLOOKUP(salacsv__2[[#This Row],[Número de Orden]],Hoja4!A344:B1110,2,FALSE)</f>
        <v>177</v>
      </c>
      <c r="O342" s="9">
        <f>DATE(YEAR(salacsv__2[[#This Row],[Hora de Llegada]]),MONTH(salacsv__2[[#This Row],[Hora de Llegada]]),DAY(salacsv__2[[#This Row],[Hora de Llegada]]))</f>
        <v>45020</v>
      </c>
      <c r="P342" s="6">
        <f>MOD(salacsv__2[[#This Row],[Hora de Llegada]],1)</f>
        <v>8.6805555554747116E-2</v>
      </c>
      <c r="Q342" s="6">
        <f>MOD(salacsv__2[[#This Row],[Hora de Salida]],1)</f>
        <v>0.17986111110803904</v>
      </c>
      <c r="R342" s="6">
        <f>IF(salacsv__2[[#This Row],[Estado de la Mesa]]="Ocupada",(salacsv__2[[#This Row],[Hora de salida2]]-salacsv__2[[#This Row],[Hora de llegada2]])+$V$2,salacsv__2[[#This Row],[Hora de salida2]]-salacsv__2[[#This Row],[Hora de llegada2]])</f>
        <v>9.3055555553291924E-2</v>
      </c>
      <c r="S342" s="5">
        <f>VLOOKUP(salacsv__2[[#This Row],[Número de Orden]],Hoja4!A344:C1110,3,FALSE)/60</f>
        <v>1.4666666666666666</v>
      </c>
      <c r="T342" s="5">
        <f>IF(salacsv__2[[#This Row],[Tiempo de permanencia]]*24-S342&lt;0,0,salacsv__2[[#This Row],[Tiempo de permanencia]]*24-S342)</f>
        <v>0.76666666661233962</v>
      </c>
      <c r="U342" t="str">
        <f>IF(salacsv__2[[#This Row],[Tiempo de degustación (Horas)]]&gt;0,"SI","NO")</f>
        <v>SI</v>
      </c>
      <c r="W342" s="7" t="str">
        <f>TEXT(salacsv__2[[#This Row],[Fecha de factura]],"DDDD")</f>
        <v>martes</v>
      </c>
    </row>
    <row r="343" spans="1:23" x14ac:dyDescent="0.25">
      <c r="A343">
        <v>19</v>
      </c>
      <c r="B343" t="s">
        <v>681</v>
      </c>
      <c r="C343">
        <v>5</v>
      </c>
      <c r="D343" s="8">
        <v>45020.104166666664</v>
      </c>
      <c r="E343" s="8">
        <v>45020.257638888892</v>
      </c>
      <c r="F343" t="s">
        <v>52</v>
      </c>
      <c r="G343" t="s">
        <v>48</v>
      </c>
      <c r="H343" t="s">
        <v>16</v>
      </c>
      <c r="I343" s="5">
        <v>20.059999999999999</v>
      </c>
      <c r="J343" t="s">
        <v>17</v>
      </c>
      <c r="K343">
        <v>342</v>
      </c>
      <c r="L343" t="s">
        <v>29</v>
      </c>
      <c r="M343" t="s">
        <v>530</v>
      </c>
      <c r="N343">
        <f>VLOOKUP(salacsv__2[[#This Row],[Número de Orden]],Hoja4!A345:B1111,2,FALSE)</f>
        <v>102</v>
      </c>
      <c r="O343" s="9">
        <f>DATE(YEAR(salacsv__2[[#This Row],[Hora de Llegada]]),MONTH(salacsv__2[[#This Row],[Hora de Llegada]]),DAY(salacsv__2[[#This Row],[Hora de Llegada]]))</f>
        <v>45020</v>
      </c>
      <c r="P343" s="6">
        <f>MOD(salacsv__2[[#This Row],[Hora de Llegada]],1)</f>
        <v>0.10416666666424135</v>
      </c>
      <c r="Q343" s="6">
        <f>MOD(salacsv__2[[#This Row],[Hora de Salida]],1)</f>
        <v>0.25763888889196096</v>
      </c>
      <c r="R343" s="6">
        <f>IF(salacsv__2[[#This Row],[Estado de la Mesa]]="Ocupada",(salacsv__2[[#This Row],[Hora de salida2]]-salacsv__2[[#This Row],[Hora de llegada2]])+$V$2,salacsv__2[[#This Row],[Hora de salida2]]-salacsv__2[[#This Row],[Hora de llegada2]])</f>
        <v>0.15347222222771961</v>
      </c>
      <c r="S343" s="5">
        <f>VLOOKUP(salacsv__2[[#This Row],[Número de Orden]],Hoja4!A345:C1111,3,FALSE)/60</f>
        <v>0.9</v>
      </c>
      <c r="T343" s="5">
        <f>IF(salacsv__2[[#This Row],[Tiempo de permanencia]]*24-S343&lt;0,0,salacsv__2[[#This Row],[Tiempo de permanencia]]*24-S343)</f>
        <v>2.7833333334652708</v>
      </c>
      <c r="U343" t="str">
        <f>IF(salacsv__2[[#This Row],[Tiempo de degustación (Horas)]]&gt;0,"SI","NO")</f>
        <v>SI</v>
      </c>
      <c r="W343" s="7" t="str">
        <f>TEXT(salacsv__2[[#This Row],[Fecha de factura]],"DDDD")</f>
        <v>martes</v>
      </c>
    </row>
    <row r="344" spans="1:23" x14ac:dyDescent="0.25">
      <c r="A344">
        <v>12</v>
      </c>
      <c r="B344" t="s">
        <v>682</v>
      </c>
      <c r="C344">
        <v>1</v>
      </c>
      <c r="D344" s="8">
        <v>45020.163888888892</v>
      </c>
      <c r="E344" s="8">
        <v>45020.239583333336</v>
      </c>
      <c r="F344" t="s">
        <v>21</v>
      </c>
      <c r="G344" t="s">
        <v>22</v>
      </c>
      <c r="H344" t="s">
        <v>16</v>
      </c>
      <c r="I344" s="5">
        <v>23.01</v>
      </c>
      <c r="J344" t="s">
        <v>24</v>
      </c>
      <c r="K344">
        <v>343</v>
      </c>
      <c r="L344" t="s">
        <v>18</v>
      </c>
      <c r="M344" t="s">
        <v>683</v>
      </c>
      <c r="N344">
        <f>VLOOKUP(salacsv__2[[#This Row],[Número de Orden]],Hoja4!A346:B1112,2,FALSE)</f>
        <v>137</v>
      </c>
      <c r="O344" s="9">
        <f>DATE(YEAR(salacsv__2[[#This Row],[Hora de Llegada]]),MONTH(salacsv__2[[#This Row],[Hora de Llegada]]),DAY(salacsv__2[[#This Row],[Hora de Llegada]]))</f>
        <v>45020</v>
      </c>
      <c r="P344" s="6">
        <f>MOD(salacsv__2[[#This Row],[Hora de Llegada]],1)</f>
        <v>0.16388888889196096</v>
      </c>
      <c r="Q344" s="6">
        <f>MOD(salacsv__2[[#This Row],[Hora de Salida]],1)</f>
        <v>0.23958333333575865</v>
      </c>
      <c r="R344" s="6">
        <f>IF(salacsv__2[[#This Row],[Estado de la Mesa]]="Ocupada",(salacsv__2[[#This Row],[Hora de salida2]]-salacsv__2[[#This Row],[Hora de llegada2]])+$V$2,salacsv__2[[#This Row],[Hora de salida2]]-salacsv__2[[#This Row],[Hora de llegada2]])</f>
        <v>8.6111111110464364E-2</v>
      </c>
      <c r="S344" s="5">
        <f>VLOOKUP(salacsv__2[[#This Row],[Número de Orden]],Hoja4!A346:C1112,3,FALSE)/60</f>
        <v>1.6833333333333333</v>
      </c>
      <c r="T344" s="5">
        <f>IF(salacsv__2[[#This Row],[Tiempo de permanencia]]*24-S344&lt;0,0,salacsv__2[[#This Row],[Tiempo de permanencia]]*24-S344)</f>
        <v>0.38333333331781128</v>
      </c>
      <c r="U344" t="str">
        <f>IF(salacsv__2[[#This Row],[Tiempo de degustación (Horas)]]&gt;0,"SI","NO")</f>
        <v>SI</v>
      </c>
      <c r="W344" s="7" t="str">
        <f>TEXT(salacsv__2[[#This Row],[Fecha de factura]],"DDDD")</f>
        <v>martes</v>
      </c>
    </row>
    <row r="345" spans="1:23" x14ac:dyDescent="0.25">
      <c r="A345">
        <v>15</v>
      </c>
      <c r="B345" t="s">
        <v>684</v>
      </c>
      <c r="C345">
        <v>3</v>
      </c>
      <c r="D345" s="8">
        <v>45020.031944444447</v>
      </c>
      <c r="E345" s="8">
        <v>45020.086111111108</v>
      </c>
      <c r="F345" t="s">
        <v>32</v>
      </c>
      <c r="G345" t="s">
        <v>22</v>
      </c>
      <c r="H345" t="s">
        <v>16</v>
      </c>
      <c r="I345" s="5">
        <v>33.01</v>
      </c>
      <c r="J345" t="s">
        <v>24</v>
      </c>
      <c r="K345">
        <v>344</v>
      </c>
      <c r="L345" t="s">
        <v>33</v>
      </c>
      <c r="M345" t="s">
        <v>685</v>
      </c>
      <c r="N345">
        <f>VLOOKUP(salacsv__2[[#This Row],[Número de Orden]],Hoja4!A347:B1113,2,FALSE)</f>
        <v>183</v>
      </c>
      <c r="O345" s="9">
        <f>DATE(YEAR(salacsv__2[[#This Row],[Hora de Llegada]]),MONTH(salacsv__2[[#This Row],[Hora de Llegada]]),DAY(salacsv__2[[#This Row],[Hora de Llegada]]))</f>
        <v>45020</v>
      </c>
      <c r="P345" s="6">
        <f>MOD(salacsv__2[[#This Row],[Hora de Llegada]],1)</f>
        <v>3.1944444446708076E-2</v>
      </c>
      <c r="Q345" s="6">
        <f>MOD(salacsv__2[[#This Row],[Hora de Salida]],1)</f>
        <v>8.611111110803904E-2</v>
      </c>
      <c r="R345" s="6">
        <f>IF(salacsv__2[[#This Row],[Estado de la Mesa]]="Ocupada",(salacsv__2[[#This Row],[Hora de salida2]]-salacsv__2[[#This Row],[Hora de llegada2]])+$V$2,salacsv__2[[#This Row],[Hora de salida2]]-salacsv__2[[#This Row],[Hora de llegada2]])</f>
        <v>6.4583333327997636E-2</v>
      </c>
      <c r="S345" s="5">
        <f>VLOOKUP(salacsv__2[[#This Row],[Número de Orden]],Hoja4!A347:C1113,3,FALSE)/60</f>
        <v>1.4333333333333333</v>
      </c>
      <c r="T345" s="5">
        <f>IF(salacsv__2[[#This Row],[Tiempo de permanencia]]*24-S345&lt;0,0,salacsv__2[[#This Row],[Tiempo de permanencia]]*24-S345)</f>
        <v>0.1166666665386098</v>
      </c>
      <c r="U345" t="str">
        <f>IF(salacsv__2[[#This Row],[Tiempo de degustación (Horas)]]&gt;0,"SI","NO")</f>
        <v>SI</v>
      </c>
      <c r="W345" s="7" t="str">
        <f>TEXT(salacsv__2[[#This Row],[Fecha de factura]],"DDDD")</f>
        <v>martes</v>
      </c>
    </row>
    <row r="346" spans="1:23" x14ac:dyDescent="0.25">
      <c r="A346">
        <v>16</v>
      </c>
      <c r="B346" t="s">
        <v>138</v>
      </c>
      <c r="C346">
        <v>3</v>
      </c>
      <c r="D346" s="8">
        <v>45020.054166666669</v>
      </c>
      <c r="E346" s="8">
        <v>45020.179861111108</v>
      </c>
      <c r="F346" t="s">
        <v>14</v>
      </c>
      <c r="G346" t="s">
        <v>22</v>
      </c>
      <c r="H346" t="s">
        <v>16</v>
      </c>
      <c r="I346" s="5">
        <v>13.98</v>
      </c>
      <c r="J346" t="s">
        <v>24</v>
      </c>
      <c r="K346">
        <v>345</v>
      </c>
      <c r="L346" t="s">
        <v>33</v>
      </c>
      <c r="M346" t="s">
        <v>53</v>
      </c>
      <c r="N346">
        <f>VLOOKUP(salacsv__2[[#This Row],[Número de Orden]],Hoja4!A348:B1114,2,FALSE)</f>
        <v>38</v>
      </c>
      <c r="O346" s="9">
        <f>DATE(YEAR(salacsv__2[[#This Row],[Hora de Llegada]]),MONTH(salacsv__2[[#This Row],[Hora de Llegada]]),DAY(salacsv__2[[#This Row],[Hora de Llegada]]))</f>
        <v>45020</v>
      </c>
      <c r="P346" s="6">
        <f>MOD(salacsv__2[[#This Row],[Hora de Llegada]],1)</f>
        <v>5.4166666668606922E-2</v>
      </c>
      <c r="Q346" s="6">
        <f>MOD(salacsv__2[[#This Row],[Hora de Salida]],1)</f>
        <v>0.17986111110803904</v>
      </c>
      <c r="R346" s="6">
        <f>IF(salacsv__2[[#This Row],[Estado de la Mesa]]="Ocupada",(salacsv__2[[#This Row],[Hora de salida2]]-salacsv__2[[#This Row],[Hora de llegada2]])+$V$2,salacsv__2[[#This Row],[Hora de salida2]]-salacsv__2[[#This Row],[Hora de llegada2]])</f>
        <v>0.13611111110609878</v>
      </c>
      <c r="S346" s="5">
        <f>VLOOKUP(salacsv__2[[#This Row],[Número de Orden]],Hoja4!A348:C1114,3,FALSE)/60</f>
        <v>0.3</v>
      </c>
      <c r="T346" s="5">
        <f>IF(salacsv__2[[#This Row],[Tiempo de permanencia]]*24-S346&lt;0,0,salacsv__2[[#This Row],[Tiempo de permanencia]]*24-S346)</f>
        <v>2.966666666546371</v>
      </c>
      <c r="U346" t="str">
        <f>IF(salacsv__2[[#This Row],[Tiempo de degustación (Horas)]]&gt;0,"SI","NO")</f>
        <v>SI</v>
      </c>
      <c r="W346" s="7" t="str">
        <f>TEXT(salacsv__2[[#This Row],[Fecha de factura]],"DDDD")</f>
        <v>martes</v>
      </c>
    </row>
    <row r="347" spans="1:23" x14ac:dyDescent="0.25">
      <c r="A347">
        <v>1</v>
      </c>
      <c r="B347" t="s">
        <v>139</v>
      </c>
      <c r="C347">
        <v>5</v>
      </c>
      <c r="D347" s="8">
        <v>45020.027777777781</v>
      </c>
      <c r="E347" s="8">
        <v>45020.163888888892</v>
      </c>
      <c r="F347" t="s">
        <v>21</v>
      </c>
      <c r="G347" t="s">
        <v>22</v>
      </c>
      <c r="H347" t="s">
        <v>36</v>
      </c>
      <c r="I347" s="5">
        <v>35.93</v>
      </c>
      <c r="J347" t="s">
        <v>28</v>
      </c>
      <c r="K347">
        <v>346</v>
      </c>
      <c r="L347" t="s">
        <v>49</v>
      </c>
      <c r="M347" t="s">
        <v>44</v>
      </c>
      <c r="N347">
        <f>VLOOKUP(salacsv__2[[#This Row],[Número de Orden]],Hoja4!A349:B1115,2,FALSE)</f>
        <v>72</v>
      </c>
      <c r="O347" s="9">
        <f>DATE(YEAR(salacsv__2[[#This Row],[Hora de Llegada]]),MONTH(salacsv__2[[#This Row],[Hora de Llegada]]),DAY(salacsv__2[[#This Row],[Hora de Llegada]]))</f>
        <v>45020</v>
      </c>
      <c r="P347" s="6">
        <f>MOD(salacsv__2[[#This Row],[Hora de Llegada]],1)</f>
        <v>2.7777777781011537E-2</v>
      </c>
      <c r="Q347" s="6">
        <f>MOD(salacsv__2[[#This Row],[Hora de Salida]],1)</f>
        <v>0.16388888889196096</v>
      </c>
      <c r="R347" s="6">
        <f>IF(salacsv__2[[#This Row],[Estado de la Mesa]]="Ocupada",(salacsv__2[[#This Row],[Hora de salida2]]-salacsv__2[[#This Row],[Hora de llegada2]])+$V$2,salacsv__2[[#This Row],[Hora de salida2]]-salacsv__2[[#This Row],[Hora de llegada2]])</f>
        <v>0.13611111111094942</v>
      </c>
      <c r="S347" s="5">
        <f>VLOOKUP(salacsv__2[[#This Row],[Número de Orden]],Hoja4!A349:C1115,3,FALSE)/60</f>
        <v>0.36666666666666664</v>
      </c>
      <c r="T347" s="5">
        <f>IF(salacsv__2[[#This Row],[Tiempo de permanencia]]*24-S347&lt;0,0,salacsv__2[[#This Row],[Tiempo de permanencia]]*24-S347)</f>
        <v>2.8999999999961195</v>
      </c>
      <c r="U347" t="str">
        <f>IF(salacsv__2[[#This Row],[Tiempo de degustación (Horas)]]&gt;0,"SI","NO")</f>
        <v>SI</v>
      </c>
      <c r="W347" s="7" t="str">
        <f>TEXT(salacsv__2[[#This Row],[Fecha de factura]],"DDDD")</f>
        <v>martes</v>
      </c>
    </row>
    <row r="348" spans="1:23" x14ac:dyDescent="0.25">
      <c r="A348">
        <v>7</v>
      </c>
      <c r="B348" t="s">
        <v>140</v>
      </c>
      <c r="C348">
        <v>4</v>
      </c>
      <c r="D348" s="8">
        <v>45020.075694444444</v>
      </c>
      <c r="E348" s="8">
        <v>45020.19027777778</v>
      </c>
      <c r="F348" t="s">
        <v>14</v>
      </c>
      <c r="G348" t="s">
        <v>22</v>
      </c>
      <c r="H348" t="s">
        <v>16</v>
      </c>
      <c r="I348" s="5">
        <v>48.52</v>
      </c>
      <c r="J348" t="s">
        <v>28</v>
      </c>
      <c r="K348">
        <v>347</v>
      </c>
      <c r="L348" t="s">
        <v>33</v>
      </c>
      <c r="M348" t="s">
        <v>19</v>
      </c>
      <c r="N348">
        <f>VLOOKUP(salacsv__2[[#This Row],[Número de Orden]],Hoja4!A350:B1116,2,FALSE)</f>
        <v>70</v>
      </c>
      <c r="O348" s="9">
        <f>DATE(YEAR(salacsv__2[[#This Row],[Hora de Llegada]]),MONTH(salacsv__2[[#This Row],[Hora de Llegada]]),DAY(salacsv__2[[#This Row],[Hora de Llegada]]))</f>
        <v>45020</v>
      </c>
      <c r="P348" s="6">
        <f>MOD(salacsv__2[[#This Row],[Hora de Llegada]],1)</f>
        <v>7.5694444443797693E-2</v>
      </c>
      <c r="Q348" s="6">
        <f>MOD(salacsv__2[[#This Row],[Hora de Salida]],1)</f>
        <v>0.19027777777955635</v>
      </c>
      <c r="R348" s="6">
        <f>IF(salacsv__2[[#This Row],[Estado de la Mesa]]="Ocupada",(salacsv__2[[#This Row],[Hora de salida2]]-salacsv__2[[#This Row],[Hora de llegada2]])+$V$2,salacsv__2[[#This Row],[Hora de salida2]]-salacsv__2[[#This Row],[Hora de llegada2]])</f>
        <v>0.11458333333575865</v>
      </c>
      <c r="S348" s="5">
        <f>VLOOKUP(salacsv__2[[#This Row],[Número de Orden]],Hoja4!A350:C1116,3,FALSE)/60</f>
        <v>0.73333333333333328</v>
      </c>
      <c r="T348" s="5">
        <f>IF(salacsv__2[[#This Row],[Tiempo de permanencia]]*24-S348&lt;0,0,salacsv__2[[#This Row],[Tiempo de permanencia]]*24-S348)</f>
        <v>2.0166666667248743</v>
      </c>
      <c r="U348" t="str">
        <f>IF(salacsv__2[[#This Row],[Tiempo de degustación (Horas)]]&gt;0,"SI","NO")</f>
        <v>SI</v>
      </c>
      <c r="W348" s="7" t="str">
        <f>TEXT(salacsv__2[[#This Row],[Fecha de factura]],"DDDD")</f>
        <v>martes</v>
      </c>
    </row>
    <row r="349" spans="1:23" x14ac:dyDescent="0.25">
      <c r="A349">
        <v>16</v>
      </c>
      <c r="B349" t="s">
        <v>686</v>
      </c>
      <c r="C349">
        <v>2</v>
      </c>
      <c r="D349" s="8">
        <v>45020.053472222222</v>
      </c>
      <c r="E349" s="8">
        <v>45020.207638888889</v>
      </c>
      <c r="F349" t="s">
        <v>32</v>
      </c>
      <c r="G349" t="s">
        <v>22</v>
      </c>
      <c r="H349" t="s">
        <v>16</v>
      </c>
      <c r="I349" s="5">
        <v>30.78</v>
      </c>
      <c r="J349" t="s">
        <v>24</v>
      </c>
      <c r="K349">
        <v>348</v>
      </c>
      <c r="L349" t="s">
        <v>70</v>
      </c>
      <c r="M349" t="s">
        <v>280</v>
      </c>
      <c r="N349">
        <f>VLOOKUP(salacsv__2[[#This Row],[Número de Orden]],Hoja4!A351:B1117,2,FALSE)</f>
        <v>86</v>
      </c>
      <c r="O349" s="9">
        <f>DATE(YEAR(salacsv__2[[#This Row],[Hora de Llegada]]),MONTH(salacsv__2[[#This Row],[Hora de Llegada]]),DAY(salacsv__2[[#This Row],[Hora de Llegada]]))</f>
        <v>45020</v>
      </c>
      <c r="P349" s="6">
        <f>MOD(salacsv__2[[#This Row],[Hora de Llegada]],1)</f>
        <v>5.3472222221898846E-2</v>
      </c>
      <c r="Q349" s="6">
        <f>MOD(salacsv__2[[#This Row],[Hora de Salida]],1)</f>
        <v>0.20763888888905058</v>
      </c>
      <c r="R349" s="6">
        <f>IF(salacsv__2[[#This Row],[Estado de la Mesa]]="Ocupada",(salacsv__2[[#This Row],[Hora de salida2]]-salacsv__2[[#This Row],[Hora de llegada2]])+$V$2,salacsv__2[[#This Row],[Hora de salida2]]-salacsv__2[[#This Row],[Hora de llegada2]])</f>
        <v>0.16458333333381839</v>
      </c>
      <c r="S349" s="5">
        <f>VLOOKUP(salacsv__2[[#This Row],[Número de Orden]],Hoja4!A351:C1117,3,FALSE)/60</f>
        <v>1.4666666666666666</v>
      </c>
      <c r="T349" s="5">
        <f>IF(salacsv__2[[#This Row],[Tiempo de permanencia]]*24-S349&lt;0,0,salacsv__2[[#This Row],[Tiempo de permanencia]]*24-S349)</f>
        <v>2.4833333333449747</v>
      </c>
      <c r="U349" t="str">
        <f>IF(salacsv__2[[#This Row],[Tiempo de degustación (Horas)]]&gt;0,"SI","NO")</f>
        <v>SI</v>
      </c>
      <c r="W349" s="7" t="str">
        <f>TEXT(salacsv__2[[#This Row],[Fecha de factura]],"DDDD")</f>
        <v>martes</v>
      </c>
    </row>
    <row r="350" spans="1:23" x14ac:dyDescent="0.25">
      <c r="A350">
        <v>13</v>
      </c>
      <c r="B350" t="s">
        <v>687</v>
      </c>
      <c r="C350">
        <v>1</v>
      </c>
      <c r="D350" s="8">
        <v>45020.158333333333</v>
      </c>
      <c r="E350" s="8">
        <v>45020.313194444447</v>
      </c>
      <c r="F350" t="s">
        <v>21</v>
      </c>
      <c r="G350" t="s">
        <v>48</v>
      </c>
      <c r="H350" t="s">
        <v>16</v>
      </c>
      <c r="I350" s="5">
        <v>40.630000000000003</v>
      </c>
      <c r="J350" t="s">
        <v>24</v>
      </c>
      <c r="K350">
        <v>349</v>
      </c>
      <c r="L350" t="s">
        <v>25</v>
      </c>
      <c r="M350" t="s">
        <v>688</v>
      </c>
      <c r="N350">
        <f>VLOOKUP(salacsv__2[[#This Row],[Número de Orden]],Hoja4!A352:B1118,2,FALSE)</f>
        <v>152</v>
      </c>
      <c r="O350" s="9">
        <f>DATE(YEAR(salacsv__2[[#This Row],[Hora de Llegada]]),MONTH(salacsv__2[[#This Row],[Hora de Llegada]]),DAY(salacsv__2[[#This Row],[Hora de Llegada]]))</f>
        <v>45020</v>
      </c>
      <c r="P350" s="6">
        <f>MOD(salacsv__2[[#This Row],[Hora de Llegada]],1)</f>
        <v>0.15833333333284827</v>
      </c>
      <c r="Q350" s="6">
        <f>MOD(salacsv__2[[#This Row],[Hora de Salida]],1)</f>
        <v>0.31319444444670808</v>
      </c>
      <c r="R350" s="6">
        <f>IF(salacsv__2[[#This Row],[Estado de la Mesa]]="Ocupada",(salacsv__2[[#This Row],[Hora de salida2]]-salacsv__2[[#This Row],[Hora de llegada2]])+$V$2,salacsv__2[[#This Row],[Hora de salida2]]-salacsv__2[[#This Row],[Hora de llegada2]])</f>
        <v>0.16527777778052646</v>
      </c>
      <c r="S350" s="5">
        <f>VLOOKUP(salacsv__2[[#This Row],[Número de Orden]],Hoja4!A352:C1118,3,FALSE)/60</f>
        <v>1.4166666666666667</v>
      </c>
      <c r="T350" s="5">
        <f>IF(salacsv__2[[#This Row],[Tiempo de permanencia]]*24-S350&lt;0,0,salacsv__2[[#This Row],[Tiempo de permanencia]]*24-S350)</f>
        <v>2.5500000000659684</v>
      </c>
      <c r="U350" t="str">
        <f>IF(salacsv__2[[#This Row],[Tiempo de degustación (Horas)]]&gt;0,"SI","NO")</f>
        <v>SI</v>
      </c>
      <c r="W350" s="7" t="str">
        <f>TEXT(salacsv__2[[#This Row],[Fecha de factura]],"DDDD")</f>
        <v>martes</v>
      </c>
    </row>
    <row r="351" spans="1:23" x14ac:dyDescent="0.25">
      <c r="A351">
        <v>2</v>
      </c>
      <c r="B351" t="s">
        <v>689</v>
      </c>
      <c r="C351">
        <v>6</v>
      </c>
      <c r="D351" s="8">
        <v>45020.024305555555</v>
      </c>
      <c r="E351" s="8">
        <v>45020.124305555553</v>
      </c>
      <c r="F351" t="s">
        <v>21</v>
      </c>
      <c r="G351" t="s">
        <v>48</v>
      </c>
      <c r="H351" t="s">
        <v>36</v>
      </c>
      <c r="I351" s="5">
        <v>36.21</v>
      </c>
      <c r="J351" t="s">
        <v>28</v>
      </c>
      <c r="K351">
        <v>350</v>
      </c>
      <c r="L351" t="s">
        <v>37</v>
      </c>
      <c r="M351" t="s">
        <v>240</v>
      </c>
      <c r="N351">
        <f>VLOOKUP(salacsv__2[[#This Row],[Número de Orden]],Hoja4!A353:B1119,2,FALSE)</f>
        <v>143</v>
      </c>
      <c r="O351" s="9">
        <f>DATE(YEAR(salacsv__2[[#This Row],[Hora de Llegada]]),MONTH(salacsv__2[[#This Row],[Hora de Llegada]]),DAY(salacsv__2[[#This Row],[Hora de Llegada]]))</f>
        <v>45020</v>
      </c>
      <c r="P351" s="6">
        <f>MOD(salacsv__2[[#This Row],[Hora de Llegada]],1)</f>
        <v>2.4305555554747116E-2</v>
      </c>
      <c r="Q351" s="6">
        <f>MOD(salacsv__2[[#This Row],[Hora de Salida]],1)</f>
        <v>0.12430555555329192</v>
      </c>
      <c r="R351" s="6">
        <f>IF(salacsv__2[[#This Row],[Estado de la Mesa]]="Ocupada",(salacsv__2[[#This Row],[Hora de salida2]]-salacsv__2[[#This Row],[Hora de llegada2]])+$V$2,salacsv__2[[#This Row],[Hora de salida2]]-salacsv__2[[#This Row],[Hora de llegada2]])</f>
        <v>9.9999999998544808E-2</v>
      </c>
      <c r="S351" s="5">
        <f>VLOOKUP(salacsv__2[[#This Row],[Número de Orden]],Hoja4!A353:C1119,3,FALSE)/60</f>
        <v>1.8166666666666667</v>
      </c>
      <c r="T351" s="5">
        <f>IF(salacsv__2[[#This Row],[Tiempo de permanencia]]*24-S351&lt;0,0,salacsv__2[[#This Row],[Tiempo de permanencia]]*24-S351)</f>
        <v>0.58333333329840875</v>
      </c>
      <c r="U351" t="str">
        <f>IF(salacsv__2[[#This Row],[Tiempo de degustación (Horas)]]&gt;0,"SI","NO")</f>
        <v>SI</v>
      </c>
      <c r="W351" s="7" t="str">
        <f>TEXT(salacsv__2[[#This Row],[Fecha de factura]],"DDDD")</f>
        <v>martes</v>
      </c>
    </row>
    <row r="352" spans="1:23" x14ac:dyDescent="0.25">
      <c r="A352">
        <v>1</v>
      </c>
      <c r="B352" t="s">
        <v>690</v>
      </c>
      <c r="C352">
        <v>6</v>
      </c>
      <c r="D352" s="8">
        <v>45020.161111111112</v>
      </c>
      <c r="E352" s="8">
        <v>45020.256249999999</v>
      </c>
      <c r="F352" t="s">
        <v>73</v>
      </c>
      <c r="G352" t="s">
        <v>48</v>
      </c>
      <c r="H352" t="s">
        <v>16</v>
      </c>
      <c r="I352" s="5">
        <v>48.93</v>
      </c>
      <c r="J352" t="s">
        <v>17</v>
      </c>
      <c r="K352">
        <v>351</v>
      </c>
      <c r="L352" t="s">
        <v>25</v>
      </c>
      <c r="M352" t="s">
        <v>639</v>
      </c>
      <c r="N352">
        <f>VLOOKUP(salacsv__2[[#This Row],[Número de Orden]],Hoja4!A354:B1120,2,FALSE)</f>
        <v>201</v>
      </c>
      <c r="O352" s="9">
        <f>DATE(YEAR(salacsv__2[[#This Row],[Hora de Llegada]]),MONTH(salacsv__2[[#This Row],[Hora de Llegada]]),DAY(salacsv__2[[#This Row],[Hora de Llegada]]))</f>
        <v>45020</v>
      </c>
      <c r="P352" s="6">
        <f>MOD(salacsv__2[[#This Row],[Hora de Llegada]],1)</f>
        <v>0.16111111111240461</v>
      </c>
      <c r="Q352" s="6">
        <f>MOD(salacsv__2[[#This Row],[Hora de Salida]],1)</f>
        <v>0.25624999999854481</v>
      </c>
      <c r="R352" s="6">
        <f>IF(salacsv__2[[#This Row],[Estado de la Mesa]]="Ocupada",(salacsv__2[[#This Row],[Hora de salida2]]-salacsv__2[[#This Row],[Hora de llegada2]])+$V$2,salacsv__2[[#This Row],[Hora de salida2]]-salacsv__2[[#This Row],[Hora de llegada2]])</f>
        <v>9.5138888886140194E-2</v>
      </c>
      <c r="S352" s="5">
        <f>VLOOKUP(salacsv__2[[#This Row],[Número de Orden]],Hoja4!A354:C1120,3,FALSE)/60</f>
        <v>0.41666666666666669</v>
      </c>
      <c r="T352" s="5">
        <f>IF(salacsv__2[[#This Row],[Tiempo de permanencia]]*24-S352&lt;0,0,salacsv__2[[#This Row],[Tiempo de permanencia]]*24-S352)</f>
        <v>1.8666666666006979</v>
      </c>
      <c r="U352" t="str">
        <f>IF(salacsv__2[[#This Row],[Tiempo de degustación (Horas)]]&gt;0,"SI","NO")</f>
        <v>SI</v>
      </c>
      <c r="W352" s="7" t="str">
        <f>TEXT(salacsv__2[[#This Row],[Fecha de factura]],"DDDD")</f>
        <v>martes</v>
      </c>
    </row>
    <row r="353" spans="1:23" x14ac:dyDescent="0.25">
      <c r="A353">
        <v>1</v>
      </c>
      <c r="B353" t="s">
        <v>141</v>
      </c>
      <c r="C353">
        <v>3</v>
      </c>
      <c r="D353" s="8">
        <v>45020.011805555558</v>
      </c>
      <c r="E353" s="8">
        <v>45020.120138888888</v>
      </c>
      <c r="F353" t="s">
        <v>52</v>
      </c>
      <c r="G353" t="s">
        <v>48</v>
      </c>
      <c r="H353" t="s">
        <v>23</v>
      </c>
      <c r="I353" s="5">
        <v>17.55</v>
      </c>
      <c r="J353" t="s">
        <v>28</v>
      </c>
      <c r="K353">
        <v>352</v>
      </c>
      <c r="L353" t="s">
        <v>70</v>
      </c>
      <c r="M353" t="s">
        <v>112</v>
      </c>
      <c r="N353">
        <f>VLOOKUP(salacsv__2[[#This Row],[Número de Orden]],Hoja4!A355:B1121,2,FALSE)</f>
        <v>99</v>
      </c>
      <c r="O353" s="9">
        <f>DATE(YEAR(salacsv__2[[#This Row],[Hora de Llegada]]),MONTH(salacsv__2[[#This Row],[Hora de Llegada]]),DAY(salacsv__2[[#This Row],[Hora de Llegada]]))</f>
        <v>45020</v>
      </c>
      <c r="P353" s="6">
        <f>MOD(salacsv__2[[#This Row],[Hora de Llegada]],1)</f>
        <v>1.1805555557657499E-2</v>
      </c>
      <c r="Q353" s="6">
        <f>MOD(salacsv__2[[#This Row],[Hora de Salida]],1)</f>
        <v>0.12013888888759539</v>
      </c>
      <c r="R353" s="6">
        <f>IF(salacsv__2[[#This Row],[Estado de la Mesa]]="Ocupada",(salacsv__2[[#This Row],[Hora de salida2]]-salacsv__2[[#This Row],[Hora de llegada2]])+$V$2,salacsv__2[[#This Row],[Hora de salida2]]-salacsv__2[[#This Row],[Hora de llegada2]])</f>
        <v>0.10833333332993789</v>
      </c>
      <c r="S353" s="5">
        <f>VLOOKUP(salacsv__2[[#This Row],[Número de Orden]],Hoja4!A355:C1121,3,FALSE)/60</f>
        <v>0.11666666666666667</v>
      </c>
      <c r="T353" s="5">
        <f>IF(salacsv__2[[#This Row],[Tiempo de permanencia]]*24-S353&lt;0,0,salacsv__2[[#This Row],[Tiempo de permanencia]]*24-S353)</f>
        <v>2.4833333332518426</v>
      </c>
      <c r="U353" t="str">
        <f>IF(salacsv__2[[#This Row],[Tiempo de degustación (Horas)]]&gt;0,"SI","NO")</f>
        <v>SI</v>
      </c>
      <c r="W353" s="7" t="str">
        <f>TEXT(salacsv__2[[#This Row],[Fecha de factura]],"DDDD")</f>
        <v>martes</v>
      </c>
    </row>
    <row r="354" spans="1:23" x14ac:dyDescent="0.25">
      <c r="A354">
        <v>7</v>
      </c>
      <c r="B354" t="s">
        <v>691</v>
      </c>
      <c r="C354">
        <v>5</v>
      </c>
      <c r="D354" s="8">
        <v>45020.156944444447</v>
      </c>
      <c r="E354" s="8">
        <v>45020.316666666666</v>
      </c>
      <c r="F354" t="s">
        <v>21</v>
      </c>
      <c r="G354" t="s">
        <v>15</v>
      </c>
      <c r="H354" t="s">
        <v>16</v>
      </c>
      <c r="I354" s="5">
        <v>27.37</v>
      </c>
      <c r="J354" t="s">
        <v>28</v>
      </c>
      <c r="K354">
        <v>353</v>
      </c>
      <c r="L354" t="s">
        <v>25</v>
      </c>
      <c r="M354" t="s">
        <v>692</v>
      </c>
      <c r="N354">
        <f>VLOOKUP(salacsv__2[[#This Row],[Número de Orden]],Hoja4!A356:B1122,2,FALSE)</f>
        <v>212</v>
      </c>
      <c r="O354" s="9">
        <f>DATE(YEAR(salacsv__2[[#This Row],[Hora de Llegada]]),MONTH(salacsv__2[[#This Row],[Hora de Llegada]]),DAY(salacsv__2[[#This Row],[Hora de Llegada]]))</f>
        <v>45020</v>
      </c>
      <c r="P354" s="6">
        <f>MOD(salacsv__2[[#This Row],[Hora de Llegada]],1)</f>
        <v>0.15694444444670808</v>
      </c>
      <c r="Q354" s="6">
        <f>MOD(salacsv__2[[#This Row],[Hora de Salida]],1)</f>
        <v>0.31666666666569654</v>
      </c>
      <c r="R354" s="6">
        <f>IF(salacsv__2[[#This Row],[Estado de la Mesa]]="Ocupada",(salacsv__2[[#This Row],[Hora de salida2]]-salacsv__2[[#This Row],[Hora de llegada2]])+$V$2,salacsv__2[[#This Row],[Hora de salida2]]-salacsv__2[[#This Row],[Hora de llegada2]])</f>
        <v>0.15972222221898846</v>
      </c>
      <c r="S354" s="5">
        <f>VLOOKUP(salacsv__2[[#This Row],[Número de Orden]],Hoja4!A356:C1122,3,FALSE)/60</f>
        <v>2.1333333333333333</v>
      </c>
      <c r="T354" s="5">
        <f>IF(salacsv__2[[#This Row],[Tiempo de permanencia]]*24-S354&lt;0,0,salacsv__2[[#This Row],[Tiempo de permanencia]]*24-S354)</f>
        <v>1.6999999999223898</v>
      </c>
      <c r="U354" t="str">
        <f>IF(salacsv__2[[#This Row],[Tiempo de degustación (Horas)]]&gt;0,"SI","NO")</f>
        <v>SI</v>
      </c>
      <c r="W354" s="7" t="str">
        <f>TEXT(salacsv__2[[#This Row],[Fecha de factura]],"DDDD")</f>
        <v>martes</v>
      </c>
    </row>
    <row r="355" spans="1:23" x14ac:dyDescent="0.25">
      <c r="A355">
        <v>12</v>
      </c>
      <c r="B355" t="s">
        <v>693</v>
      </c>
      <c r="C355">
        <v>6</v>
      </c>
      <c r="D355" s="8">
        <v>45020.018055555556</v>
      </c>
      <c r="E355" s="8">
        <v>45020.14166666667</v>
      </c>
      <c r="F355" t="s">
        <v>21</v>
      </c>
      <c r="G355" t="s">
        <v>48</v>
      </c>
      <c r="H355" t="s">
        <v>16</v>
      </c>
      <c r="I355" s="5">
        <v>29.58</v>
      </c>
      <c r="J355" t="s">
        <v>24</v>
      </c>
      <c r="K355">
        <v>354</v>
      </c>
      <c r="L355" t="s">
        <v>70</v>
      </c>
      <c r="M355" t="s">
        <v>694</v>
      </c>
      <c r="N355">
        <f>VLOOKUP(salacsv__2[[#This Row],[Número de Orden]],Hoja4!A357:B1123,2,FALSE)</f>
        <v>181</v>
      </c>
      <c r="O355" s="9">
        <f>DATE(YEAR(salacsv__2[[#This Row],[Hora de Llegada]]),MONTH(salacsv__2[[#This Row],[Hora de Llegada]]),DAY(salacsv__2[[#This Row],[Hora de Llegada]]))</f>
        <v>45020</v>
      </c>
      <c r="P355" s="6">
        <f>MOD(salacsv__2[[#This Row],[Hora de Llegada]],1)</f>
        <v>1.8055555556202307E-2</v>
      </c>
      <c r="Q355" s="6">
        <f>MOD(salacsv__2[[#This Row],[Hora de Salida]],1)</f>
        <v>0.14166666667006211</v>
      </c>
      <c r="R355" s="6">
        <f>IF(salacsv__2[[#This Row],[Estado de la Mesa]]="Ocupada",(salacsv__2[[#This Row],[Hora de salida2]]-salacsv__2[[#This Row],[Hora de llegada2]])+$V$2,salacsv__2[[#This Row],[Hora de salida2]]-salacsv__2[[#This Row],[Hora de llegada2]])</f>
        <v>0.13402777778052646</v>
      </c>
      <c r="S355" s="5">
        <f>VLOOKUP(salacsv__2[[#This Row],[Número de Orden]],Hoja4!A357:C1123,3,FALSE)/60</f>
        <v>2.2833333333333332</v>
      </c>
      <c r="T355" s="5">
        <f>IF(salacsv__2[[#This Row],[Tiempo de permanencia]]*24-S355&lt;0,0,salacsv__2[[#This Row],[Tiempo de permanencia]]*24-S355)</f>
        <v>0.93333333339930213</v>
      </c>
      <c r="U355" t="str">
        <f>IF(salacsv__2[[#This Row],[Tiempo de degustación (Horas)]]&gt;0,"SI","NO")</f>
        <v>SI</v>
      </c>
      <c r="W355" s="7" t="str">
        <f>TEXT(salacsv__2[[#This Row],[Fecha de factura]],"DDDD")</f>
        <v>martes</v>
      </c>
    </row>
    <row r="356" spans="1:23" x14ac:dyDescent="0.25">
      <c r="A356">
        <v>4</v>
      </c>
      <c r="B356" t="s">
        <v>142</v>
      </c>
      <c r="C356">
        <v>4</v>
      </c>
      <c r="D356" s="8">
        <v>45020.070138888892</v>
      </c>
      <c r="E356" s="8">
        <v>45020.213194444441</v>
      </c>
      <c r="F356" t="s">
        <v>21</v>
      </c>
      <c r="G356" t="s">
        <v>48</v>
      </c>
      <c r="H356" t="s">
        <v>16</v>
      </c>
      <c r="I356" s="5">
        <v>30.53</v>
      </c>
      <c r="J356" t="s">
        <v>28</v>
      </c>
      <c r="K356">
        <v>355</v>
      </c>
      <c r="L356" t="s">
        <v>59</v>
      </c>
      <c r="M356" t="s">
        <v>71</v>
      </c>
      <c r="N356">
        <f>VLOOKUP(salacsv__2[[#This Row],[Número de Orden]],Hoja4!A358:B1124,2,FALSE)</f>
        <v>26</v>
      </c>
      <c r="O356" s="9">
        <f>DATE(YEAR(salacsv__2[[#This Row],[Hora de Llegada]]),MONTH(salacsv__2[[#This Row],[Hora de Llegada]]),DAY(salacsv__2[[#This Row],[Hora de Llegada]]))</f>
        <v>45020</v>
      </c>
      <c r="P356" s="6">
        <f>MOD(salacsv__2[[#This Row],[Hora de Llegada]],1)</f>
        <v>7.013888889196096E-2</v>
      </c>
      <c r="Q356" s="6">
        <f>MOD(salacsv__2[[#This Row],[Hora de Salida]],1)</f>
        <v>0.21319444444088731</v>
      </c>
      <c r="R356" s="6">
        <f>IF(salacsv__2[[#This Row],[Estado de la Mesa]]="Ocupada",(salacsv__2[[#This Row],[Hora de salida2]]-salacsv__2[[#This Row],[Hora de llegada2]])+$V$2,salacsv__2[[#This Row],[Hora de salida2]]-salacsv__2[[#This Row],[Hora de llegada2]])</f>
        <v>0.14305555554892635</v>
      </c>
      <c r="S356" s="5">
        <f>VLOOKUP(salacsv__2[[#This Row],[Número de Orden]],Hoja4!A358:C1124,3,FALSE)/60</f>
        <v>0.11666666666666667</v>
      </c>
      <c r="T356" s="5">
        <f>IF(salacsv__2[[#This Row],[Tiempo de permanencia]]*24-S356&lt;0,0,salacsv__2[[#This Row],[Tiempo de permanencia]]*24-S356)</f>
        <v>3.3166666665075657</v>
      </c>
      <c r="U356" t="str">
        <f>IF(salacsv__2[[#This Row],[Tiempo de degustación (Horas)]]&gt;0,"SI","NO")</f>
        <v>SI</v>
      </c>
      <c r="W356" s="7" t="str">
        <f>TEXT(salacsv__2[[#This Row],[Fecha de factura]],"DDDD")</f>
        <v>martes</v>
      </c>
    </row>
    <row r="357" spans="1:23" x14ac:dyDescent="0.25">
      <c r="A357">
        <v>1</v>
      </c>
      <c r="B357" t="s">
        <v>143</v>
      </c>
      <c r="C357">
        <v>1</v>
      </c>
      <c r="D357" s="8">
        <v>45020.008333333331</v>
      </c>
      <c r="E357" s="8">
        <v>45020.095833333333</v>
      </c>
      <c r="F357" t="s">
        <v>52</v>
      </c>
      <c r="G357" t="s">
        <v>48</v>
      </c>
      <c r="H357" t="s">
        <v>16</v>
      </c>
      <c r="I357" s="5">
        <v>28.92</v>
      </c>
      <c r="J357" t="s">
        <v>24</v>
      </c>
      <c r="K357">
        <v>356</v>
      </c>
      <c r="L357" t="s">
        <v>25</v>
      </c>
      <c r="M357" t="s">
        <v>46</v>
      </c>
      <c r="N357">
        <f>VLOOKUP(salacsv__2[[#This Row],[Número de Orden]],Hoja4!A359:B1125,2,FALSE)</f>
        <v>36</v>
      </c>
      <c r="O357" s="9">
        <f>DATE(YEAR(salacsv__2[[#This Row],[Hora de Llegada]]),MONTH(salacsv__2[[#This Row],[Hora de Llegada]]),DAY(salacsv__2[[#This Row],[Hora de Llegada]]))</f>
        <v>45020</v>
      </c>
      <c r="P357" s="6">
        <f>MOD(salacsv__2[[#This Row],[Hora de Llegada]],1)</f>
        <v>8.333333331393078E-3</v>
      </c>
      <c r="Q357" s="6">
        <f>MOD(salacsv__2[[#This Row],[Hora de Salida]],1)</f>
        <v>9.5833333332848269E-2</v>
      </c>
      <c r="R357" s="6">
        <f>IF(salacsv__2[[#This Row],[Estado de la Mesa]]="Ocupada",(salacsv__2[[#This Row],[Hora de salida2]]-salacsv__2[[#This Row],[Hora de llegada2]])+$V$2,salacsv__2[[#This Row],[Hora de salida2]]-salacsv__2[[#This Row],[Hora de llegada2]])</f>
        <v>9.7916666668121863E-2</v>
      </c>
      <c r="S357" s="5">
        <f>VLOOKUP(salacsv__2[[#This Row],[Número de Orden]],Hoja4!A359:C1125,3,FALSE)/60</f>
        <v>0.11666666666666667</v>
      </c>
      <c r="T357" s="5">
        <f>IF(salacsv__2[[#This Row],[Tiempo de permanencia]]*24-S357&lt;0,0,salacsv__2[[#This Row],[Tiempo de permanencia]]*24-S357)</f>
        <v>2.2333333333682579</v>
      </c>
      <c r="U357" t="str">
        <f>IF(salacsv__2[[#This Row],[Tiempo de degustación (Horas)]]&gt;0,"SI","NO")</f>
        <v>SI</v>
      </c>
      <c r="W357" s="7" t="str">
        <f>TEXT(salacsv__2[[#This Row],[Fecha de factura]],"DDDD")</f>
        <v>martes</v>
      </c>
    </row>
    <row r="358" spans="1:23" x14ac:dyDescent="0.25">
      <c r="A358">
        <v>17</v>
      </c>
      <c r="B358" t="s">
        <v>695</v>
      </c>
      <c r="C358">
        <v>2</v>
      </c>
      <c r="D358" s="8">
        <v>45020.054861111108</v>
      </c>
      <c r="E358" s="8">
        <v>45020.18472222222</v>
      </c>
      <c r="F358" t="s">
        <v>52</v>
      </c>
      <c r="G358" t="s">
        <v>48</v>
      </c>
      <c r="H358" t="s">
        <v>36</v>
      </c>
      <c r="I358" s="5">
        <v>26.87</v>
      </c>
      <c r="J358" t="s">
        <v>24</v>
      </c>
      <c r="K358">
        <v>357</v>
      </c>
      <c r="L358" t="s">
        <v>33</v>
      </c>
      <c r="M358" t="s">
        <v>696</v>
      </c>
      <c r="N358">
        <f>VLOOKUP(salacsv__2[[#This Row],[Número de Orden]],Hoja4!A360:B1126,2,FALSE)</f>
        <v>168</v>
      </c>
      <c r="O358" s="9">
        <f>DATE(YEAR(salacsv__2[[#This Row],[Hora de Llegada]]),MONTH(salacsv__2[[#This Row],[Hora de Llegada]]),DAY(salacsv__2[[#This Row],[Hora de Llegada]]))</f>
        <v>45020</v>
      </c>
      <c r="P358" s="6">
        <f>MOD(salacsv__2[[#This Row],[Hora de Llegada]],1)</f>
        <v>5.486111110803904E-2</v>
      </c>
      <c r="Q358" s="6">
        <f>MOD(salacsv__2[[#This Row],[Hora de Salida]],1)</f>
        <v>0.18472222222044365</v>
      </c>
      <c r="R358" s="6">
        <f>IF(salacsv__2[[#This Row],[Estado de la Mesa]]="Ocupada",(salacsv__2[[#This Row],[Hora de salida2]]-salacsv__2[[#This Row],[Hora de llegada2]])+$V$2,salacsv__2[[#This Row],[Hora de salida2]]-salacsv__2[[#This Row],[Hora de llegada2]])</f>
        <v>0.14027777777907127</v>
      </c>
      <c r="S358" s="5">
        <f>VLOOKUP(salacsv__2[[#This Row],[Número de Orden]],Hoja4!A360:C1126,3,FALSE)/60</f>
        <v>1.6</v>
      </c>
      <c r="T358" s="5">
        <f>IF(salacsv__2[[#This Row],[Tiempo de permanencia]]*24-S358&lt;0,0,salacsv__2[[#This Row],[Tiempo de permanencia]]*24-S358)</f>
        <v>1.7666666666977107</v>
      </c>
      <c r="U358" t="str">
        <f>IF(salacsv__2[[#This Row],[Tiempo de degustación (Horas)]]&gt;0,"SI","NO")</f>
        <v>SI</v>
      </c>
      <c r="W358" s="7" t="str">
        <f>TEXT(salacsv__2[[#This Row],[Fecha de factura]],"DDDD")</f>
        <v>martes</v>
      </c>
    </row>
    <row r="359" spans="1:23" x14ac:dyDescent="0.25">
      <c r="A359">
        <v>13</v>
      </c>
      <c r="B359" t="s">
        <v>599</v>
      </c>
      <c r="C359">
        <v>5</v>
      </c>
      <c r="D359" s="8">
        <v>45020.109027777777</v>
      </c>
      <c r="E359" s="8">
        <v>45020.247916666667</v>
      </c>
      <c r="F359" t="s">
        <v>21</v>
      </c>
      <c r="G359" t="s">
        <v>15</v>
      </c>
      <c r="H359" t="s">
        <v>16</v>
      </c>
      <c r="I359" s="5">
        <v>42.1</v>
      </c>
      <c r="J359" t="s">
        <v>28</v>
      </c>
      <c r="K359">
        <v>358</v>
      </c>
      <c r="L359" t="s">
        <v>55</v>
      </c>
      <c r="M359" t="s">
        <v>697</v>
      </c>
      <c r="N359">
        <f>VLOOKUP(salacsv__2[[#This Row],[Número de Orden]],Hoja4!A361:B1127,2,FALSE)</f>
        <v>166</v>
      </c>
      <c r="O359" s="9">
        <f>DATE(YEAR(salacsv__2[[#This Row],[Hora de Llegada]]),MONTH(salacsv__2[[#This Row],[Hora de Llegada]]),DAY(salacsv__2[[#This Row],[Hora de Llegada]]))</f>
        <v>45020</v>
      </c>
      <c r="P359" s="6">
        <f>MOD(salacsv__2[[#This Row],[Hora de Llegada]],1)</f>
        <v>0.10902777777664596</v>
      </c>
      <c r="Q359" s="6">
        <f>MOD(salacsv__2[[#This Row],[Hora de Salida]],1)</f>
        <v>0.24791666666715173</v>
      </c>
      <c r="R359" s="6">
        <f>IF(salacsv__2[[#This Row],[Estado de la Mesa]]="Ocupada",(salacsv__2[[#This Row],[Hora de salida2]]-salacsv__2[[#This Row],[Hora de llegada2]])+$V$2,salacsv__2[[#This Row],[Hora de salida2]]-salacsv__2[[#This Row],[Hora de llegada2]])</f>
        <v>0.13888888889050577</v>
      </c>
      <c r="S359" s="5">
        <f>VLOOKUP(salacsv__2[[#This Row],[Número de Orden]],Hoja4!A361:C1127,3,FALSE)/60</f>
        <v>2.5333333333333332</v>
      </c>
      <c r="T359" s="5">
        <f>IF(salacsv__2[[#This Row],[Tiempo de permanencia]]*24-S359&lt;0,0,salacsv__2[[#This Row],[Tiempo de permanencia]]*24-S359)</f>
        <v>0.80000000003880523</v>
      </c>
      <c r="U359" t="str">
        <f>IF(salacsv__2[[#This Row],[Tiempo de degustación (Horas)]]&gt;0,"SI","NO")</f>
        <v>SI</v>
      </c>
      <c r="W359" s="7" t="str">
        <f>TEXT(salacsv__2[[#This Row],[Fecha de factura]],"DDDD")</f>
        <v>martes</v>
      </c>
    </row>
    <row r="360" spans="1:23" x14ac:dyDescent="0.25">
      <c r="A360">
        <v>11</v>
      </c>
      <c r="B360" t="s">
        <v>398</v>
      </c>
      <c r="C360">
        <v>2</v>
      </c>
      <c r="D360" s="8">
        <v>45020.02847222222</v>
      </c>
      <c r="E360" s="8">
        <v>45020.173611111109</v>
      </c>
      <c r="F360" t="s">
        <v>32</v>
      </c>
      <c r="G360" t="s">
        <v>22</v>
      </c>
      <c r="H360" t="s">
        <v>16</v>
      </c>
      <c r="I360" s="5">
        <v>12.2</v>
      </c>
      <c r="J360" t="s">
        <v>28</v>
      </c>
      <c r="K360">
        <v>359</v>
      </c>
      <c r="L360" t="s">
        <v>18</v>
      </c>
      <c r="M360" t="s">
        <v>698</v>
      </c>
      <c r="N360">
        <f>VLOOKUP(salacsv__2[[#This Row],[Número de Orden]],Hoja4!A362:B1128,2,FALSE)</f>
        <v>190</v>
      </c>
      <c r="O360" s="9">
        <f>DATE(YEAR(salacsv__2[[#This Row],[Hora de Llegada]]),MONTH(salacsv__2[[#This Row],[Hora de Llegada]]),DAY(salacsv__2[[#This Row],[Hora de Llegada]]))</f>
        <v>45020</v>
      </c>
      <c r="P360" s="6">
        <f>MOD(salacsv__2[[#This Row],[Hora de Llegada]],1)</f>
        <v>2.8472222220443655E-2</v>
      </c>
      <c r="Q360" s="6">
        <f>MOD(salacsv__2[[#This Row],[Hora de Salida]],1)</f>
        <v>0.17361111110949423</v>
      </c>
      <c r="R360" s="6">
        <f>IF(salacsv__2[[#This Row],[Estado de la Mesa]]="Ocupada",(salacsv__2[[#This Row],[Hora de salida2]]-salacsv__2[[#This Row],[Hora de llegada2]])+$V$2,salacsv__2[[#This Row],[Hora de salida2]]-salacsv__2[[#This Row],[Hora de llegada2]])</f>
        <v>0.14513888888905058</v>
      </c>
      <c r="S360" s="5">
        <f>VLOOKUP(salacsv__2[[#This Row],[Número de Orden]],Hoja4!A362:C1128,3,FALSE)/60</f>
        <v>2.4166666666666665</v>
      </c>
      <c r="T360" s="5">
        <f>IF(salacsv__2[[#This Row],[Tiempo de permanencia]]*24-S360&lt;0,0,salacsv__2[[#This Row],[Tiempo de permanencia]]*24-S360)</f>
        <v>1.0666666666705473</v>
      </c>
      <c r="U360" t="str">
        <f>IF(salacsv__2[[#This Row],[Tiempo de degustación (Horas)]]&gt;0,"SI","NO")</f>
        <v>SI</v>
      </c>
      <c r="W360" s="7" t="str">
        <f>TEXT(salacsv__2[[#This Row],[Fecha de factura]],"DDDD")</f>
        <v>martes</v>
      </c>
    </row>
    <row r="361" spans="1:23" x14ac:dyDescent="0.25">
      <c r="A361">
        <v>16</v>
      </c>
      <c r="B361" t="s">
        <v>699</v>
      </c>
      <c r="C361">
        <v>3</v>
      </c>
      <c r="D361" s="8">
        <v>45020.048611111109</v>
      </c>
      <c r="E361" s="8">
        <v>45020.206944444442</v>
      </c>
      <c r="F361" t="s">
        <v>52</v>
      </c>
      <c r="G361" t="s">
        <v>22</v>
      </c>
      <c r="H361" t="s">
        <v>16</v>
      </c>
      <c r="I361" s="5">
        <v>39.26</v>
      </c>
      <c r="J361" t="s">
        <v>24</v>
      </c>
      <c r="K361">
        <v>360</v>
      </c>
      <c r="L361" t="s">
        <v>18</v>
      </c>
      <c r="M361" t="s">
        <v>700</v>
      </c>
      <c r="N361">
        <f>VLOOKUP(salacsv__2[[#This Row],[Número de Orden]],Hoja4!A363:B1129,2,FALSE)</f>
        <v>233</v>
      </c>
      <c r="O361" s="9">
        <f>DATE(YEAR(salacsv__2[[#This Row],[Hora de Llegada]]),MONTH(salacsv__2[[#This Row],[Hora de Llegada]]),DAY(salacsv__2[[#This Row],[Hora de Llegada]]))</f>
        <v>45020</v>
      </c>
      <c r="P361" s="6">
        <f>MOD(salacsv__2[[#This Row],[Hora de Llegada]],1)</f>
        <v>4.8611111109494232E-2</v>
      </c>
      <c r="Q361" s="6">
        <f>MOD(salacsv__2[[#This Row],[Hora de Salida]],1)</f>
        <v>0.2069444444423425</v>
      </c>
      <c r="R361" s="6">
        <f>IF(salacsv__2[[#This Row],[Estado de la Mesa]]="Ocupada",(salacsv__2[[#This Row],[Hora de salida2]]-salacsv__2[[#This Row],[Hora de llegada2]])+$V$2,salacsv__2[[#This Row],[Hora de salida2]]-salacsv__2[[#This Row],[Hora de llegada2]])</f>
        <v>0.16874999999951493</v>
      </c>
      <c r="S361" s="5">
        <f>VLOOKUP(salacsv__2[[#This Row],[Número de Orden]],Hoja4!A363:C1129,3,FALSE)/60</f>
        <v>2.65</v>
      </c>
      <c r="T361" s="5">
        <f>IF(salacsv__2[[#This Row],[Tiempo de permanencia]]*24-S361&lt;0,0,salacsv__2[[#This Row],[Tiempo de permanencia]]*24-S361)</f>
        <v>1.3999999999883586</v>
      </c>
      <c r="U361" t="str">
        <f>IF(salacsv__2[[#This Row],[Tiempo de degustación (Horas)]]&gt;0,"SI","NO")</f>
        <v>SI</v>
      </c>
      <c r="W361" s="7" t="str">
        <f>TEXT(salacsv__2[[#This Row],[Fecha de factura]],"DDDD")</f>
        <v>martes</v>
      </c>
    </row>
    <row r="362" spans="1:23" x14ac:dyDescent="0.25">
      <c r="A362">
        <v>16</v>
      </c>
      <c r="B362" t="s">
        <v>149</v>
      </c>
      <c r="C362">
        <v>1</v>
      </c>
      <c r="D362" s="8">
        <v>45020.078472222223</v>
      </c>
      <c r="E362" s="8">
        <v>45020.227777777778</v>
      </c>
      <c r="F362" t="s">
        <v>32</v>
      </c>
      <c r="G362" t="s">
        <v>15</v>
      </c>
      <c r="H362" t="s">
        <v>23</v>
      </c>
      <c r="I362" s="5">
        <v>41.73</v>
      </c>
      <c r="J362" t="s">
        <v>17</v>
      </c>
      <c r="K362">
        <v>361</v>
      </c>
      <c r="L362" t="s">
        <v>37</v>
      </c>
      <c r="M362" t="s">
        <v>368</v>
      </c>
      <c r="N362">
        <f>VLOOKUP(salacsv__2[[#This Row],[Número de Orden]],Hoja4!A364:B1130,2,FALSE)</f>
        <v>101</v>
      </c>
      <c r="O362" s="9">
        <f>DATE(YEAR(salacsv__2[[#This Row],[Hora de Llegada]]),MONTH(salacsv__2[[#This Row],[Hora de Llegada]]),DAY(salacsv__2[[#This Row],[Hora de Llegada]]))</f>
        <v>45020</v>
      </c>
      <c r="P362" s="6">
        <f>MOD(salacsv__2[[#This Row],[Hora de Llegada]],1)</f>
        <v>7.8472222223354038E-2</v>
      </c>
      <c r="Q362" s="6">
        <f>MOD(salacsv__2[[#This Row],[Hora de Salida]],1)</f>
        <v>0.22777777777810115</v>
      </c>
      <c r="R362" s="6">
        <f>IF(salacsv__2[[#This Row],[Estado de la Mesa]]="Ocupada",(salacsv__2[[#This Row],[Hora de salida2]]-salacsv__2[[#This Row],[Hora de llegada2]])+$V$2,salacsv__2[[#This Row],[Hora de salida2]]-salacsv__2[[#This Row],[Hora de llegada2]])</f>
        <v>0.14930555555474712</v>
      </c>
      <c r="S362" s="5">
        <f>VLOOKUP(salacsv__2[[#This Row],[Número de Orden]],Hoja4!A364:C1130,3,FALSE)/60</f>
        <v>1.8666666666666667</v>
      </c>
      <c r="T362" s="5">
        <f>IF(salacsv__2[[#This Row],[Tiempo de permanencia]]*24-S362&lt;0,0,salacsv__2[[#This Row],[Tiempo de permanencia]]*24-S362)</f>
        <v>1.7166666666472641</v>
      </c>
      <c r="U362" t="str">
        <f>IF(salacsv__2[[#This Row],[Tiempo de degustación (Horas)]]&gt;0,"SI","NO")</f>
        <v>SI</v>
      </c>
      <c r="W362" s="7" t="str">
        <f>TEXT(salacsv__2[[#This Row],[Fecha de factura]],"DDDD")</f>
        <v>martes</v>
      </c>
    </row>
    <row r="363" spans="1:23" x14ac:dyDescent="0.25">
      <c r="A363">
        <v>15</v>
      </c>
      <c r="B363" t="s">
        <v>474</v>
      </c>
      <c r="C363">
        <v>2</v>
      </c>
      <c r="D363" s="8">
        <v>45020.085416666669</v>
      </c>
      <c r="E363" s="8">
        <v>45020.249305555553</v>
      </c>
      <c r="F363" t="s">
        <v>73</v>
      </c>
      <c r="G363" t="s">
        <v>22</v>
      </c>
      <c r="H363" t="s">
        <v>16</v>
      </c>
      <c r="I363" s="5">
        <v>47.21</v>
      </c>
      <c r="J363" t="s">
        <v>17</v>
      </c>
      <c r="K363">
        <v>362</v>
      </c>
      <c r="L363" t="s">
        <v>55</v>
      </c>
      <c r="M363" t="s">
        <v>701</v>
      </c>
      <c r="N363">
        <f>VLOOKUP(salacsv__2[[#This Row],[Número de Orden]],Hoja4!A365:B1131,2,FALSE)</f>
        <v>62</v>
      </c>
      <c r="O363" s="9">
        <f>DATE(YEAR(salacsv__2[[#This Row],[Hora de Llegada]]),MONTH(salacsv__2[[#This Row],[Hora de Llegada]]),DAY(salacsv__2[[#This Row],[Hora de Llegada]]))</f>
        <v>45020</v>
      </c>
      <c r="P363" s="6">
        <f>MOD(salacsv__2[[#This Row],[Hora de Llegada]],1)</f>
        <v>8.5416666668606922E-2</v>
      </c>
      <c r="Q363" s="6">
        <f>MOD(salacsv__2[[#This Row],[Hora de Salida]],1)</f>
        <v>0.24930555555329192</v>
      </c>
      <c r="R363" s="6">
        <f>IF(salacsv__2[[#This Row],[Estado de la Mesa]]="Ocupada",(salacsv__2[[#This Row],[Hora de salida2]]-salacsv__2[[#This Row],[Hora de llegada2]])+$V$2,salacsv__2[[#This Row],[Hora de salida2]]-salacsv__2[[#This Row],[Hora de llegada2]])</f>
        <v>0.163888888884685</v>
      </c>
      <c r="S363" s="5">
        <f>VLOOKUP(salacsv__2[[#This Row],[Número de Orden]],Hoja4!A365:C1131,3,FALSE)/60</f>
        <v>2.0499999999999998</v>
      </c>
      <c r="T363" s="5">
        <f>IF(salacsv__2[[#This Row],[Tiempo de permanencia]]*24-S363&lt;0,0,salacsv__2[[#This Row],[Tiempo de permanencia]]*24-S363)</f>
        <v>1.8833333332324402</v>
      </c>
      <c r="U363" t="str">
        <f>IF(salacsv__2[[#This Row],[Tiempo de degustación (Horas)]]&gt;0,"SI","NO")</f>
        <v>SI</v>
      </c>
      <c r="W363" s="7" t="str">
        <f>TEXT(salacsv__2[[#This Row],[Fecha de factura]],"DDDD")</f>
        <v>martes</v>
      </c>
    </row>
    <row r="364" spans="1:23" x14ac:dyDescent="0.25">
      <c r="A364">
        <v>5</v>
      </c>
      <c r="B364" t="s">
        <v>702</v>
      </c>
      <c r="C364">
        <v>2</v>
      </c>
      <c r="D364" s="8">
        <v>45020.073611111111</v>
      </c>
      <c r="E364" s="8">
        <v>45020.145138888889</v>
      </c>
      <c r="F364" t="s">
        <v>52</v>
      </c>
      <c r="G364" t="s">
        <v>22</v>
      </c>
      <c r="H364" t="s">
        <v>16</v>
      </c>
      <c r="I364" s="5">
        <v>49.02</v>
      </c>
      <c r="J364" t="s">
        <v>24</v>
      </c>
      <c r="K364">
        <v>363</v>
      </c>
      <c r="L364" t="s">
        <v>25</v>
      </c>
      <c r="M364" t="s">
        <v>703</v>
      </c>
      <c r="N364">
        <f>VLOOKUP(salacsv__2[[#This Row],[Número de Orden]],Hoja4!A366:B1132,2,FALSE)</f>
        <v>240</v>
      </c>
      <c r="O364" s="9">
        <f>DATE(YEAR(salacsv__2[[#This Row],[Hora de Llegada]]),MONTH(salacsv__2[[#This Row],[Hora de Llegada]]),DAY(salacsv__2[[#This Row],[Hora de Llegada]]))</f>
        <v>45020</v>
      </c>
      <c r="P364" s="6">
        <f>MOD(salacsv__2[[#This Row],[Hora de Llegada]],1)</f>
        <v>7.3611111110949423E-2</v>
      </c>
      <c r="Q364" s="6">
        <f>MOD(salacsv__2[[#This Row],[Hora de Salida]],1)</f>
        <v>0.14513888888905058</v>
      </c>
      <c r="R364" s="6">
        <f>IF(salacsv__2[[#This Row],[Estado de la Mesa]]="Ocupada",(salacsv__2[[#This Row],[Hora de salida2]]-salacsv__2[[#This Row],[Hora de llegada2]])+$V$2,salacsv__2[[#This Row],[Hora de salida2]]-salacsv__2[[#This Row],[Hora de llegada2]])</f>
        <v>8.1944444444767825E-2</v>
      </c>
      <c r="S364" s="5">
        <f>VLOOKUP(salacsv__2[[#This Row],[Número de Orden]],Hoja4!A366:C1132,3,FALSE)/60</f>
        <v>2.4833333333333334</v>
      </c>
      <c r="T364" s="5">
        <f>IF(salacsv__2[[#This Row],[Tiempo de permanencia]]*24-S364&lt;0,0,salacsv__2[[#This Row],[Tiempo de permanencia]]*24-S364)</f>
        <v>0</v>
      </c>
      <c r="U364" t="str">
        <f>IF(salacsv__2[[#This Row],[Tiempo de degustación (Horas)]]&gt;0,"SI","NO")</f>
        <v>NO</v>
      </c>
      <c r="W364" s="7" t="str">
        <f>TEXT(salacsv__2[[#This Row],[Fecha de factura]],"DDDD")</f>
        <v>martes</v>
      </c>
    </row>
    <row r="365" spans="1:23" x14ac:dyDescent="0.25">
      <c r="A365">
        <v>15</v>
      </c>
      <c r="B365" t="s">
        <v>704</v>
      </c>
      <c r="C365">
        <v>2</v>
      </c>
      <c r="D365" s="8">
        <v>45020.159722222219</v>
      </c>
      <c r="E365" s="8">
        <v>45020.298611111109</v>
      </c>
      <c r="F365" t="s">
        <v>21</v>
      </c>
      <c r="G365" t="s">
        <v>22</v>
      </c>
      <c r="H365" t="s">
        <v>36</v>
      </c>
      <c r="I365" s="5">
        <v>48.28</v>
      </c>
      <c r="J365" t="s">
        <v>28</v>
      </c>
      <c r="K365">
        <v>364</v>
      </c>
      <c r="L365" t="s">
        <v>25</v>
      </c>
      <c r="M365" t="s">
        <v>705</v>
      </c>
      <c r="N365">
        <f>VLOOKUP(salacsv__2[[#This Row],[Número de Orden]],Hoja4!A367:B1133,2,FALSE)</f>
        <v>157</v>
      </c>
      <c r="O365" s="9">
        <f>DATE(YEAR(salacsv__2[[#This Row],[Hora de Llegada]]),MONTH(salacsv__2[[#This Row],[Hora de Llegada]]),DAY(salacsv__2[[#This Row],[Hora de Llegada]]))</f>
        <v>45020</v>
      </c>
      <c r="P365" s="6">
        <f>MOD(salacsv__2[[#This Row],[Hora de Llegada]],1)</f>
        <v>0.15972222221898846</v>
      </c>
      <c r="Q365" s="6">
        <f>MOD(salacsv__2[[#This Row],[Hora de Salida]],1)</f>
        <v>0.29861111110949423</v>
      </c>
      <c r="R365" s="6">
        <f>IF(salacsv__2[[#This Row],[Estado de la Mesa]]="Ocupada",(salacsv__2[[#This Row],[Hora de salida2]]-salacsv__2[[#This Row],[Hora de llegada2]])+$V$2,salacsv__2[[#This Row],[Hora de salida2]]-salacsv__2[[#This Row],[Hora de llegada2]])</f>
        <v>0.13888888889050577</v>
      </c>
      <c r="S365" s="5">
        <f>VLOOKUP(salacsv__2[[#This Row],[Número de Orden]],Hoja4!A367:C1133,3,FALSE)/60</f>
        <v>1.8666666666666667</v>
      </c>
      <c r="T365" s="5">
        <f>IF(salacsv__2[[#This Row],[Tiempo de permanencia]]*24-S365&lt;0,0,salacsv__2[[#This Row],[Tiempo de permanencia]]*24-S365)</f>
        <v>1.4666666667054717</v>
      </c>
      <c r="U365" t="str">
        <f>IF(salacsv__2[[#This Row],[Tiempo de degustación (Horas)]]&gt;0,"SI","NO")</f>
        <v>SI</v>
      </c>
      <c r="W365" s="7" t="str">
        <f>TEXT(salacsv__2[[#This Row],[Fecha de factura]],"DDDD")</f>
        <v>martes</v>
      </c>
    </row>
    <row r="366" spans="1:23" x14ac:dyDescent="0.25">
      <c r="A366">
        <v>4</v>
      </c>
      <c r="B366" t="s">
        <v>144</v>
      </c>
      <c r="C366">
        <v>1</v>
      </c>
      <c r="D366" s="8">
        <v>45020.043749999997</v>
      </c>
      <c r="E366" s="8">
        <v>45020.189583333333</v>
      </c>
      <c r="F366" t="s">
        <v>52</v>
      </c>
      <c r="G366" t="s">
        <v>22</v>
      </c>
      <c r="H366" t="s">
        <v>23</v>
      </c>
      <c r="I366" s="5">
        <v>34.97</v>
      </c>
      <c r="J366" t="s">
        <v>24</v>
      </c>
      <c r="K366">
        <v>365</v>
      </c>
      <c r="L366" t="s">
        <v>33</v>
      </c>
      <c r="M366" t="s">
        <v>44</v>
      </c>
      <c r="N366">
        <f>VLOOKUP(salacsv__2[[#This Row],[Número de Orden]],Hoja4!A368:B1134,2,FALSE)</f>
        <v>108</v>
      </c>
      <c r="O366" s="9">
        <f>DATE(YEAR(salacsv__2[[#This Row],[Hora de Llegada]]),MONTH(salacsv__2[[#This Row],[Hora de Llegada]]),DAY(salacsv__2[[#This Row],[Hora de Llegada]]))</f>
        <v>45020</v>
      </c>
      <c r="P366" s="6">
        <f>MOD(salacsv__2[[#This Row],[Hora de Llegada]],1)</f>
        <v>4.3749999997089617E-2</v>
      </c>
      <c r="Q366" s="6">
        <f>MOD(salacsv__2[[#This Row],[Hora de Salida]],1)</f>
        <v>0.18958333333284827</v>
      </c>
      <c r="R366" s="6">
        <f>IF(salacsv__2[[#This Row],[Estado de la Mesa]]="Ocupada",(salacsv__2[[#This Row],[Hora de salida2]]-salacsv__2[[#This Row],[Hora de llegada2]])+$V$2,salacsv__2[[#This Row],[Hora de salida2]]-salacsv__2[[#This Row],[Hora de llegada2]])</f>
        <v>0.15625000000242531</v>
      </c>
      <c r="S366" s="5">
        <f>VLOOKUP(salacsv__2[[#This Row],[Número de Orden]],Hoja4!A368:C1134,3,FALSE)/60</f>
        <v>0.41666666666666669</v>
      </c>
      <c r="T366" s="5">
        <f>IF(salacsv__2[[#This Row],[Tiempo de permanencia]]*24-S366&lt;0,0,salacsv__2[[#This Row],[Tiempo de permanencia]]*24-S366)</f>
        <v>3.3333333333915411</v>
      </c>
      <c r="U366" t="str">
        <f>IF(salacsv__2[[#This Row],[Tiempo de degustación (Horas)]]&gt;0,"SI","NO")</f>
        <v>SI</v>
      </c>
      <c r="W366" s="7" t="str">
        <f>TEXT(salacsv__2[[#This Row],[Fecha de factura]],"DDDD")</f>
        <v>martes</v>
      </c>
    </row>
    <row r="367" spans="1:23" x14ac:dyDescent="0.25">
      <c r="A367">
        <v>17</v>
      </c>
      <c r="B367" t="s">
        <v>706</v>
      </c>
      <c r="C367">
        <v>5</v>
      </c>
      <c r="D367" s="8">
        <v>45020.064583333333</v>
      </c>
      <c r="E367" s="8">
        <v>45020.198611111111</v>
      </c>
      <c r="F367" t="s">
        <v>52</v>
      </c>
      <c r="G367" t="s">
        <v>22</v>
      </c>
      <c r="H367" t="s">
        <v>23</v>
      </c>
      <c r="I367" s="5">
        <v>10.57</v>
      </c>
      <c r="J367" t="s">
        <v>28</v>
      </c>
      <c r="K367">
        <v>366</v>
      </c>
      <c r="L367" t="s">
        <v>33</v>
      </c>
      <c r="M367" t="s">
        <v>707</v>
      </c>
      <c r="N367">
        <f>VLOOKUP(salacsv__2[[#This Row],[Número de Orden]],Hoja4!A369:B1135,2,FALSE)</f>
        <v>239</v>
      </c>
      <c r="O367" s="9">
        <f>DATE(YEAR(salacsv__2[[#This Row],[Hora de Llegada]]),MONTH(salacsv__2[[#This Row],[Hora de Llegada]]),DAY(salacsv__2[[#This Row],[Hora de Llegada]]))</f>
        <v>45020</v>
      </c>
      <c r="P367" s="6">
        <f>MOD(salacsv__2[[#This Row],[Hora de Llegada]],1)</f>
        <v>6.4583333332848269E-2</v>
      </c>
      <c r="Q367" s="6">
        <f>MOD(salacsv__2[[#This Row],[Hora de Salida]],1)</f>
        <v>0.19861111111094942</v>
      </c>
      <c r="R367" s="6">
        <f>IF(salacsv__2[[#This Row],[Estado de la Mesa]]="Ocupada",(salacsv__2[[#This Row],[Hora de salida2]]-salacsv__2[[#This Row],[Hora de llegada2]])+$V$2,salacsv__2[[#This Row],[Hora de salida2]]-salacsv__2[[#This Row],[Hora de llegada2]])</f>
        <v>0.13402777777810115</v>
      </c>
      <c r="S367" s="5">
        <f>VLOOKUP(salacsv__2[[#This Row],[Número de Orden]],Hoja4!A369:C1135,3,FALSE)/60</f>
        <v>1.5</v>
      </c>
      <c r="T367" s="5">
        <f>IF(salacsv__2[[#This Row],[Tiempo de permanencia]]*24-S367&lt;0,0,salacsv__2[[#This Row],[Tiempo de permanencia]]*24-S367)</f>
        <v>1.7166666666744277</v>
      </c>
      <c r="U367" t="str">
        <f>IF(salacsv__2[[#This Row],[Tiempo de degustación (Horas)]]&gt;0,"SI","NO")</f>
        <v>SI</v>
      </c>
      <c r="W367" s="7" t="str">
        <f>TEXT(salacsv__2[[#This Row],[Fecha de factura]],"DDDD")</f>
        <v>martes</v>
      </c>
    </row>
    <row r="368" spans="1:23" x14ac:dyDescent="0.25">
      <c r="A368">
        <v>12</v>
      </c>
      <c r="B368" t="s">
        <v>708</v>
      </c>
      <c r="C368">
        <v>2</v>
      </c>
      <c r="D368" s="8">
        <v>45020.036805555559</v>
      </c>
      <c r="E368" s="8">
        <v>45020.15625</v>
      </c>
      <c r="F368" t="s">
        <v>52</v>
      </c>
      <c r="G368" t="s">
        <v>15</v>
      </c>
      <c r="H368" t="s">
        <v>16</v>
      </c>
      <c r="I368" s="5">
        <v>12.62</v>
      </c>
      <c r="J368" t="s">
        <v>17</v>
      </c>
      <c r="K368">
        <v>367</v>
      </c>
      <c r="L368" t="s">
        <v>33</v>
      </c>
      <c r="M368" t="s">
        <v>709</v>
      </c>
      <c r="N368">
        <f>VLOOKUP(salacsv__2[[#This Row],[Número de Orden]],Hoja4!A370:B1136,2,FALSE)</f>
        <v>101</v>
      </c>
      <c r="O368" s="9">
        <f>DATE(YEAR(salacsv__2[[#This Row],[Hora de Llegada]]),MONTH(salacsv__2[[#This Row],[Hora de Llegada]]),DAY(salacsv__2[[#This Row],[Hora de Llegada]]))</f>
        <v>45020</v>
      </c>
      <c r="P368" s="6">
        <f>MOD(salacsv__2[[#This Row],[Hora de Llegada]],1)</f>
        <v>3.680555555911269E-2</v>
      </c>
      <c r="Q368" s="6">
        <f>MOD(salacsv__2[[#This Row],[Hora de Salida]],1)</f>
        <v>0.15625</v>
      </c>
      <c r="R368" s="6">
        <f>IF(salacsv__2[[#This Row],[Estado de la Mesa]]="Ocupada",(salacsv__2[[#This Row],[Hora de salida2]]-salacsv__2[[#This Row],[Hora de llegada2]])+$V$2,salacsv__2[[#This Row],[Hora de salida2]]-salacsv__2[[#This Row],[Hora de llegada2]])</f>
        <v>0.11944444444088731</v>
      </c>
      <c r="S368" s="5">
        <f>VLOOKUP(salacsv__2[[#This Row],[Número de Orden]],Hoja4!A370:C1136,3,FALSE)/60</f>
        <v>1.2166666666666666</v>
      </c>
      <c r="T368" s="5">
        <f>IF(salacsv__2[[#This Row],[Tiempo de permanencia]]*24-S368&lt;0,0,salacsv__2[[#This Row],[Tiempo de permanencia]]*24-S368)</f>
        <v>1.6499999999146289</v>
      </c>
      <c r="U368" t="str">
        <f>IF(salacsv__2[[#This Row],[Tiempo de degustación (Horas)]]&gt;0,"SI","NO")</f>
        <v>SI</v>
      </c>
      <c r="W368" s="7" t="str">
        <f>TEXT(salacsv__2[[#This Row],[Fecha de factura]],"DDDD")</f>
        <v>martes</v>
      </c>
    </row>
    <row r="369" spans="1:23" x14ac:dyDescent="0.25">
      <c r="A369">
        <v>13</v>
      </c>
      <c r="B369" t="s">
        <v>710</v>
      </c>
      <c r="C369">
        <v>1</v>
      </c>
      <c r="D369" s="8">
        <v>45020.14166666667</v>
      </c>
      <c r="E369" s="8">
        <v>45020.231249999997</v>
      </c>
      <c r="F369" t="s">
        <v>73</v>
      </c>
      <c r="G369" t="s">
        <v>48</v>
      </c>
      <c r="H369" t="s">
        <v>36</v>
      </c>
      <c r="I369" s="5">
        <v>37.65</v>
      </c>
      <c r="J369" t="s">
        <v>24</v>
      </c>
      <c r="K369">
        <v>368</v>
      </c>
      <c r="L369" t="s">
        <v>37</v>
      </c>
      <c r="M369" t="s">
        <v>711</v>
      </c>
      <c r="N369">
        <f>VLOOKUP(salacsv__2[[#This Row],[Número de Orden]],Hoja4!A371:B1137,2,FALSE)</f>
        <v>123</v>
      </c>
      <c r="O369" s="9">
        <f>DATE(YEAR(salacsv__2[[#This Row],[Hora de Llegada]]),MONTH(salacsv__2[[#This Row],[Hora de Llegada]]),DAY(salacsv__2[[#This Row],[Hora de Llegada]]))</f>
        <v>45020</v>
      </c>
      <c r="P369" s="6">
        <f>MOD(salacsv__2[[#This Row],[Hora de Llegada]],1)</f>
        <v>0.14166666667006211</v>
      </c>
      <c r="Q369" s="6">
        <f>MOD(salacsv__2[[#This Row],[Hora de Salida]],1)</f>
        <v>0.23124999999708962</v>
      </c>
      <c r="R369" s="6">
        <f>IF(salacsv__2[[#This Row],[Estado de la Mesa]]="Ocupada",(salacsv__2[[#This Row],[Hora de salida2]]-salacsv__2[[#This Row],[Hora de llegada2]])+$V$2,salacsv__2[[#This Row],[Hora de salida2]]-salacsv__2[[#This Row],[Hora de llegada2]])</f>
        <v>9.9999999993694175E-2</v>
      </c>
      <c r="S369" s="5">
        <f>VLOOKUP(salacsv__2[[#This Row],[Número de Orden]],Hoja4!A371:C1137,3,FALSE)/60</f>
        <v>1.4166666666666667</v>
      </c>
      <c r="T369" s="5">
        <f>IF(salacsv__2[[#This Row],[Tiempo de permanencia]]*24-S369&lt;0,0,salacsv__2[[#This Row],[Tiempo de permanencia]]*24-S369)</f>
        <v>0.98333333318199334</v>
      </c>
      <c r="U369" t="str">
        <f>IF(salacsv__2[[#This Row],[Tiempo de degustación (Horas)]]&gt;0,"SI","NO")</f>
        <v>SI</v>
      </c>
      <c r="W369" s="7" t="str">
        <f>TEXT(salacsv__2[[#This Row],[Fecha de factura]],"DDDD")</f>
        <v>martes</v>
      </c>
    </row>
    <row r="370" spans="1:23" x14ac:dyDescent="0.25">
      <c r="A370">
        <v>20</v>
      </c>
      <c r="B370" t="s">
        <v>712</v>
      </c>
      <c r="C370">
        <v>2</v>
      </c>
      <c r="D370" s="8">
        <v>45020.09097222222</v>
      </c>
      <c r="E370" s="8">
        <v>45020.245833333334</v>
      </c>
      <c r="F370" t="s">
        <v>21</v>
      </c>
      <c r="G370" t="s">
        <v>22</v>
      </c>
      <c r="H370" t="s">
        <v>16</v>
      </c>
      <c r="I370" s="5">
        <v>34.83</v>
      </c>
      <c r="J370" t="s">
        <v>17</v>
      </c>
      <c r="K370">
        <v>369</v>
      </c>
      <c r="L370" t="s">
        <v>55</v>
      </c>
      <c r="M370" t="s">
        <v>713</v>
      </c>
      <c r="N370">
        <f>VLOOKUP(salacsv__2[[#This Row],[Número de Orden]],Hoja4!A372:B1138,2,FALSE)</f>
        <v>242</v>
      </c>
      <c r="O370" s="9">
        <f>DATE(YEAR(salacsv__2[[#This Row],[Hora de Llegada]]),MONTH(salacsv__2[[#This Row],[Hora de Llegada]]),DAY(salacsv__2[[#This Row],[Hora de Llegada]]))</f>
        <v>45020</v>
      </c>
      <c r="P370" s="6">
        <f>MOD(salacsv__2[[#This Row],[Hora de Llegada]],1)</f>
        <v>9.0972222220443655E-2</v>
      </c>
      <c r="Q370" s="6">
        <f>MOD(salacsv__2[[#This Row],[Hora de Salida]],1)</f>
        <v>0.24583333333430346</v>
      </c>
      <c r="R370" s="6">
        <f>IF(salacsv__2[[#This Row],[Estado de la Mesa]]="Ocupada",(salacsv__2[[#This Row],[Hora de salida2]]-salacsv__2[[#This Row],[Hora de llegada2]])+$V$2,salacsv__2[[#This Row],[Hora de salida2]]-salacsv__2[[#This Row],[Hora de llegada2]])</f>
        <v>0.15486111111385981</v>
      </c>
      <c r="S370" s="5">
        <f>VLOOKUP(salacsv__2[[#This Row],[Número de Orden]],Hoja4!A372:C1138,3,FALSE)/60</f>
        <v>0.7</v>
      </c>
      <c r="T370" s="5">
        <f>IF(salacsv__2[[#This Row],[Tiempo de permanencia]]*24-S370&lt;0,0,salacsv__2[[#This Row],[Tiempo de permanencia]]*24-S370)</f>
        <v>3.0166666667326352</v>
      </c>
      <c r="U370" t="str">
        <f>IF(salacsv__2[[#This Row],[Tiempo de degustación (Horas)]]&gt;0,"SI","NO")</f>
        <v>SI</v>
      </c>
      <c r="W370" s="7" t="str">
        <f>TEXT(salacsv__2[[#This Row],[Fecha de factura]],"DDDD")</f>
        <v>martes</v>
      </c>
    </row>
    <row r="371" spans="1:23" x14ac:dyDescent="0.25">
      <c r="A371">
        <v>13</v>
      </c>
      <c r="B371" t="s">
        <v>145</v>
      </c>
      <c r="C371">
        <v>6</v>
      </c>
      <c r="D371" s="8">
        <v>45020.097222222219</v>
      </c>
      <c r="E371" s="8">
        <v>45020.140972222223</v>
      </c>
      <c r="F371" t="s">
        <v>52</v>
      </c>
      <c r="G371" t="s">
        <v>22</v>
      </c>
      <c r="H371" t="s">
        <v>16</v>
      </c>
      <c r="I371" s="5">
        <v>47.79</v>
      </c>
      <c r="J371" t="s">
        <v>17</v>
      </c>
      <c r="K371">
        <v>370</v>
      </c>
      <c r="L371" t="s">
        <v>55</v>
      </c>
      <c r="M371" t="s">
        <v>44</v>
      </c>
      <c r="N371">
        <f>VLOOKUP(salacsv__2[[#This Row],[Número de Orden]],Hoja4!A373:B1139,2,FALSE)</f>
        <v>72</v>
      </c>
      <c r="O371" s="9">
        <f>DATE(YEAR(salacsv__2[[#This Row],[Hora de Llegada]]),MONTH(salacsv__2[[#This Row],[Hora de Llegada]]),DAY(salacsv__2[[#This Row],[Hora de Llegada]]))</f>
        <v>45020</v>
      </c>
      <c r="P371" s="6">
        <f>MOD(salacsv__2[[#This Row],[Hora de Llegada]],1)</f>
        <v>9.7222222218988463E-2</v>
      </c>
      <c r="Q371" s="6">
        <f>MOD(salacsv__2[[#This Row],[Hora de Salida]],1)</f>
        <v>0.14097222222335404</v>
      </c>
      <c r="R371" s="6">
        <f>IF(salacsv__2[[#This Row],[Estado de la Mesa]]="Ocupada",(salacsv__2[[#This Row],[Hora de salida2]]-salacsv__2[[#This Row],[Hora de llegada2]])+$V$2,salacsv__2[[#This Row],[Hora de salida2]]-salacsv__2[[#This Row],[Hora de llegada2]])</f>
        <v>4.3750000004365575E-2</v>
      </c>
      <c r="S371" s="5">
        <f>VLOOKUP(salacsv__2[[#This Row],[Número de Orden]],Hoja4!A373:C1139,3,FALSE)/60</f>
        <v>0.55000000000000004</v>
      </c>
      <c r="T371" s="5">
        <f>IF(salacsv__2[[#This Row],[Tiempo de permanencia]]*24-S371&lt;0,0,salacsv__2[[#This Row],[Tiempo de permanencia]]*24-S371)</f>
        <v>0.50000000010477375</v>
      </c>
      <c r="U371" t="str">
        <f>IF(salacsv__2[[#This Row],[Tiempo de degustación (Horas)]]&gt;0,"SI","NO")</f>
        <v>SI</v>
      </c>
      <c r="W371" s="7" t="str">
        <f>TEXT(salacsv__2[[#This Row],[Fecha de factura]],"DDDD")</f>
        <v>martes</v>
      </c>
    </row>
    <row r="372" spans="1:23" x14ac:dyDescent="0.25">
      <c r="A372">
        <v>4</v>
      </c>
      <c r="B372" t="s">
        <v>714</v>
      </c>
      <c r="C372">
        <v>3</v>
      </c>
      <c r="D372" s="8">
        <v>45020.052777777775</v>
      </c>
      <c r="E372" s="8">
        <v>45020.188194444447</v>
      </c>
      <c r="F372" t="s">
        <v>14</v>
      </c>
      <c r="G372" t="s">
        <v>15</v>
      </c>
      <c r="H372" t="s">
        <v>16</v>
      </c>
      <c r="I372" s="5">
        <v>32.51</v>
      </c>
      <c r="J372" t="s">
        <v>24</v>
      </c>
      <c r="K372">
        <v>371</v>
      </c>
      <c r="L372" t="s">
        <v>62</v>
      </c>
      <c r="M372" t="s">
        <v>715</v>
      </c>
      <c r="N372">
        <f>VLOOKUP(salacsv__2[[#This Row],[Número de Orden]],Hoja4!A374:B1140,2,FALSE)</f>
        <v>200</v>
      </c>
      <c r="O372" s="9">
        <f>DATE(YEAR(salacsv__2[[#This Row],[Hora de Llegada]]),MONTH(salacsv__2[[#This Row],[Hora de Llegada]]),DAY(salacsv__2[[#This Row],[Hora de Llegada]]))</f>
        <v>45020</v>
      </c>
      <c r="P372" s="6">
        <f>MOD(salacsv__2[[#This Row],[Hora de Llegada]],1)</f>
        <v>5.2777777775190771E-2</v>
      </c>
      <c r="Q372" s="6">
        <f>MOD(salacsv__2[[#This Row],[Hora de Salida]],1)</f>
        <v>0.18819444444670808</v>
      </c>
      <c r="R372" s="6">
        <f>IF(salacsv__2[[#This Row],[Estado de la Mesa]]="Ocupada",(salacsv__2[[#This Row],[Hora de salida2]]-salacsv__2[[#This Row],[Hora de llegada2]])+$V$2,salacsv__2[[#This Row],[Hora de salida2]]-salacsv__2[[#This Row],[Hora de llegada2]])</f>
        <v>0.14583333333818396</v>
      </c>
      <c r="S372" s="5">
        <f>VLOOKUP(salacsv__2[[#This Row],[Número de Orden]],Hoja4!A374:C1140,3,FALSE)/60</f>
        <v>0.81666666666666665</v>
      </c>
      <c r="T372" s="5">
        <f>IF(salacsv__2[[#This Row],[Tiempo de permanencia]]*24-S372&lt;0,0,salacsv__2[[#This Row],[Tiempo de permanencia]]*24-S372)</f>
        <v>2.6833333334497489</v>
      </c>
      <c r="U372" t="str">
        <f>IF(salacsv__2[[#This Row],[Tiempo de degustación (Horas)]]&gt;0,"SI","NO")</f>
        <v>SI</v>
      </c>
      <c r="W372" s="7" t="str">
        <f>TEXT(salacsv__2[[#This Row],[Fecha de factura]],"DDDD")</f>
        <v>martes</v>
      </c>
    </row>
    <row r="373" spans="1:23" x14ac:dyDescent="0.25">
      <c r="A373">
        <v>14</v>
      </c>
      <c r="B373" t="s">
        <v>146</v>
      </c>
      <c r="C373">
        <v>5</v>
      </c>
      <c r="D373" s="8">
        <v>45020.115277777775</v>
      </c>
      <c r="E373" s="8">
        <v>45020.259722222225</v>
      </c>
      <c r="F373" t="s">
        <v>32</v>
      </c>
      <c r="G373" t="s">
        <v>22</v>
      </c>
      <c r="H373" t="s">
        <v>16</v>
      </c>
      <c r="I373" s="5">
        <v>17.170000000000002</v>
      </c>
      <c r="J373" t="s">
        <v>28</v>
      </c>
      <c r="K373">
        <v>372</v>
      </c>
      <c r="L373" t="s">
        <v>25</v>
      </c>
      <c r="M373" t="s">
        <v>46</v>
      </c>
      <c r="N373">
        <f>VLOOKUP(salacsv__2[[#This Row],[Número de Orden]],Hoja4!A375:B1141,2,FALSE)</f>
        <v>36</v>
      </c>
      <c r="O373" s="9">
        <f>DATE(YEAR(salacsv__2[[#This Row],[Hora de Llegada]]),MONTH(salacsv__2[[#This Row],[Hora de Llegada]]),DAY(salacsv__2[[#This Row],[Hora de Llegada]]))</f>
        <v>45020</v>
      </c>
      <c r="P373" s="6">
        <f>MOD(salacsv__2[[#This Row],[Hora de Llegada]],1)</f>
        <v>0.11527777777519077</v>
      </c>
      <c r="Q373" s="6">
        <f>MOD(salacsv__2[[#This Row],[Hora de Salida]],1)</f>
        <v>0.25972222222480923</v>
      </c>
      <c r="R373" s="6">
        <f>IF(salacsv__2[[#This Row],[Estado de la Mesa]]="Ocupada",(salacsv__2[[#This Row],[Hora de salida2]]-salacsv__2[[#This Row],[Hora de llegada2]])+$V$2,salacsv__2[[#This Row],[Hora de salida2]]-salacsv__2[[#This Row],[Hora de llegada2]])</f>
        <v>0.14444444444961846</v>
      </c>
      <c r="S373" s="5">
        <f>VLOOKUP(salacsv__2[[#This Row],[Número de Orden]],Hoja4!A375:C1141,3,FALSE)/60</f>
        <v>0.36666666666666664</v>
      </c>
      <c r="T373" s="5">
        <f>IF(salacsv__2[[#This Row],[Tiempo de permanencia]]*24-S373&lt;0,0,salacsv__2[[#This Row],[Tiempo de permanencia]]*24-S373)</f>
        <v>3.1000000001241763</v>
      </c>
      <c r="U373" t="str">
        <f>IF(salacsv__2[[#This Row],[Tiempo de degustación (Horas)]]&gt;0,"SI","NO")</f>
        <v>SI</v>
      </c>
      <c r="W373" s="7" t="str">
        <f>TEXT(salacsv__2[[#This Row],[Fecha de factura]],"DDDD")</f>
        <v>martes</v>
      </c>
    </row>
    <row r="374" spans="1:23" x14ac:dyDescent="0.25">
      <c r="A374">
        <v>19</v>
      </c>
      <c r="B374" t="s">
        <v>716</v>
      </c>
      <c r="C374">
        <v>2</v>
      </c>
      <c r="D374" s="8">
        <v>45020.025694444441</v>
      </c>
      <c r="E374" s="8">
        <v>45020.132638888892</v>
      </c>
      <c r="F374" t="s">
        <v>21</v>
      </c>
      <c r="G374" t="s">
        <v>48</v>
      </c>
      <c r="H374" t="s">
        <v>36</v>
      </c>
      <c r="I374" s="5">
        <v>26.62</v>
      </c>
      <c r="J374" t="s">
        <v>24</v>
      </c>
      <c r="K374">
        <v>373</v>
      </c>
      <c r="L374" t="s">
        <v>49</v>
      </c>
      <c r="M374" t="s">
        <v>717</v>
      </c>
      <c r="N374">
        <f>VLOOKUP(salacsv__2[[#This Row],[Número de Orden]],Hoja4!A376:B1142,2,FALSE)</f>
        <v>160</v>
      </c>
      <c r="O374" s="9">
        <f>DATE(YEAR(salacsv__2[[#This Row],[Hora de Llegada]]),MONTH(salacsv__2[[#This Row],[Hora de Llegada]]),DAY(salacsv__2[[#This Row],[Hora de Llegada]]))</f>
        <v>45020</v>
      </c>
      <c r="P374" s="6">
        <f>MOD(salacsv__2[[#This Row],[Hora de Llegada]],1)</f>
        <v>2.569444444088731E-2</v>
      </c>
      <c r="Q374" s="6">
        <f>MOD(salacsv__2[[#This Row],[Hora de Salida]],1)</f>
        <v>0.13263888889196096</v>
      </c>
      <c r="R374" s="6">
        <f>IF(salacsv__2[[#This Row],[Estado de la Mesa]]="Ocupada",(salacsv__2[[#This Row],[Hora de salida2]]-salacsv__2[[#This Row],[Hora de llegada2]])+$V$2,salacsv__2[[#This Row],[Hora de salida2]]-salacsv__2[[#This Row],[Hora de llegada2]])</f>
        <v>0.11736111111774032</v>
      </c>
      <c r="S374" s="5">
        <f>VLOOKUP(salacsv__2[[#This Row],[Número de Orden]],Hoja4!A376:C1142,3,FALSE)/60</f>
        <v>1.9333333333333333</v>
      </c>
      <c r="T374" s="5">
        <f>IF(salacsv__2[[#This Row],[Tiempo de permanencia]]*24-S374&lt;0,0,salacsv__2[[#This Row],[Tiempo de permanencia]]*24-S374)</f>
        <v>0.88333333349243426</v>
      </c>
      <c r="U374" t="str">
        <f>IF(salacsv__2[[#This Row],[Tiempo de degustación (Horas)]]&gt;0,"SI","NO")</f>
        <v>SI</v>
      </c>
      <c r="W374" s="7" t="str">
        <f>TEXT(salacsv__2[[#This Row],[Fecha de factura]],"DDDD")</f>
        <v>martes</v>
      </c>
    </row>
    <row r="375" spans="1:23" x14ac:dyDescent="0.25">
      <c r="A375">
        <v>18</v>
      </c>
      <c r="B375" t="s">
        <v>147</v>
      </c>
      <c r="C375">
        <v>3</v>
      </c>
      <c r="D375" s="8">
        <v>45020.138194444444</v>
      </c>
      <c r="E375" s="8">
        <v>45020.183333333334</v>
      </c>
      <c r="F375" t="s">
        <v>32</v>
      </c>
      <c r="G375" t="s">
        <v>22</v>
      </c>
      <c r="H375" t="s">
        <v>16</v>
      </c>
      <c r="I375" s="5">
        <v>33.35</v>
      </c>
      <c r="J375" t="s">
        <v>17</v>
      </c>
      <c r="K375">
        <v>374</v>
      </c>
      <c r="L375" t="s">
        <v>70</v>
      </c>
      <c r="M375" t="s">
        <v>19</v>
      </c>
      <c r="N375">
        <f>VLOOKUP(salacsv__2[[#This Row],[Número de Orden]],Hoja4!A377:B1143,2,FALSE)</f>
        <v>35</v>
      </c>
      <c r="O375" s="9">
        <f>DATE(YEAR(salacsv__2[[#This Row],[Hora de Llegada]]),MONTH(salacsv__2[[#This Row],[Hora de Llegada]]),DAY(salacsv__2[[#This Row],[Hora de Llegada]]))</f>
        <v>45020</v>
      </c>
      <c r="P375" s="6">
        <f>MOD(salacsv__2[[#This Row],[Hora de Llegada]],1)</f>
        <v>0.13819444444379769</v>
      </c>
      <c r="Q375" s="6">
        <f>MOD(salacsv__2[[#This Row],[Hora de Salida]],1)</f>
        <v>0.18333333333430346</v>
      </c>
      <c r="R375" s="6">
        <f>IF(salacsv__2[[#This Row],[Estado de la Mesa]]="Ocupada",(salacsv__2[[#This Row],[Hora de salida2]]-salacsv__2[[#This Row],[Hora de llegada2]])+$V$2,salacsv__2[[#This Row],[Hora de salida2]]-salacsv__2[[#This Row],[Hora de llegada2]])</f>
        <v>4.5138888890505768E-2</v>
      </c>
      <c r="S375" s="5">
        <f>VLOOKUP(salacsv__2[[#This Row],[Número de Orden]],Hoja4!A377:C1143,3,FALSE)/60</f>
        <v>0.15</v>
      </c>
      <c r="T375" s="5">
        <f>IF(salacsv__2[[#This Row],[Tiempo de permanencia]]*24-S375&lt;0,0,salacsv__2[[#This Row],[Tiempo de permanencia]]*24-S375)</f>
        <v>0.93333333337213842</v>
      </c>
      <c r="U375" t="str">
        <f>IF(salacsv__2[[#This Row],[Tiempo de degustación (Horas)]]&gt;0,"SI","NO")</f>
        <v>SI</v>
      </c>
      <c r="W375" s="7" t="str">
        <f>TEXT(salacsv__2[[#This Row],[Fecha de factura]],"DDDD")</f>
        <v>martes</v>
      </c>
    </row>
    <row r="376" spans="1:23" x14ac:dyDescent="0.25">
      <c r="A376">
        <v>18</v>
      </c>
      <c r="B376" t="s">
        <v>148</v>
      </c>
      <c r="C376">
        <v>1</v>
      </c>
      <c r="D376" s="8">
        <v>45020.011805555558</v>
      </c>
      <c r="E376" s="8">
        <v>45020.131249999999</v>
      </c>
      <c r="F376" t="s">
        <v>52</v>
      </c>
      <c r="G376" t="s">
        <v>22</v>
      </c>
      <c r="H376" t="s">
        <v>16</v>
      </c>
      <c r="I376" s="5">
        <v>22.3</v>
      </c>
      <c r="J376" t="s">
        <v>28</v>
      </c>
      <c r="K376">
        <v>375</v>
      </c>
      <c r="L376" t="s">
        <v>59</v>
      </c>
      <c r="M376" t="s">
        <v>56</v>
      </c>
      <c r="N376">
        <f>VLOOKUP(salacsv__2[[#This Row],[Número de Orden]],Hoja4!A378:B1144,2,FALSE)</f>
        <v>93</v>
      </c>
      <c r="O376" s="9">
        <f>DATE(YEAR(salacsv__2[[#This Row],[Hora de Llegada]]),MONTH(salacsv__2[[#This Row],[Hora de Llegada]]),DAY(salacsv__2[[#This Row],[Hora de Llegada]]))</f>
        <v>45020</v>
      </c>
      <c r="P376" s="6">
        <f>MOD(salacsv__2[[#This Row],[Hora de Llegada]],1)</f>
        <v>1.1805555557657499E-2</v>
      </c>
      <c r="Q376" s="6">
        <f>MOD(salacsv__2[[#This Row],[Hora de Salida]],1)</f>
        <v>0.13124999999854481</v>
      </c>
      <c r="R376" s="6">
        <f>IF(salacsv__2[[#This Row],[Estado de la Mesa]]="Ocupada",(salacsv__2[[#This Row],[Hora de salida2]]-salacsv__2[[#This Row],[Hora de llegada2]])+$V$2,salacsv__2[[#This Row],[Hora de salida2]]-salacsv__2[[#This Row],[Hora de llegada2]])</f>
        <v>0.11944444444088731</v>
      </c>
      <c r="S376" s="5">
        <f>VLOOKUP(salacsv__2[[#This Row],[Número de Orden]],Hoja4!A378:C1144,3,FALSE)/60</f>
        <v>0.45</v>
      </c>
      <c r="T376" s="5">
        <f>IF(salacsv__2[[#This Row],[Tiempo de permanencia]]*24-S376&lt;0,0,salacsv__2[[#This Row],[Tiempo de permanencia]]*24-S376)</f>
        <v>2.4166666665812953</v>
      </c>
      <c r="U376" t="str">
        <f>IF(salacsv__2[[#This Row],[Tiempo de degustación (Horas)]]&gt;0,"SI","NO")</f>
        <v>SI</v>
      </c>
      <c r="W376" s="7" t="str">
        <f>TEXT(salacsv__2[[#This Row],[Fecha de factura]],"DDDD")</f>
        <v>martes</v>
      </c>
    </row>
    <row r="377" spans="1:23" x14ac:dyDescent="0.25">
      <c r="A377">
        <v>16</v>
      </c>
      <c r="B377" t="s">
        <v>149</v>
      </c>
      <c r="C377">
        <v>4</v>
      </c>
      <c r="D377" s="8">
        <v>45020.120138888888</v>
      </c>
      <c r="E377" s="8">
        <v>45020.216666666667</v>
      </c>
      <c r="F377" t="s">
        <v>73</v>
      </c>
      <c r="G377" t="s">
        <v>22</v>
      </c>
      <c r="H377" t="s">
        <v>23</v>
      </c>
      <c r="I377" s="5">
        <v>27.51</v>
      </c>
      <c r="J377" t="s">
        <v>24</v>
      </c>
      <c r="K377">
        <v>376</v>
      </c>
      <c r="L377" t="s">
        <v>62</v>
      </c>
      <c r="M377" t="s">
        <v>89</v>
      </c>
      <c r="N377">
        <f>VLOOKUP(salacsv__2[[#This Row],[Número de Orden]],Hoja4!A379:B1145,2,FALSE)</f>
        <v>46</v>
      </c>
      <c r="O377" s="9">
        <f>DATE(YEAR(salacsv__2[[#This Row],[Hora de Llegada]]),MONTH(salacsv__2[[#This Row],[Hora de Llegada]]),DAY(salacsv__2[[#This Row],[Hora de Llegada]]))</f>
        <v>45020</v>
      </c>
      <c r="P377" s="6">
        <f>MOD(salacsv__2[[#This Row],[Hora de Llegada]],1)</f>
        <v>0.12013888888759539</v>
      </c>
      <c r="Q377" s="6">
        <f>MOD(salacsv__2[[#This Row],[Hora de Salida]],1)</f>
        <v>0.21666666666715173</v>
      </c>
      <c r="R377" s="6">
        <f>IF(salacsv__2[[#This Row],[Estado de la Mesa]]="Ocupada",(salacsv__2[[#This Row],[Hora de salida2]]-salacsv__2[[#This Row],[Hora de llegada2]])+$V$2,salacsv__2[[#This Row],[Hora de salida2]]-salacsv__2[[#This Row],[Hora de llegada2]])</f>
        <v>0.10694444444622302</v>
      </c>
      <c r="S377" s="5">
        <f>VLOOKUP(salacsv__2[[#This Row],[Número de Orden]],Hoja4!A379:C1145,3,FALSE)/60</f>
        <v>8.3333333333333329E-2</v>
      </c>
      <c r="T377" s="5">
        <f>IF(salacsv__2[[#This Row],[Tiempo de permanencia]]*24-S377&lt;0,0,salacsv__2[[#This Row],[Tiempo de permanencia]]*24-S377)</f>
        <v>2.4833333333760188</v>
      </c>
      <c r="U377" t="str">
        <f>IF(salacsv__2[[#This Row],[Tiempo de degustación (Horas)]]&gt;0,"SI","NO")</f>
        <v>SI</v>
      </c>
      <c r="W377" s="7" t="str">
        <f>TEXT(salacsv__2[[#This Row],[Fecha de factura]],"DDDD")</f>
        <v>martes</v>
      </c>
    </row>
    <row r="378" spans="1:23" x14ac:dyDescent="0.25">
      <c r="A378">
        <v>5</v>
      </c>
      <c r="B378" t="s">
        <v>209</v>
      </c>
      <c r="C378">
        <v>1</v>
      </c>
      <c r="D378" s="8">
        <v>45020.054166666669</v>
      </c>
      <c r="E378" s="8">
        <v>45020.198611111111</v>
      </c>
      <c r="F378" t="s">
        <v>14</v>
      </c>
      <c r="G378" t="s">
        <v>22</v>
      </c>
      <c r="H378" t="s">
        <v>16</v>
      </c>
      <c r="I378" s="5">
        <v>14.96</v>
      </c>
      <c r="J378" t="s">
        <v>17</v>
      </c>
      <c r="K378">
        <v>377</v>
      </c>
      <c r="L378" t="s">
        <v>70</v>
      </c>
      <c r="M378" t="s">
        <v>718</v>
      </c>
      <c r="N378">
        <f>VLOOKUP(salacsv__2[[#This Row],[Número de Orden]],Hoja4!A380:B1146,2,FALSE)</f>
        <v>100</v>
      </c>
      <c r="O378" s="9">
        <f>DATE(YEAR(salacsv__2[[#This Row],[Hora de Llegada]]),MONTH(salacsv__2[[#This Row],[Hora de Llegada]]),DAY(salacsv__2[[#This Row],[Hora de Llegada]]))</f>
        <v>45020</v>
      </c>
      <c r="P378" s="6">
        <f>MOD(salacsv__2[[#This Row],[Hora de Llegada]],1)</f>
        <v>5.4166666668606922E-2</v>
      </c>
      <c r="Q378" s="6">
        <f>MOD(salacsv__2[[#This Row],[Hora de Salida]],1)</f>
        <v>0.19861111111094942</v>
      </c>
      <c r="R378" s="6">
        <f>IF(salacsv__2[[#This Row],[Estado de la Mesa]]="Ocupada",(salacsv__2[[#This Row],[Hora de salida2]]-salacsv__2[[#This Row],[Hora de llegada2]])+$V$2,salacsv__2[[#This Row],[Hora de salida2]]-salacsv__2[[#This Row],[Hora de llegada2]])</f>
        <v>0.1444444444423425</v>
      </c>
      <c r="S378" s="5">
        <f>VLOOKUP(salacsv__2[[#This Row],[Número de Orden]],Hoja4!A380:C1146,3,FALSE)/60</f>
        <v>0.76666666666666672</v>
      </c>
      <c r="T378" s="5">
        <f>IF(salacsv__2[[#This Row],[Tiempo de permanencia]]*24-S378&lt;0,0,salacsv__2[[#This Row],[Tiempo de permanencia]]*24-S378)</f>
        <v>2.6999999999495534</v>
      </c>
      <c r="U378" t="str">
        <f>IF(salacsv__2[[#This Row],[Tiempo de degustación (Horas)]]&gt;0,"SI","NO")</f>
        <v>SI</v>
      </c>
      <c r="W378" s="7" t="str">
        <f>TEXT(salacsv__2[[#This Row],[Fecha de factura]],"DDDD")</f>
        <v>martes</v>
      </c>
    </row>
    <row r="379" spans="1:23" x14ac:dyDescent="0.25">
      <c r="A379">
        <v>3</v>
      </c>
      <c r="B379" t="s">
        <v>719</v>
      </c>
      <c r="C379">
        <v>1</v>
      </c>
      <c r="D379" s="8">
        <v>45020.163194444445</v>
      </c>
      <c r="E379" s="8">
        <v>45020.220833333333</v>
      </c>
      <c r="F379" t="s">
        <v>73</v>
      </c>
      <c r="G379" t="s">
        <v>22</v>
      </c>
      <c r="H379" t="s">
        <v>23</v>
      </c>
      <c r="I379" s="5">
        <v>40.31</v>
      </c>
      <c r="J379" t="s">
        <v>17</v>
      </c>
      <c r="K379">
        <v>378</v>
      </c>
      <c r="L379" t="s">
        <v>18</v>
      </c>
      <c r="M379" t="s">
        <v>720</v>
      </c>
      <c r="N379">
        <f>VLOOKUP(salacsv__2[[#This Row],[Número de Orden]],Hoja4!A381:B1147,2,FALSE)</f>
        <v>49</v>
      </c>
      <c r="O379" s="9">
        <f>DATE(YEAR(salacsv__2[[#This Row],[Hora de Llegada]]),MONTH(salacsv__2[[#This Row],[Hora de Llegada]]),DAY(salacsv__2[[#This Row],[Hora de Llegada]]))</f>
        <v>45020</v>
      </c>
      <c r="P379" s="6">
        <f>MOD(salacsv__2[[#This Row],[Hora de Llegada]],1)</f>
        <v>0.16319444444525288</v>
      </c>
      <c r="Q379" s="6">
        <f>MOD(salacsv__2[[#This Row],[Hora de Salida]],1)</f>
        <v>0.22083333333284827</v>
      </c>
      <c r="R379" s="6">
        <f>IF(salacsv__2[[#This Row],[Estado de la Mesa]]="Ocupada",(salacsv__2[[#This Row],[Hora de salida2]]-salacsv__2[[#This Row],[Hora de llegada2]])+$V$2,salacsv__2[[#This Row],[Hora de salida2]]-salacsv__2[[#This Row],[Hora de llegada2]])</f>
        <v>5.7638888887595385E-2</v>
      </c>
      <c r="S379" s="5">
        <f>VLOOKUP(salacsv__2[[#This Row],[Número de Orden]],Hoja4!A381:C1147,3,FALSE)/60</f>
        <v>0.35</v>
      </c>
      <c r="T379" s="5">
        <f>IF(salacsv__2[[#This Row],[Tiempo de permanencia]]*24-S379&lt;0,0,salacsv__2[[#This Row],[Tiempo de permanencia]]*24-S379)</f>
        <v>1.0333333333022892</v>
      </c>
      <c r="U379" t="str">
        <f>IF(salacsv__2[[#This Row],[Tiempo de degustación (Horas)]]&gt;0,"SI","NO")</f>
        <v>SI</v>
      </c>
      <c r="W379" s="7" t="str">
        <f>TEXT(salacsv__2[[#This Row],[Fecha de factura]],"DDDD")</f>
        <v>martes</v>
      </c>
    </row>
    <row r="380" spans="1:23" x14ac:dyDescent="0.25">
      <c r="A380">
        <v>4</v>
      </c>
      <c r="B380" t="s">
        <v>150</v>
      </c>
      <c r="C380">
        <v>2</v>
      </c>
      <c r="D380" s="8">
        <v>45020.063194444447</v>
      </c>
      <c r="E380" s="8">
        <v>45020.164583333331</v>
      </c>
      <c r="F380" t="s">
        <v>52</v>
      </c>
      <c r="G380" t="s">
        <v>48</v>
      </c>
      <c r="H380" t="s">
        <v>16</v>
      </c>
      <c r="I380" s="5">
        <v>10.61</v>
      </c>
      <c r="J380" t="s">
        <v>24</v>
      </c>
      <c r="K380">
        <v>379</v>
      </c>
      <c r="L380" t="s">
        <v>33</v>
      </c>
      <c r="M380" t="s">
        <v>19</v>
      </c>
      <c r="N380">
        <f>VLOOKUP(salacsv__2[[#This Row],[Número de Orden]],Hoja4!A382:B1148,2,FALSE)</f>
        <v>70</v>
      </c>
      <c r="O380" s="9">
        <f>DATE(YEAR(salacsv__2[[#This Row],[Hora de Llegada]]),MONTH(salacsv__2[[#This Row],[Hora de Llegada]]),DAY(salacsv__2[[#This Row],[Hora de Llegada]]))</f>
        <v>45020</v>
      </c>
      <c r="P380" s="6">
        <f>MOD(salacsv__2[[#This Row],[Hora de Llegada]],1)</f>
        <v>6.3194444446708076E-2</v>
      </c>
      <c r="Q380" s="6">
        <f>MOD(salacsv__2[[#This Row],[Hora de Salida]],1)</f>
        <v>0.16458333333139308</v>
      </c>
      <c r="R380" s="6">
        <f>IF(salacsv__2[[#This Row],[Estado de la Mesa]]="Ocupada",(salacsv__2[[#This Row],[Hora de salida2]]-salacsv__2[[#This Row],[Hora de llegada2]])+$V$2,salacsv__2[[#This Row],[Hora de salida2]]-salacsv__2[[#This Row],[Hora de llegada2]])</f>
        <v>0.11180555555135167</v>
      </c>
      <c r="S380" s="5">
        <f>VLOOKUP(salacsv__2[[#This Row],[Número de Orden]],Hoja4!A382:C1148,3,FALSE)/60</f>
        <v>0.1</v>
      </c>
      <c r="T380" s="5">
        <f>IF(salacsv__2[[#This Row],[Tiempo de permanencia]]*24-S380&lt;0,0,salacsv__2[[#This Row],[Tiempo de permanencia]]*24-S380)</f>
        <v>2.58333333323244</v>
      </c>
      <c r="U380" t="str">
        <f>IF(salacsv__2[[#This Row],[Tiempo de degustación (Horas)]]&gt;0,"SI","NO")</f>
        <v>SI</v>
      </c>
      <c r="W380" s="7" t="str">
        <f>TEXT(salacsv__2[[#This Row],[Fecha de factura]],"DDDD")</f>
        <v>martes</v>
      </c>
    </row>
    <row r="381" spans="1:23" x14ac:dyDescent="0.25">
      <c r="A381">
        <v>5</v>
      </c>
      <c r="B381" t="s">
        <v>447</v>
      </c>
      <c r="C381">
        <v>1</v>
      </c>
      <c r="D381" s="8">
        <v>45020.040277777778</v>
      </c>
      <c r="E381" s="8">
        <v>45020.189583333333</v>
      </c>
      <c r="F381" t="s">
        <v>52</v>
      </c>
      <c r="G381" t="s">
        <v>15</v>
      </c>
      <c r="H381" t="s">
        <v>36</v>
      </c>
      <c r="I381" s="5">
        <v>22.53</v>
      </c>
      <c r="J381" t="s">
        <v>17</v>
      </c>
      <c r="K381">
        <v>380</v>
      </c>
      <c r="L381" t="s">
        <v>49</v>
      </c>
      <c r="M381" t="s">
        <v>721</v>
      </c>
      <c r="N381">
        <f>VLOOKUP(salacsv__2[[#This Row],[Número de Orden]],Hoja4!A383:B1149,2,FALSE)</f>
        <v>137</v>
      </c>
      <c r="O381" s="9">
        <f>DATE(YEAR(salacsv__2[[#This Row],[Hora de Llegada]]),MONTH(salacsv__2[[#This Row],[Hora de Llegada]]),DAY(salacsv__2[[#This Row],[Hora de Llegada]]))</f>
        <v>45020</v>
      </c>
      <c r="P381" s="6">
        <f>MOD(salacsv__2[[#This Row],[Hora de Llegada]],1)</f>
        <v>4.0277777778101154E-2</v>
      </c>
      <c r="Q381" s="6">
        <f>MOD(salacsv__2[[#This Row],[Hora de Salida]],1)</f>
        <v>0.18958333333284827</v>
      </c>
      <c r="R381" s="6">
        <f>IF(salacsv__2[[#This Row],[Estado de la Mesa]]="Ocupada",(salacsv__2[[#This Row],[Hora de salida2]]-salacsv__2[[#This Row],[Hora de llegada2]])+$V$2,salacsv__2[[#This Row],[Hora de salida2]]-salacsv__2[[#This Row],[Hora de llegada2]])</f>
        <v>0.14930555555474712</v>
      </c>
      <c r="S381" s="5">
        <f>VLOOKUP(salacsv__2[[#This Row],[Número de Orden]],Hoja4!A383:C1149,3,FALSE)/60</f>
        <v>1.55</v>
      </c>
      <c r="T381" s="5">
        <f>IF(salacsv__2[[#This Row],[Tiempo de permanencia]]*24-S381&lt;0,0,salacsv__2[[#This Row],[Tiempo de permanencia]]*24-S381)</f>
        <v>2.033333333313931</v>
      </c>
      <c r="U381" t="str">
        <f>IF(salacsv__2[[#This Row],[Tiempo de degustación (Horas)]]&gt;0,"SI","NO")</f>
        <v>SI</v>
      </c>
      <c r="W381" s="7" t="str">
        <f>TEXT(salacsv__2[[#This Row],[Fecha de factura]],"DDDD")</f>
        <v>martes</v>
      </c>
    </row>
    <row r="382" spans="1:23" x14ac:dyDescent="0.25">
      <c r="A382">
        <v>4</v>
      </c>
      <c r="B382" t="s">
        <v>722</v>
      </c>
      <c r="C382">
        <v>1</v>
      </c>
      <c r="D382" s="8">
        <v>45020.039583333331</v>
      </c>
      <c r="E382" s="8">
        <v>45020.188888888886</v>
      </c>
      <c r="F382" t="s">
        <v>73</v>
      </c>
      <c r="G382" t="s">
        <v>48</v>
      </c>
      <c r="H382" t="s">
        <v>36</v>
      </c>
      <c r="I382" s="5">
        <v>27.69</v>
      </c>
      <c r="J382" t="s">
        <v>17</v>
      </c>
      <c r="K382">
        <v>381</v>
      </c>
      <c r="L382" t="s">
        <v>55</v>
      </c>
      <c r="M382" t="s">
        <v>723</v>
      </c>
      <c r="N382">
        <f>VLOOKUP(salacsv__2[[#This Row],[Número de Orden]],Hoja4!A384:B1150,2,FALSE)</f>
        <v>144</v>
      </c>
      <c r="O382" s="9">
        <f>DATE(YEAR(salacsv__2[[#This Row],[Hora de Llegada]]),MONTH(salacsv__2[[#This Row],[Hora de Llegada]]),DAY(salacsv__2[[#This Row],[Hora de Llegada]]))</f>
        <v>45020</v>
      </c>
      <c r="P382" s="6">
        <f>MOD(salacsv__2[[#This Row],[Hora de Llegada]],1)</f>
        <v>3.9583333331393078E-2</v>
      </c>
      <c r="Q382" s="6">
        <f>MOD(salacsv__2[[#This Row],[Hora de Salida]],1)</f>
        <v>0.18888888888614019</v>
      </c>
      <c r="R382" s="6">
        <f>IF(salacsv__2[[#This Row],[Estado de la Mesa]]="Ocupada",(salacsv__2[[#This Row],[Hora de salida2]]-salacsv__2[[#This Row],[Hora de llegada2]])+$V$2,salacsv__2[[#This Row],[Hora de salida2]]-salacsv__2[[#This Row],[Hora de llegada2]])</f>
        <v>0.14930555555474712</v>
      </c>
      <c r="S382" s="5">
        <f>VLOOKUP(salacsv__2[[#This Row],[Número de Orden]],Hoja4!A384:C1150,3,FALSE)/60</f>
        <v>0.78333333333333333</v>
      </c>
      <c r="T382" s="5">
        <f>IF(salacsv__2[[#This Row],[Tiempo de permanencia]]*24-S382&lt;0,0,salacsv__2[[#This Row],[Tiempo de permanencia]]*24-S382)</f>
        <v>2.7999999999805976</v>
      </c>
      <c r="U382" t="str">
        <f>IF(salacsv__2[[#This Row],[Tiempo de degustación (Horas)]]&gt;0,"SI","NO")</f>
        <v>SI</v>
      </c>
      <c r="W382" s="7" t="str">
        <f>TEXT(salacsv__2[[#This Row],[Fecha de factura]],"DDDD")</f>
        <v>martes</v>
      </c>
    </row>
    <row r="383" spans="1:23" x14ac:dyDescent="0.25">
      <c r="A383">
        <v>20</v>
      </c>
      <c r="B383" t="s">
        <v>47</v>
      </c>
      <c r="C383">
        <v>6</v>
      </c>
      <c r="D383" s="8">
        <v>45020.131249999999</v>
      </c>
      <c r="E383" s="8">
        <v>45020.268750000003</v>
      </c>
      <c r="F383" t="s">
        <v>32</v>
      </c>
      <c r="G383" t="s">
        <v>15</v>
      </c>
      <c r="H383" t="s">
        <v>36</v>
      </c>
      <c r="I383" s="5">
        <v>19.8</v>
      </c>
      <c r="J383" t="s">
        <v>28</v>
      </c>
      <c r="K383">
        <v>382</v>
      </c>
      <c r="L383" t="s">
        <v>62</v>
      </c>
      <c r="M383" t="s">
        <v>26</v>
      </c>
      <c r="N383">
        <f>VLOOKUP(salacsv__2[[#This Row],[Número de Orden]],Hoja4!A385:B1151,2,FALSE)</f>
        <v>87</v>
      </c>
      <c r="O383" s="9">
        <f>DATE(YEAR(salacsv__2[[#This Row],[Hora de Llegada]]),MONTH(salacsv__2[[#This Row],[Hora de Llegada]]),DAY(salacsv__2[[#This Row],[Hora de Llegada]]))</f>
        <v>45020</v>
      </c>
      <c r="P383" s="6">
        <f>MOD(salacsv__2[[#This Row],[Hora de Llegada]],1)</f>
        <v>0.13124999999854481</v>
      </c>
      <c r="Q383" s="6">
        <f>MOD(salacsv__2[[#This Row],[Hora de Salida]],1)</f>
        <v>0.26875000000291038</v>
      </c>
      <c r="R383" s="6">
        <f>IF(salacsv__2[[#This Row],[Estado de la Mesa]]="Ocupada",(salacsv__2[[#This Row],[Hora de salida2]]-salacsv__2[[#This Row],[Hora de llegada2]])+$V$2,salacsv__2[[#This Row],[Hora de salida2]]-salacsv__2[[#This Row],[Hora de llegada2]])</f>
        <v>0.13750000000436557</v>
      </c>
      <c r="S383" s="5">
        <f>VLOOKUP(salacsv__2[[#This Row],[Número de Orden]],Hoja4!A385:C1151,3,FALSE)/60</f>
        <v>0.9</v>
      </c>
      <c r="T383" s="5">
        <f>IF(salacsv__2[[#This Row],[Tiempo de permanencia]]*24-S383&lt;0,0,salacsv__2[[#This Row],[Tiempo de permanencia]]*24-S383)</f>
        <v>2.4000000001047739</v>
      </c>
      <c r="U383" t="str">
        <f>IF(salacsv__2[[#This Row],[Tiempo de degustación (Horas)]]&gt;0,"SI","NO")</f>
        <v>SI</v>
      </c>
      <c r="W383" s="7" t="str">
        <f>TEXT(salacsv__2[[#This Row],[Fecha de factura]],"DDDD")</f>
        <v>martes</v>
      </c>
    </row>
    <row r="384" spans="1:23" x14ac:dyDescent="0.25">
      <c r="A384">
        <v>6</v>
      </c>
      <c r="B384" t="s">
        <v>151</v>
      </c>
      <c r="C384">
        <v>6</v>
      </c>
      <c r="D384" s="8">
        <v>45020.145138888889</v>
      </c>
      <c r="E384" s="8">
        <v>45020.272916666669</v>
      </c>
      <c r="F384" t="s">
        <v>14</v>
      </c>
      <c r="G384" t="s">
        <v>22</v>
      </c>
      <c r="H384" t="s">
        <v>16</v>
      </c>
      <c r="I384" s="5">
        <v>31.33</v>
      </c>
      <c r="J384" t="s">
        <v>17</v>
      </c>
      <c r="K384">
        <v>383</v>
      </c>
      <c r="L384" t="s">
        <v>33</v>
      </c>
      <c r="M384" t="s">
        <v>44</v>
      </c>
      <c r="N384">
        <f>VLOOKUP(salacsv__2[[#This Row],[Número de Orden]],Hoja4!A386:B1152,2,FALSE)</f>
        <v>108</v>
      </c>
      <c r="O384" s="9">
        <f>DATE(YEAR(salacsv__2[[#This Row],[Hora de Llegada]]),MONTH(salacsv__2[[#This Row],[Hora de Llegada]]),DAY(salacsv__2[[#This Row],[Hora de Llegada]]))</f>
        <v>45020</v>
      </c>
      <c r="P384" s="6">
        <f>MOD(salacsv__2[[#This Row],[Hora de Llegada]],1)</f>
        <v>0.14513888888905058</v>
      </c>
      <c r="Q384" s="6">
        <f>MOD(salacsv__2[[#This Row],[Hora de Salida]],1)</f>
        <v>0.27291666666860692</v>
      </c>
      <c r="R384" s="6">
        <f>IF(salacsv__2[[#This Row],[Estado de la Mesa]]="Ocupada",(salacsv__2[[#This Row],[Hora de salida2]]-salacsv__2[[#This Row],[Hora de llegada2]])+$V$2,salacsv__2[[#This Row],[Hora de salida2]]-salacsv__2[[#This Row],[Hora de llegada2]])</f>
        <v>0.12777777777955635</v>
      </c>
      <c r="S384" s="5">
        <f>VLOOKUP(salacsv__2[[#This Row],[Número de Orden]],Hoja4!A386:C1152,3,FALSE)/60</f>
        <v>0.15</v>
      </c>
      <c r="T384" s="5">
        <f>IF(salacsv__2[[#This Row],[Tiempo de permanencia]]*24-S384&lt;0,0,salacsv__2[[#This Row],[Tiempo de permanencia]]*24-S384)</f>
        <v>2.9166666667093524</v>
      </c>
      <c r="U384" t="str">
        <f>IF(salacsv__2[[#This Row],[Tiempo de degustación (Horas)]]&gt;0,"SI","NO")</f>
        <v>SI</v>
      </c>
      <c r="W384" s="7" t="str">
        <f>TEXT(salacsv__2[[#This Row],[Fecha de factura]],"DDDD")</f>
        <v>martes</v>
      </c>
    </row>
    <row r="385" spans="1:23" x14ac:dyDescent="0.25">
      <c r="A385">
        <v>1</v>
      </c>
      <c r="B385" t="s">
        <v>724</v>
      </c>
      <c r="C385">
        <v>5</v>
      </c>
      <c r="D385" s="8">
        <v>45020.007638888892</v>
      </c>
      <c r="E385" s="8">
        <v>45020.106249999997</v>
      </c>
      <c r="F385" t="s">
        <v>73</v>
      </c>
      <c r="G385" t="s">
        <v>48</v>
      </c>
      <c r="H385" t="s">
        <v>36</v>
      </c>
      <c r="I385" s="5">
        <v>39.32</v>
      </c>
      <c r="J385" t="s">
        <v>28</v>
      </c>
      <c r="K385">
        <v>384</v>
      </c>
      <c r="L385" t="s">
        <v>91</v>
      </c>
      <c r="M385" t="s">
        <v>725</v>
      </c>
      <c r="N385">
        <f>VLOOKUP(salacsv__2[[#This Row],[Número de Orden]],Hoja4!A387:B1153,2,FALSE)</f>
        <v>120</v>
      </c>
      <c r="O385" s="9">
        <f>DATE(YEAR(salacsv__2[[#This Row],[Hora de Llegada]]),MONTH(salacsv__2[[#This Row],[Hora de Llegada]]),DAY(salacsv__2[[#This Row],[Hora de Llegada]]))</f>
        <v>45020</v>
      </c>
      <c r="P385" s="6">
        <f>MOD(salacsv__2[[#This Row],[Hora de Llegada]],1)</f>
        <v>7.6388888919609599E-3</v>
      </c>
      <c r="Q385" s="6">
        <f>MOD(salacsv__2[[#This Row],[Hora de Salida]],1)</f>
        <v>0.10624999999708962</v>
      </c>
      <c r="R385" s="6">
        <f>IF(salacsv__2[[#This Row],[Estado de la Mesa]]="Ocupada",(salacsv__2[[#This Row],[Hora de salida2]]-salacsv__2[[#This Row],[Hora de llegada2]])+$V$2,salacsv__2[[#This Row],[Hora de salida2]]-salacsv__2[[#This Row],[Hora de llegada2]])</f>
        <v>9.8611111105128657E-2</v>
      </c>
      <c r="S385" s="5">
        <f>VLOOKUP(salacsv__2[[#This Row],[Número de Orden]],Hoja4!A387:C1153,3,FALSE)/60</f>
        <v>1.8333333333333333</v>
      </c>
      <c r="T385" s="5">
        <f>IF(salacsv__2[[#This Row],[Tiempo de permanencia]]*24-S385&lt;0,0,salacsv__2[[#This Row],[Tiempo de permanencia]]*24-S385)</f>
        <v>0.53333333318975451</v>
      </c>
      <c r="U385" t="str">
        <f>IF(salacsv__2[[#This Row],[Tiempo de degustación (Horas)]]&gt;0,"SI","NO")</f>
        <v>SI</v>
      </c>
      <c r="W385" s="7" t="str">
        <f>TEXT(salacsv__2[[#This Row],[Fecha de factura]],"DDDD")</f>
        <v>martes</v>
      </c>
    </row>
    <row r="386" spans="1:23" x14ac:dyDescent="0.25">
      <c r="A386">
        <v>6</v>
      </c>
      <c r="B386" t="s">
        <v>152</v>
      </c>
      <c r="C386">
        <v>6</v>
      </c>
      <c r="D386" s="8">
        <v>45021.150694444441</v>
      </c>
      <c r="E386" s="8">
        <v>45021.279861111114</v>
      </c>
      <c r="F386" t="s">
        <v>52</v>
      </c>
      <c r="G386" t="s">
        <v>48</v>
      </c>
      <c r="H386" t="s">
        <v>16</v>
      </c>
      <c r="I386" s="5">
        <v>11.14</v>
      </c>
      <c r="J386" t="s">
        <v>24</v>
      </c>
      <c r="K386">
        <v>385</v>
      </c>
      <c r="L386" t="s">
        <v>59</v>
      </c>
      <c r="M386" t="s">
        <v>40</v>
      </c>
      <c r="N386">
        <f>VLOOKUP(salacsv__2[[#This Row],[Número de Orden]],Hoja4!A388:B1154,2,FALSE)</f>
        <v>60</v>
      </c>
      <c r="O386" s="9">
        <f>DATE(YEAR(salacsv__2[[#This Row],[Hora de Llegada]]),MONTH(salacsv__2[[#This Row],[Hora de Llegada]]),DAY(salacsv__2[[#This Row],[Hora de Llegada]]))</f>
        <v>45021</v>
      </c>
      <c r="P386" s="6">
        <f>MOD(salacsv__2[[#This Row],[Hora de Llegada]],1)</f>
        <v>0.15069444444088731</v>
      </c>
      <c r="Q386" s="6">
        <f>MOD(salacsv__2[[#This Row],[Hora de Salida]],1)</f>
        <v>0.27986111111385981</v>
      </c>
      <c r="R386" s="6">
        <f>IF(salacsv__2[[#This Row],[Estado de la Mesa]]="Ocupada",(salacsv__2[[#This Row],[Hora de salida2]]-salacsv__2[[#This Row],[Hora de llegada2]])+$V$2,salacsv__2[[#This Row],[Hora de salida2]]-salacsv__2[[#This Row],[Hora de llegada2]])</f>
        <v>0.13958333333963915</v>
      </c>
      <c r="S386" s="5">
        <f>VLOOKUP(salacsv__2[[#This Row],[Número de Orden]],Hoja4!A388:C1154,3,FALSE)/60</f>
        <v>0.36666666666666664</v>
      </c>
      <c r="T386" s="5">
        <f>IF(salacsv__2[[#This Row],[Tiempo de permanencia]]*24-S386&lt;0,0,salacsv__2[[#This Row],[Tiempo de permanencia]]*24-S386)</f>
        <v>2.9833333334846732</v>
      </c>
      <c r="U386" t="str">
        <f>IF(salacsv__2[[#This Row],[Tiempo de degustación (Horas)]]&gt;0,"SI","NO")</f>
        <v>SI</v>
      </c>
      <c r="W386" s="7" t="str">
        <f>TEXT(salacsv__2[[#This Row],[Fecha de factura]],"DDDD")</f>
        <v>miércoles</v>
      </c>
    </row>
    <row r="387" spans="1:23" x14ac:dyDescent="0.25">
      <c r="A387">
        <v>5</v>
      </c>
      <c r="B387" t="s">
        <v>153</v>
      </c>
      <c r="C387">
        <v>2</v>
      </c>
      <c r="D387" s="8">
        <v>45021.022916666669</v>
      </c>
      <c r="E387" s="8">
        <v>45021.123611111114</v>
      </c>
      <c r="F387" t="s">
        <v>14</v>
      </c>
      <c r="G387" t="s">
        <v>22</v>
      </c>
      <c r="H387" t="s">
        <v>36</v>
      </c>
      <c r="I387" s="5">
        <v>28.96</v>
      </c>
      <c r="J387" t="s">
        <v>24</v>
      </c>
      <c r="K387">
        <v>386</v>
      </c>
      <c r="L387" t="s">
        <v>91</v>
      </c>
      <c r="M387" t="s">
        <v>112</v>
      </c>
      <c r="N387">
        <f>VLOOKUP(salacsv__2[[#This Row],[Número de Orden]],Hoja4!A389:B1155,2,FALSE)</f>
        <v>99</v>
      </c>
      <c r="O387" s="9">
        <f>DATE(YEAR(salacsv__2[[#This Row],[Hora de Llegada]]),MONTH(salacsv__2[[#This Row],[Hora de Llegada]]),DAY(salacsv__2[[#This Row],[Hora de Llegada]]))</f>
        <v>45021</v>
      </c>
      <c r="P387" s="6">
        <f>MOD(salacsv__2[[#This Row],[Hora de Llegada]],1)</f>
        <v>2.2916666668606922E-2</v>
      </c>
      <c r="Q387" s="6">
        <f>MOD(salacsv__2[[#This Row],[Hora de Salida]],1)</f>
        <v>0.12361111111385981</v>
      </c>
      <c r="R387" s="6">
        <f>IF(salacsv__2[[#This Row],[Estado de la Mesa]]="Ocupada",(salacsv__2[[#This Row],[Hora de salida2]]-salacsv__2[[#This Row],[Hora de llegada2]])+$V$2,salacsv__2[[#This Row],[Hora de salida2]]-salacsv__2[[#This Row],[Hora de llegada2]])</f>
        <v>0.11111111111191956</v>
      </c>
      <c r="S387" s="5">
        <f>VLOOKUP(salacsv__2[[#This Row],[Número de Orden]],Hoja4!A389:C1155,3,FALSE)/60</f>
        <v>0.66666666666666663</v>
      </c>
      <c r="T387" s="5">
        <f>IF(salacsv__2[[#This Row],[Tiempo de permanencia]]*24-S387&lt;0,0,salacsv__2[[#This Row],[Tiempo de permanencia]]*24-S387)</f>
        <v>2.0000000000194027</v>
      </c>
      <c r="U387" t="str">
        <f>IF(salacsv__2[[#This Row],[Tiempo de degustación (Horas)]]&gt;0,"SI","NO")</f>
        <v>SI</v>
      </c>
      <c r="W387" s="7" t="str">
        <f>TEXT(salacsv__2[[#This Row],[Fecha de factura]],"DDDD")</f>
        <v>miércoles</v>
      </c>
    </row>
    <row r="388" spans="1:23" x14ac:dyDescent="0.25">
      <c r="A388">
        <v>6</v>
      </c>
      <c r="B388" t="s">
        <v>154</v>
      </c>
      <c r="C388">
        <v>5</v>
      </c>
      <c r="D388" s="8">
        <v>45021.131249999999</v>
      </c>
      <c r="E388" s="8">
        <v>45021.256944444445</v>
      </c>
      <c r="F388" t="s">
        <v>21</v>
      </c>
      <c r="G388" t="s">
        <v>22</v>
      </c>
      <c r="H388" t="s">
        <v>23</v>
      </c>
      <c r="I388" s="5">
        <v>20.84</v>
      </c>
      <c r="J388" t="s">
        <v>24</v>
      </c>
      <c r="K388">
        <v>387</v>
      </c>
      <c r="L388" t="s">
        <v>91</v>
      </c>
      <c r="M388" t="s">
        <v>56</v>
      </c>
      <c r="N388">
        <f>VLOOKUP(salacsv__2[[#This Row],[Número de Orden]],Hoja4!A390:B1156,2,FALSE)</f>
        <v>93</v>
      </c>
      <c r="O388" s="9">
        <f>DATE(YEAR(salacsv__2[[#This Row],[Hora de Llegada]]),MONTH(salacsv__2[[#This Row],[Hora de Llegada]]),DAY(salacsv__2[[#This Row],[Hora de Llegada]]))</f>
        <v>45021</v>
      </c>
      <c r="P388" s="6">
        <f>MOD(salacsv__2[[#This Row],[Hora de Llegada]],1)</f>
        <v>0.13124999999854481</v>
      </c>
      <c r="Q388" s="6">
        <f>MOD(salacsv__2[[#This Row],[Hora de Salida]],1)</f>
        <v>0.25694444444525288</v>
      </c>
      <c r="R388" s="6">
        <f>IF(salacsv__2[[#This Row],[Estado de la Mesa]]="Ocupada",(salacsv__2[[#This Row],[Hora de salida2]]-salacsv__2[[#This Row],[Hora de llegada2]])+$V$2,salacsv__2[[#This Row],[Hora de salida2]]-salacsv__2[[#This Row],[Hora de llegada2]])</f>
        <v>0.13611111111337473</v>
      </c>
      <c r="S388" s="5">
        <f>VLOOKUP(salacsv__2[[#This Row],[Número de Orden]],Hoja4!A390:C1156,3,FALSE)/60</f>
        <v>0.3</v>
      </c>
      <c r="T388" s="5">
        <f>IF(salacsv__2[[#This Row],[Tiempo de permanencia]]*24-S388&lt;0,0,salacsv__2[[#This Row],[Tiempo de permanencia]]*24-S388)</f>
        <v>2.966666666720994</v>
      </c>
      <c r="U388" t="str">
        <f>IF(salacsv__2[[#This Row],[Tiempo de degustación (Horas)]]&gt;0,"SI","NO")</f>
        <v>SI</v>
      </c>
      <c r="W388" s="7" t="str">
        <f>TEXT(salacsv__2[[#This Row],[Fecha de factura]],"DDDD")</f>
        <v>miércoles</v>
      </c>
    </row>
    <row r="389" spans="1:23" x14ac:dyDescent="0.25">
      <c r="A389">
        <v>18</v>
      </c>
      <c r="B389" t="s">
        <v>88</v>
      </c>
      <c r="C389">
        <v>2</v>
      </c>
      <c r="D389" s="8">
        <v>45021.022916666669</v>
      </c>
      <c r="E389" s="8">
        <v>45021.149305555555</v>
      </c>
      <c r="F389" t="s">
        <v>32</v>
      </c>
      <c r="G389" t="s">
        <v>22</v>
      </c>
      <c r="H389" t="s">
        <v>16</v>
      </c>
      <c r="I389" s="5">
        <v>27.03</v>
      </c>
      <c r="J389" t="s">
        <v>17</v>
      </c>
      <c r="K389">
        <v>388</v>
      </c>
      <c r="L389" t="s">
        <v>59</v>
      </c>
      <c r="M389" t="s">
        <v>726</v>
      </c>
      <c r="N389">
        <f>VLOOKUP(salacsv__2[[#This Row],[Número de Orden]],Hoja4!A391:B1157,2,FALSE)</f>
        <v>291</v>
      </c>
      <c r="O389" s="9">
        <f>DATE(YEAR(salacsv__2[[#This Row],[Hora de Llegada]]),MONTH(salacsv__2[[#This Row],[Hora de Llegada]]),DAY(salacsv__2[[#This Row],[Hora de Llegada]]))</f>
        <v>45021</v>
      </c>
      <c r="P389" s="6">
        <f>MOD(salacsv__2[[#This Row],[Hora de Llegada]],1)</f>
        <v>2.2916666668606922E-2</v>
      </c>
      <c r="Q389" s="6">
        <f>MOD(salacsv__2[[#This Row],[Hora de Salida]],1)</f>
        <v>0.14930555555474712</v>
      </c>
      <c r="R389" s="6">
        <f>IF(salacsv__2[[#This Row],[Estado de la Mesa]]="Ocupada",(salacsv__2[[#This Row],[Hora de salida2]]-salacsv__2[[#This Row],[Hora de llegada2]])+$V$2,salacsv__2[[#This Row],[Hora de salida2]]-salacsv__2[[#This Row],[Hora de llegada2]])</f>
        <v>0.12638888888614019</v>
      </c>
      <c r="S389" s="5">
        <f>VLOOKUP(salacsv__2[[#This Row],[Número de Orden]],Hoja4!A391:C1157,3,FALSE)/60</f>
        <v>2.85</v>
      </c>
      <c r="T389" s="5">
        <f>IF(salacsv__2[[#This Row],[Tiempo de permanencia]]*24-S389&lt;0,0,salacsv__2[[#This Row],[Tiempo de permanencia]]*24-S389)</f>
        <v>0.18333333326736456</v>
      </c>
      <c r="U389" t="str">
        <f>IF(salacsv__2[[#This Row],[Tiempo de degustación (Horas)]]&gt;0,"SI","NO")</f>
        <v>SI</v>
      </c>
      <c r="W389" s="7" t="str">
        <f>TEXT(salacsv__2[[#This Row],[Fecha de factura]],"DDDD")</f>
        <v>miércoles</v>
      </c>
    </row>
    <row r="390" spans="1:23" x14ac:dyDescent="0.25">
      <c r="A390">
        <v>19</v>
      </c>
      <c r="B390" t="s">
        <v>155</v>
      </c>
      <c r="C390">
        <v>5</v>
      </c>
      <c r="D390" s="8">
        <v>45021.001388888886</v>
      </c>
      <c r="E390" s="8">
        <v>45021.09375</v>
      </c>
      <c r="F390" t="s">
        <v>52</v>
      </c>
      <c r="G390" t="s">
        <v>22</v>
      </c>
      <c r="H390" t="s">
        <v>16</v>
      </c>
      <c r="I390" s="5">
        <v>39.14</v>
      </c>
      <c r="J390" t="s">
        <v>28</v>
      </c>
      <c r="K390">
        <v>389</v>
      </c>
      <c r="L390" t="s">
        <v>91</v>
      </c>
      <c r="M390" t="s">
        <v>112</v>
      </c>
      <c r="N390">
        <f>VLOOKUP(salacsv__2[[#This Row],[Número de Orden]],Hoja4!A392:B1158,2,FALSE)</f>
        <v>33</v>
      </c>
      <c r="O390" s="9">
        <f>DATE(YEAR(salacsv__2[[#This Row],[Hora de Llegada]]),MONTH(salacsv__2[[#This Row],[Hora de Llegada]]),DAY(salacsv__2[[#This Row],[Hora de Llegada]]))</f>
        <v>45021</v>
      </c>
      <c r="P390" s="6">
        <f>MOD(salacsv__2[[#This Row],[Hora de Llegada]],1)</f>
        <v>1.3888888861401938E-3</v>
      </c>
      <c r="Q390" s="6">
        <f>MOD(salacsv__2[[#This Row],[Hora de Salida]],1)</f>
        <v>9.375E-2</v>
      </c>
      <c r="R390" s="6">
        <f>IF(salacsv__2[[#This Row],[Estado de la Mesa]]="Ocupada",(salacsv__2[[#This Row],[Hora de salida2]]-salacsv__2[[#This Row],[Hora de llegada2]])+$V$2,salacsv__2[[#This Row],[Hora de salida2]]-salacsv__2[[#This Row],[Hora de llegada2]])</f>
        <v>9.2361111113859806E-2</v>
      </c>
      <c r="S390" s="5">
        <f>VLOOKUP(salacsv__2[[#This Row],[Número de Orden]],Hoja4!A392:C1158,3,FALSE)/60</f>
        <v>0.4</v>
      </c>
      <c r="T390" s="5">
        <f>IF(salacsv__2[[#This Row],[Tiempo de permanencia]]*24-S390&lt;0,0,salacsv__2[[#This Row],[Tiempo de permanencia]]*24-S390)</f>
        <v>1.8166666667326354</v>
      </c>
      <c r="U390" t="str">
        <f>IF(salacsv__2[[#This Row],[Tiempo de degustación (Horas)]]&gt;0,"SI","NO")</f>
        <v>SI</v>
      </c>
      <c r="W390" s="7" t="str">
        <f>TEXT(salacsv__2[[#This Row],[Fecha de factura]],"DDDD")</f>
        <v>miércoles</v>
      </c>
    </row>
    <row r="391" spans="1:23" x14ac:dyDescent="0.25">
      <c r="A391">
        <v>9</v>
      </c>
      <c r="B391" t="s">
        <v>39</v>
      </c>
      <c r="C391">
        <v>2</v>
      </c>
      <c r="D391" s="8">
        <v>45021.124305555553</v>
      </c>
      <c r="E391" s="8">
        <v>45021.22152777778</v>
      </c>
      <c r="F391" t="s">
        <v>52</v>
      </c>
      <c r="G391" t="s">
        <v>22</v>
      </c>
      <c r="H391" t="s">
        <v>16</v>
      </c>
      <c r="I391" s="5">
        <v>42.68</v>
      </c>
      <c r="J391" t="s">
        <v>28</v>
      </c>
      <c r="K391">
        <v>390</v>
      </c>
      <c r="L391" t="s">
        <v>33</v>
      </c>
      <c r="M391" t="s">
        <v>727</v>
      </c>
      <c r="N391">
        <f>VLOOKUP(salacsv__2[[#This Row],[Número de Orden]],Hoja4!A393:B1159,2,FALSE)</f>
        <v>143</v>
      </c>
      <c r="O391" s="9">
        <f>DATE(YEAR(salacsv__2[[#This Row],[Hora de Llegada]]),MONTH(salacsv__2[[#This Row],[Hora de Llegada]]),DAY(salacsv__2[[#This Row],[Hora de Llegada]]))</f>
        <v>45021</v>
      </c>
      <c r="P391" s="6">
        <f>MOD(salacsv__2[[#This Row],[Hora de Llegada]],1)</f>
        <v>0.12430555555329192</v>
      </c>
      <c r="Q391" s="6">
        <f>MOD(salacsv__2[[#This Row],[Hora de Salida]],1)</f>
        <v>0.22152777777955635</v>
      </c>
      <c r="R391" s="6">
        <f>IF(salacsv__2[[#This Row],[Estado de la Mesa]]="Ocupada",(salacsv__2[[#This Row],[Hora de salida2]]-salacsv__2[[#This Row],[Hora de llegada2]])+$V$2,salacsv__2[[#This Row],[Hora de salida2]]-salacsv__2[[#This Row],[Hora de llegada2]])</f>
        <v>9.7222222226264421E-2</v>
      </c>
      <c r="S391" s="5">
        <f>VLOOKUP(salacsv__2[[#This Row],[Número de Orden]],Hoja4!A393:C1159,3,FALSE)/60</f>
        <v>1.55</v>
      </c>
      <c r="T391" s="5">
        <f>IF(salacsv__2[[#This Row],[Tiempo de permanencia]]*24-S391&lt;0,0,salacsv__2[[#This Row],[Tiempo de permanencia]]*24-S391)</f>
        <v>0.78333333343034606</v>
      </c>
      <c r="U391" t="str">
        <f>IF(salacsv__2[[#This Row],[Tiempo de degustación (Horas)]]&gt;0,"SI","NO")</f>
        <v>SI</v>
      </c>
      <c r="W391" s="7" t="str">
        <f>TEXT(salacsv__2[[#This Row],[Fecha de factura]],"DDDD")</f>
        <v>miércoles</v>
      </c>
    </row>
    <row r="392" spans="1:23" x14ac:dyDescent="0.25">
      <c r="A392">
        <v>15</v>
      </c>
      <c r="B392" t="s">
        <v>156</v>
      </c>
      <c r="C392">
        <v>1</v>
      </c>
      <c r="D392" s="8">
        <v>45021.086805555555</v>
      </c>
      <c r="E392" s="8">
        <v>45021.17291666667</v>
      </c>
      <c r="F392" t="s">
        <v>52</v>
      </c>
      <c r="G392" t="s">
        <v>22</v>
      </c>
      <c r="H392" t="s">
        <v>16</v>
      </c>
      <c r="I392" s="5">
        <v>48.6</v>
      </c>
      <c r="J392" t="s">
        <v>28</v>
      </c>
      <c r="K392">
        <v>391</v>
      </c>
      <c r="L392" t="s">
        <v>62</v>
      </c>
      <c r="M392" t="s">
        <v>92</v>
      </c>
      <c r="N392">
        <f>VLOOKUP(salacsv__2[[#This Row],[Número de Orden]],Hoja4!A394:B1160,2,FALSE)</f>
        <v>22</v>
      </c>
      <c r="O392" s="9">
        <f>DATE(YEAR(salacsv__2[[#This Row],[Hora de Llegada]]),MONTH(salacsv__2[[#This Row],[Hora de Llegada]]),DAY(salacsv__2[[#This Row],[Hora de Llegada]]))</f>
        <v>45021</v>
      </c>
      <c r="P392" s="6">
        <f>MOD(salacsv__2[[#This Row],[Hora de Llegada]],1)</f>
        <v>8.6805555554747116E-2</v>
      </c>
      <c r="Q392" s="6">
        <f>MOD(salacsv__2[[#This Row],[Hora de Salida]],1)</f>
        <v>0.17291666667006211</v>
      </c>
      <c r="R392" s="6">
        <f>IF(salacsv__2[[#This Row],[Estado de la Mesa]]="Ocupada",(salacsv__2[[#This Row],[Hora de salida2]]-salacsv__2[[#This Row],[Hora de llegada2]])+$V$2,salacsv__2[[#This Row],[Hora de salida2]]-salacsv__2[[#This Row],[Hora de llegada2]])</f>
        <v>8.6111111115314998E-2</v>
      </c>
      <c r="S392" s="5">
        <f>VLOOKUP(salacsv__2[[#This Row],[Número de Orden]],Hoja4!A394:C1160,3,FALSE)/60</f>
        <v>0.58333333333333337</v>
      </c>
      <c r="T392" s="5">
        <f>IF(salacsv__2[[#This Row],[Tiempo de permanencia]]*24-S392&lt;0,0,salacsv__2[[#This Row],[Tiempo de permanencia]]*24-S392)</f>
        <v>1.4833333334342265</v>
      </c>
      <c r="U392" t="str">
        <f>IF(salacsv__2[[#This Row],[Tiempo de degustación (Horas)]]&gt;0,"SI","NO")</f>
        <v>SI</v>
      </c>
      <c r="W392" s="7" t="str">
        <f>TEXT(salacsv__2[[#This Row],[Fecha de factura]],"DDDD")</f>
        <v>miércoles</v>
      </c>
    </row>
    <row r="393" spans="1:23" x14ac:dyDescent="0.25">
      <c r="A393">
        <v>14</v>
      </c>
      <c r="B393" t="s">
        <v>728</v>
      </c>
      <c r="C393">
        <v>3</v>
      </c>
      <c r="D393" s="8">
        <v>45021.022916666669</v>
      </c>
      <c r="E393" s="8">
        <v>45021.172222222223</v>
      </c>
      <c r="F393" t="s">
        <v>32</v>
      </c>
      <c r="G393" t="s">
        <v>22</v>
      </c>
      <c r="H393" t="s">
        <v>16</v>
      </c>
      <c r="I393" s="5">
        <v>32.729999999999997</v>
      </c>
      <c r="J393" t="s">
        <v>24</v>
      </c>
      <c r="K393">
        <v>392</v>
      </c>
      <c r="L393" t="s">
        <v>29</v>
      </c>
      <c r="M393" t="s">
        <v>471</v>
      </c>
      <c r="N393">
        <f>VLOOKUP(salacsv__2[[#This Row],[Número de Orden]],Hoja4!A395:B1161,2,FALSE)</f>
        <v>120</v>
      </c>
      <c r="O393" s="9">
        <f>DATE(YEAR(salacsv__2[[#This Row],[Hora de Llegada]]),MONTH(salacsv__2[[#This Row],[Hora de Llegada]]),DAY(salacsv__2[[#This Row],[Hora de Llegada]]))</f>
        <v>45021</v>
      </c>
      <c r="P393" s="6">
        <f>MOD(salacsv__2[[#This Row],[Hora de Llegada]],1)</f>
        <v>2.2916666668606922E-2</v>
      </c>
      <c r="Q393" s="6">
        <f>MOD(salacsv__2[[#This Row],[Hora de Salida]],1)</f>
        <v>0.17222222222335404</v>
      </c>
      <c r="R393" s="6">
        <f>IF(salacsv__2[[#This Row],[Estado de la Mesa]]="Ocupada",(salacsv__2[[#This Row],[Hora de salida2]]-salacsv__2[[#This Row],[Hora de llegada2]])+$V$2,salacsv__2[[#This Row],[Hora de salida2]]-salacsv__2[[#This Row],[Hora de llegada2]])</f>
        <v>0.15972222222141377</v>
      </c>
      <c r="S393" s="5">
        <f>VLOOKUP(salacsv__2[[#This Row],[Número de Orden]],Hoja4!A395:C1161,3,FALSE)/60</f>
        <v>0.9</v>
      </c>
      <c r="T393" s="5">
        <f>IF(salacsv__2[[#This Row],[Tiempo de permanencia]]*24-S393&lt;0,0,salacsv__2[[#This Row],[Tiempo de permanencia]]*24-S393)</f>
        <v>2.9333333333139309</v>
      </c>
      <c r="U393" t="str">
        <f>IF(salacsv__2[[#This Row],[Tiempo de degustación (Horas)]]&gt;0,"SI","NO")</f>
        <v>SI</v>
      </c>
      <c r="W393" s="7" t="str">
        <f>TEXT(salacsv__2[[#This Row],[Fecha de factura]],"DDDD")</f>
        <v>miércoles</v>
      </c>
    </row>
    <row r="394" spans="1:23" x14ac:dyDescent="0.25">
      <c r="A394">
        <v>13</v>
      </c>
      <c r="B394" t="s">
        <v>729</v>
      </c>
      <c r="C394">
        <v>3</v>
      </c>
      <c r="D394" s="8">
        <v>45021.106249999997</v>
      </c>
      <c r="E394" s="8">
        <v>45021.220138888886</v>
      </c>
      <c r="F394" t="s">
        <v>14</v>
      </c>
      <c r="G394" t="s">
        <v>22</v>
      </c>
      <c r="H394" t="s">
        <v>16</v>
      </c>
      <c r="I394" s="5">
        <v>12.54</v>
      </c>
      <c r="J394" t="s">
        <v>24</v>
      </c>
      <c r="K394">
        <v>393</v>
      </c>
      <c r="L394" t="s">
        <v>37</v>
      </c>
      <c r="M394" t="s">
        <v>730</v>
      </c>
      <c r="N394">
        <f>VLOOKUP(salacsv__2[[#This Row],[Número de Orden]],Hoja4!A396:B1162,2,FALSE)</f>
        <v>208</v>
      </c>
      <c r="O394" s="9">
        <f>DATE(YEAR(salacsv__2[[#This Row],[Hora de Llegada]]),MONTH(salacsv__2[[#This Row],[Hora de Llegada]]),DAY(salacsv__2[[#This Row],[Hora de Llegada]]))</f>
        <v>45021</v>
      </c>
      <c r="P394" s="6">
        <f>MOD(salacsv__2[[#This Row],[Hora de Llegada]],1)</f>
        <v>0.10624999999708962</v>
      </c>
      <c r="Q394" s="6">
        <f>MOD(salacsv__2[[#This Row],[Hora de Salida]],1)</f>
        <v>0.22013888888614019</v>
      </c>
      <c r="R394" s="6">
        <f>IF(salacsv__2[[#This Row],[Estado de la Mesa]]="Ocupada",(salacsv__2[[#This Row],[Hora de salida2]]-salacsv__2[[#This Row],[Hora de llegada2]])+$V$2,salacsv__2[[#This Row],[Hora de salida2]]-salacsv__2[[#This Row],[Hora de llegada2]])</f>
        <v>0.12430555555571725</v>
      </c>
      <c r="S394" s="5">
        <f>VLOOKUP(salacsv__2[[#This Row],[Número de Orden]],Hoja4!A396:C1162,3,FALSE)/60</f>
        <v>1.8166666666666667</v>
      </c>
      <c r="T394" s="5">
        <f>IF(salacsv__2[[#This Row],[Tiempo de permanencia]]*24-S394&lt;0,0,salacsv__2[[#This Row],[Tiempo de permanencia]]*24-S394)</f>
        <v>1.1666666666705472</v>
      </c>
      <c r="U394" t="str">
        <f>IF(salacsv__2[[#This Row],[Tiempo de degustación (Horas)]]&gt;0,"SI","NO")</f>
        <v>SI</v>
      </c>
      <c r="W394" s="7" t="str">
        <f>TEXT(salacsv__2[[#This Row],[Fecha de factura]],"DDDD")</f>
        <v>miércoles</v>
      </c>
    </row>
    <row r="395" spans="1:23" x14ac:dyDescent="0.25">
      <c r="A395">
        <v>17</v>
      </c>
      <c r="B395" t="s">
        <v>187</v>
      </c>
      <c r="C395">
        <v>1</v>
      </c>
      <c r="D395" s="8">
        <v>45021.143055555556</v>
      </c>
      <c r="E395" s="8">
        <v>45021.293055555558</v>
      </c>
      <c r="F395" t="s">
        <v>52</v>
      </c>
      <c r="G395" t="s">
        <v>22</v>
      </c>
      <c r="H395" t="s">
        <v>16</v>
      </c>
      <c r="I395" s="5">
        <v>18.05</v>
      </c>
      <c r="J395" t="s">
        <v>24</v>
      </c>
      <c r="K395">
        <v>394</v>
      </c>
      <c r="L395" t="s">
        <v>25</v>
      </c>
      <c r="M395" t="s">
        <v>638</v>
      </c>
      <c r="N395">
        <f>VLOOKUP(salacsv__2[[#This Row],[Número de Orden]],Hoja4!A397:B1163,2,FALSE)</f>
        <v>77</v>
      </c>
      <c r="O395" s="9">
        <f>DATE(YEAR(salacsv__2[[#This Row],[Hora de Llegada]]),MONTH(salacsv__2[[#This Row],[Hora de Llegada]]),DAY(salacsv__2[[#This Row],[Hora de Llegada]]))</f>
        <v>45021</v>
      </c>
      <c r="P395" s="6">
        <f>MOD(salacsv__2[[#This Row],[Hora de Llegada]],1)</f>
        <v>0.14305555555620231</v>
      </c>
      <c r="Q395" s="6">
        <f>MOD(salacsv__2[[#This Row],[Hora de Salida]],1)</f>
        <v>0.2930555555576575</v>
      </c>
      <c r="R395" s="6">
        <f>IF(salacsv__2[[#This Row],[Estado de la Mesa]]="Ocupada",(salacsv__2[[#This Row],[Hora de salida2]]-salacsv__2[[#This Row],[Hora de llegada2]])+$V$2,salacsv__2[[#This Row],[Hora de salida2]]-salacsv__2[[#This Row],[Hora de llegada2]])</f>
        <v>0.16041666666812185</v>
      </c>
      <c r="S395" s="5">
        <f>VLOOKUP(salacsv__2[[#This Row],[Número de Orden]],Hoja4!A397:C1163,3,FALSE)/60</f>
        <v>0.78333333333333333</v>
      </c>
      <c r="T395" s="5">
        <f>IF(salacsv__2[[#This Row],[Tiempo de permanencia]]*24-S395&lt;0,0,salacsv__2[[#This Row],[Tiempo de permanencia]]*24-S395)</f>
        <v>3.0666666667015914</v>
      </c>
      <c r="U395" t="str">
        <f>IF(salacsv__2[[#This Row],[Tiempo de degustación (Horas)]]&gt;0,"SI","NO")</f>
        <v>SI</v>
      </c>
      <c r="W395" s="7" t="str">
        <f>TEXT(salacsv__2[[#This Row],[Fecha de factura]],"DDDD")</f>
        <v>miércoles</v>
      </c>
    </row>
    <row r="396" spans="1:23" x14ac:dyDescent="0.25">
      <c r="A396">
        <v>2</v>
      </c>
      <c r="B396" t="s">
        <v>157</v>
      </c>
      <c r="C396">
        <v>1</v>
      </c>
      <c r="D396" s="8">
        <v>45021.067361111112</v>
      </c>
      <c r="E396" s="8">
        <v>45021.231944444444</v>
      </c>
      <c r="F396" t="s">
        <v>32</v>
      </c>
      <c r="G396" t="s">
        <v>22</v>
      </c>
      <c r="H396" t="s">
        <v>36</v>
      </c>
      <c r="I396" s="5">
        <v>40.9</v>
      </c>
      <c r="J396" t="s">
        <v>17</v>
      </c>
      <c r="K396">
        <v>395</v>
      </c>
      <c r="L396" t="s">
        <v>62</v>
      </c>
      <c r="M396" t="s">
        <v>53</v>
      </c>
      <c r="N396">
        <f>VLOOKUP(salacsv__2[[#This Row],[Número de Orden]],Hoja4!A398:B1164,2,FALSE)</f>
        <v>38</v>
      </c>
      <c r="O396" s="9">
        <f>DATE(YEAR(salacsv__2[[#This Row],[Hora de Llegada]]),MONTH(salacsv__2[[#This Row],[Hora de Llegada]]),DAY(salacsv__2[[#This Row],[Hora de Llegada]]))</f>
        <v>45021</v>
      </c>
      <c r="P396" s="6">
        <f>MOD(salacsv__2[[#This Row],[Hora de Llegada]],1)</f>
        <v>6.7361111112404615E-2</v>
      </c>
      <c r="Q396" s="6">
        <f>MOD(salacsv__2[[#This Row],[Hora de Salida]],1)</f>
        <v>0.23194444444379769</v>
      </c>
      <c r="R396" s="6">
        <f>IF(salacsv__2[[#This Row],[Estado de la Mesa]]="Ocupada",(salacsv__2[[#This Row],[Hora de salida2]]-salacsv__2[[#This Row],[Hora de llegada2]])+$V$2,salacsv__2[[#This Row],[Hora de salida2]]-salacsv__2[[#This Row],[Hora de llegada2]])</f>
        <v>0.16458333333139308</v>
      </c>
      <c r="S396" s="5">
        <f>VLOOKUP(salacsv__2[[#This Row],[Número de Orden]],Hoja4!A398:C1164,3,FALSE)/60</f>
        <v>0.13333333333333333</v>
      </c>
      <c r="T396" s="5">
        <f>IF(salacsv__2[[#This Row],[Tiempo de permanencia]]*24-S396&lt;0,0,salacsv__2[[#This Row],[Tiempo de permanencia]]*24-S396)</f>
        <v>3.8166666666201006</v>
      </c>
      <c r="U396" t="str">
        <f>IF(salacsv__2[[#This Row],[Tiempo de degustación (Horas)]]&gt;0,"SI","NO")</f>
        <v>SI</v>
      </c>
      <c r="W396" s="7" t="str">
        <f>TEXT(salacsv__2[[#This Row],[Fecha de factura]],"DDDD")</f>
        <v>miércoles</v>
      </c>
    </row>
    <row r="397" spans="1:23" x14ac:dyDescent="0.25">
      <c r="A397">
        <v>11</v>
      </c>
      <c r="B397" t="s">
        <v>731</v>
      </c>
      <c r="C397">
        <v>1</v>
      </c>
      <c r="D397" s="8">
        <v>45021.022222222222</v>
      </c>
      <c r="E397" s="8">
        <v>45021.15</v>
      </c>
      <c r="F397" t="s">
        <v>32</v>
      </c>
      <c r="G397" t="s">
        <v>15</v>
      </c>
      <c r="H397" t="s">
        <v>23</v>
      </c>
      <c r="I397" s="5">
        <v>34.5</v>
      </c>
      <c r="J397" t="s">
        <v>17</v>
      </c>
      <c r="K397">
        <v>396</v>
      </c>
      <c r="L397" t="s">
        <v>18</v>
      </c>
      <c r="M397" t="s">
        <v>732</v>
      </c>
      <c r="N397">
        <f>VLOOKUP(salacsv__2[[#This Row],[Número de Orden]],Hoja4!A399:B1165,2,FALSE)</f>
        <v>83</v>
      </c>
      <c r="O397" s="9">
        <f>DATE(YEAR(salacsv__2[[#This Row],[Hora de Llegada]]),MONTH(salacsv__2[[#This Row],[Hora de Llegada]]),DAY(salacsv__2[[#This Row],[Hora de Llegada]]))</f>
        <v>45021</v>
      </c>
      <c r="P397" s="6">
        <f>MOD(salacsv__2[[#This Row],[Hora de Llegada]],1)</f>
        <v>2.2222222221898846E-2</v>
      </c>
      <c r="Q397" s="6">
        <f>MOD(salacsv__2[[#This Row],[Hora de Salida]],1)</f>
        <v>0.15000000000145519</v>
      </c>
      <c r="R397" s="6">
        <f>IF(salacsv__2[[#This Row],[Estado de la Mesa]]="Ocupada",(salacsv__2[[#This Row],[Hora de salida2]]-salacsv__2[[#This Row],[Hora de llegada2]])+$V$2,salacsv__2[[#This Row],[Hora de salida2]]-salacsv__2[[#This Row],[Hora de llegada2]])</f>
        <v>0.12777777777955635</v>
      </c>
      <c r="S397" s="5">
        <f>VLOOKUP(salacsv__2[[#This Row],[Número de Orden]],Hoja4!A399:C1165,3,FALSE)/60</f>
        <v>0.95</v>
      </c>
      <c r="T397" s="5">
        <f>IF(salacsv__2[[#This Row],[Tiempo de permanencia]]*24-S397&lt;0,0,salacsv__2[[#This Row],[Tiempo de permanencia]]*24-S397)</f>
        <v>2.1166666667093521</v>
      </c>
      <c r="U397" t="str">
        <f>IF(salacsv__2[[#This Row],[Tiempo de degustación (Horas)]]&gt;0,"SI","NO")</f>
        <v>SI</v>
      </c>
      <c r="W397" s="7" t="str">
        <f>TEXT(salacsv__2[[#This Row],[Fecha de factura]],"DDDD")</f>
        <v>miércoles</v>
      </c>
    </row>
    <row r="398" spans="1:23" x14ac:dyDescent="0.25">
      <c r="A398">
        <v>4</v>
      </c>
      <c r="B398" t="s">
        <v>139</v>
      </c>
      <c r="C398">
        <v>2</v>
      </c>
      <c r="D398" s="8">
        <v>45021.013888888891</v>
      </c>
      <c r="E398" s="8">
        <v>45021.06527777778</v>
      </c>
      <c r="F398" t="s">
        <v>14</v>
      </c>
      <c r="G398" t="s">
        <v>48</v>
      </c>
      <c r="H398" t="s">
        <v>36</v>
      </c>
      <c r="I398" s="5">
        <v>37.79</v>
      </c>
      <c r="J398" t="s">
        <v>17</v>
      </c>
      <c r="K398">
        <v>397</v>
      </c>
      <c r="L398" t="s">
        <v>33</v>
      </c>
      <c r="M398" t="s">
        <v>733</v>
      </c>
      <c r="N398">
        <f>VLOOKUP(salacsv__2[[#This Row],[Número de Orden]],Hoja4!A400:B1166,2,FALSE)</f>
        <v>147</v>
      </c>
      <c r="O398" s="9">
        <f>DATE(YEAR(salacsv__2[[#This Row],[Hora de Llegada]]),MONTH(salacsv__2[[#This Row],[Hora de Llegada]]),DAY(salacsv__2[[#This Row],[Hora de Llegada]]))</f>
        <v>45021</v>
      </c>
      <c r="P398" s="6">
        <f>MOD(salacsv__2[[#This Row],[Hora de Llegada]],1)</f>
        <v>1.3888888890505768E-2</v>
      </c>
      <c r="Q398" s="6">
        <f>MOD(salacsv__2[[#This Row],[Hora de Salida]],1)</f>
        <v>6.5277777779556345E-2</v>
      </c>
      <c r="R398" s="6">
        <f>IF(salacsv__2[[#This Row],[Estado de la Mesa]]="Ocupada",(salacsv__2[[#This Row],[Hora de salida2]]-salacsv__2[[#This Row],[Hora de llegada2]])+$V$2,salacsv__2[[#This Row],[Hora de salida2]]-salacsv__2[[#This Row],[Hora de llegada2]])</f>
        <v>5.1388888889050577E-2</v>
      </c>
      <c r="S398" s="5">
        <f>VLOOKUP(salacsv__2[[#This Row],[Número de Orden]],Hoja4!A400:C1166,3,FALSE)/60</f>
        <v>1.1499999999999999</v>
      </c>
      <c r="T398" s="5">
        <f>IF(salacsv__2[[#This Row],[Tiempo de permanencia]]*24-S398&lt;0,0,salacsv__2[[#This Row],[Tiempo de permanencia]]*24-S398)</f>
        <v>8.3333333337213933E-2</v>
      </c>
      <c r="U398" t="str">
        <f>IF(salacsv__2[[#This Row],[Tiempo de degustación (Horas)]]&gt;0,"SI","NO")</f>
        <v>SI</v>
      </c>
      <c r="W398" s="7" t="str">
        <f>TEXT(salacsv__2[[#This Row],[Fecha de factura]],"DDDD")</f>
        <v>miércoles</v>
      </c>
    </row>
    <row r="399" spans="1:23" x14ac:dyDescent="0.25">
      <c r="A399">
        <v>9</v>
      </c>
      <c r="B399" t="s">
        <v>734</v>
      </c>
      <c r="C399">
        <v>5</v>
      </c>
      <c r="D399" s="8">
        <v>45021.131944444445</v>
      </c>
      <c r="E399" s="8">
        <v>45021.295138888891</v>
      </c>
      <c r="F399" t="s">
        <v>73</v>
      </c>
      <c r="G399" t="s">
        <v>48</v>
      </c>
      <c r="H399" t="s">
        <v>16</v>
      </c>
      <c r="I399" s="5">
        <v>48.96</v>
      </c>
      <c r="J399" t="s">
        <v>17</v>
      </c>
      <c r="K399">
        <v>398</v>
      </c>
      <c r="L399" t="s">
        <v>18</v>
      </c>
      <c r="M399" t="s">
        <v>735</v>
      </c>
      <c r="N399">
        <f>VLOOKUP(salacsv__2[[#This Row],[Número de Orden]],Hoja4!A401:B1167,2,FALSE)</f>
        <v>122</v>
      </c>
      <c r="O399" s="9">
        <f>DATE(YEAR(salacsv__2[[#This Row],[Hora de Llegada]]),MONTH(salacsv__2[[#This Row],[Hora de Llegada]]),DAY(salacsv__2[[#This Row],[Hora de Llegada]]))</f>
        <v>45021</v>
      </c>
      <c r="P399" s="6">
        <f>MOD(salacsv__2[[#This Row],[Hora de Llegada]],1)</f>
        <v>0.13194444444525288</v>
      </c>
      <c r="Q399" s="6">
        <f>MOD(salacsv__2[[#This Row],[Hora de Salida]],1)</f>
        <v>0.29513888889050577</v>
      </c>
      <c r="R399" s="6">
        <f>IF(salacsv__2[[#This Row],[Estado de la Mesa]]="Ocupada",(salacsv__2[[#This Row],[Hora de salida2]]-salacsv__2[[#This Row],[Hora de llegada2]])+$V$2,salacsv__2[[#This Row],[Hora de salida2]]-salacsv__2[[#This Row],[Hora de llegada2]])</f>
        <v>0.16319444444525288</v>
      </c>
      <c r="S399" s="5">
        <f>VLOOKUP(salacsv__2[[#This Row],[Número de Orden]],Hoja4!A401:C1167,3,FALSE)/60</f>
        <v>1.1833333333333333</v>
      </c>
      <c r="T399" s="5">
        <f>IF(salacsv__2[[#This Row],[Tiempo de permanencia]]*24-S399&lt;0,0,salacsv__2[[#This Row],[Tiempo de permanencia]]*24-S399)</f>
        <v>2.7333333333527357</v>
      </c>
      <c r="U399" t="str">
        <f>IF(salacsv__2[[#This Row],[Tiempo de degustación (Horas)]]&gt;0,"SI","NO")</f>
        <v>SI</v>
      </c>
      <c r="W399" s="7" t="str">
        <f>TEXT(salacsv__2[[#This Row],[Fecha de factura]],"DDDD")</f>
        <v>miércoles</v>
      </c>
    </row>
    <row r="400" spans="1:23" x14ac:dyDescent="0.25">
      <c r="A400">
        <v>7</v>
      </c>
      <c r="B400" t="s">
        <v>736</v>
      </c>
      <c r="C400">
        <v>6</v>
      </c>
      <c r="D400" s="8">
        <v>45021.116666666669</v>
      </c>
      <c r="E400" s="8">
        <v>45021.236111111109</v>
      </c>
      <c r="F400" t="s">
        <v>21</v>
      </c>
      <c r="G400" t="s">
        <v>22</v>
      </c>
      <c r="H400" t="s">
        <v>16</v>
      </c>
      <c r="I400" s="5">
        <v>27.32</v>
      </c>
      <c r="J400" t="s">
        <v>17</v>
      </c>
      <c r="K400">
        <v>399</v>
      </c>
      <c r="L400" t="s">
        <v>59</v>
      </c>
      <c r="M400" t="s">
        <v>737</v>
      </c>
      <c r="N400">
        <f>VLOOKUP(salacsv__2[[#This Row],[Número de Orden]],Hoja4!A402:B1168,2,FALSE)</f>
        <v>207</v>
      </c>
      <c r="O400" s="9">
        <f>DATE(YEAR(salacsv__2[[#This Row],[Hora de Llegada]]),MONTH(salacsv__2[[#This Row],[Hora de Llegada]]),DAY(salacsv__2[[#This Row],[Hora de Llegada]]))</f>
        <v>45021</v>
      </c>
      <c r="P400" s="6">
        <f>MOD(salacsv__2[[#This Row],[Hora de Llegada]],1)</f>
        <v>0.11666666666860692</v>
      </c>
      <c r="Q400" s="6">
        <f>MOD(salacsv__2[[#This Row],[Hora de Salida]],1)</f>
        <v>0.23611111110949423</v>
      </c>
      <c r="R400" s="6">
        <f>IF(salacsv__2[[#This Row],[Estado de la Mesa]]="Ocupada",(salacsv__2[[#This Row],[Hora de salida2]]-salacsv__2[[#This Row],[Hora de llegada2]])+$V$2,salacsv__2[[#This Row],[Hora de salida2]]-salacsv__2[[#This Row],[Hora de llegada2]])</f>
        <v>0.11944444444088731</v>
      </c>
      <c r="S400" s="5">
        <f>VLOOKUP(salacsv__2[[#This Row],[Número de Orden]],Hoja4!A402:C1168,3,FALSE)/60</f>
        <v>1.5166666666666666</v>
      </c>
      <c r="T400" s="5">
        <f>IF(salacsv__2[[#This Row],[Tiempo de permanencia]]*24-S400&lt;0,0,salacsv__2[[#This Row],[Tiempo de permanencia]]*24-S400)</f>
        <v>1.3499999999146288</v>
      </c>
      <c r="U400" t="str">
        <f>IF(salacsv__2[[#This Row],[Tiempo de degustación (Horas)]]&gt;0,"SI","NO")</f>
        <v>SI</v>
      </c>
      <c r="W400" s="7" t="str">
        <f>TEXT(salacsv__2[[#This Row],[Fecha de factura]],"DDDD")</f>
        <v>miércoles</v>
      </c>
    </row>
    <row r="401" spans="1:23" x14ac:dyDescent="0.25">
      <c r="A401">
        <v>9</v>
      </c>
      <c r="B401" t="s">
        <v>738</v>
      </c>
      <c r="C401">
        <v>4</v>
      </c>
      <c r="D401" s="8">
        <v>45021.09097222222</v>
      </c>
      <c r="E401" s="8">
        <v>45021.176388888889</v>
      </c>
      <c r="F401" t="s">
        <v>14</v>
      </c>
      <c r="G401" t="s">
        <v>22</v>
      </c>
      <c r="H401" t="s">
        <v>16</v>
      </c>
      <c r="I401" s="5">
        <v>42.96</v>
      </c>
      <c r="J401" t="s">
        <v>28</v>
      </c>
      <c r="K401">
        <v>400</v>
      </c>
      <c r="L401" t="s">
        <v>25</v>
      </c>
      <c r="M401" t="s">
        <v>739</v>
      </c>
      <c r="N401">
        <f>VLOOKUP(salacsv__2[[#This Row],[Número de Orden]],Hoja4!A403:B1169,2,FALSE)</f>
        <v>198</v>
      </c>
      <c r="O401" s="9">
        <f>DATE(YEAR(salacsv__2[[#This Row],[Hora de Llegada]]),MONTH(salacsv__2[[#This Row],[Hora de Llegada]]),DAY(salacsv__2[[#This Row],[Hora de Llegada]]))</f>
        <v>45021</v>
      </c>
      <c r="P401" s="6">
        <f>MOD(salacsv__2[[#This Row],[Hora de Llegada]],1)</f>
        <v>9.0972222220443655E-2</v>
      </c>
      <c r="Q401" s="6">
        <f>MOD(salacsv__2[[#This Row],[Hora de Salida]],1)</f>
        <v>0.17638888888905058</v>
      </c>
      <c r="R401" s="6">
        <f>IF(salacsv__2[[#This Row],[Estado de la Mesa]]="Ocupada",(salacsv__2[[#This Row],[Hora de salida2]]-salacsv__2[[#This Row],[Hora de llegada2]])+$V$2,salacsv__2[[#This Row],[Hora de salida2]]-salacsv__2[[#This Row],[Hora de llegada2]])</f>
        <v>8.5416666668606922E-2</v>
      </c>
      <c r="S401" s="5">
        <f>VLOOKUP(salacsv__2[[#This Row],[Número de Orden]],Hoja4!A403:C1169,3,FALSE)/60</f>
        <v>1.3166666666666667</v>
      </c>
      <c r="T401" s="5">
        <f>IF(salacsv__2[[#This Row],[Tiempo de permanencia]]*24-S401&lt;0,0,salacsv__2[[#This Row],[Tiempo de permanencia]]*24-S401)</f>
        <v>0.73333333337989948</v>
      </c>
      <c r="U401" t="str">
        <f>IF(salacsv__2[[#This Row],[Tiempo de degustación (Horas)]]&gt;0,"SI","NO")</f>
        <v>SI</v>
      </c>
      <c r="W401" s="7" t="str">
        <f>TEXT(salacsv__2[[#This Row],[Fecha de factura]],"DDDD")</f>
        <v>miércoles</v>
      </c>
    </row>
    <row r="402" spans="1:23" x14ac:dyDescent="0.25">
      <c r="A402">
        <v>16</v>
      </c>
      <c r="B402" t="s">
        <v>158</v>
      </c>
      <c r="C402">
        <v>2</v>
      </c>
      <c r="D402" s="8">
        <v>45021.160416666666</v>
      </c>
      <c r="E402" s="8">
        <v>45021.289583333331</v>
      </c>
      <c r="F402" t="s">
        <v>32</v>
      </c>
      <c r="G402" t="s">
        <v>22</v>
      </c>
      <c r="H402" t="s">
        <v>16</v>
      </c>
      <c r="I402" s="5">
        <v>15.87</v>
      </c>
      <c r="J402" t="s">
        <v>24</v>
      </c>
      <c r="K402">
        <v>401</v>
      </c>
      <c r="L402" t="s">
        <v>70</v>
      </c>
      <c r="M402" t="s">
        <v>42</v>
      </c>
      <c r="N402">
        <f>VLOOKUP(salacsv__2[[#This Row],[Número de Orden]],Hoja4!A404:B1170,2,FALSE)</f>
        <v>42</v>
      </c>
      <c r="O402" s="9">
        <f>DATE(YEAR(salacsv__2[[#This Row],[Hora de Llegada]]),MONTH(salacsv__2[[#This Row],[Hora de Llegada]]),DAY(salacsv__2[[#This Row],[Hora de Llegada]]))</f>
        <v>45021</v>
      </c>
      <c r="P402" s="6">
        <f>MOD(salacsv__2[[#This Row],[Hora de Llegada]],1)</f>
        <v>0.16041666666569654</v>
      </c>
      <c r="Q402" s="6">
        <f>MOD(salacsv__2[[#This Row],[Hora de Salida]],1)</f>
        <v>0.28958333333139308</v>
      </c>
      <c r="R402" s="6">
        <f>IF(salacsv__2[[#This Row],[Estado de la Mesa]]="Ocupada",(salacsv__2[[#This Row],[Hora de salida2]]-salacsv__2[[#This Row],[Hora de llegada2]])+$V$2,salacsv__2[[#This Row],[Hora de salida2]]-salacsv__2[[#This Row],[Hora de llegada2]])</f>
        <v>0.1395833333323632</v>
      </c>
      <c r="S402" s="5">
        <f>VLOOKUP(salacsv__2[[#This Row],[Número de Orden]],Hoja4!A404:C1170,3,FALSE)/60</f>
        <v>0.33333333333333331</v>
      </c>
      <c r="T402" s="5">
        <f>IF(salacsv__2[[#This Row],[Tiempo de permanencia]]*24-S402&lt;0,0,salacsv__2[[#This Row],[Tiempo de permanencia]]*24-S402)</f>
        <v>3.0166666666433835</v>
      </c>
      <c r="U402" t="str">
        <f>IF(salacsv__2[[#This Row],[Tiempo de degustación (Horas)]]&gt;0,"SI","NO")</f>
        <v>SI</v>
      </c>
      <c r="W402" s="7" t="str">
        <f>TEXT(salacsv__2[[#This Row],[Fecha de factura]],"DDDD")</f>
        <v>miércoles</v>
      </c>
    </row>
    <row r="403" spans="1:23" x14ac:dyDescent="0.25">
      <c r="A403">
        <v>18</v>
      </c>
      <c r="B403" t="s">
        <v>740</v>
      </c>
      <c r="C403">
        <v>1</v>
      </c>
      <c r="D403" s="8">
        <v>45021.111805555556</v>
      </c>
      <c r="E403" s="8">
        <v>45021.213888888888</v>
      </c>
      <c r="F403" t="s">
        <v>52</v>
      </c>
      <c r="G403" t="s">
        <v>22</v>
      </c>
      <c r="H403" t="s">
        <v>16</v>
      </c>
      <c r="I403" s="5">
        <v>31.02</v>
      </c>
      <c r="J403" t="s">
        <v>28</v>
      </c>
      <c r="K403">
        <v>402</v>
      </c>
      <c r="L403" t="s">
        <v>37</v>
      </c>
      <c r="M403" t="s">
        <v>741</v>
      </c>
      <c r="N403">
        <f>VLOOKUP(salacsv__2[[#This Row],[Número de Orden]],Hoja4!A405:B1171,2,FALSE)</f>
        <v>151</v>
      </c>
      <c r="O403" s="9">
        <f>DATE(YEAR(salacsv__2[[#This Row],[Hora de Llegada]]),MONTH(salacsv__2[[#This Row],[Hora de Llegada]]),DAY(salacsv__2[[#This Row],[Hora de Llegada]]))</f>
        <v>45021</v>
      </c>
      <c r="P403" s="6">
        <f>MOD(salacsv__2[[#This Row],[Hora de Llegada]],1)</f>
        <v>0.11180555555620231</v>
      </c>
      <c r="Q403" s="6">
        <f>MOD(salacsv__2[[#This Row],[Hora de Salida]],1)</f>
        <v>0.21388888888759539</v>
      </c>
      <c r="R403" s="6">
        <f>IF(salacsv__2[[#This Row],[Estado de la Mesa]]="Ocupada",(salacsv__2[[#This Row],[Hora de salida2]]-salacsv__2[[#This Row],[Hora de llegada2]])+$V$2,salacsv__2[[#This Row],[Hora de salida2]]-salacsv__2[[#This Row],[Hora de llegada2]])</f>
        <v>0.10208333333139308</v>
      </c>
      <c r="S403" s="5">
        <f>VLOOKUP(salacsv__2[[#This Row],[Número de Orden]],Hoja4!A405:C1171,3,FALSE)/60</f>
        <v>1.1000000000000001</v>
      </c>
      <c r="T403" s="5">
        <f>IF(salacsv__2[[#This Row],[Tiempo de permanencia]]*24-S403&lt;0,0,salacsv__2[[#This Row],[Tiempo de permanencia]]*24-S403)</f>
        <v>1.3499999999534338</v>
      </c>
      <c r="U403" t="str">
        <f>IF(salacsv__2[[#This Row],[Tiempo de degustación (Horas)]]&gt;0,"SI","NO")</f>
        <v>SI</v>
      </c>
      <c r="W403" s="7" t="str">
        <f>TEXT(salacsv__2[[#This Row],[Fecha de factura]],"DDDD")</f>
        <v>miércoles</v>
      </c>
    </row>
    <row r="404" spans="1:23" x14ac:dyDescent="0.25">
      <c r="A404">
        <v>14</v>
      </c>
      <c r="B404" t="s">
        <v>742</v>
      </c>
      <c r="C404">
        <v>5</v>
      </c>
      <c r="D404" s="8">
        <v>45021.09375</v>
      </c>
      <c r="E404" s="8">
        <v>45021.21875</v>
      </c>
      <c r="F404" t="s">
        <v>73</v>
      </c>
      <c r="G404" t="s">
        <v>22</v>
      </c>
      <c r="H404" t="s">
        <v>16</v>
      </c>
      <c r="I404" s="5">
        <v>14.76</v>
      </c>
      <c r="J404" t="s">
        <v>17</v>
      </c>
      <c r="K404">
        <v>403</v>
      </c>
      <c r="L404" t="s">
        <v>33</v>
      </c>
      <c r="M404" t="s">
        <v>743</v>
      </c>
      <c r="N404">
        <f>VLOOKUP(salacsv__2[[#This Row],[Número de Orden]],Hoja4!A406:B1172,2,FALSE)</f>
        <v>190</v>
      </c>
      <c r="O404" s="9">
        <f>DATE(YEAR(salacsv__2[[#This Row],[Hora de Llegada]]),MONTH(salacsv__2[[#This Row],[Hora de Llegada]]),DAY(salacsv__2[[#This Row],[Hora de Llegada]]))</f>
        <v>45021</v>
      </c>
      <c r="P404" s="6">
        <f>MOD(salacsv__2[[#This Row],[Hora de Llegada]],1)</f>
        <v>9.375E-2</v>
      </c>
      <c r="Q404" s="6">
        <f>MOD(salacsv__2[[#This Row],[Hora de Salida]],1)</f>
        <v>0.21875</v>
      </c>
      <c r="R404" s="6">
        <f>IF(salacsv__2[[#This Row],[Estado de la Mesa]]="Ocupada",(salacsv__2[[#This Row],[Hora de salida2]]-salacsv__2[[#This Row],[Hora de llegada2]])+$V$2,salacsv__2[[#This Row],[Hora de salida2]]-salacsv__2[[#This Row],[Hora de llegada2]])</f>
        <v>0.125</v>
      </c>
      <c r="S404" s="5">
        <f>VLOOKUP(salacsv__2[[#This Row],[Número de Orden]],Hoja4!A406:C1172,3,FALSE)/60</f>
        <v>1.4166666666666667</v>
      </c>
      <c r="T404" s="5">
        <f>IF(salacsv__2[[#This Row],[Tiempo de permanencia]]*24-S404&lt;0,0,salacsv__2[[#This Row],[Tiempo de permanencia]]*24-S404)</f>
        <v>1.5833333333333333</v>
      </c>
      <c r="U404" t="str">
        <f>IF(salacsv__2[[#This Row],[Tiempo de degustación (Horas)]]&gt;0,"SI","NO")</f>
        <v>SI</v>
      </c>
      <c r="W404" s="7" t="str">
        <f>TEXT(salacsv__2[[#This Row],[Fecha de factura]],"DDDD")</f>
        <v>miércoles</v>
      </c>
    </row>
    <row r="405" spans="1:23" x14ac:dyDescent="0.25">
      <c r="A405">
        <v>17</v>
      </c>
      <c r="B405" t="s">
        <v>681</v>
      </c>
      <c r="C405">
        <v>2</v>
      </c>
      <c r="D405" s="8">
        <v>45021.026388888888</v>
      </c>
      <c r="E405" s="8">
        <v>45021.186805555553</v>
      </c>
      <c r="F405" t="s">
        <v>21</v>
      </c>
      <c r="G405" t="s">
        <v>22</v>
      </c>
      <c r="H405" t="s">
        <v>16</v>
      </c>
      <c r="I405" s="5">
        <v>32.56</v>
      </c>
      <c r="J405" t="s">
        <v>17</v>
      </c>
      <c r="K405">
        <v>404</v>
      </c>
      <c r="L405" t="s">
        <v>59</v>
      </c>
      <c r="M405" t="s">
        <v>744</v>
      </c>
      <c r="N405">
        <f>VLOOKUP(salacsv__2[[#This Row],[Número de Orden]],Hoja4!A407:B1173,2,FALSE)</f>
        <v>182</v>
      </c>
      <c r="O405" s="9">
        <f>DATE(YEAR(salacsv__2[[#This Row],[Hora de Llegada]]),MONTH(salacsv__2[[#This Row],[Hora de Llegada]]),DAY(salacsv__2[[#This Row],[Hora de Llegada]]))</f>
        <v>45021</v>
      </c>
      <c r="P405" s="6">
        <f>MOD(salacsv__2[[#This Row],[Hora de Llegada]],1)</f>
        <v>2.6388888887595385E-2</v>
      </c>
      <c r="Q405" s="6">
        <f>MOD(salacsv__2[[#This Row],[Hora de Salida]],1)</f>
        <v>0.18680555555329192</v>
      </c>
      <c r="R405" s="6">
        <f>IF(salacsv__2[[#This Row],[Estado de la Mesa]]="Ocupada",(salacsv__2[[#This Row],[Hora de salida2]]-salacsv__2[[#This Row],[Hora de llegada2]])+$V$2,salacsv__2[[#This Row],[Hora de salida2]]-salacsv__2[[#This Row],[Hora de llegada2]])</f>
        <v>0.16041666666569654</v>
      </c>
      <c r="S405" s="5">
        <f>VLOOKUP(salacsv__2[[#This Row],[Número de Orden]],Hoja4!A407:C1173,3,FALSE)/60</f>
        <v>1.7</v>
      </c>
      <c r="T405" s="5">
        <f>IF(salacsv__2[[#This Row],[Tiempo de permanencia]]*24-S405&lt;0,0,salacsv__2[[#This Row],[Tiempo de permanencia]]*24-S405)</f>
        <v>2.1499999999767168</v>
      </c>
      <c r="U405" t="str">
        <f>IF(salacsv__2[[#This Row],[Tiempo de degustación (Horas)]]&gt;0,"SI","NO")</f>
        <v>SI</v>
      </c>
      <c r="W405" s="7" t="str">
        <f>TEXT(salacsv__2[[#This Row],[Fecha de factura]],"DDDD")</f>
        <v>miércoles</v>
      </c>
    </row>
    <row r="406" spans="1:23" x14ac:dyDescent="0.25">
      <c r="A406">
        <v>5</v>
      </c>
      <c r="B406" t="s">
        <v>232</v>
      </c>
      <c r="C406">
        <v>6</v>
      </c>
      <c r="D406" s="8">
        <v>45021.11041666667</v>
      </c>
      <c r="E406" s="8">
        <v>45021.207638888889</v>
      </c>
      <c r="F406" t="s">
        <v>32</v>
      </c>
      <c r="G406" t="s">
        <v>15</v>
      </c>
      <c r="H406" t="s">
        <v>16</v>
      </c>
      <c r="I406" s="5">
        <v>14.56</v>
      </c>
      <c r="J406" t="s">
        <v>28</v>
      </c>
      <c r="K406">
        <v>405</v>
      </c>
      <c r="L406" t="s">
        <v>49</v>
      </c>
      <c r="M406" t="s">
        <v>745</v>
      </c>
      <c r="N406">
        <f>VLOOKUP(salacsv__2[[#This Row],[Número de Orden]],Hoja4!A408:B1174,2,FALSE)</f>
        <v>106</v>
      </c>
      <c r="O406" s="9">
        <f>DATE(YEAR(salacsv__2[[#This Row],[Hora de Llegada]]),MONTH(salacsv__2[[#This Row],[Hora de Llegada]]),DAY(salacsv__2[[#This Row],[Hora de Llegada]]))</f>
        <v>45021</v>
      </c>
      <c r="P406" s="6">
        <f>MOD(salacsv__2[[#This Row],[Hora de Llegada]],1)</f>
        <v>0.11041666667006211</v>
      </c>
      <c r="Q406" s="6">
        <f>MOD(salacsv__2[[#This Row],[Hora de Salida]],1)</f>
        <v>0.20763888888905058</v>
      </c>
      <c r="R406" s="6">
        <f>IF(salacsv__2[[#This Row],[Estado de la Mesa]]="Ocupada",(salacsv__2[[#This Row],[Hora de salida2]]-salacsv__2[[#This Row],[Hora de llegada2]])+$V$2,salacsv__2[[#This Row],[Hora de salida2]]-salacsv__2[[#This Row],[Hora de llegada2]])</f>
        <v>9.7222222218988463E-2</v>
      </c>
      <c r="S406" s="5">
        <f>VLOOKUP(salacsv__2[[#This Row],[Número de Orden]],Hoja4!A408:C1174,3,FALSE)/60</f>
        <v>1.6333333333333333</v>
      </c>
      <c r="T406" s="5">
        <f>IF(salacsv__2[[#This Row],[Tiempo de permanencia]]*24-S406&lt;0,0,salacsv__2[[#This Row],[Tiempo de permanencia]]*24-S406)</f>
        <v>0.69999999992238982</v>
      </c>
      <c r="U406" t="str">
        <f>IF(salacsv__2[[#This Row],[Tiempo de degustación (Horas)]]&gt;0,"SI","NO")</f>
        <v>SI</v>
      </c>
      <c r="W406" s="7" t="str">
        <f>TEXT(salacsv__2[[#This Row],[Fecha de factura]],"DDDD")</f>
        <v>miércoles</v>
      </c>
    </row>
    <row r="407" spans="1:23" x14ac:dyDescent="0.25">
      <c r="A407">
        <v>14</v>
      </c>
      <c r="B407" t="s">
        <v>560</v>
      </c>
      <c r="C407">
        <v>5</v>
      </c>
      <c r="D407" s="8">
        <v>45021.020138888889</v>
      </c>
      <c r="E407" s="8">
        <v>45021.109027777777</v>
      </c>
      <c r="F407" t="s">
        <v>32</v>
      </c>
      <c r="G407" t="s">
        <v>15</v>
      </c>
      <c r="H407" t="s">
        <v>23</v>
      </c>
      <c r="I407" s="5">
        <v>34.03</v>
      </c>
      <c r="J407" t="s">
        <v>24</v>
      </c>
      <c r="K407">
        <v>406</v>
      </c>
      <c r="L407" t="s">
        <v>59</v>
      </c>
      <c r="M407" t="s">
        <v>746</v>
      </c>
      <c r="N407">
        <f>VLOOKUP(salacsv__2[[#This Row],[Número de Orden]],Hoja4!A409:B1175,2,FALSE)</f>
        <v>155</v>
      </c>
      <c r="O407" s="9">
        <f>DATE(YEAR(salacsv__2[[#This Row],[Hora de Llegada]]),MONTH(salacsv__2[[#This Row],[Hora de Llegada]]),DAY(salacsv__2[[#This Row],[Hora de Llegada]]))</f>
        <v>45021</v>
      </c>
      <c r="P407" s="6">
        <f>MOD(salacsv__2[[#This Row],[Hora de Llegada]],1)</f>
        <v>2.0138888889050577E-2</v>
      </c>
      <c r="Q407" s="6">
        <f>MOD(salacsv__2[[#This Row],[Hora de Salida]],1)</f>
        <v>0.10902777777664596</v>
      </c>
      <c r="R407" s="6">
        <f>IF(salacsv__2[[#This Row],[Estado de la Mesa]]="Ocupada",(salacsv__2[[#This Row],[Hora de salida2]]-salacsv__2[[#This Row],[Hora de llegada2]])+$V$2,salacsv__2[[#This Row],[Hora de salida2]]-salacsv__2[[#This Row],[Hora de llegada2]])</f>
        <v>9.9305555554262057E-2</v>
      </c>
      <c r="S407" s="5">
        <f>VLOOKUP(salacsv__2[[#This Row],[Número de Orden]],Hoja4!A409:C1175,3,FALSE)/60</f>
        <v>1.95</v>
      </c>
      <c r="T407" s="5">
        <f>IF(salacsv__2[[#This Row],[Tiempo de permanencia]]*24-S407&lt;0,0,salacsv__2[[#This Row],[Tiempo de permanencia]]*24-S407)</f>
        <v>0.43333333330228929</v>
      </c>
      <c r="U407" t="str">
        <f>IF(salacsv__2[[#This Row],[Tiempo de degustación (Horas)]]&gt;0,"SI","NO")</f>
        <v>SI</v>
      </c>
      <c r="W407" s="7" t="str">
        <f>TEXT(salacsv__2[[#This Row],[Fecha de factura]],"DDDD")</f>
        <v>miércoles</v>
      </c>
    </row>
    <row r="408" spans="1:23" x14ac:dyDescent="0.25">
      <c r="A408">
        <v>4</v>
      </c>
      <c r="B408" t="s">
        <v>747</v>
      </c>
      <c r="C408">
        <v>1</v>
      </c>
      <c r="D408" s="8">
        <v>45021.092361111114</v>
      </c>
      <c r="E408" s="8">
        <v>45021.20208333333</v>
      </c>
      <c r="F408" t="s">
        <v>14</v>
      </c>
      <c r="G408" t="s">
        <v>48</v>
      </c>
      <c r="H408" t="s">
        <v>36</v>
      </c>
      <c r="I408" s="5">
        <v>22.98</v>
      </c>
      <c r="J408" t="s">
        <v>28</v>
      </c>
      <c r="K408">
        <v>407</v>
      </c>
      <c r="L408" t="s">
        <v>62</v>
      </c>
      <c r="M408" t="s">
        <v>326</v>
      </c>
      <c r="N408">
        <f>VLOOKUP(salacsv__2[[#This Row],[Número de Orden]],Hoja4!A410:B1176,2,FALSE)</f>
        <v>95</v>
      </c>
      <c r="O408" s="9">
        <f>DATE(YEAR(salacsv__2[[#This Row],[Hora de Llegada]]),MONTH(salacsv__2[[#This Row],[Hora de Llegada]]),DAY(salacsv__2[[#This Row],[Hora de Llegada]]))</f>
        <v>45021</v>
      </c>
      <c r="P408" s="6">
        <f>MOD(salacsv__2[[#This Row],[Hora de Llegada]],1)</f>
        <v>9.2361111113859806E-2</v>
      </c>
      <c r="Q408" s="6">
        <f>MOD(salacsv__2[[#This Row],[Hora de Salida]],1)</f>
        <v>0.20208333332993789</v>
      </c>
      <c r="R408" s="6">
        <f>IF(salacsv__2[[#This Row],[Estado de la Mesa]]="Ocupada",(salacsv__2[[#This Row],[Hora de salida2]]-salacsv__2[[#This Row],[Hora de llegada2]])+$V$2,salacsv__2[[#This Row],[Hora de salida2]]-salacsv__2[[#This Row],[Hora de llegada2]])</f>
        <v>0.10972222221607808</v>
      </c>
      <c r="S408" s="5">
        <f>VLOOKUP(salacsv__2[[#This Row],[Número de Orden]],Hoja4!A410:C1176,3,FALSE)/60</f>
        <v>0.83333333333333337</v>
      </c>
      <c r="T408" s="5">
        <f>IF(salacsv__2[[#This Row],[Tiempo de permanencia]]*24-S408&lt;0,0,salacsv__2[[#This Row],[Tiempo de permanencia]]*24-S408)</f>
        <v>1.7999999998525404</v>
      </c>
      <c r="U408" t="str">
        <f>IF(salacsv__2[[#This Row],[Tiempo de degustación (Horas)]]&gt;0,"SI","NO")</f>
        <v>SI</v>
      </c>
      <c r="W408" s="7" t="str">
        <f>TEXT(salacsv__2[[#This Row],[Fecha de factura]],"DDDD")</f>
        <v>miércoles</v>
      </c>
    </row>
    <row r="409" spans="1:23" x14ac:dyDescent="0.25">
      <c r="A409">
        <v>17</v>
      </c>
      <c r="B409" t="s">
        <v>618</v>
      </c>
      <c r="C409">
        <v>3</v>
      </c>
      <c r="D409" s="8">
        <v>45021.038888888892</v>
      </c>
      <c r="E409" s="8">
        <v>45021.170138888891</v>
      </c>
      <c r="F409" t="s">
        <v>32</v>
      </c>
      <c r="G409" t="s">
        <v>22</v>
      </c>
      <c r="H409" t="s">
        <v>16</v>
      </c>
      <c r="I409" s="5">
        <v>10.14</v>
      </c>
      <c r="J409" t="s">
        <v>24</v>
      </c>
      <c r="K409">
        <v>408</v>
      </c>
      <c r="L409" t="s">
        <v>33</v>
      </c>
      <c r="M409" t="s">
        <v>748</v>
      </c>
      <c r="N409">
        <f>VLOOKUP(salacsv__2[[#This Row],[Número de Orden]],Hoja4!A411:B1177,2,FALSE)</f>
        <v>131</v>
      </c>
      <c r="O409" s="9">
        <f>DATE(YEAR(salacsv__2[[#This Row],[Hora de Llegada]]),MONTH(salacsv__2[[#This Row],[Hora de Llegada]]),DAY(salacsv__2[[#This Row],[Hora de Llegada]]))</f>
        <v>45021</v>
      </c>
      <c r="P409" s="6">
        <f>MOD(salacsv__2[[#This Row],[Hora de Llegada]],1)</f>
        <v>3.888888889196096E-2</v>
      </c>
      <c r="Q409" s="6">
        <f>MOD(salacsv__2[[#This Row],[Hora de Salida]],1)</f>
        <v>0.17013888889050577</v>
      </c>
      <c r="R409" s="6">
        <f>IF(salacsv__2[[#This Row],[Estado de la Mesa]]="Ocupada",(salacsv__2[[#This Row],[Hora de salida2]]-salacsv__2[[#This Row],[Hora de llegada2]])+$V$2,salacsv__2[[#This Row],[Hora de salida2]]-salacsv__2[[#This Row],[Hora de llegada2]])</f>
        <v>0.14166666666521147</v>
      </c>
      <c r="S409" s="5">
        <f>VLOOKUP(salacsv__2[[#This Row],[Número de Orden]],Hoja4!A411:C1177,3,FALSE)/60</f>
        <v>1.7666666666666666</v>
      </c>
      <c r="T409" s="5">
        <f>IF(salacsv__2[[#This Row],[Tiempo de permanencia]]*24-S409&lt;0,0,salacsv__2[[#This Row],[Tiempo de permanencia]]*24-S409)</f>
        <v>1.6333333332984088</v>
      </c>
      <c r="U409" t="str">
        <f>IF(salacsv__2[[#This Row],[Tiempo de degustación (Horas)]]&gt;0,"SI","NO")</f>
        <v>SI</v>
      </c>
      <c r="W409" s="7" t="str">
        <f>TEXT(salacsv__2[[#This Row],[Fecha de factura]],"DDDD")</f>
        <v>miércoles</v>
      </c>
    </row>
    <row r="410" spans="1:23" x14ac:dyDescent="0.25">
      <c r="A410">
        <v>15</v>
      </c>
      <c r="B410" t="s">
        <v>749</v>
      </c>
      <c r="C410">
        <v>5</v>
      </c>
      <c r="D410" s="8">
        <v>45021.079861111109</v>
      </c>
      <c r="E410" s="8">
        <v>45021.125694444447</v>
      </c>
      <c r="F410" t="s">
        <v>73</v>
      </c>
      <c r="G410" t="s">
        <v>22</v>
      </c>
      <c r="H410" t="s">
        <v>16</v>
      </c>
      <c r="I410" s="5">
        <v>48.7</v>
      </c>
      <c r="J410" t="s">
        <v>28</v>
      </c>
      <c r="K410">
        <v>409</v>
      </c>
      <c r="L410" t="s">
        <v>33</v>
      </c>
      <c r="M410" t="s">
        <v>750</v>
      </c>
      <c r="N410">
        <f>VLOOKUP(salacsv__2[[#This Row],[Número de Orden]],Hoja4!A412:B1178,2,FALSE)</f>
        <v>203</v>
      </c>
      <c r="O410" s="9">
        <f>DATE(YEAR(salacsv__2[[#This Row],[Hora de Llegada]]),MONTH(salacsv__2[[#This Row],[Hora de Llegada]]),DAY(salacsv__2[[#This Row],[Hora de Llegada]]))</f>
        <v>45021</v>
      </c>
      <c r="P410" s="6">
        <f>MOD(salacsv__2[[#This Row],[Hora de Llegada]],1)</f>
        <v>7.9861111109494232E-2</v>
      </c>
      <c r="Q410" s="6">
        <f>MOD(salacsv__2[[#This Row],[Hora de Salida]],1)</f>
        <v>0.12569444444670808</v>
      </c>
      <c r="R410" s="6">
        <f>IF(salacsv__2[[#This Row],[Estado de la Mesa]]="Ocupada",(salacsv__2[[#This Row],[Hora de salida2]]-salacsv__2[[#This Row],[Hora de llegada2]])+$V$2,salacsv__2[[#This Row],[Hora de salida2]]-salacsv__2[[#This Row],[Hora de llegada2]])</f>
        <v>4.5833333337213844E-2</v>
      </c>
      <c r="S410" s="5">
        <f>VLOOKUP(salacsv__2[[#This Row],[Número de Orden]],Hoja4!A412:C1178,3,FALSE)/60</f>
        <v>2.7166666666666668</v>
      </c>
      <c r="T410" s="5">
        <f>IF(salacsv__2[[#This Row],[Tiempo de permanencia]]*24-S410&lt;0,0,salacsv__2[[#This Row],[Tiempo de permanencia]]*24-S410)</f>
        <v>0</v>
      </c>
      <c r="U410" t="str">
        <f>IF(salacsv__2[[#This Row],[Tiempo de degustación (Horas)]]&gt;0,"SI","NO")</f>
        <v>NO</v>
      </c>
      <c r="W410" s="7" t="str">
        <f>TEXT(salacsv__2[[#This Row],[Fecha de factura]],"DDDD")</f>
        <v>miércoles</v>
      </c>
    </row>
    <row r="411" spans="1:23" x14ac:dyDescent="0.25">
      <c r="A411">
        <v>1</v>
      </c>
      <c r="B411" t="s">
        <v>751</v>
      </c>
      <c r="C411">
        <v>3</v>
      </c>
      <c r="D411" s="8">
        <v>45021.115972222222</v>
      </c>
      <c r="E411" s="8">
        <v>45021.224305555559</v>
      </c>
      <c r="F411" t="s">
        <v>14</v>
      </c>
      <c r="G411" t="s">
        <v>15</v>
      </c>
      <c r="H411" t="s">
        <v>16</v>
      </c>
      <c r="I411" s="5">
        <v>43.65</v>
      </c>
      <c r="J411" t="s">
        <v>28</v>
      </c>
      <c r="K411">
        <v>410</v>
      </c>
      <c r="L411" t="s">
        <v>18</v>
      </c>
      <c r="M411" t="s">
        <v>752</v>
      </c>
      <c r="N411">
        <f>VLOOKUP(salacsv__2[[#This Row],[Número de Orden]],Hoja4!A413:B1179,2,FALSE)</f>
        <v>56</v>
      </c>
      <c r="O411" s="9">
        <f>DATE(YEAR(salacsv__2[[#This Row],[Hora de Llegada]]),MONTH(salacsv__2[[#This Row],[Hora de Llegada]]),DAY(salacsv__2[[#This Row],[Hora de Llegada]]))</f>
        <v>45021</v>
      </c>
      <c r="P411" s="6">
        <f>MOD(salacsv__2[[#This Row],[Hora de Llegada]],1)</f>
        <v>0.11597222222189885</v>
      </c>
      <c r="Q411" s="6">
        <f>MOD(salacsv__2[[#This Row],[Hora de Salida]],1)</f>
        <v>0.22430555555911269</v>
      </c>
      <c r="R411" s="6">
        <f>IF(salacsv__2[[#This Row],[Estado de la Mesa]]="Ocupada",(salacsv__2[[#This Row],[Hora de salida2]]-salacsv__2[[#This Row],[Hora de llegada2]])+$V$2,salacsv__2[[#This Row],[Hora de salida2]]-salacsv__2[[#This Row],[Hora de llegada2]])</f>
        <v>0.10833333333721384</v>
      </c>
      <c r="S411" s="5">
        <f>VLOOKUP(salacsv__2[[#This Row],[Número de Orden]],Hoja4!A413:C1179,3,FALSE)/60</f>
        <v>1.5166666666666666</v>
      </c>
      <c r="T411" s="5">
        <f>IF(salacsv__2[[#This Row],[Tiempo de permanencia]]*24-S411&lt;0,0,salacsv__2[[#This Row],[Tiempo de permanencia]]*24-S411)</f>
        <v>1.0833333334264657</v>
      </c>
      <c r="U411" t="str">
        <f>IF(salacsv__2[[#This Row],[Tiempo de degustación (Horas)]]&gt;0,"SI","NO")</f>
        <v>SI</v>
      </c>
      <c r="W411" s="7" t="str">
        <f>TEXT(salacsv__2[[#This Row],[Fecha de factura]],"DDDD")</f>
        <v>miércoles</v>
      </c>
    </row>
    <row r="412" spans="1:23" x14ac:dyDescent="0.25">
      <c r="A412">
        <v>3</v>
      </c>
      <c r="B412" t="s">
        <v>514</v>
      </c>
      <c r="C412">
        <v>3</v>
      </c>
      <c r="D412" s="8">
        <v>45021.09097222222</v>
      </c>
      <c r="E412" s="8">
        <v>45021.211111111108</v>
      </c>
      <c r="F412" t="s">
        <v>73</v>
      </c>
      <c r="G412" t="s">
        <v>22</v>
      </c>
      <c r="H412" t="s">
        <v>36</v>
      </c>
      <c r="I412" s="5">
        <v>21.88</v>
      </c>
      <c r="J412" t="s">
        <v>24</v>
      </c>
      <c r="K412">
        <v>411</v>
      </c>
      <c r="L412" t="s">
        <v>37</v>
      </c>
      <c r="M412" t="s">
        <v>753</v>
      </c>
      <c r="N412">
        <f>VLOOKUP(salacsv__2[[#This Row],[Número de Orden]],Hoja4!A414:B1180,2,FALSE)</f>
        <v>219</v>
      </c>
      <c r="O412" s="9">
        <f>DATE(YEAR(salacsv__2[[#This Row],[Hora de Llegada]]),MONTH(salacsv__2[[#This Row],[Hora de Llegada]]),DAY(salacsv__2[[#This Row],[Hora de Llegada]]))</f>
        <v>45021</v>
      </c>
      <c r="P412" s="6">
        <f>MOD(salacsv__2[[#This Row],[Hora de Llegada]],1)</f>
        <v>9.0972222220443655E-2</v>
      </c>
      <c r="Q412" s="6">
        <f>MOD(salacsv__2[[#This Row],[Hora de Salida]],1)</f>
        <v>0.21111111110803904</v>
      </c>
      <c r="R412" s="6">
        <f>IF(salacsv__2[[#This Row],[Estado de la Mesa]]="Ocupada",(salacsv__2[[#This Row],[Hora de salida2]]-salacsv__2[[#This Row],[Hora de llegada2]])+$V$2,salacsv__2[[#This Row],[Hora de salida2]]-salacsv__2[[#This Row],[Hora de llegada2]])</f>
        <v>0.13055555555426204</v>
      </c>
      <c r="S412" s="5">
        <f>VLOOKUP(salacsv__2[[#This Row],[Número de Orden]],Hoja4!A414:C1180,3,FALSE)/60</f>
        <v>1.3</v>
      </c>
      <c r="T412" s="5">
        <f>IF(salacsv__2[[#This Row],[Tiempo de permanencia]]*24-S412&lt;0,0,salacsv__2[[#This Row],[Tiempo de permanencia]]*24-S412)</f>
        <v>1.8333333333022892</v>
      </c>
      <c r="U412" t="str">
        <f>IF(salacsv__2[[#This Row],[Tiempo de degustación (Horas)]]&gt;0,"SI","NO")</f>
        <v>SI</v>
      </c>
      <c r="W412" s="7" t="str">
        <f>TEXT(salacsv__2[[#This Row],[Fecha de factura]],"DDDD")</f>
        <v>miércoles</v>
      </c>
    </row>
    <row r="413" spans="1:23" x14ac:dyDescent="0.25">
      <c r="A413">
        <v>11</v>
      </c>
      <c r="B413" t="s">
        <v>159</v>
      </c>
      <c r="C413">
        <v>4</v>
      </c>
      <c r="D413" s="8">
        <v>45021.015277777777</v>
      </c>
      <c r="E413" s="8">
        <v>45021.085416666669</v>
      </c>
      <c r="F413" t="s">
        <v>21</v>
      </c>
      <c r="G413" t="s">
        <v>15</v>
      </c>
      <c r="H413" t="s">
        <v>16</v>
      </c>
      <c r="I413" s="5">
        <v>12.94</v>
      </c>
      <c r="J413" t="s">
        <v>24</v>
      </c>
      <c r="K413">
        <v>412</v>
      </c>
      <c r="L413" t="s">
        <v>18</v>
      </c>
      <c r="M413" t="s">
        <v>56</v>
      </c>
      <c r="N413">
        <f>VLOOKUP(salacsv__2[[#This Row],[Número de Orden]],Hoja4!A415:B1181,2,FALSE)</f>
        <v>93</v>
      </c>
      <c r="O413" s="9">
        <f>DATE(YEAR(salacsv__2[[#This Row],[Hora de Llegada]]),MONTH(salacsv__2[[#This Row],[Hora de Llegada]]),DAY(salacsv__2[[#This Row],[Hora de Llegada]]))</f>
        <v>45021</v>
      </c>
      <c r="P413" s="6">
        <f>MOD(salacsv__2[[#This Row],[Hora de Llegada]],1)</f>
        <v>1.5277777776645962E-2</v>
      </c>
      <c r="Q413" s="6">
        <f>MOD(salacsv__2[[#This Row],[Hora de Salida]],1)</f>
        <v>8.5416666668606922E-2</v>
      </c>
      <c r="R413" s="6">
        <f>IF(salacsv__2[[#This Row],[Estado de la Mesa]]="Ocupada",(salacsv__2[[#This Row],[Hora de salida2]]-salacsv__2[[#This Row],[Hora de llegada2]])+$V$2,salacsv__2[[#This Row],[Hora de salida2]]-salacsv__2[[#This Row],[Hora de llegada2]])</f>
        <v>8.0555555558627631E-2</v>
      </c>
      <c r="S413" s="5">
        <f>VLOOKUP(salacsv__2[[#This Row],[Número de Orden]],Hoja4!A415:C1181,3,FALSE)/60</f>
        <v>0.95</v>
      </c>
      <c r="T413" s="5">
        <f>IF(salacsv__2[[#This Row],[Tiempo de permanencia]]*24-S413&lt;0,0,salacsv__2[[#This Row],[Tiempo de permanencia]]*24-S413)</f>
        <v>0.98333333340706308</v>
      </c>
      <c r="U413" t="str">
        <f>IF(salacsv__2[[#This Row],[Tiempo de degustación (Horas)]]&gt;0,"SI","NO")</f>
        <v>SI</v>
      </c>
      <c r="W413" s="7" t="str">
        <f>TEXT(salacsv__2[[#This Row],[Fecha de factura]],"DDDD")</f>
        <v>miércoles</v>
      </c>
    </row>
    <row r="414" spans="1:23" x14ac:dyDescent="0.25">
      <c r="A414">
        <v>13</v>
      </c>
      <c r="B414" t="s">
        <v>160</v>
      </c>
      <c r="C414">
        <v>3</v>
      </c>
      <c r="D414" s="8">
        <v>45021.10833333333</v>
      </c>
      <c r="E414" s="8">
        <v>45021.206944444442</v>
      </c>
      <c r="F414" t="s">
        <v>14</v>
      </c>
      <c r="G414" t="s">
        <v>15</v>
      </c>
      <c r="H414" t="s">
        <v>16</v>
      </c>
      <c r="I414" s="5">
        <v>23.01</v>
      </c>
      <c r="J414" t="s">
        <v>24</v>
      </c>
      <c r="K414">
        <v>413</v>
      </c>
      <c r="L414" t="s">
        <v>49</v>
      </c>
      <c r="M414" t="s">
        <v>19</v>
      </c>
      <c r="N414">
        <f>VLOOKUP(salacsv__2[[#This Row],[Número de Orden]],Hoja4!A416:B1182,2,FALSE)</f>
        <v>35</v>
      </c>
      <c r="O414" s="9">
        <f>DATE(YEAR(salacsv__2[[#This Row],[Hora de Llegada]]),MONTH(salacsv__2[[#This Row],[Hora de Llegada]]),DAY(salacsv__2[[#This Row],[Hora de Llegada]]))</f>
        <v>45021</v>
      </c>
      <c r="P414" s="6">
        <f>MOD(salacsv__2[[#This Row],[Hora de Llegada]],1)</f>
        <v>0.10833333332993789</v>
      </c>
      <c r="Q414" s="6">
        <f>MOD(salacsv__2[[#This Row],[Hora de Salida]],1)</f>
        <v>0.2069444444423425</v>
      </c>
      <c r="R414" s="6">
        <f>IF(salacsv__2[[#This Row],[Estado de la Mesa]]="Ocupada",(salacsv__2[[#This Row],[Hora de salida2]]-salacsv__2[[#This Row],[Hora de llegada2]])+$V$2,salacsv__2[[#This Row],[Hora de salida2]]-salacsv__2[[#This Row],[Hora de llegada2]])</f>
        <v>0.10902777777907129</v>
      </c>
      <c r="S414" s="5">
        <f>VLOOKUP(salacsv__2[[#This Row],[Número de Orden]],Hoja4!A416:C1182,3,FALSE)/60</f>
        <v>0.2</v>
      </c>
      <c r="T414" s="5">
        <f>IF(salacsv__2[[#This Row],[Tiempo de permanencia]]*24-S414&lt;0,0,salacsv__2[[#This Row],[Tiempo de permanencia]]*24-S414)</f>
        <v>2.4166666666977106</v>
      </c>
      <c r="U414" t="str">
        <f>IF(salacsv__2[[#This Row],[Tiempo de degustación (Horas)]]&gt;0,"SI","NO")</f>
        <v>SI</v>
      </c>
      <c r="W414" s="7" t="str">
        <f>TEXT(salacsv__2[[#This Row],[Fecha de factura]],"DDDD")</f>
        <v>miércoles</v>
      </c>
    </row>
    <row r="415" spans="1:23" x14ac:dyDescent="0.25">
      <c r="A415">
        <v>14</v>
      </c>
      <c r="B415" t="s">
        <v>161</v>
      </c>
      <c r="C415">
        <v>6</v>
      </c>
      <c r="D415" s="8">
        <v>45021.154861111114</v>
      </c>
      <c r="E415" s="8">
        <v>45021.3</v>
      </c>
      <c r="F415" t="s">
        <v>21</v>
      </c>
      <c r="G415" t="s">
        <v>48</v>
      </c>
      <c r="H415" t="s">
        <v>16</v>
      </c>
      <c r="I415" s="5">
        <v>13.17</v>
      </c>
      <c r="J415" t="s">
        <v>28</v>
      </c>
      <c r="K415">
        <v>414</v>
      </c>
      <c r="L415" t="s">
        <v>59</v>
      </c>
      <c r="M415" t="s">
        <v>112</v>
      </c>
      <c r="N415">
        <f>VLOOKUP(salacsv__2[[#This Row],[Número de Orden]],Hoja4!A417:B1183,2,FALSE)</f>
        <v>33</v>
      </c>
      <c r="O415" s="9">
        <f>DATE(YEAR(salacsv__2[[#This Row],[Hora de Llegada]]),MONTH(salacsv__2[[#This Row],[Hora de Llegada]]),DAY(salacsv__2[[#This Row],[Hora de Llegada]]))</f>
        <v>45021</v>
      </c>
      <c r="P415" s="6">
        <f>MOD(salacsv__2[[#This Row],[Hora de Llegada]],1)</f>
        <v>0.15486111111385981</v>
      </c>
      <c r="Q415" s="6">
        <f>MOD(salacsv__2[[#This Row],[Hora de Salida]],1)</f>
        <v>0.30000000000291038</v>
      </c>
      <c r="R415" s="6">
        <f>IF(salacsv__2[[#This Row],[Estado de la Mesa]]="Ocupada",(salacsv__2[[#This Row],[Hora de salida2]]-salacsv__2[[#This Row],[Hora de llegada2]])+$V$2,salacsv__2[[#This Row],[Hora de salida2]]-salacsv__2[[#This Row],[Hora de llegada2]])</f>
        <v>0.14513888888905058</v>
      </c>
      <c r="S415" s="5">
        <f>VLOOKUP(salacsv__2[[#This Row],[Número de Orden]],Hoja4!A417:C1183,3,FALSE)/60</f>
        <v>0.6333333333333333</v>
      </c>
      <c r="T415" s="5">
        <f>IF(salacsv__2[[#This Row],[Tiempo de permanencia]]*24-S415&lt;0,0,salacsv__2[[#This Row],[Tiempo de permanencia]]*24-S415)</f>
        <v>2.8500000000038805</v>
      </c>
      <c r="U415" t="str">
        <f>IF(salacsv__2[[#This Row],[Tiempo de degustación (Horas)]]&gt;0,"SI","NO")</f>
        <v>SI</v>
      </c>
      <c r="W415" s="7" t="str">
        <f>TEXT(salacsv__2[[#This Row],[Fecha de factura]],"DDDD")</f>
        <v>miércoles</v>
      </c>
    </row>
    <row r="416" spans="1:23" x14ac:dyDescent="0.25">
      <c r="A416">
        <v>14</v>
      </c>
      <c r="B416" t="s">
        <v>754</v>
      </c>
      <c r="C416">
        <v>4</v>
      </c>
      <c r="D416" s="8">
        <v>45021.027083333334</v>
      </c>
      <c r="E416" s="8">
        <v>45021.190972222219</v>
      </c>
      <c r="F416" t="s">
        <v>14</v>
      </c>
      <c r="G416" t="s">
        <v>15</v>
      </c>
      <c r="H416" t="s">
        <v>16</v>
      </c>
      <c r="I416" s="5">
        <v>20.51</v>
      </c>
      <c r="J416" t="s">
        <v>24</v>
      </c>
      <c r="K416">
        <v>415</v>
      </c>
      <c r="L416" t="s">
        <v>25</v>
      </c>
      <c r="M416" t="s">
        <v>755</v>
      </c>
      <c r="N416">
        <f>VLOOKUP(salacsv__2[[#This Row],[Número de Orden]],Hoja4!A418:B1184,2,FALSE)</f>
        <v>158</v>
      </c>
      <c r="O416" s="9">
        <f>DATE(YEAR(salacsv__2[[#This Row],[Hora de Llegada]]),MONTH(salacsv__2[[#This Row],[Hora de Llegada]]),DAY(salacsv__2[[#This Row],[Hora de Llegada]]))</f>
        <v>45021</v>
      </c>
      <c r="P416" s="6">
        <f>MOD(salacsv__2[[#This Row],[Hora de Llegada]],1)</f>
        <v>2.7083333334303461E-2</v>
      </c>
      <c r="Q416" s="6">
        <f>MOD(salacsv__2[[#This Row],[Hora de Salida]],1)</f>
        <v>0.19097222221898846</v>
      </c>
      <c r="R416" s="6">
        <f>IF(salacsv__2[[#This Row],[Estado de la Mesa]]="Ocupada",(salacsv__2[[#This Row],[Hora de salida2]]-salacsv__2[[#This Row],[Hora de llegada2]])+$V$2,salacsv__2[[#This Row],[Hora de salida2]]-salacsv__2[[#This Row],[Hora de llegada2]])</f>
        <v>0.17430555555135166</v>
      </c>
      <c r="S416" s="5">
        <f>VLOOKUP(salacsv__2[[#This Row],[Número de Orden]],Hoja4!A418:C1184,3,FALSE)/60</f>
        <v>1.45</v>
      </c>
      <c r="T416" s="5">
        <f>IF(salacsv__2[[#This Row],[Tiempo de permanencia]]*24-S416&lt;0,0,salacsv__2[[#This Row],[Tiempo de permanencia]]*24-S416)</f>
        <v>2.7333333332324399</v>
      </c>
      <c r="U416" t="str">
        <f>IF(salacsv__2[[#This Row],[Tiempo de degustación (Horas)]]&gt;0,"SI","NO")</f>
        <v>SI</v>
      </c>
      <c r="W416" s="7" t="str">
        <f>TEXT(salacsv__2[[#This Row],[Fecha de factura]],"DDDD")</f>
        <v>miércoles</v>
      </c>
    </row>
    <row r="417" spans="1:23" x14ac:dyDescent="0.25">
      <c r="A417">
        <v>20</v>
      </c>
      <c r="B417" t="s">
        <v>162</v>
      </c>
      <c r="C417">
        <v>2</v>
      </c>
      <c r="D417" s="8">
        <v>45021.127083333333</v>
      </c>
      <c r="E417" s="8">
        <v>45021.275694444441</v>
      </c>
      <c r="F417" t="s">
        <v>73</v>
      </c>
      <c r="G417" t="s">
        <v>15</v>
      </c>
      <c r="H417" t="s">
        <v>16</v>
      </c>
      <c r="I417" s="5">
        <v>12.9</v>
      </c>
      <c r="J417" t="s">
        <v>28</v>
      </c>
      <c r="K417">
        <v>416</v>
      </c>
      <c r="L417" t="s">
        <v>55</v>
      </c>
      <c r="M417" t="s">
        <v>60</v>
      </c>
      <c r="N417">
        <f>VLOOKUP(salacsv__2[[#This Row],[Número de Orden]],Hoja4!A419:B1185,2,FALSE)</f>
        <v>25</v>
      </c>
      <c r="O417" s="9">
        <f>DATE(YEAR(salacsv__2[[#This Row],[Hora de Llegada]]),MONTH(salacsv__2[[#This Row],[Hora de Llegada]]),DAY(salacsv__2[[#This Row],[Hora de Llegada]]))</f>
        <v>45021</v>
      </c>
      <c r="P417" s="6">
        <f>MOD(salacsv__2[[#This Row],[Hora de Llegada]],1)</f>
        <v>0.12708333333284827</v>
      </c>
      <c r="Q417" s="6">
        <f>MOD(salacsv__2[[#This Row],[Hora de Salida]],1)</f>
        <v>0.27569444444088731</v>
      </c>
      <c r="R417" s="6">
        <f>IF(salacsv__2[[#This Row],[Estado de la Mesa]]="Ocupada",(salacsv__2[[#This Row],[Hora de salida2]]-salacsv__2[[#This Row],[Hora de llegada2]])+$V$2,salacsv__2[[#This Row],[Hora de salida2]]-salacsv__2[[#This Row],[Hora de llegada2]])</f>
        <v>0.14861111110803904</v>
      </c>
      <c r="S417" s="5">
        <f>VLOOKUP(salacsv__2[[#This Row],[Número de Orden]],Hoja4!A419:C1185,3,FALSE)/60</f>
        <v>0.15</v>
      </c>
      <c r="T417" s="5">
        <f>IF(salacsv__2[[#This Row],[Tiempo de permanencia]]*24-S417&lt;0,0,salacsv__2[[#This Row],[Tiempo de permanencia]]*24-S417)</f>
        <v>3.4166666665929371</v>
      </c>
      <c r="U417" t="str">
        <f>IF(salacsv__2[[#This Row],[Tiempo de degustación (Horas)]]&gt;0,"SI","NO")</f>
        <v>SI</v>
      </c>
      <c r="W417" s="7" t="str">
        <f>TEXT(salacsv__2[[#This Row],[Fecha de factura]],"DDDD")</f>
        <v>miércoles</v>
      </c>
    </row>
    <row r="418" spans="1:23" x14ac:dyDescent="0.25">
      <c r="A418">
        <v>7</v>
      </c>
      <c r="B418" t="s">
        <v>756</v>
      </c>
      <c r="C418">
        <v>2</v>
      </c>
      <c r="D418" s="8">
        <v>45021.142361111109</v>
      </c>
      <c r="E418" s="8">
        <v>45021.189583333333</v>
      </c>
      <c r="F418" t="s">
        <v>32</v>
      </c>
      <c r="G418" t="s">
        <v>15</v>
      </c>
      <c r="H418" t="s">
        <v>16</v>
      </c>
      <c r="I418" s="5">
        <v>35.08</v>
      </c>
      <c r="J418" t="s">
        <v>17</v>
      </c>
      <c r="K418">
        <v>417</v>
      </c>
      <c r="L418" t="s">
        <v>91</v>
      </c>
      <c r="M418" t="s">
        <v>757</v>
      </c>
      <c r="N418">
        <f>VLOOKUP(salacsv__2[[#This Row],[Número de Orden]],Hoja4!A420:B1186,2,FALSE)</f>
        <v>142</v>
      </c>
      <c r="O418" s="9">
        <f>DATE(YEAR(salacsv__2[[#This Row],[Hora de Llegada]]),MONTH(salacsv__2[[#This Row],[Hora de Llegada]]),DAY(salacsv__2[[#This Row],[Hora de Llegada]]))</f>
        <v>45021</v>
      </c>
      <c r="P418" s="6">
        <f>MOD(salacsv__2[[#This Row],[Hora de Llegada]],1)</f>
        <v>0.14236111110949423</v>
      </c>
      <c r="Q418" s="6">
        <f>MOD(salacsv__2[[#This Row],[Hora de Salida]],1)</f>
        <v>0.18958333333284827</v>
      </c>
      <c r="R418" s="6">
        <f>IF(salacsv__2[[#This Row],[Estado de la Mesa]]="Ocupada",(salacsv__2[[#This Row],[Hora de salida2]]-salacsv__2[[#This Row],[Hora de llegada2]])+$V$2,salacsv__2[[#This Row],[Hora de salida2]]-salacsv__2[[#This Row],[Hora de llegada2]])</f>
        <v>4.7222222223354038E-2</v>
      </c>
      <c r="S418" s="5">
        <f>VLOOKUP(salacsv__2[[#This Row],[Número de Orden]],Hoja4!A420:C1186,3,FALSE)/60</f>
        <v>1.5</v>
      </c>
      <c r="T418" s="5">
        <f>IF(salacsv__2[[#This Row],[Tiempo de permanencia]]*24-S418&lt;0,0,salacsv__2[[#This Row],[Tiempo de permanencia]]*24-S418)</f>
        <v>0</v>
      </c>
      <c r="U418" t="str">
        <f>IF(salacsv__2[[#This Row],[Tiempo de degustación (Horas)]]&gt;0,"SI","NO")</f>
        <v>NO</v>
      </c>
      <c r="W418" s="7" t="str">
        <f>TEXT(salacsv__2[[#This Row],[Fecha de factura]],"DDDD")</f>
        <v>miércoles</v>
      </c>
    </row>
    <row r="419" spans="1:23" x14ac:dyDescent="0.25">
      <c r="A419">
        <v>17</v>
      </c>
      <c r="B419" t="s">
        <v>758</v>
      </c>
      <c r="C419">
        <v>4</v>
      </c>
      <c r="D419" s="8">
        <v>45021.036111111112</v>
      </c>
      <c r="E419" s="8">
        <v>45021.146527777775</v>
      </c>
      <c r="F419" t="s">
        <v>52</v>
      </c>
      <c r="G419" t="s">
        <v>15</v>
      </c>
      <c r="H419" t="s">
        <v>16</v>
      </c>
      <c r="I419" s="5">
        <v>35.51</v>
      </c>
      <c r="J419" t="s">
        <v>28</v>
      </c>
      <c r="K419">
        <v>418</v>
      </c>
      <c r="L419" t="s">
        <v>59</v>
      </c>
      <c r="M419" t="s">
        <v>759</v>
      </c>
      <c r="N419">
        <f>VLOOKUP(salacsv__2[[#This Row],[Número de Orden]],Hoja4!A421:B1187,2,FALSE)</f>
        <v>118</v>
      </c>
      <c r="O419" s="9">
        <f>DATE(YEAR(salacsv__2[[#This Row],[Hora de Llegada]]),MONTH(salacsv__2[[#This Row],[Hora de Llegada]]),DAY(salacsv__2[[#This Row],[Hora de Llegada]]))</f>
        <v>45021</v>
      </c>
      <c r="P419" s="6">
        <f>MOD(salacsv__2[[#This Row],[Hora de Llegada]],1)</f>
        <v>3.6111111112404615E-2</v>
      </c>
      <c r="Q419" s="6">
        <f>MOD(salacsv__2[[#This Row],[Hora de Salida]],1)</f>
        <v>0.14652777777519077</v>
      </c>
      <c r="R419" s="6">
        <f>IF(salacsv__2[[#This Row],[Estado de la Mesa]]="Ocupada",(salacsv__2[[#This Row],[Hora de salida2]]-salacsv__2[[#This Row],[Hora de llegada2]])+$V$2,salacsv__2[[#This Row],[Hora de salida2]]-salacsv__2[[#This Row],[Hora de llegada2]])</f>
        <v>0.11041666666278616</v>
      </c>
      <c r="S419" s="5">
        <f>VLOOKUP(salacsv__2[[#This Row],[Número de Orden]],Hoja4!A421:C1187,3,FALSE)/60</f>
        <v>1.6666666666666667</v>
      </c>
      <c r="T419" s="5">
        <f>IF(salacsv__2[[#This Row],[Tiempo de permanencia]]*24-S419&lt;0,0,salacsv__2[[#This Row],[Tiempo de permanencia]]*24-S419)</f>
        <v>0.983333333240201</v>
      </c>
      <c r="U419" t="str">
        <f>IF(salacsv__2[[#This Row],[Tiempo de degustación (Horas)]]&gt;0,"SI","NO")</f>
        <v>SI</v>
      </c>
      <c r="W419" s="7" t="str">
        <f>TEXT(salacsv__2[[#This Row],[Fecha de factura]],"DDDD")</f>
        <v>miércoles</v>
      </c>
    </row>
    <row r="420" spans="1:23" x14ac:dyDescent="0.25">
      <c r="A420">
        <v>11</v>
      </c>
      <c r="B420" t="s">
        <v>760</v>
      </c>
      <c r="C420">
        <v>4</v>
      </c>
      <c r="D420" s="8">
        <v>45021.134722222225</v>
      </c>
      <c r="E420" s="8">
        <v>45021.238194444442</v>
      </c>
      <c r="F420" t="s">
        <v>21</v>
      </c>
      <c r="G420" t="s">
        <v>22</v>
      </c>
      <c r="H420" t="s">
        <v>16</v>
      </c>
      <c r="I420" s="5">
        <v>14.09</v>
      </c>
      <c r="J420" t="s">
        <v>24</v>
      </c>
      <c r="K420">
        <v>419</v>
      </c>
      <c r="L420" t="s">
        <v>49</v>
      </c>
      <c r="M420" t="s">
        <v>761</v>
      </c>
      <c r="N420">
        <f>VLOOKUP(salacsv__2[[#This Row],[Número de Orden]],Hoja4!A422:B1188,2,FALSE)</f>
        <v>67</v>
      </c>
      <c r="O420" s="9">
        <f>DATE(YEAR(salacsv__2[[#This Row],[Hora de Llegada]]),MONTH(salacsv__2[[#This Row],[Hora de Llegada]]),DAY(salacsv__2[[#This Row],[Hora de Llegada]]))</f>
        <v>45021</v>
      </c>
      <c r="P420" s="6">
        <f>MOD(salacsv__2[[#This Row],[Hora de Llegada]],1)</f>
        <v>0.13472222222480923</v>
      </c>
      <c r="Q420" s="6">
        <f>MOD(salacsv__2[[#This Row],[Hora de Salida]],1)</f>
        <v>0.2381944444423425</v>
      </c>
      <c r="R420" s="6">
        <f>IF(salacsv__2[[#This Row],[Estado de la Mesa]]="Ocupada",(salacsv__2[[#This Row],[Hora de salida2]]-salacsv__2[[#This Row],[Hora de llegada2]])+$V$2,salacsv__2[[#This Row],[Hora de salida2]]-salacsv__2[[#This Row],[Hora de llegada2]])</f>
        <v>0.11388888888419994</v>
      </c>
      <c r="S420" s="5">
        <f>VLOOKUP(salacsv__2[[#This Row],[Número de Orden]],Hoja4!A422:C1188,3,FALSE)/60</f>
        <v>1.0666666666666667</v>
      </c>
      <c r="T420" s="5">
        <f>IF(salacsv__2[[#This Row],[Tiempo de permanencia]]*24-S420&lt;0,0,salacsv__2[[#This Row],[Tiempo de permanencia]]*24-S420)</f>
        <v>1.6666666665541319</v>
      </c>
      <c r="U420" t="str">
        <f>IF(salacsv__2[[#This Row],[Tiempo de degustación (Horas)]]&gt;0,"SI","NO")</f>
        <v>SI</v>
      </c>
      <c r="W420" s="7" t="str">
        <f>TEXT(salacsv__2[[#This Row],[Fecha de factura]],"DDDD")</f>
        <v>miércoles</v>
      </c>
    </row>
    <row r="421" spans="1:23" x14ac:dyDescent="0.25">
      <c r="A421">
        <v>18</v>
      </c>
      <c r="B421" t="s">
        <v>252</v>
      </c>
      <c r="C421">
        <v>6</v>
      </c>
      <c r="D421" s="8">
        <v>45021.095833333333</v>
      </c>
      <c r="E421" s="8">
        <v>45021.228472222225</v>
      </c>
      <c r="F421" t="s">
        <v>32</v>
      </c>
      <c r="G421" t="s">
        <v>22</v>
      </c>
      <c r="H421" t="s">
        <v>16</v>
      </c>
      <c r="I421" s="5">
        <v>31.49</v>
      </c>
      <c r="J421" t="s">
        <v>24</v>
      </c>
      <c r="K421">
        <v>420</v>
      </c>
      <c r="L421" t="s">
        <v>29</v>
      </c>
      <c r="M421" t="s">
        <v>762</v>
      </c>
      <c r="N421">
        <f>VLOOKUP(salacsv__2[[#This Row],[Número de Orden]],Hoja4!A423:B1189,2,FALSE)</f>
        <v>242</v>
      </c>
      <c r="O421" s="9">
        <f>DATE(YEAR(salacsv__2[[#This Row],[Hora de Llegada]]),MONTH(salacsv__2[[#This Row],[Hora de Llegada]]),DAY(salacsv__2[[#This Row],[Hora de Llegada]]))</f>
        <v>45021</v>
      </c>
      <c r="P421" s="6">
        <f>MOD(salacsv__2[[#This Row],[Hora de Llegada]],1)</f>
        <v>9.5833333332848269E-2</v>
      </c>
      <c r="Q421" s="6">
        <f>MOD(salacsv__2[[#This Row],[Hora de Salida]],1)</f>
        <v>0.22847222222480923</v>
      </c>
      <c r="R421" s="6">
        <f>IF(salacsv__2[[#This Row],[Estado de la Mesa]]="Ocupada",(salacsv__2[[#This Row],[Hora de salida2]]-salacsv__2[[#This Row],[Hora de llegada2]])+$V$2,salacsv__2[[#This Row],[Hora de salida2]]-salacsv__2[[#This Row],[Hora de llegada2]])</f>
        <v>0.14305555555862762</v>
      </c>
      <c r="S421" s="5">
        <f>VLOOKUP(salacsv__2[[#This Row],[Número de Orden]],Hoja4!A423:C1189,3,FALSE)/60</f>
        <v>1.75</v>
      </c>
      <c r="T421" s="5">
        <f>IF(salacsv__2[[#This Row],[Tiempo de permanencia]]*24-S421&lt;0,0,salacsv__2[[#This Row],[Tiempo de permanencia]]*24-S421)</f>
        <v>1.683333333407063</v>
      </c>
      <c r="U421" t="str">
        <f>IF(salacsv__2[[#This Row],[Tiempo de degustación (Horas)]]&gt;0,"SI","NO")</f>
        <v>SI</v>
      </c>
      <c r="W421" s="7" t="str">
        <f>TEXT(salacsv__2[[#This Row],[Fecha de factura]],"DDDD")</f>
        <v>miércoles</v>
      </c>
    </row>
    <row r="422" spans="1:23" x14ac:dyDescent="0.25">
      <c r="A422">
        <v>10</v>
      </c>
      <c r="B422" t="s">
        <v>763</v>
      </c>
      <c r="C422">
        <v>1</v>
      </c>
      <c r="D422" s="8">
        <v>45021.067361111112</v>
      </c>
      <c r="E422" s="8">
        <v>45021.171527777777</v>
      </c>
      <c r="F422" t="s">
        <v>73</v>
      </c>
      <c r="G422" t="s">
        <v>22</v>
      </c>
      <c r="H422" t="s">
        <v>16</v>
      </c>
      <c r="I422" s="5">
        <v>17.57</v>
      </c>
      <c r="J422" t="s">
        <v>24</v>
      </c>
      <c r="K422">
        <v>421</v>
      </c>
      <c r="L422" t="s">
        <v>33</v>
      </c>
      <c r="M422" t="s">
        <v>764</v>
      </c>
      <c r="N422">
        <f>VLOOKUP(salacsv__2[[#This Row],[Número de Orden]],Hoja4!A424:B1190,2,FALSE)</f>
        <v>85</v>
      </c>
      <c r="O422" s="9">
        <f>DATE(YEAR(salacsv__2[[#This Row],[Hora de Llegada]]),MONTH(salacsv__2[[#This Row],[Hora de Llegada]]),DAY(salacsv__2[[#This Row],[Hora de Llegada]]))</f>
        <v>45021</v>
      </c>
      <c r="P422" s="6">
        <f>MOD(salacsv__2[[#This Row],[Hora de Llegada]],1)</f>
        <v>6.7361111112404615E-2</v>
      </c>
      <c r="Q422" s="6">
        <f>MOD(salacsv__2[[#This Row],[Hora de Salida]],1)</f>
        <v>0.17152777777664596</v>
      </c>
      <c r="R422" s="6">
        <f>IF(salacsv__2[[#This Row],[Estado de la Mesa]]="Ocupada",(salacsv__2[[#This Row],[Hora de salida2]]-salacsv__2[[#This Row],[Hora de llegada2]])+$V$2,salacsv__2[[#This Row],[Hora de salida2]]-salacsv__2[[#This Row],[Hora de llegada2]])</f>
        <v>0.11458333333090802</v>
      </c>
      <c r="S422" s="5">
        <f>VLOOKUP(salacsv__2[[#This Row],[Número de Orden]],Hoja4!A424:C1190,3,FALSE)/60</f>
        <v>1.1833333333333333</v>
      </c>
      <c r="T422" s="5">
        <f>IF(salacsv__2[[#This Row],[Tiempo de permanencia]]*24-S422&lt;0,0,salacsv__2[[#This Row],[Tiempo de permanencia]]*24-S422)</f>
        <v>1.566666666608459</v>
      </c>
      <c r="U422" t="str">
        <f>IF(salacsv__2[[#This Row],[Tiempo de degustación (Horas)]]&gt;0,"SI","NO")</f>
        <v>SI</v>
      </c>
      <c r="W422" s="7" t="str">
        <f>TEXT(salacsv__2[[#This Row],[Fecha de factura]],"DDDD")</f>
        <v>miércoles</v>
      </c>
    </row>
    <row r="423" spans="1:23" x14ac:dyDescent="0.25">
      <c r="A423">
        <v>12</v>
      </c>
      <c r="B423" t="s">
        <v>765</v>
      </c>
      <c r="C423">
        <v>6</v>
      </c>
      <c r="D423" s="8">
        <v>45021.025000000001</v>
      </c>
      <c r="E423" s="8">
        <v>45021.131249999999</v>
      </c>
      <c r="F423" t="s">
        <v>32</v>
      </c>
      <c r="G423" t="s">
        <v>22</v>
      </c>
      <c r="H423" t="s">
        <v>16</v>
      </c>
      <c r="I423" s="5">
        <v>39.72</v>
      </c>
      <c r="J423" t="s">
        <v>28</v>
      </c>
      <c r="K423">
        <v>422</v>
      </c>
      <c r="L423" t="s">
        <v>59</v>
      </c>
      <c r="M423" t="s">
        <v>766</v>
      </c>
      <c r="N423">
        <f>VLOOKUP(salacsv__2[[#This Row],[Número de Orden]],Hoja4!A425:B1191,2,FALSE)</f>
        <v>88</v>
      </c>
      <c r="O423" s="9">
        <f>DATE(YEAR(salacsv__2[[#This Row],[Hora de Llegada]]),MONTH(salacsv__2[[#This Row],[Hora de Llegada]]),DAY(salacsv__2[[#This Row],[Hora de Llegada]]))</f>
        <v>45021</v>
      </c>
      <c r="P423" s="6">
        <f>MOD(salacsv__2[[#This Row],[Hora de Llegada]],1)</f>
        <v>2.5000000001455192E-2</v>
      </c>
      <c r="Q423" s="6">
        <f>MOD(salacsv__2[[#This Row],[Hora de Salida]],1)</f>
        <v>0.13124999999854481</v>
      </c>
      <c r="R423" s="6">
        <f>IF(salacsv__2[[#This Row],[Estado de la Mesa]]="Ocupada",(salacsv__2[[#This Row],[Hora de salida2]]-salacsv__2[[#This Row],[Hora de llegada2]])+$V$2,salacsv__2[[#This Row],[Hora de salida2]]-salacsv__2[[#This Row],[Hora de llegada2]])</f>
        <v>0.10624999999708962</v>
      </c>
      <c r="S423" s="5">
        <f>VLOOKUP(salacsv__2[[#This Row],[Número de Orden]],Hoja4!A425:C1191,3,FALSE)/60</f>
        <v>0.56666666666666665</v>
      </c>
      <c r="T423" s="5">
        <f>IF(salacsv__2[[#This Row],[Tiempo de permanencia]]*24-S423&lt;0,0,salacsv__2[[#This Row],[Tiempo de permanencia]]*24-S423)</f>
        <v>1.9833333332634842</v>
      </c>
      <c r="U423" t="str">
        <f>IF(salacsv__2[[#This Row],[Tiempo de degustación (Horas)]]&gt;0,"SI","NO")</f>
        <v>SI</v>
      </c>
      <c r="W423" s="7" t="str">
        <f>TEXT(salacsv__2[[#This Row],[Fecha de factura]],"DDDD")</f>
        <v>miércoles</v>
      </c>
    </row>
    <row r="424" spans="1:23" x14ac:dyDescent="0.25">
      <c r="A424">
        <v>4</v>
      </c>
      <c r="B424" t="s">
        <v>106</v>
      </c>
      <c r="C424">
        <v>2</v>
      </c>
      <c r="D424" s="8">
        <v>45021.106944444444</v>
      </c>
      <c r="E424" s="8">
        <v>45021.206250000003</v>
      </c>
      <c r="F424" t="s">
        <v>73</v>
      </c>
      <c r="G424" t="s">
        <v>22</v>
      </c>
      <c r="H424" t="s">
        <v>23</v>
      </c>
      <c r="I424" s="5">
        <v>34.130000000000003</v>
      </c>
      <c r="J424" t="s">
        <v>17</v>
      </c>
      <c r="K424">
        <v>423</v>
      </c>
      <c r="L424" t="s">
        <v>62</v>
      </c>
      <c r="M424" t="s">
        <v>767</v>
      </c>
      <c r="N424">
        <f>VLOOKUP(salacsv__2[[#This Row],[Número de Orden]],Hoja4!A426:B1192,2,FALSE)</f>
        <v>152</v>
      </c>
      <c r="O424" s="9">
        <f>DATE(YEAR(salacsv__2[[#This Row],[Hora de Llegada]]),MONTH(salacsv__2[[#This Row],[Hora de Llegada]]),DAY(salacsv__2[[#This Row],[Hora de Llegada]]))</f>
        <v>45021</v>
      </c>
      <c r="P424" s="6">
        <f>MOD(salacsv__2[[#This Row],[Hora de Llegada]],1)</f>
        <v>0.10694444444379769</v>
      </c>
      <c r="Q424" s="6">
        <f>MOD(salacsv__2[[#This Row],[Hora de Salida]],1)</f>
        <v>0.20625000000291038</v>
      </c>
      <c r="R424" s="6">
        <f>IF(salacsv__2[[#This Row],[Estado de la Mesa]]="Ocupada",(salacsv__2[[#This Row],[Hora de salida2]]-salacsv__2[[#This Row],[Hora de llegada2]])+$V$2,salacsv__2[[#This Row],[Hora de salida2]]-salacsv__2[[#This Row],[Hora de llegada2]])</f>
        <v>9.930555555911269E-2</v>
      </c>
      <c r="S424" s="5">
        <f>VLOOKUP(salacsv__2[[#This Row],[Número de Orden]],Hoja4!A426:C1192,3,FALSE)/60</f>
        <v>0.51666666666666672</v>
      </c>
      <c r="T424" s="5">
        <f>IF(salacsv__2[[#This Row],[Tiempo de permanencia]]*24-S424&lt;0,0,salacsv__2[[#This Row],[Tiempo de permanencia]]*24-S424)</f>
        <v>1.866666666752038</v>
      </c>
      <c r="U424" t="str">
        <f>IF(salacsv__2[[#This Row],[Tiempo de degustación (Horas)]]&gt;0,"SI","NO")</f>
        <v>SI</v>
      </c>
      <c r="W424" s="7" t="str">
        <f>TEXT(salacsv__2[[#This Row],[Fecha de factura]],"DDDD")</f>
        <v>miércoles</v>
      </c>
    </row>
    <row r="425" spans="1:23" x14ac:dyDescent="0.25">
      <c r="A425">
        <v>13</v>
      </c>
      <c r="B425" t="s">
        <v>768</v>
      </c>
      <c r="C425">
        <v>3</v>
      </c>
      <c r="D425" s="8">
        <v>45021.047222222223</v>
      </c>
      <c r="E425" s="8">
        <v>45021.136805555558</v>
      </c>
      <c r="F425" t="s">
        <v>32</v>
      </c>
      <c r="G425" t="s">
        <v>15</v>
      </c>
      <c r="H425" t="s">
        <v>23</v>
      </c>
      <c r="I425" s="5">
        <v>11.02</v>
      </c>
      <c r="J425" t="s">
        <v>28</v>
      </c>
      <c r="K425">
        <v>424</v>
      </c>
      <c r="L425" t="s">
        <v>37</v>
      </c>
      <c r="M425" t="s">
        <v>769</v>
      </c>
      <c r="N425">
        <f>VLOOKUP(salacsv__2[[#This Row],[Número de Orden]],Hoja4!A427:B1193,2,FALSE)</f>
        <v>147</v>
      </c>
      <c r="O425" s="9">
        <f>DATE(YEAR(salacsv__2[[#This Row],[Hora de Llegada]]),MONTH(salacsv__2[[#This Row],[Hora de Llegada]]),DAY(salacsv__2[[#This Row],[Hora de Llegada]]))</f>
        <v>45021</v>
      </c>
      <c r="P425" s="6">
        <f>MOD(salacsv__2[[#This Row],[Hora de Llegada]],1)</f>
        <v>4.7222222223354038E-2</v>
      </c>
      <c r="Q425" s="6">
        <f>MOD(salacsv__2[[#This Row],[Hora de Salida]],1)</f>
        <v>0.1368055555576575</v>
      </c>
      <c r="R425" s="6">
        <f>IF(salacsv__2[[#This Row],[Estado de la Mesa]]="Ocupada",(salacsv__2[[#This Row],[Hora de salida2]]-salacsv__2[[#This Row],[Hora de llegada2]])+$V$2,salacsv__2[[#This Row],[Hora de salida2]]-salacsv__2[[#This Row],[Hora de llegada2]])</f>
        <v>8.9583333334303461E-2</v>
      </c>
      <c r="S425" s="5">
        <f>VLOOKUP(salacsv__2[[#This Row],[Número de Orden]],Hoja4!A427:C1193,3,FALSE)/60</f>
        <v>1.4666666666666666</v>
      </c>
      <c r="T425" s="5">
        <f>IF(salacsv__2[[#This Row],[Tiempo de permanencia]]*24-S425&lt;0,0,salacsv__2[[#This Row],[Tiempo de permanencia]]*24-S425)</f>
        <v>0.6833333333566165</v>
      </c>
      <c r="U425" t="str">
        <f>IF(salacsv__2[[#This Row],[Tiempo de degustación (Horas)]]&gt;0,"SI","NO")</f>
        <v>SI</v>
      </c>
      <c r="W425" s="7" t="str">
        <f>TEXT(salacsv__2[[#This Row],[Fecha de factura]],"DDDD")</f>
        <v>miércoles</v>
      </c>
    </row>
    <row r="426" spans="1:23" x14ac:dyDescent="0.25">
      <c r="A426">
        <v>18</v>
      </c>
      <c r="B426" t="s">
        <v>163</v>
      </c>
      <c r="C426">
        <v>3</v>
      </c>
      <c r="D426" s="8">
        <v>45021.058333333334</v>
      </c>
      <c r="E426" s="8">
        <v>45021.15625</v>
      </c>
      <c r="F426" t="s">
        <v>32</v>
      </c>
      <c r="G426" t="s">
        <v>22</v>
      </c>
      <c r="H426" t="s">
        <v>16</v>
      </c>
      <c r="I426" s="5">
        <v>49.43</v>
      </c>
      <c r="J426" t="s">
        <v>28</v>
      </c>
      <c r="K426">
        <v>425</v>
      </c>
      <c r="L426" t="s">
        <v>18</v>
      </c>
      <c r="M426" t="s">
        <v>53</v>
      </c>
      <c r="N426">
        <f>VLOOKUP(salacsv__2[[#This Row],[Número de Orden]],Hoja4!A428:B1194,2,FALSE)</f>
        <v>19</v>
      </c>
      <c r="O426" s="9">
        <f>DATE(YEAR(salacsv__2[[#This Row],[Hora de Llegada]]),MONTH(salacsv__2[[#This Row],[Hora de Llegada]]),DAY(salacsv__2[[#This Row],[Hora de Llegada]]))</f>
        <v>45021</v>
      </c>
      <c r="P426" s="6">
        <f>MOD(salacsv__2[[#This Row],[Hora de Llegada]],1)</f>
        <v>5.8333333334303461E-2</v>
      </c>
      <c r="Q426" s="6">
        <f>MOD(salacsv__2[[#This Row],[Hora de Salida]],1)</f>
        <v>0.15625</v>
      </c>
      <c r="R426" s="6">
        <f>IF(salacsv__2[[#This Row],[Estado de la Mesa]]="Ocupada",(salacsv__2[[#This Row],[Hora de salida2]]-salacsv__2[[#This Row],[Hora de llegada2]])+$V$2,salacsv__2[[#This Row],[Hora de salida2]]-salacsv__2[[#This Row],[Hora de llegada2]])</f>
        <v>9.7916666665696539E-2</v>
      </c>
      <c r="S426" s="5">
        <f>VLOOKUP(salacsv__2[[#This Row],[Número de Orden]],Hoja4!A428:C1194,3,FALSE)/60</f>
        <v>0.46666666666666667</v>
      </c>
      <c r="T426" s="5">
        <f>IF(salacsv__2[[#This Row],[Tiempo de permanencia]]*24-S426&lt;0,0,salacsv__2[[#This Row],[Tiempo de permanencia]]*24-S426)</f>
        <v>1.8833333333100502</v>
      </c>
      <c r="U426" t="str">
        <f>IF(salacsv__2[[#This Row],[Tiempo de degustación (Horas)]]&gt;0,"SI","NO")</f>
        <v>SI</v>
      </c>
      <c r="W426" s="7" t="str">
        <f>TEXT(salacsv__2[[#This Row],[Fecha de factura]],"DDDD")</f>
        <v>miércoles</v>
      </c>
    </row>
    <row r="427" spans="1:23" x14ac:dyDescent="0.25">
      <c r="A427">
        <v>5</v>
      </c>
      <c r="B427" t="s">
        <v>770</v>
      </c>
      <c r="C427">
        <v>2</v>
      </c>
      <c r="D427" s="8">
        <v>45021.132638888892</v>
      </c>
      <c r="E427" s="8">
        <v>45021.209722222222</v>
      </c>
      <c r="F427" t="s">
        <v>14</v>
      </c>
      <c r="G427" t="s">
        <v>22</v>
      </c>
      <c r="H427" t="s">
        <v>16</v>
      </c>
      <c r="I427" s="5">
        <v>47.8</v>
      </c>
      <c r="J427" t="s">
        <v>28</v>
      </c>
      <c r="K427">
        <v>426</v>
      </c>
      <c r="L427" t="s">
        <v>25</v>
      </c>
      <c r="M427" t="s">
        <v>771</v>
      </c>
      <c r="N427">
        <f>VLOOKUP(salacsv__2[[#This Row],[Número de Orden]],Hoja4!A429:B1195,2,FALSE)</f>
        <v>247</v>
      </c>
      <c r="O427" s="9">
        <f>DATE(YEAR(salacsv__2[[#This Row],[Hora de Llegada]]),MONTH(salacsv__2[[#This Row],[Hora de Llegada]]),DAY(salacsv__2[[#This Row],[Hora de Llegada]]))</f>
        <v>45021</v>
      </c>
      <c r="P427" s="6">
        <f>MOD(salacsv__2[[#This Row],[Hora de Llegada]],1)</f>
        <v>0.13263888889196096</v>
      </c>
      <c r="Q427" s="6">
        <f>MOD(salacsv__2[[#This Row],[Hora de Salida]],1)</f>
        <v>0.20972222222189885</v>
      </c>
      <c r="R427" s="6">
        <f>IF(salacsv__2[[#This Row],[Estado de la Mesa]]="Ocupada",(salacsv__2[[#This Row],[Hora de salida2]]-salacsv__2[[#This Row],[Hora de llegada2]])+$V$2,salacsv__2[[#This Row],[Hora de salida2]]-salacsv__2[[#This Row],[Hora de llegada2]])</f>
        <v>7.7083333329937886E-2</v>
      </c>
      <c r="S427" s="5">
        <f>VLOOKUP(salacsv__2[[#This Row],[Número de Orden]],Hoja4!A429:C1195,3,FALSE)/60</f>
        <v>1.9333333333333333</v>
      </c>
      <c r="T427" s="5">
        <f>IF(salacsv__2[[#This Row],[Tiempo de permanencia]]*24-S427&lt;0,0,salacsv__2[[#This Row],[Tiempo de permanencia]]*24-S427)</f>
        <v>0</v>
      </c>
      <c r="U427" t="str">
        <f>IF(salacsv__2[[#This Row],[Tiempo de degustación (Horas)]]&gt;0,"SI","NO")</f>
        <v>NO</v>
      </c>
      <c r="W427" s="7" t="str">
        <f>TEXT(salacsv__2[[#This Row],[Fecha de factura]],"DDDD")</f>
        <v>miércoles</v>
      </c>
    </row>
    <row r="428" spans="1:23" x14ac:dyDescent="0.25">
      <c r="A428">
        <v>2</v>
      </c>
      <c r="B428" t="s">
        <v>444</v>
      </c>
      <c r="C428">
        <v>4</v>
      </c>
      <c r="D428" s="8">
        <v>45021.106944444444</v>
      </c>
      <c r="E428" s="8">
        <v>45021.154861111114</v>
      </c>
      <c r="F428" t="s">
        <v>32</v>
      </c>
      <c r="G428" t="s">
        <v>22</v>
      </c>
      <c r="H428" t="s">
        <v>23</v>
      </c>
      <c r="I428" s="5">
        <v>43.74</v>
      </c>
      <c r="J428" t="s">
        <v>17</v>
      </c>
      <c r="K428">
        <v>427</v>
      </c>
      <c r="L428" t="s">
        <v>29</v>
      </c>
      <c r="M428" t="s">
        <v>772</v>
      </c>
      <c r="N428">
        <f>VLOOKUP(salacsv__2[[#This Row],[Número de Orden]],Hoja4!A430:B1196,2,FALSE)</f>
        <v>206</v>
      </c>
      <c r="O428" s="9">
        <f>DATE(YEAR(salacsv__2[[#This Row],[Hora de Llegada]]),MONTH(salacsv__2[[#This Row],[Hora de Llegada]]),DAY(salacsv__2[[#This Row],[Hora de Llegada]]))</f>
        <v>45021</v>
      </c>
      <c r="P428" s="6">
        <f>MOD(salacsv__2[[#This Row],[Hora de Llegada]],1)</f>
        <v>0.10694444444379769</v>
      </c>
      <c r="Q428" s="6">
        <f>MOD(salacsv__2[[#This Row],[Hora de Salida]],1)</f>
        <v>0.15486111111385981</v>
      </c>
      <c r="R428" s="6">
        <f>IF(salacsv__2[[#This Row],[Estado de la Mesa]]="Ocupada",(salacsv__2[[#This Row],[Hora de salida2]]-salacsv__2[[#This Row],[Hora de llegada2]])+$V$2,salacsv__2[[#This Row],[Hora de salida2]]-salacsv__2[[#This Row],[Hora de llegada2]])</f>
        <v>4.7916666670062114E-2</v>
      </c>
      <c r="S428" s="5">
        <f>VLOOKUP(salacsv__2[[#This Row],[Número de Orden]],Hoja4!A430:C1196,3,FALSE)/60</f>
        <v>2.7666666666666666</v>
      </c>
      <c r="T428" s="5">
        <f>IF(salacsv__2[[#This Row],[Tiempo de permanencia]]*24-S428&lt;0,0,salacsv__2[[#This Row],[Tiempo de permanencia]]*24-S428)</f>
        <v>0</v>
      </c>
      <c r="U428" t="str">
        <f>IF(salacsv__2[[#This Row],[Tiempo de degustación (Horas)]]&gt;0,"SI","NO")</f>
        <v>NO</v>
      </c>
      <c r="W428" s="7" t="str">
        <f>TEXT(salacsv__2[[#This Row],[Fecha de factura]],"DDDD")</f>
        <v>miércoles</v>
      </c>
    </row>
    <row r="429" spans="1:23" x14ac:dyDescent="0.25">
      <c r="A429">
        <v>7</v>
      </c>
      <c r="B429" t="s">
        <v>773</v>
      </c>
      <c r="C429">
        <v>5</v>
      </c>
      <c r="D429" s="8">
        <v>45021.137499999997</v>
      </c>
      <c r="E429" s="8">
        <v>45021.252083333333</v>
      </c>
      <c r="F429" t="s">
        <v>14</v>
      </c>
      <c r="G429" t="s">
        <v>48</v>
      </c>
      <c r="H429" t="s">
        <v>16</v>
      </c>
      <c r="I429" s="5">
        <v>15.6</v>
      </c>
      <c r="J429" t="s">
        <v>28</v>
      </c>
      <c r="K429">
        <v>428</v>
      </c>
      <c r="L429" t="s">
        <v>62</v>
      </c>
      <c r="M429" t="s">
        <v>774</v>
      </c>
      <c r="N429">
        <f>VLOOKUP(salacsv__2[[#This Row],[Número de Orden]],Hoja4!A431:B1197,2,FALSE)</f>
        <v>175</v>
      </c>
      <c r="O429" s="9">
        <f>DATE(YEAR(salacsv__2[[#This Row],[Hora de Llegada]]),MONTH(salacsv__2[[#This Row],[Hora de Llegada]]),DAY(salacsv__2[[#This Row],[Hora de Llegada]]))</f>
        <v>45021</v>
      </c>
      <c r="P429" s="6">
        <f>MOD(salacsv__2[[#This Row],[Hora de Llegada]],1)</f>
        <v>0.13749999999708962</v>
      </c>
      <c r="Q429" s="6">
        <f>MOD(salacsv__2[[#This Row],[Hora de Salida]],1)</f>
        <v>0.25208333333284827</v>
      </c>
      <c r="R429" s="6">
        <f>IF(salacsv__2[[#This Row],[Estado de la Mesa]]="Ocupada",(salacsv__2[[#This Row],[Hora de salida2]]-salacsv__2[[#This Row],[Hora de llegada2]])+$V$2,salacsv__2[[#This Row],[Hora de salida2]]-salacsv__2[[#This Row],[Hora de llegada2]])</f>
        <v>0.11458333333575865</v>
      </c>
      <c r="S429" s="5">
        <f>VLOOKUP(salacsv__2[[#This Row],[Número de Orden]],Hoja4!A431:C1197,3,FALSE)/60</f>
        <v>2.9833333333333334</v>
      </c>
      <c r="T429" s="5">
        <f>IF(salacsv__2[[#This Row],[Tiempo de permanencia]]*24-S429&lt;0,0,salacsv__2[[#This Row],[Tiempo de permanencia]]*24-S429)</f>
        <v>0</v>
      </c>
      <c r="U429" t="str">
        <f>IF(salacsv__2[[#This Row],[Tiempo de degustación (Horas)]]&gt;0,"SI","NO")</f>
        <v>NO</v>
      </c>
      <c r="W429" s="7" t="str">
        <f>TEXT(salacsv__2[[#This Row],[Fecha de factura]],"DDDD")</f>
        <v>miércoles</v>
      </c>
    </row>
    <row r="430" spans="1:23" x14ac:dyDescent="0.25">
      <c r="A430">
        <v>8</v>
      </c>
      <c r="B430" t="s">
        <v>164</v>
      </c>
      <c r="C430">
        <v>1</v>
      </c>
      <c r="D430" s="8">
        <v>45021.006944444445</v>
      </c>
      <c r="E430" s="8">
        <v>45021.156944444447</v>
      </c>
      <c r="F430" t="s">
        <v>14</v>
      </c>
      <c r="G430" t="s">
        <v>22</v>
      </c>
      <c r="H430" t="s">
        <v>16</v>
      </c>
      <c r="I430" s="5">
        <v>10.95</v>
      </c>
      <c r="J430" t="s">
        <v>28</v>
      </c>
      <c r="K430">
        <v>429</v>
      </c>
      <c r="L430" t="s">
        <v>25</v>
      </c>
      <c r="M430" t="s">
        <v>71</v>
      </c>
      <c r="N430">
        <f>VLOOKUP(salacsv__2[[#This Row],[Número de Orden]],Hoja4!A432:B1198,2,FALSE)</f>
        <v>78</v>
      </c>
      <c r="O430" s="9">
        <f>DATE(YEAR(salacsv__2[[#This Row],[Hora de Llegada]]),MONTH(salacsv__2[[#This Row],[Hora de Llegada]]),DAY(salacsv__2[[#This Row],[Hora de Llegada]]))</f>
        <v>45021</v>
      </c>
      <c r="P430" s="6">
        <f>MOD(salacsv__2[[#This Row],[Hora de Llegada]],1)</f>
        <v>6.9444444452528842E-3</v>
      </c>
      <c r="Q430" s="6">
        <f>MOD(salacsv__2[[#This Row],[Hora de Salida]],1)</f>
        <v>0.15694444444670808</v>
      </c>
      <c r="R430" s="6">
        <f>IF(salacsv__2[[#This Row],[Estado de la Mesa]]="Ocupada",(salacsv__2[[#This Row],[Hora de salida2]]-salacsv__2[[#This Row],[Hora de llegada2]])+$V$2,salacsv__2[[#This Row],[Hora de salida2]]-salacsv__2[[#This Row],[Hora de llegada2]])</f>
        <v>0.15000000000145519</v>
      </c>
      <c r="S430" s="5">
        <f>VLOOKUP(salacsv__2[[#This Row],[Número de Orden]],Hoja4!A432:C1198,3,FALSE)/60</f>
        <v>0.45</v>
      </c>
      <c r="T430" s="5">
        <f>IF(salacsv__2[[#This Row],[Tiempo de permanencia]]*24-S430&lt;0,0,salacsv__2[[#This Row],[Tiempo de permanencia]]*24-S430)</f>
        <v>3.1500000000349244</v>
      </c>
      <c r="U430" t="str">
        <f>IF(salacsv__2[[#This Row],[Tiempo de degustación (Horas)]]&gt;0,"SI","NO")</f>
        <v>SI</v>
      </c>
      <c r="W430" s="7" t="str">
        <f>TEXT(salacsv__2[[#This Row],[Fecha de factura]],"DDDD")</f>
        <v>miércoles</v>
      </c>
    </row>
    <row r="431" spans="1:23" x14ac:dyDescent="0.25">
      <c r="A431">
        <v>7</v>
      </c>
      <c r="B431" t="s">
        <v>165</v>
      </c>
      <c r="C431">
        <v>3</v>
      </c>
      <c r="D431" s="8">
        <v>45021.097916666666</v>
      </c>
      <c r="E431" s="8">
        <v>45021.165972222225</v>
      </c>
      <c r="F431" t="s">
        <v>14</v>
      </c>
      <c r="G431" t="s">
        <v>22</v>
      </c>
      <c r="H431" t="s">
        <v>36</v>
      </c>
      <c r="I431" s="5">
        <v>42.09</v>
      </c>
      <c r="J431" t="s">
        <v>28</v>
      </c>
      <c r="K431">
        <v>430</v>
      </c>
      <c r="L431" t="s">
        <v>91</v>
      </c>
      <c r="M431" t="s">
        <v>60</v>
      </c>
      <c r="N431">
        <f>VLOOKUP(salacsv__2[[#This Row],[Número de Orden]],Hoja4!A433:B1199,2,FALSE)</f>
        <v>25</v>
      </c>
      <c r="O431" s="9">
        <f>DATE(YEAR(salacsv__2[[#This Row],[Hora de Llegada]]),MONTH(salacsv__2[[#This Row],[Hora de Llegada]]),DAY(salacsv__2[[#This Row],[Hora de Llegada]]))</f>
        <v>45021</v>
      </c>
      <c r="P431" s="6">
        <f>MOD(salacsv__2[[#This Row],[Hora de Llegada]],1)</f>
        <v>9.7916666665696539E-2</v>
      </c>
      <c r="Q431" s="6">
        <f>MOD(salacsv__2[[#This Row],[Hora de Salida]],1)</f>
        <v>0.16597222222480923</v>
      </c>
      <c r="R431" s="6">
        <f>IF(salacsv__2[[#This Row],[Estado de la Mesa]]="Ocupada",(salacsv__2[[#This Row],[Hora de salida2]]-salacsv__2[[#This Row],[Hora de llegada2]])+$V$2,salacsv__2[[#This Row],[Hora de salida2]]-salacsv__2[[#This Row],[Hora de llegada2]])</f>
        <v>6.805555555911269E-2</v>
      </c>
      <c r="S431" s="5">
        <f>VLOOKUP(salacsv__2[[#This Row],[Número de Orden]],Hoja4!A433:C1199,3,FALSE)/60</f>
        <v>0.81666666666666665</v>
      </c>
      <c r="T431" s="5">
        <f>IF(salacsv__2[[#This Row],[Tiempo de permanencia]]*24-S431&lt;0,0,salacsv__2[[#This Row],[Tiempo de permanencia]]*24-S431)</f>
        <v>0.81666666675203792</v>
      </c>
      <c r="U431" t="str">
        <f>IF(salacsv__2[[#This Row],[Tiempo de degustación (Horas)]]&gt;0,"SI","NO")</f>
        <v>SI</v>
      </c>
      <c r="W431" s="7" t="str">
        <f>TEXT(salacsv__2[[#This Row],[Fecha de factura]],"DDDD")</f>
        <v>miércoles</v>
      </c>
    </row>
    <row r="432" spans="1:23" x14ac:dyDescent="0.25">
      <c r="A432">
        <v>15</v>
      </c>
      <c r="B432" t="s">
        <v>125</v>
      </c>
      <c r="C432">
        <v>5</v>
      </c>
      <c r="D432" s="8">
        <v>45021.147916666669</v>
      </c>
      <c r="E432" s="8">
        <v>45021.309027777781</v>
      </c>
      <c r="F432" t="s">
        <v>21</v>
      </c>
      <c r="G432" t="s">
        <v>22</v>
      </c>
      <c r="H432" t="s">
        <v>16</v>
      </c>
      <c r="I432" s="5">
        <v>39.82</v>
      </c>
      <c r="J432" t="s">
        <v>17</v>
      </c>
      <c r="K432">
        <v>431</v>
      </c>
      <c r="L432" t="s">
        <v>49</v>
      </c>
      <c r="M432" t="s">
        <v>40</v>
      </c>
      <c r="N432">
        <f>VLOOKUP(salacsv__2[[#This Row],[Número de Orden]],Hoja4!A434:B1200,2,FALSE)</f>
        <v>60</v>
      </c>
      <c r="O432" s="9">
        <f>DATE(YEAR(salacsv__2[[#This Row],[Hora de Llegada]]),MONTH(salacsv__2[[#This Row],[Hora de Llegada]]),DAY(salacsv__2[[#This Row],[Hora de Llegada]]))</f>
        <v>45021</v>
      </c>
      <c r="P432" s="6">
        <f>MOD(salacsv__2[[#This Row],[Hora de Llegada]],1)</f>
        <v>0.14791666666860692</v>
      </c>
      <c r="Q432" s="6">
        <f>MOD(salacsv__2[[#This Row],[Hora de Salida]],1)</f>
        <v>0.30902777778101154</v>
      </c>
      <c r="R432" s="6">
        <f>IF(salacsv__2[[#This Row],[Estado de la Mesa]]="Ocupada",(salacsv__2[[#This Row],[Hora de salida2]]-salacsv__2[[#This Row],[Hora de llegada2]])+$V$2,salacsv__2[[#This Row],[Hora de salida2]]-salacsv__2[[#This Row],[Hora de llegada2]])</f>
        <v>0.16111111111240461</v>
      </c>
      <c r="S432" s="5">
        <f>VLOOKUP(salacsv__2[[#This Row],[Número de Orden]],Hoja4!A434:C1200,3,FALSE)/60</f>
        <v>0.33333333333333331</v>
      </c>
      <c r="T432" s="5">
        <f>IF(salacsv__2[[#This Row],[Tiempo de permanencia]]*24-S432&lt;0,0,salacsv__2[[#This Row],[Tiempo de permanencia]]*24-S432)</f>
        <v>3.5333333333643773</v>
      </c>
      <c r="U432" t="str">
        <f>IF(salacsv__2[[#This Row],[Tiempo de degustación (Horas)]]&gt;0,"SI","NO")</f>
        <v>SI</v>
      </c>
      <c r="W432" s="7" t="str">
        <f>TEXT(salacsv__2[[#This Row],[Fecha de factura]],"DDDD")</f>
        <v>miércoles</v>
      </c>
    </row>
    <row r="433" spans="1:23" x14ac:dyDescent="0.25">
      <c r="A433">
        <v>10</v>
      </c>
      <c r="B433" t="s">
        <v>775</v>
      </c>
      <c r="C433">
        <v>2</v>
      </c>
      <c r="D433" s="8">
        <v>45021.146527777775</v>
      </c>
      <c r="E433" s="8">
        <v>45021.245833333334</v>
      </c>
      <c r="F433" t="s">
        <v>14</v>
      </c>
      <c r="G433" t="s">
        <v>15</v>
      </c>
      <c r="H433" t="s">
        <v>16</v>
      </c>
      <c r="I433" s="5">
        <v>18.71</v>
      </c>
      <c r="J433" t="s">
        <v>17</v>
      </c>
      <c r="K433">
        <v>432</v>
      </c>
      <c r="L433" t="s">
        <v>37</v>
      </c>
      <c r="M433" t="s">
        <v>776</v>
      </c>
      <c r="N433">
        <f>VLOOKUP(salacsv__2[[#This Row],[Número de Orden]],Hoja4!A435:B1201,2,FALSE)</f>
        <v>109</v>
      </c>
      <c r="O433" s="9">
        <f>DATE(YEAR(salacsv__2[[#This Row],[Hora de Llegada]]),MONTH(salacsv__2[[#This Row],[Hora de Llegada]]),DAY(salacsv__2[[#This Row],[Hora de Llegada]]))</f>
        <v>45021</v>
      </c>
      <c r="P433" s="6">
        <f>MOD(salacsv__2[[#This Row],[Hora de Llegada]],1)</f>
        <v>0.14652777777519077</v>
      </c>
      <c r="Q433" s="6">
        <f>MOD(salacsv__2[[#This Row],[Hora de Salida]],1)</f>
        <v>0.24583333333430346</v>
      </c>
      <c r="R433" s="6">
        <f>IF(salacsv__2[[#This Row],[Estado de la Mesa]]="Ocupada",(salacsv__2[[#This Row],[Hora de salida2]]-salacsv__2[[#This Row],[Hora de llegada2]])+$V$2,salacsv__2[[#This Row],[Hora de salida2]]-salacsv__2[[#This Row],[Hora de llegada2]])</f>
        <v>9.930555555911269E-2</v>
      </c>
      <c r="S433" s="5">
        <f>VLOOKUP(salacsv__2[[#This Row],[Número de Orden]],Hoja4!A435:C1201,3,FALSE)/60</f>
        <v>1.2333333333333334</v>
      </c>
      <c r="T433" s="5">
        <f>IF(salacsv__2[[#This Row],[Tiempo de permanencia]]*24-S433&lt;0,0,salacsv__2[[#This Row],[Tiempo de permanencia]]*24-S433)</f>
        <v>1.1500000000853712</v>
      </c>
      <c r="U433" t="str">
        <f>IF(salacsv__2[[#This Row],[Tiempo de degustación (Horas)]]&gt;0,"SI","NO")</f>
        <v>SI</v>
      </c>
      <c r="W433" s="7" t="str">
        <f>TEXT(salacsv__2[[#This Row],[Fecha de factura]],"DDDD")</f>
        <v>miércoles</v>
      </c>
    </row>
    <row r="434" spans="1:23" x14ac:dyDescent="0.25">
      <c r="A434">
        <v>10</v>
      </c>
      <c r="B434" t="s">
        <v>247</v>
      </c>
      <c r="C434">
        <v>4</v>
      </c>
      <c r="D434" s="8">
        <v>45021.051388888889</v>
      </c>
      <c r="E434" s="8">
        <v>45021.131249999999</v>
      </c>
      <c r="F434" t="s">
        <v>14</v>
      </c>
      <c r="G434" t="s">
        <v>22</v>
      </c>
      <c r="H434" t="s">
        <v>16</v>
      </c>
      <c r="I434" s="5">
        <v>45.77</v>
      </c>
      <c r="J434" t="s">
        <v>28</v>
      </c>
      <c r="K434">
        <v>433</v>
      </c>
      <c r="L434" t="s">
        <v>29</v>
      </c>
      <c r="M434" t="s">
        <v>777</v>
      </c>
      <c r="N434">
        <f>VLOOKUP(salacsv__2[[#This Row],[Número de Orden]],Hoja4!A436:B1202,2,FALSE)</f>
        <v>102</v>
      </c>
      <c r="O434" s="9">
        <f>DATE(YEAR(salacsv__2[[#This Row],[Hora de Llegada]]),MONTH(salacsv__2[[#This Row],[Hora de Llegada]]),DAY(salacsv__2[[#This Row],[Hora de Llegada]]))</f>
        <v>45021</v>
      </c>
      <c r="P434" s="6">
        <f>MOD(salacsv__2[[#This Row],[Hora de Llegada]],1)</f>
        <v>5.1388888889050577E-2</v>
      </c>
      <c r="Q434" s="6">
        <f>MOD(salacsv__2[[#This Row],[Hora de Salida]],1)</f>
        <v>0.13124999999854481</v>
      </c>
      <c r="R434" s="6">
        <f>IF(salacsv__2[[#This Row],[Estado de la Mesa]]="Ocupada",(salacsv__2[[#This Row],[Hora de salida2]]-salacsv__2[[#This Row],[Hora de llegada2]])+$V$2,salacsv__2[[#This Row],[Hora de salida2]]-salacsv__2[[#This Row],[Hora de llegada2]])</f>
        <v>7.9861111109494232E-2</v>
      </c>
      <c r="S434" s="5">
        <f>VLOOKUP(salacsv__2[[#This Row],[Número de Orden]],Hoja4!A436:C1202,3,FALSE)/60</f>
        <v>1.2333333333333334</v>
      </c>
      <c r="T434" s="5">
        <f>IF(salacsv__2[[#This Row],[Tiempo de permanencia]]*24-S434&lt;0,0,salacsv__2[[#This Row],[Tiempo de permanencia]]*24-S434)</f>
        <v>0.68333333329452817</v>
      </c>
      <c r="U434" t="str">
        <f>IF(salacsv__2[[#This Row],[Tiempo de degustación (Horas)]]&gt;0,"SI","NO")</f>
        <v>SI</v>
      </c>
      <c r="W434" s="7" t="str">
        <f>TEXT(salacsv__2[[#This Row],[Fecha de factura]],"DDDD")</f>
        <v>miércoles</v>
      </c>
    </row>
    <row r="435" spans="1:23" x14ac:dyDescent="0.25">
      <c r="A435">
        <v>15</v>
      </c>
      <c r="B435" t="s">
        <v>778</v>
      </c>
      <c r="C435">
        <v>4</v>
      </c>
      <c r="D435" s="8">
        <v>45021.010416666664</v>
      </c>
      <c r="E435" s="8">
        <v>45021.163194444445</v>
      </c>
      <c r="F435" t="s">
        <v>14</v>
      </c>
      <c r="G435" t="s">
        <v>22</v>
      </c>
      <c r="H435" t="s">
        <v>16</v>
      </c>
      <c r="I435" s="5">
        <v>37.15</v>
      </c>
      <c r="J435" t="s">
        <v>28</v>
      </c>
      <c r="K435">
        <v>434</v>
      </c>
      <c r="L435" t="s">
        <v>29</v>
      </c>
      <c r="M435" t="s">
        <v>779</v>
      </c>
      <c r="N435">
        <f>VLOOKUP(salacsv__2[[#This Row],[Número de Orden]],Hoja4!A437:B1203,2,FALSE)</f>
        <v>96</v>
      </c>
      <c r="O435" s="9">
        <f>DATE(YEAR(salacsv__2[[#This Row],[Hora de Llegada]]),MONTH(salacsv__2[[#This Row],[Hora de Llegada]]),DAY(salacsv__2[[#This Row],[Hora de Llegada]]))</f>
        <v>45021</v>
      </c>
      <c r="P435" s="6">
        <f>MOD(salacsv__2[[#This Row],[Hora de Llegada]],1)</f>
        <v>1.0416666664241347E-2</v>
      </c>
      <c r="Q435" s="6">
        <f>MOD(salacsv__2[[#This Row],[Hora de Salida]],1)</f>
        <v>0.16319444444525288</v>
      </c>
      <c r="R435" s="6">
        <f>IF(salacsv__2[[#This Row],[Estado de la Mesa]]="Ocupada",(salacsv__2[[#This Row],[Hora de salida2]]-salacsv__2[[#This Row],[Hora de llegada2]])+$V$2,salacsv__2[[#This Row],[Hora de salida2]]-salacsv__2[[#This Row],[Hora de llegada2]])</f>
        <v>0.15277777778101154</v>
      </c>
      <c r="S435" s="5">
        <f>VLOOKUP(salacsv__2[[#This Row],[Número de Orden]],Hoja4!A437:C1203,3,FALSE)/60</f>
        <v>0.96666666666666667</v>
      </c>
      <c r="T435" s="5">
        <f>IF(salacsv__2[[#This Row],[Tiempo de permanencia]]*24-S435&lt;0,0,salacsv__2[[#This Row],[Tiempo de permanencia]]*24-S435)</f>
        <v>2.7000000000776101</v>
      </c>
      <c r="U435" t="str">
        <f>IF(salacsv__2[[#This Row],[Tiempo de degustación (Horas)]]&gt;0,"SI","NO")</f>
        <v>SI</v>
      </c>
      <c r="W435" s="7" t="str">
        <f>TEXT(salacsv__2[[#This Row],[Fecha de factura]],"DDDD")</f>
        <v>miércoles</v>
      </c>
    </row>
    <row r="436" spans="1:23" x14ac:dyDescent="0.25">
      <c r="A436">
        <v>17</v>
      </c>
      <c r="B436" t="s">
        <v>780</v>
      </c>
      <c r="C436">
        <v>6</v>
      </c>
      <c r="D436" s="8">
        <v>45021.161805555559</v>
      </c>
      <c r="E436" s="8">
        <v>45021.250694444447</v>
      </c>
      <c r="F436" t="s">
        <v>21</v>
      </c>
      <c r="G436" t="s">
        <v>22</v>
      </c>
      <c r="H436" t="s">
        <v>16</v>
      </c>
      <c r="I436" s="5">
        <v>30.48</v>
      </c>
      <c r="J436" t="s">
        <v>24</v>
      </c>
      <c r="K436">
        <v>435</v>
      </c>
      <c r="L436" t="s">
        <v>59</v>
      </c>
      <c r="M436" t="s">
        <v>781</v>
      </c>
      <c r="N436">
        <f>VLOOKUP(salacsv__2[[#This Row],[Número de Orden]],Hoja4!A438:B1204,2,FALSE)</f>
        <v>154</v>
      </c>
      <c r="O436" s="9">
        <f>DATE(YEAR(salacsv__2[[#This Row],[Hora de Llegada]]),MONTH(salacsv__2[[#This Row],[Hora de Llegada]]),DAY(salacsv__2[[#This Row],[Hora de Llegada]]))</f>
        <v>45021</v>
      </c>
      <c r="P436" s="6">
        <f>MOD(salacsv__2[[#This Row],[Hora de Llegada]],1)</f>
        <v>0.16180555555911269</v>
      </c>
      <c r="Q436" s="6">
        <f>MOD(salacsv__2[[#This Row],[Hora de Salida]],1)</f>
        <v>0.25069444444670808</v>
      </c>
      <c r="R436" s="6">
        <f>IF(salacsv__2[[#This Row],[Estado de la Mesa]]="Ocupada",(salacsv__2[[#This Row],[Hora de salida2]]-salacsv__2[[#This Row],[Hora de llegada2]])+$V$2,salacsv__2[[#This Row],[Hora de salida2]]-salacsv__2[[#This Row],[Hora de llegada2]])</f>
        <v>9.9305555554262057E-2</v>
      </c>
      <c r="S436" s="5">
        <f>VLOOKUP(salacsv__2[[#This Row],[Número de Orden]],Hoja4!A438:C1204,3,FALSE)/60</f>
        <v>1.85</v>
      </c>
      <c r="T436" s="5">
        <f>IF(salacsv__2[[#This Row],[Tiempo de permanencia]]*24-S436&lt;0,0,salacsv__2[[#This Row],[Tiempo de permanencia]]*24-S436)</f>
        <v>0.53333333330228916</v>
      </c>
      <c r="U436" t="str">
        <f>IF(salacsv__2[[#This Row],[Tiempo de degustación (Horas)]]&gt;0,"SI","NO")</f>
        <v>SI</v>
      </c>
      <c r="W436" s="7" t="str">
        <f>TEXT(salacsv__2[[#This Row],[Fecha de factura]],"DDDD")</f>
        <v>miércoles</v>
      </c>
    </row>
    <row r="437" spans="1:23" x14ac:dyDescent="0.25">
      <c r="A437">
        <v>10</v>
      </c>
      <c r="B437" t="s">
        <v>166</v>
      </c>
      <c r="C437">
        <v>3</v>
      </c>
      <c r="D437" s="8">
        <v>45021.008333333331</v>
      </c>
      <c r="E437" s="8">
        <v>45021.169444444444</v>
      </c>
      <c r="F437" t="s">
        <v>21</v>
      </c>
      <c r="G437" t="s">
        <v>22</v>
      </c>
      <c r="H437" t="s">
        <v>16</v>
      </c>
      <c r="I437" s="5">
        <v>10.14</v>
      </c>
      <c r="J437" t="s">
        <v>24</v>
      </c>
      <c r="K437">
        <v>436</v>
      </c>
      <c r="L437" t="s">
        <v>25</v>
      </c>
      <c r="M437" t="s">
        <v>30</v>
      </c>
      <c r="N437">
        <f>VLOOKUP(salacsv__2[[#This Row],[Número de Orden]],Hoja4!A439:B1205,2,FALSE)</f>
        <v>56</v>
      </c>
      <c r="O437" s="9">
        <f>DATE(YEAR(salacsv__2[[#This Row],[Hora de Llegada]]),MONTH(salacsv__2[[#This Row],[Hora de Llegada]]),DAY(salacsv__2[[#This Row],[Hora de Llegada]]))</f>
        <v>45021</v>
      </c>
      <c r="P437" s="6">
        <f>MOD(salacsv__2[[#This Row],[Hora de Llegada]],1)</f>
        <v>8.333333331393078E-3</v>
      </c>
      <c r="Q437" s="6">
        <f>MOD(salacsv__2[[#This Row],[Hora de Salida]],1)</f>
        <v>0.16944444444379769</v>
      </c>
      <c r="R437" s="6">
        <f>IF(salacsv__2[[#This Row],[Estado de la Mesa]]="Ocupada",(salacsv__2[[#This Row],[Hora de salida2]]-salacsv__2[[#This Row],[Hora de llegada2]])+$V$2,salacsv__2[[#This Row],[Hora de salida2]]-salacsv__2[[#This Row],[Hora de llegada2]])</f>
        <v>0.17152777777907127</v>
      </c>
      <c r="S437" s="5">
        <f>VLOOKUP(salacsv__2[[#This Row],[Número de Orden]],Hoja4!A439:C1205,3,FALSE)/60</f>
        <v>0.75</v>
      </c>
      <c r="T437" s="5">
        <f>IF(salacsv__2[[#This Row],[Tiempo de permanencia]]*24-S437&lt;0,0,salacsv__2[[#This Row],[Tiempo de permanencia]]*24-S437)</f>
        <v>3.3666666666977108</v>
      </c>
      <c r="U437" t="str">
        <f>IF(salacsv__2[[#This Row],[Tiempo de degustación (Horas)]]&gt;0,"SI","NO")</f>
        <v>SI</v>
      </c>
      <c r="W437" s="7" t="str">
        <f>TEXT(salacsv__2[[#This Row],[Fecha de factura]],"DDDD")</f>
        <v>miércoles</v>
      </c>
    </row>
    <row r="438" spans="1:23" x14ac:dyDescent="0.25">
      <c r="A438">
        <v>16</v>
      </c>
      <c r="B438" t="s">
        <v>167</v>
      </c>
      <c r="C438">
        <v>6</v>
      </c>
      <c r="D438" s="8">
        <v>45021.126388888886</v>
      </c>
      <c r="E438" s="8">
        <v>45021.225694444445</v>
      </c>
      <c r="F438" t="s">
        <v>52</v>
      </c>
      <c r="G438" t="s">
        <v>22</v>
      </c>
      <c r="H438" t="s">
        <v>16</v>
      </c>
      <c r="I438" s="5">
        <v>12.56</v>
      </c>
      <c r="J438" t="s">
        <v>28</v>
      </c>
      <c r="K438">
        <v>437</v>
      </c>
      <c r="L438" t="s">
        <v>70</v>
      </c>
      <c r="M438" t="s">
        <v>19</v>
      </c>
      <c r="N438">
        <f>VLOOKUP(salacsv__2[[#This Row],[Número de Orden]],Hoja4!A440:B1206,2,FALSE)</f>
        <v>70</v>
      </c>
      <c r="O438" s="9">
        <f>DATE(YEAR(salacsv__2[[#This Row],[Hora de Llegada]]),MONTH(salacsv__2[[#This Row],[Hora de Llegada]]),DAY(salacsv__2[[#This Row],[Hora de Llegada]]))</f>
        <v>45021</v>
      </c>
      <c r="P438" s="6">
        <f>MOD(salacsv__2[[#This Row],[Hora de Llegada]],1)</f>
        <v>0.12638888888614019</v>
      </c>
      <c r="Q438" s="6">
        <f>MOD(salacsv__2[[#This Row],[Hora de Salida]],1)</f>
        <v>0.22569444444525288</v>
      </c>
      <c r="R438" s="6">
        <f>IF(salacsv__2[[#This Row],[Estado de la Mesa]]="Ocupada",(salacsv__2[[#This Row],[Hora de salida2]]-salacsv__2[[#This Row],[Hora de llegada2]])+$V$2,salacsv__2[[#This Row],[Hora de salida2]]-salacsv__2[[#This Row],[Hora de llegada2]])</f>
        <v>9.930555555911269E-2</v>
      </c>
      <c r="S438" s="5">
        <f>VLOOKUP(salacsv__2[[#This Row],[Número de Orden]],Hoja4!A440:C1206,3,FALSE)/60</f>
        <v>0.85</v>
      </c>
      <c r="T438" s="5">
        <f>IF(salacsv__2[[#This Row],[Tiempo de permanencia]]*24-S438&lt;0,0,salacsv__2[[#This Row],[Tiempo de permanencia]]*24-S438)</f>
        <v>1.5333333334187045</v>
      </c>
      <c r="U438" t="str">
        <f>IF(salacsv__2[[#This Row],[Tiempo de degustación (Horas)]]&gt;0,"SI","NO")</f>
        <v>SI</v>
      </c>
      <c r="W438" s="7" t="str">
        <f>TEXT(salacsv__2[[#This Row],[Fecha de factura]],"DDDD")</f>
        <v>miércoles</v>
      </c>
    </row>
    <row r="439" spans="1:23" x14ac:dyDescent="0.25">
      <c r="A439">
        <v>2</v>
      </c>
      <c r="B439" t="s">
        <v>168</v>
      </c>
      <c r="C439">
        <v>1</v>
      </c>
      <c r="D439" s="8">
        <v>45021.165277777778</v>
      </c>
      <c r="E439" s="8">
        <v>45021.314583333333</v>
      </c>
      <c r="F439" t="s">
        <v>73</v>
      </c>
      <c r="G439" t="s">
        <v>22</v>
      </c>
      <c r="H439" t="s">
        <v>16</v>
      </c>
      <c r="I439" s="5">
        <v>19.3</v>
      </c>
      <c r="J439" t="s">
        <v>17</v>
      </c>
      <c r="K439">
        <v>438</v>
      </c>
      <c r="L439" t="s">
        <v>49</v>
      </c>
      <c r="M439" t="s">
        <v>112</v>
      </c>
      <c r="N439">
        <f>VLOOKUP(salacsv__2[[#This Row],[Número de Orden]],Hoja4!A441:B1207,2,FALSE)</f>
        <v>33</v>
      </c>
      <c r="O439" s="9">
        <f>DATE(YEAR(salacsv__2[[#This Row],[Hora de Llegada]]),MONTH(salacsv__2[[#This Row],[Hora de Llegada]]),DAY(salacsv__2[[#This Row],[Hora de Llegada]]))</f>
        <v>45021</v>
      </c>
      <c r="P439" s="6">
        <f>MOD(salacsv__2[[#This Row],[Hora de Llegada]],1)</f>
        <v>0.16527777777810115</v>
      </c>
      <c r="Q439" s="6">
        <f>MOD(salacsv__2[[#This Row],[Hora de Salida]],1)</f>
        <v>0.31458333333284827</v>
      </c>
      <c r="R439" s="6">
        <f>IF(salacsv__2[[#This Row],[Estado de la Mesa]]="Ocupada",(salacsv__2[[#This Row],[Hora de salida2]]-salacsv__2[[#This Row],[Hora de llegada2]])+$V$2,salacsv__2[[#This Row],[Hora de salida2]]-salacsv__2[[#This Row],[Hora de llegada2]])</f>
        <v>0.14930555555474712</v>
      </c>
      <c r="S439" s="5">
        <f>VLOOKUP(salacsv__2[[#This Row],[Número de Orden]],Hoja4!A441:C1207,3,FALSE)/60</f>
        <v>0.85</v>
      </c>
      <c r="T439" s="5">
        <f>IF(salacsv__2[[#This Row],[Tiempo de permanencia]]*24-S439&lt;0,0,salacsv__2[[#This Row],[Tiempo de permanencia]]*24-S439)</f>
        <v>2.7333333333139307</v>
      </c>
      <c r="U439" t="str">
        <f>IF(salacsv__2[[#This Row],[Tiempo de degustación (Horas)]]&gt;0,"SI","NO")</f>
        <v>SI</v>
      </c>
      <c r="W439" s="7" t="str">
        <f>TEXT(salacsv__2[[#This Row],[Fecha de factura]],"DDDD")</f>
        <v>miércoles</v>
      </c>
    </row>
    <row r="440" spans="1:23" x14ac:dyDescent="0.25">
      <c r="A440">
        <v>15</v>
      </c>
      <c r="B440" t="s">
        <v>782</v>
      </c>
      <c r="C440">
        <v>1</v>
      </c>
      <c r="D440" s="8">
        <v>45021</v>
      </c>
      <c r="E440" s="8">
        <v>45021.057638888888</v>
      </c>
      <c r="F440" t="s">
        <v>52</v>
      </c>
      <c r="G440" t="s">
        <v>15</v>
      </c>
      <c r="H440" t="s">
        <v>16</v>
      </c>
      <c r="I440" s="5">
        <v>25.56</v>
      </c>
      <c r="J440" t="s">
        <v>17</v>
      </c>
      <c r="K440">
        <v>439</v>
      </c>
      <c r="L440" t="s">
        <v>29</v>
      </c>
      <c r="M440" t="s">
        <v>783</v>
      </c>
      <c r="N440">
        <f>VLOOKUP(salacsv__2[[#This Row],[Número de Orden]],Hoja4!A442:B1208,2,FALSE)</f>
        <v>177</v>
      </c>
      <c r="O440" s="9">
        <f>DATE(YEAR(salacsv__2[[#This Row],[Hora de Llegada]]),MONTH(salacsv__2[[#This Row],[Hora de Llegada]]),DAY(salacsv__2[[#This Row],[Hora de Llegada]]))</f>
        <v>45021</v>
      </c>
      <c r="P440" s="6">
        <f>MOD(salacsv__2[[#This Row],[Hora de Llegada]],1)</f>
        <v>0</v>
      </c>
      <c r="Q440" s="6">
        <f>MOD(salacsv__2[[#This Row],[Hora de Salida]],1)</f>
        <v>5.7638888887595385E-2</v>
      </c>
      <c r="R440" s="6">
        <f>IF(salacsv__2[[#This Row],[Estado de la Mesa]]="Ocupada",(salacsv__2[[#This Row],[Hora de salida2]]-salacsv__2[[#This Row],[Hora de llegada2]])+$V$2,salacsv__2[[#This Row],[Hora de salida2]]-salacsv__2[[#This Row],[Hora de llegada2]])</f>
        <v>5.7638888887595385E-2</v>
      </c>
      <c r="S440" s="5">
        <f>VLOOKUP(salacsv__2[[#This Row],[Número de Orden]],Hoja4!A442:C1208,3,FALSE)/60</f>
        <v>1.0666666666666667</v>
      </c>
      <c r="T440" s="5">
        <f>IF(salacsv__2[[#This Row],[Tiempo de permanencia]]*24-S440&lt;0,0,salacsv__2[[#This Row],[Tiempo de permanencia]]*24-S440)</f>
        <v>0.3166666666356226</v>
      </c>
      <c r="U440" t="str">
        <f>IF(salacsv__2[[#This Row],[Tiempo de degustación (Horas)]]&gt;0,"SI","NO")</f>
        <v>SI</v>
      </c>
      <c r="W440" s="7" t="str">
        <f>TEXT(salacsv__2[[#This Row],[Fecha de factura]],"DDDD")</f>
        <v>miércoles</v>
      </c>
    </row>
    <row r="441" spans="1:23" x14ac:dyDescent="0.25">
      <c r="A441">
        <v>13</v>
      </c>
      <c r="B441" t="s">
        <v>784</v>
      </c>
      <c r="C441">
        <v>1</v>
      </c>
      <c r="D441" s="8">
        <v>45021.082638888889</v>
      </c>
      <c r="E441" s="8">
        <v>45021.241666666669</v>
      </c>
      <c r="F441" t="s">
        <v>32</v>
      </c>
      <c r="G441" t="s">
        <v>22</v>
      </c>
      <c r="H441" t="s">
        <v>16</v>
      </c>
      <c r="I441" s="5">
        <v>38.85</v>
      </c>
      <c r="J441" t="s">
        <v>24</v>
      </c>
      <c r="K441">
        <v>440</v>
      </c>
      <c r="L441" t="s">
        <v>49</v>
      </c>
      <c r="M441" t="s">
        <v>785</v>
      </c>
      <c r="N441">
        <f>VLOOKUP(salacsv__2[[#This Row],[Número de Orden]],Hoja4!A443:B1209,2,FALSE)</f>
        <v>84</v>
      </c>
      <c r="O441" s="9">
        <f>DATE(YEAR(salacsv__2[[#This Row],[Hora de Llegada]]),MONTH(salacsv__2[[#This Row],[Hora de Llegada]]),DAY(salacsv__2[[#This Row],[Hora de Llegada]]))</f>
        <v>45021</v>
      </c>
      <c r="P441" s="6">
        <f>MOD(salacsv__2[[#This Row],[Hora de Llegada]],1)</f>
        <v>8.2638888889050577E-2</v>
      </c>
      <c r="Q441" s="6">
        <f>MOD(salacsv__2[[#This Row],[Hora de Salida]],1)</f>
        <v>0.24166666666860692</v>
      </c>
      <c r="R441" s="6">
        <f>IF(salacsv__2[[#This Row],[Estado de la Mesa]]="Ocupada",(salacsv__2[[#This Row],[Hora de salida2]]-salacsv__2[[#This Row],[Hora de llegada2]])+$V$2,salacsv__2[[#This Row],[Hora de salida2]]-salacsv__2[[#This Row],[Hora de llegada2]])</f>
        <v>0.169444444446223</v>
      </c>
      <c r="S441" s="5">
        <f>VLOOKUP(salacsv__2[[#This Row],[Número de Orden]],Hoja4!A443:C1209,3,FALSE)/60</f>
        <v>0.75</v>
      </c>
      <c r="T441" s="5">
        <f>IF(salacsv__2[[#This Row],[Tiempo de permanencia]]*24-S441&lt;0,0,salacsv__2[[#This Row],[Tiempo de permanencia]]*24-S441)</f>
        <v>3.3166666667093523</v>
      </c>
      <c r="U441" t="str">
        <f>IF(salacsv__2[[#This Row],[Tiempo de degustación (Horas)]]&gt;0,"SI","NO")</f>
        <v>SI</v>
      </c>
      <c r="W441" s="7" t="str">
        <f>TEXT(salacsv__2[[#This Row],[Fecha de factura]],"DDDD")</f>
        <v>miércoles</v>
      </c>
    </row>
    <row r="442" spans="1:23" x14ac:dyDescent="0.25">
      <c r="A442">
        <v>13</v>
      </c>
      <c r="B442" t="s">
        <v>224</v>
      </c>
      <c r="C442">
        <v>6</v>
      </c>
      <c r="D442" s="8">
        <v>45021.044444444444</v>
      </c>
      <c r="E442" s="8">
        <v>45021.140972222223</v>
      </c>
      <c r="F442" t="s">
        <v>32</v>
      </c>
      <c r="G442" t="s">
        <v>22</v>
      </c>
      <c r="H442" t="s">
        <v>23</v>
      </c>
      <c r="I442" s="5">
        <v>23.31</v>
      </c>
      <c r="J442" t="s">
        <v>24</v>
      </c>
      <c r="K442">
        <v>441</v>
      </c>
      <c r="L442" t="s">
        <v>59</v>
      </c>
      <c r="M442" t="s">
        <v>274</v>
      </c>
      <c r="N442">
        <f>VLOOKUP(salacsv__2[[#This Row],[Número de Orden]],Hoja4!A444:B1210,2,FALSE)</f>
        <v>183</v>
      </c>
      <c r="O442" s="9">
        <f>DATE(YEAR(salacsv__2[[#This Row],[Hora de Llegada]]),MONTH(salacsv__2[[#This Row],[Hora de Llegada]]),DAY(salacsv__2[[#This Row],[Hora de Llegada]]))</f>
        <v>45021</v>
      </c>
      <c r="P442" s="6">
        <f>MOD(salacsv__2[[#This Row],[Hora de Llegada]],1)</f>
        <v>4.4444444443797693E-2</v>
      </c>
      <c r="Q442" s="6">
        <f>MOD(salacsv__2[[#This Row],[Hora de Salida]],1)</f>
        <v>0.14097222222335404</v>
      </c>
      <c r="R442" s="6">
        <f>IF(salacsv__2[[#This Row],[Estado de la Mesa]]="Ocupada",(salacsv__2[[#This Row],[Hora de salida2]]-salacsv__2[[#This Row],[Hora de llegada2]])+$V$2,salacsv__2[[#This Row],[Hora de salida2]]-salacsv__2[[#This Row],[Hora de llegada2]])</f>
        <v>0.10694444444622302</v>
      </c>
      <c r="S442" s="5">
        <f>VLOOKUP(salacsv__2[[#This Row],[Número de Orden]],Hoja4!A444:C1210,3,FALSE)/60</f>
        <v>1.5</v>
      </c>
      <c r="T442" s="5">
        <f>IF(salacsv__2[[#This Row],[Tiempo de permanencia]]*24-S442&lt;0,0,salacsv__2[[#This Row],[Tiempo de permanencia]]*24-S442)</f>
        <v>1.0666666667093523</v>
      </c>
      <c r="U442" t="str">
        <f>IF(salacsv__2[[#This Row],[Tiempo de degustación (Horas)]]&gt;0,"SI","NO")</f>
        <v>SI</v>
      </c>
      <c r="W442" s="7" t="str">
        <f>TEXT(salacsv__2[[#This Row],[Fecha de factura]],"DDDD")</f>
        <v>miércoles</v>
      </c>
    </row>
    <row r="443" spans="1:23" x14ac:dyDescent="0.25">
      <c r="A443">
        <v>15</v>
      </c>
      <c r="B443" t="s">
        <v>786</v>
      </c>
      <c r="C443">
        <v>3</v>
      </c>
      <c r="D443" s="8">
        <v>45021.086111111108</v>
      </c>
      <c r="E443" s="8">
        <v>45021.137499999997</v>
      </c>
      <c r="F443" t="s">
        <v>14</v>
      </c>
      <c r="G443" t="s">
        <v>15</v>
      </c>
      <c r="H443" t="s">
        <v>16</v>
      </c>
      <c r="I443" s="5">
        <v>21.07</v>
      </c>
      <c r="J443" t="s">
        <v>24</v>
      </c>
      <c r="K443">
        <v>442</v>
      </c>
      <c r="L443" t="s">
        <v>55</v>
      </c>
      <c r="M443" t="s">
        <v>787</v>
      </c>
      <c r="N443">
        <f>VLOOKUP(salacsv__2[[#This Row],[Número de Orden]],Hoja4!A445:B1211,2,FALSE)</f>
        <v>235</v>
      </c>
      <c r="O443" s="9">
        <f>DATE(YEAR(salacsv__2[[#This Row],[Hora de Llegada]]),MONTH(salacsv__2[[#This Row],[Hora de Llegada]]),DAY(salacsv__2[[#This Row],[Hora de Llegada]]))</f>
        <v>45021</v>
      </c>
      <c r="P443" s="6">
        <f>MOD(salacsv__2[[#This Row],[Hora de Llegada]],1)</f>
        <v>8.611111110803904E-2</v>
      </c>
      <c r="Q443" s="6">
        <f>MOD(salacsv__2[[#This Row],[Hora de Salida]],1)</f>
        <v>0.13749999999708962</v>
      </c>
      <c r="R443" s="6">
        <f>IF(salacsv__2[[#This Row],[Estado de la Mesa]]="Ocupada",(salacsv__2[[#This Row],[Hora de salida2]]-salacsv__2[[#This Row],[Hora de llegada2]])+$V$2,salacsv__2[[#This Row],[Hora de salida2]]-salacsv__2[[#This Row],[Hora de llegada2]])</f>
        <v>6.1805555555717241E-2</v>
      </c>
      <c r="S443" s="5">
        <f>VLOOKUP(salacsv__2[[#This Row],[Número de Orden]],Hoja4!A445:C1211,3,FALSE)/60</f>
        <v>2.1833333333333331</v>
      </c>
      <c r="T443" s="5">
        <f>IF(salacsv__2[[#This Row],[Tiempo de permanencia]]*24-S443&lt;0,0,salacsv__2[[#This Row],[Tiempo de permanencia]]*24-S443)</f>
        <v>0</v>
      </c>
      <c r="U443" t="str">
        <f>IF(salacsv__2[[#This Row],[Tiempo de degustación (Horas)]]&gt;0,"SI","NO")</f>
        <v>NO</v>
      </c>
      <c r="W443" s="7" t="str">
        <f>TEXT(salacsv__2[[#This Row],[Fecha de factura]],"DDDD")</f>
        <v>miércoles</v>
      </c>
    </row>
    <row r="444" spans="1:23" x14ac:dyDescent="0.25">
      <c r="A444">
        <v>4</v>
      </c>
      <c r="B444" t="s">
        <v>163</v>
      </c>
      <c r="C444">
        <v>2</v>
      </c>
      <c r="D444" s="8">
        <v>45021.052083333336</v>
      </c>
      <c r="E444" s="8">
        <v>45021.134722222225</v>
      </c>
      <c r="F444" t="s">
        <v>32</v>
      </c>
      <c r="G444" t="s">
        <v>22</v>
      </c>
      <c r="H444" t="s">
        <v>36</v>
      </c>
      <c r="I444" s="5">
        <v>14.48</v>
      </c>
      <c r="J444" t="s">
        <v>17</v>
      </c>
      <c r="K444">
        <v>443</v>
      </c>
      <c r="L444" t="s">
        <v>91</v>
      </c>
      <c r="M444" t="s">
        <v>788</v>
      </c>
      <c r="N444">
        <f>VLOOKUP(salacsv__2[[#This Row],[Número de Orden]],Hoja4!A446:B1212,2,FALSE)</f>
        <v>217</v>
      </c>
      <c r="O444" s="9">
        <f>DATE(YEAR(salacsv__2[[#This Row],[Hora de Llegada]]),MONTH(salacsv__2[[#This Row],[Hora de Llegada]]),DAY(salacsv__2[[#This Row],[Hora de Llegada]]))</f>
        <v>45021</v>
      </c>
      <c r="P444" s="6">
        <f>MOD(salacsv__2[[#This Row],[Hora de Llegada]],1)</f>
        <v>5.2083333335758653E-2</v>
      </c>
      <c r="Q444" s="6">
        <f>MOD(salacsv__2[[#This Row],[Hora de Salida]],1)</f>
        <v>0.13472222222480923</v>
      </c>
      <c r="R444" s="6">
        <f>IF(salacsv__2[[#This Row],[Estado de la Mesa]]="Ocupada",(salacsv__2[[#This Row],[Hora de salida2]]-salacsv__2[[#This Row],[Hora de llegada2]])+$V$2,salacsv__2[[#This Row],[Hora de salida2]]-salacsv__2[[#This Row],[Hora de llegada2]])</f>
        <v>8.2638888889050577E-2</v>
      </c>
      <c r="S444" s="5">
        <f>VLOOKUP(salacsv__2[[#This Row],[Número de Orden]],Hoja4!A446:C1212,3,FALSE)/60</f>
        <v>2.5833333333333335</v>
      </c>
      <c r="T444" s="5">
        <f>IF(salacsv__2[[#This Row],[Tiempo de permanencia]]*24-S444&lt;0,0,salacsv__2[[#This Row],[Tiempo de permanencia]]*24-S444)</f>
        <v>0</v>
      </c>
      <c r="U444" t="str">
        <f>IF(salacsv__2[[#This Row],[Tiempo de degustación (Horas)]]&gt;0,"SI","NO")</f>
        <v>NO</v>
      </c>
      <c r="W444" s="7" t="str">
        <f>TEXT(salacsv__2[[#This Row],[Fecha de factura]],"DDDD")</f>
        <v>miércoles</v>
      </c>
    </row>
    <row r="445" spans="1:23" x14ac:dyDescent="0.25">
      <c r="A445">
        <v>8</v>
      </c>
      <c r="B445" t="s">
        <v>308</v>
      </c>
      <c r="C445">
        <v>5</v>
      </c>
      <c r="D445" s="8">
        <v>45021.140972222223</v>
      </c>
      <c r="E445" s="8">
        <v>45021.255555555559</v>
      </c>
      <c r="F445" t="s">
        <v>73</v>
      </c>
      <c r="G445" t="s">
        <v>22</v>
      </c>
      <c r="H445" t="s">
        <v>16</v>
      </c>
      <c r="I445" s="5">
        <v>25.26</v>
      </c>
      <c r="J445" t="s">
        <v>17</v>
      </c>
      <c r="K445">
        <v>444</v>
      </c>
      <c r="L445" t="s">
        <v>49</v>
      </c>
      <c r="M445" t="s">
        <v>789</v>
      </c>
      <c r="N445">
        <f>VLOOKUP(salacsv__2[[#This Row],[Número de Orden]],Hoja4!A447:B1213,2,FALSE)</f>
        <v>95</v>
      </c>
      <c r="O445" s="9">
        <f>DATE(YEAR(salacsv__2[[#This Row],[Hora de Llegada]]),MONTH(salacsv__2[[#This Row],[Hora de Llegada]]),DAY(salacsv__2[[#This Row],[Hora de Llegada]]))</f>
        <v>45021</v>
      </c>
      <c r="P445" s="6">
        <f>MOD(salacsv__2[[#This Row],[Hora de Llegada]],1)</f>
        <v>0.14097222222335404</v>
      </c>
      <c r="Q445" s="6">
        <f>MOD(salacsv__2[[#This Row],[Hora de Salida]],1)</f>
        <v>0.25555555555911269</v>
      </c>
      <c r="R445" s="6">
        <f>IF(salacsv__2[[#This Row],[Estado de la Mesa]]="Ocupada",(salacsv__2[[#This Row],[Hora de salida2]]-salacsv__2[[#This Row],[Hora de llegada2]])+$V$2,salacsv__2[[#This Row],[Hora de salida2]]-salacsv__2[[#This Row],[Hora de llegada2]])</f>
        <v>0.11458333333575865</v>
      </c>
      <c r="S445" s="5">
        <f>VLOOKUP(salacsv__2[[#This Row],[Número de Orden]],Hoja4!A447:C1213,3,FALSE)/60</f>
        <v>1.35</v>
      </c>
      <c r="T445" s="5">
        <f>IF(salacsv__2[[#This Row],[Tiempo de permanencia]]*24-S445&lt;0,0,salacsv__2[[#This Row],[Tiempo de permanencia]]*24-S445)</f>
        <v>1.4000000000582076</v>
      </c>
      <c r="U445" t="str">
        <f>IF(salacsv__2[[#This Row],[Tiempo de degustación (Horas)]]&gt;0,"SI","NO")</f>
        <v>SI</v>
      </c>
      <c r="W445" s="7" t="str">
        <f>TEXT(salacsv__2[[#This Row],[Fecha de factura]],"DDDD")</f>
        <v>miércoles</v>
      </c>
    </row>
    <row r="446" spans="1:23" x14ac:dyDescent="0.25">
      <c r="A446">
        <v>6</v>
      </c>
      <c r="B446" t="s">
        <v>169</v>
      </c>
      <c r="C446">
        <v>5</v>
      </c>
      <c r="D446" s="8">
        <v>45021.042361111111</v>
      </c>
      <c r="E446" s="8">
        <v>45021.131249999999</v>
      </c>
      <c r="F446" t="s">
        <v>73</v>
      </c>
      <c r="G446" t="s">
        <v>48</v>
      </c>
      <c r="H446" t="s">
        <v>16</v>
      </c>
      <c r="I446" s="5">
        <v>14.28</v>
      </c>
      <c r="J446" t="s">
        <v>17</v>
      </c>
      <c r="K446">
        <v>445</v>
      </c>
      <c r="L446" t="s">
        <v>70</v>
      </c>
      <c r="M446" t="s">
        <v>50</v>
      </c>
      <c r="N446">
        <f>VLOOKUP(salacsv__2[[#This Row],[Número de Orden]],Hoja4!A448:B1214,2,FALSE)</f>
        <v>81</v>
      </c>
      <c r="O446" s="9">
        <f>DATE(YEAR(salacsv__2[[#This Row],[Hora de Llegada]]),MONTH(salacsv__2[[#This Row],[Hora de Llegada]]),DAY(salacsv__2[[#This Row],[Hora de Llegada]]))</f>
        <v>45021</v>
      </c>
      <c r="P446" s="6">
        <f>MOD(salacsv__2[[#This Row],[Hora de Llegada]],1)</f>
        <v>4.2361111110949423E-2</v>
      </c>
      <c r="Q446" s="6">
        <f>MOD(salacsv__2[[#This Row],[Hora de Salida]],1)</f>
        <v>0.13124999999854481</v>
      </c>
      <c r="R446" s="6">
        <f>IF(salacsv__2[[#This Row],[Estado de la Mesa]]="Ocupada",(salacsv__2[[#This Row],[Hora de salida2]]-salacsv__2[[#This Row],[Hora de llegada2]])+$V$2,salacsv__2[[#This Row],[Hora de salida2]]-salacsv__2[[#This Row],[Hora de llegada2]])</f>
        <v>8.8888888887595385E-2</v>
      </c>
      <c r="S446" s="5">
        <f>VLOOKUP(salacsv__2[[#This Row],[Número de Orden]],Hoja4!A448:C1214,3,FALSE)/60</f>
        <v>0.43333333333333335</v>
      </c>
      <c r="T446" s="5">
        <f>IF(salacsv__2[[#This Row],[Tiempo de permanencia]]*24-S446&lt;0,0,salacsv__2[[#This Row],[Tiempo de permanencia]]*24-S446)</f>
        <v>1.6999999999689559</v>
      </c>
      <c r="U446" t="str">
        <f>IF(salacsv__2[[#This Row],[Tiempo de degustación (Horas)]]&gt;0,"SI","NO")</f>
        <v>SI</v>
      </c>
      <c r="W446" s="7" t="str">
        <f>TEXT(salacsv__2[[#This Row],[Fecha de factura]],"DDDD")</f>
        <v>miércoles</v>
      </c>
    </row>
    <row r="447" spans="1:23" x14ac:dyDescent="0.25">
      <c r="A447">
        <v>12</v>
      </c>
      <c r="B447" t="s">
        <v>43</v>
      </c>
      <c r="C447">
        <v>2</v>
      </c>
      <c r="D447" s="8">
        <v>45021.116666666669</v>
      </c>
      <c r="E447" s="8">
        <v>45021.259027777778</v>
      </c>
      <c r="F447" t="s">
        <v>73</v>
      </c>
      <c r="G447" t="s">
        <v>22</v>
      </c>
      <c r="H447" t="s">
        <v>16</v>
      </c>
      <c r="I447" s="5">
        <v>35.24</v>
      </c>
      <c r="J447" t="s">
        <v>17</v>
      </c>
      <c r="K447">
        <v>446</v>
      </c>
      <c r="L447" t="s">
        <v>62</v>
      </c>
      <c r="M447" t="s">
        <v>42</v>
      </c>
      <c r="N447">
        <f>VLOOKUP(salacsv__2[[#This Row],[Número de Orden]],Hoja4!A449:B1215,2,FALSE)</f>
        <v>21</v>
      </c>
      <c r="O447" s="9">
        <f>DATE(YEAR(salacsv__2[[#This Row],[Hora de Llegada]]),MONTH(salacsv__2[[#This Row],[Hora de Llegada]]),DAY(salacsv__2[[#This Row],[Hora de Llegada]]))</f>
        <v>45021</v>
      </c>
      <c r="P447" s="6">
        <f>MOD(salacsv__2[[#This Row],[Hora de Llegada]],1)</f>
        <v>0.11666666666860692</v>
      </c>
      <c r="Q447" s="6">
        <f>MOD(salacsv__2[[#This Row],[Hora de Salida]],1)</f>
        <v>0.25902777777810115</v>
      </c>
      <c r="R447" s="6">
        <f>IF(salacsv__2[[#This Row],[Estado de la Mesa]]="Ocupada",(salacsv__2[[#This Row],[Hora de salida2]]-salacsv__2[[#This Row],[Hora de llegada2]])+$V$2,salacsv__2[[#This Row],[Hora de salida2]]-salacsv__2[[#This Row],[Hora de llegada2]])</f>
        <v>0.14236111110949423</v>
      </c>
      <c r="S447" s="5">
        <f>VLOOKUP(salacsv__2[[#This Row],[Número de Orden]],Hoja4!A449:C1215,3,FALSE)/60</f>
        <v>0.13333333333333333</v>
      </c>
      <c r="T447" s="5">
        <f>IF(salacsv__2[[#This Row],[Tiempo de permanencia]]*24-S447&lt;0,0,salacsv__2[[#This Row],[Tiempo de permanencia]]*24-S447)</f>
        <v>3.2833333332945283</v>
      </c>
      <c r="U447" t="str">
        <f>IF(salacsv__2[[#This Row],[Tiempo de degustación (Horas)]]&gt;0,"SI","NO")</f>
        <v>SI</v>
      </c>
      <c r="W447" s="7" t="str">
        <f>TEXT(salacsv__2[[#This Row],[Fecha de factura]],"DDDD")</f>
        <v>miércoles</v>
      </c>
    </row>
    <row r="448" spans="1:23" x14ac:dyDescent="0.25">
      <c r="A448">
        <v>8</v>
      </c>
      <c r="B448" t="s">
        <v>790</v>
      </c>
      <c r="C448">
        <v>2</v>
      </c>
      <c r="D448" s="8">
        <v>45021.161805555559</v>
      </c>
      <c r="E448" s="8">
        <v>45021.308333333334</v>
      </c>
      <c r="F448" t="s">
        <v>14</v>
      </c>
      <c r="G448" t="s">
        <v>15</v>
      </c>
      <c r="H448" t="s">
        <v>16</v>
      </c>
      <c r="I448" s="5">
        <v>28.68</v>
      </c>
      <c r="J448" t="s">
        <v>17</v>
      </c>
      <c r="K448">
        <v>447</v>
      </c>
      <c r="L448" t="s">
        <v>59</v>
      </c>
      <c r="M448" t="s">
        <v>791</v>
      </c>
      <c r="N448">
        <f>VLOOKUP(salacsv__2[[#This Row],[Número de Orden]],Hoja4!A450:B1216,2,FALSE)</f>
        <v>181</v>
      </c>
      <c r="O448" s="9">
        <f>DATE(YEAR(salacsv__2[[#This Row],[Hora de Llegada]]),MONTH(salacsv__2[[#This Row],[Hora de Llegada]]),DAY(salacsv__2[[#This Row],[Hora de Llegada]]))</f>
        <v>45021</v>
      </c>
      <c r="P448" s="6">
        <f>MOD(salacsv__2[[#This Row],[Hora de Llegada]],1)</f>
        <v>0.16180555555911269</v>
      </c>
      <c r="Q448" s="6">
        <f>MOD(salacsv__2[[#This Row],[Hora de Salida]],1)</f>
        <v>0.30833333333430346</v>
      </c>
      <c r="R448" s="6">
        <f>IF(salacsv__2[[#This Row],[Estado de la Mesa]]="Ocupada",(salacsv__2[[#This Row],[Hora de salida2]]-salacsv__2[[#This Row],[Hora de llegada2]])+$V$2,salacsv__2[[#This Row],[Hora de salida2]]-salacsv__2[[#This Row],[Hora de llegada2]])</f>
        <v>0.14652777777519077</v>
      </c>
      <c r="S448" s="5">
        <f>VLOOKUP(salacsv__2[[#This Row],[Número de Orden]],Hoja4!A450:C1216,3,FALSE)/60</f>
        <v>1.4333333333333333</v>
      </c>
      <c r="T448" s="5">
        <f>IF(salacsv__2[[#This Row],[Tiempo de permanencia]]*24-S448&lt;0,0,salacsv__2[[#This Row],[Tiempo de permanencia]]*24-S448)</f>
        <v>2.0833333332712449</v>
      </c>
      <c r="U448" t="str">
        <f>IF(salacsv__2[[#This Row],[Tiempo de degustación (Horas)]]&gt;0,"SI","NO")</f>
        <v>SI</v>
      </c>
      <c r="W448" s="7" t="str">
        <f>TEXT(salacsv__2[[#This Row],[Fecha de factura]],"DDDD")</f>
        <v>miércoles</v>
      </c>
    </row>
    <row r="449" spans="1:23" x14ac:dyDescent="0.25">
      <c r="A449">
        <v>4</v>
      </c>
      <c r="B449" t="s">
        <v>665</v>
      </c>
      <c r="C449">
        <v>5</v>
      </c>
      <c r="D449" s="8">
        <v>45021.004861111112</v>
      </c>
      <c r="E449" s="8">
        <v>45021.149305555555</v>
      </c>
      <c r="F449" t="s">
        <v>14</v>
      </c>
      <c r="G449" t="s">
        <v>15</v>
      </c>
      <c r="H449" t="s">
        <v>16</v>
      </c>
      <c r="I449" s="5">
        <v>35.68</v>
      </c>
      <c r="J449" t="s">
        <v>24</v>
      </c>
      <c r="K449">
        <v>448</v>
      </c>
      <c r="L449" t="s">
        <v>91</v>
      </c>
      <c r="M449" t="s">
        <v>792</v>
      </c>
      <c r="N449">
        <f>VLOOKUP(salacsv__2[[#This Row],[Número de Orden]],Hoja4!A451:B1217,2,FALSE)</f>
        <v>137</v>
      </c>
      <c r="O449" s="9">
        <f>DATE(YEAR(salacsv__2[[#This Row],[Hora de Llegada]]),MONTH(salacsv__2[[#This Row],[Hora de Llegada]]),DAY(salacsv__2[[#This Row],[Hora de Llegada]]))</f>
        <v>45021</v>
      </c>
      <c r="P449" s="6">
        <f>MOD(salacsv__2[[#This Row],[Hora de Llegada]],1)</f>
        <v>4.8611111124046147E-3</v>
      </c>
      <c r="Q449" s="6">
        <f>MOD(salacsv__2[[#This Row],[Hora de Salida]],1)</f>
        <v>0.14930555555474712</v>
      </c>
      <c r="R449" s="6">
        <f>IF(salacsv__2[[#This Row],[Estado de la Mesa]]="Ocupada",(salacsv__2[[#This Row],[Hora de salida2]]-salacsv__2[[#This Row],[Hora de llegada2]])+$V$2,salacsv__2[[#This Row],[Hora de salida2]]-salacsv__2[[#This Row],[Hora de llegada2]])</f>
        <v>0.15486111110900916</v>
      </c>
      <c r="S449" s="5">
        <f>VLOOKUP(salacsv__2[[#This Row],[Número de Orden]],Hoja4!A451:C1217,3,FALSE)/60</f>
        <v>1.1000000000000001</v>
      </c>
      <c r="T449" s="5">
        <f>IF(salacsv__2[[#This Row],[Tiempo de permanencia]]*24-S449&lt;0,0,salacsv__2[[#This Row],[Tiempo de permanencia]]*24-S449)</f>
        <v>2.6166666666162199</v>
      </c>
      <c r="U449" t="str">
        <f>IF(salacsv__2[[#This Row],[Tiempo de degustación (Horas)]]&gt;0,"SI","NO")</f>
        <v>SI</v>
      </c>
      <c r="W449" s="7" t="str">
        <f>TEXT(salacsv__2[[#This Row],[Fecha de factura]],"DDDD")</f>
        <v>miércoles</v>
      </c>
    </row>
    <row r="450" spans="1:23" x14ac:dyDescent="0.25">
      <c r="A450">
        <v>3</v>
      </c>
      <c r="B450" t="s">
        <v>170</v>
      </c>
      <c r="C450">
        <v>3</v>
      </c>
      <c r="D450" s="8">
        <v>45021.142361111109</v>
      </c>
      <c r="E450" s="8">
        <v>45021.209722222222</v>
      </c>
      <c r="F450" t="s">
        <v>52</v>
      </c>
      <c r="G450" t="s">
        <v>22</v>
      </c>
      <c r="H450" t="s">
        <v>23</v>
      </c>
      <c r="I450" s="5">
        <v>42.25</v>
      </c>
      <c r="J450" t="s">
        <v>24</v>
      </c>
      <c r="K450">
        <v>449</v>
      </c>
      <c r="L450" t="s">
        <v>25</v>
      </c>
      <c r="M450" t="s">
        <v>105</v>
      </c>
      <c r="N450">
        <f>VLOOKUP(salacsv__2[[#This Row],[Número de Orden]],Hoja4!A452:B1218,2,FALSE)</f>
        <v>64</v>
      </c>
      <c r="O450" s="9">
        <f>DATE(YEAR(salacsv__2[[#This Row],[Hora de Llegada]]),MONTH(salacsv__2[[#This Row],[Hora de Llegada]]),DAY(salacsv__2[[#This Row],[Hora de Llegada]]))</f>
        <v>45021</v>
      </c>
      <c r="P450" s="6">
        <f>MOD(salacsv__2[[#This Row],[Hora de Llegada]],1)</f>
        <v>0.14236111110949423</v>
      </c>
      <c r="Q450" s="6">
        <f>MOD(salacsv__2[[#This Row],[Hora de Salida]],1)</f>
        <v>0.20972222222189885</v>
      </c>
      <c r="R450" s="6">
        <f>IF(salacsv__2[[#This Row],[Estado de la Mesa]]="Ocupada",(salacsv__2[[#This Row],[Hora de salida2]]-salacsv__2[[#This Row],[Hora de llegada2]])+$V$2,salacsv__2[[#This Row],[Hora de salida2]]-salacsv__2[[#This Row],[Hora de llegada2]])</f>
        <v>7.7777777779071286E-2</v>
      </c>
      <c r="S450" s="5">
        <f>VLOOKUP(salacsv__2[[#This Row],[Número de Orden]],Hoja4!A452:C1218,3,FALSE)/60</f>
        <v>0.55000000000000004</v>
      </c>
      <c r="T450" s="5">
        <f>IF(salacsv__2[[#This Row],[Tiempo de permanencia]]*24-S450&lt;0,0,salacsv__2[[#This Row],[Tiempo de permanencia]]*24-S450)</f>
        <v>1.3166666666977107</v>
      </c>
      <c r="U450" t="str">
        <f>IF(salacsv__2[[#This Row],[Tiempo de degustación (Horas)]]&gt;0,"SI","NO")</f>
        <v>SI</v>
      </c>
      <c r="W450" s="7" t="str">
        <f>TEXT(salacsv__2[[#This Row],[Fecha de factura]],"DDDD")</f>
        <v>miércoles</v>
      </c>
    </row>
    <row r="451" spans="1:23" x14ac:dyDescent="0.25">
      <c r="A451">
        <v>9</v>
      </c>
      <c r="B451" t="s">
        <v>793</v>
      </c>
      <c r="C451">
        <v>6</v>
      </c>
      <c r="D451" s="8">
        <v>45021.160416666666</v>
      </c>
      <c r="E451" s="8">
        <v>45021.209027777775</v>
      </c>
      <c r="F451" t="s">
        <v>52</v>
      </c>
      <c r="G451" t="s">
        <v>22</v>
      </c>
      <c r="H451" t="s">
        <v>16</v>
      </c>
      <c r="I451" s="5">
        <v>48.9</v>
      </c>
      <c r="J451" t="s">
        <v>24</v>
      </c>
      <c r="K451">
        <v>450</v>
      </c>
      <c r="L451" t="s">
        <v>29</v>
      </c>
      <c r="M451" t="s">
        <v>794</v>
      </c>
      <c r="N451">
        <f>VLOOKUP(salacsv__2[[#This Row],[Número de Orden]],Hoja4!A453:B1219,2,FALSE)</f>
        <v>72</v>
      </c>
      <c r="O451" s="9">
        <f>DATE(YEAR(salacsv__2[[#This Row],[Hora de Llegada]]),MONTH(salacsv__2[[#This Row],[Hora de Llegada]]),DAY(salacsv__2[[#This Row],[Hora de Llegada]]))</f>
        <v>45021</v>
      </c>
      <c r="P451" s="6">
        <f>MOD(salacsv__2[[#This Row],[Hora de Llegada]],1)</f>
        <v>0.16041666666569654</v>
      </c>
      <c r="Q451" s="6">
        <f>MOD(salacsv__2[[#This Row],[Hora de Salida]],1)</f>
        <v>0.20902777777519077</v>
      </c>
      <c r="R451" s="6">
        <f>IF(salacsv__2[[#This Row],[Estado de la Mesa]]="Ocupada",(salacsv__2[[#This Row],[Hora de salida2]]-salacsv__2[[#This Row],[Hora de llegada2]])+$V$2,salacsv__2[[#This Row],[Hora de salida2]]-salacsv__2[[#This Row],[Hora de llegada2]])</f>
        <v>5.9027777776160896E-2</v>
      </c>
      <c r="S451" s="5">
        <f>VLOOKUP(salacsv__2[[#This Row],[Número de Orden]],Hoja4!A453:C1219,3,FALSE)/60</f>
        <v>0.56666666666666665</v>
      </c>
      <c r="T451" s="5">
        <f>IF(salacsv__2[[#This Row],[Tiempo de permanencia]]*24-S451&lt;0,0,salacsv__2[[#This Row],[Tiempo de permanencia]]*24-S451)</f>
        <v>0.84999999996119491</v>
      </c>
      <c r="U451" t="str">
        <f>IF(salacsv__2[[#This Row],[Tiempo de degustación (Horas)]]&gt;0,"SI","NO")</f>
        <v>SI</v>
      </c>
      <c r="W451" s="7" t="str">
        <f>TEXT(salacsv__2[[#This Row],[Fecha de factura]],"DDDD")</f>
        <v>miércoles</v>
      </c>
    </row>
    <row r="452" spans="1:23" x14ac:dyDescent="0.25">
      <c r="A452">
        <v>3</v>
      </c>
      <c r="B452" t="s">
        <v>523</v>
      </c>
      <c r="C452">
        <v>1</v>
      </c>
      <c r="D452" s="8">
        <v>45021.053472222222</v>
      </c>
      <c r="E452" s="8">
        <v>45021.101388888892</v>
      </c>
      <c r="F452" t="s">
        <v>21</v>
      </c>
      <c r="G452" t="s">
        <v>48</v>
      </c>
      <c r="H452" t="s">
        <v>16</v>
      </c>
      <c r="I452" s="5">
        <v>46.37</v>
      </c>
      <c r="J452" t="s">
        <v>17</v>
      </c>
      <c r="K452">
        <v>451</v>
      </c>
      <c r="L452" t="s">
        <v>29</v>
      </c>
      <c r="M452" t="s">
        <v>795</v>
      </c>
      <c r="N452">
        <f>VLOOKUP(salacsv__2[[#This Row],[Número de Orden]],Hoja4!A454:B1220,2,FALSE)</f>
        <v>92</v>
      </c>
      <c r="O452" s="9">
        <f>DATE(YEAR(salacsv__2[[#This Row],[Hora de Llegada]]),MONTH(salacsv__2[[#This Row],[Hora de Llegada]]),DAY(salacsv__2[[#This Row],[Hora de Llegada]]))</f>
        <v>45021</v>
      </c>
      <c r="P452" s="6">
        <f>MOD(salacsv__2[[#This Row],[Hora de Llegada]],1)</f>
        <v>5.3472222221898846E-2</v>
      </c>
      <c r="Q452" s="6">
        <f>MOD(salacsv__2[[#This Row],[Hora de Salida]],1)</f>
        <v>0.10138888889196096</v>
      </c>
      <c r="R452" s="6">
        <f>IF(salacsv__2[[#This Row],[Estado de la Mesa]]="Ocupada",(salacsv__2[[#This Row],[Hora de salida2]]-salacsv__2[[#This Row],[Hora de llegada2]])+$V$2,salacsv__2[[#This Row],[Hora de salida2]]-salacsv__2[[#This Row],[Hora de llegada2]])</f>
        <v>4.7916666670062114E-2</v>
      </c>
      <c r="S452" s="5">
        <f>VLOOKUP(salacsv__2[[#This Row],[Número de Orden]],Hoja4!A454:C1220,3,FALSE)/60</f>
        <v>1.7166666666666666</v>
      </c>
      <c r="T452" s="5">
        <f>IF(salacsv__2[[#This Row],[Tiempo de permanencia]]*24-S452&lt;0,0,salacsv__2[[#This Row],[Tiempo de permanencia]]*24-S452)</f>
        <v>0</v>
      </c>
      <c r="U452" t="str">
        <f>IF(salacsv__2[[#This Row],[Tiempo de degustación (Horas)]]&gt;0,"SI","NO")</f>
        <v>NO</v>
      </c>
      <c r="W452" s="7" t="str">
        <f>TEXT(salacsv__2[[#This Row],[Fecha de factura]],"DDDD")</f>
        <v>miércoles</v>
      </c>
    </row>
    <row r="453" spans="1:23" x14ac:dyDescent="0.25">
      <c r="A453">
        <v>9</v>
      </c>
      <c r="B453" t="s">
        <v>796</v>
      </c>
      <c r="C453">
        <v>1</v>
      </c>
      <c r="D453" s="8">
        <v>45021.120138888888</v>
      </c>
      <c r="E453" s="8">
        <v>45021.22152777778</v>
      </c>
      <c r="F453" t="s">
        <v>14</v>
      </c>
      <c r="G453" t="s">
        <v>22</v>
      </c>
      <c r="H453" t="s">
        <v>16</v>
      </c>
      <c r="I453" s="5">
        <v>43.48</v>
      </c>
      <c r="J453" t="s">
        <v>28</v>
      </c>
      <c r="K453">
        <v>452</v>
      </c>
      <c r="L453" t="s">
        <v>55</v>
      </c>
      <c r="M453" t="s">
        <v>797</v>
      </c>
      <c r="N453">
        <f>VLOOKUP(salacsv__2[[#This Row],[Número de Orden]],Hoja4!A455:B1221,2,FALSE)</f>
        <v>158</v>
      </c>
      <c r="O453" s="9">
        <f>DATE(YEAR(salacsv__2[[#This Row],[Hora de Llegada]]),MONTH(salacsv__2[[#This Row],[Hora de Llegada]]),DAY(salacsv__2[[#This Row],[Hora de Llegada]]))</f>
        <v>45021</v>
      </c>
      <c r="P453" s="6">
        <f>MOD(salacsv__2[[#This Row],[Hora de Llegada]],1)</f>
        <v>0.12013888888759539</v>
      </c>
      <c r="Q453" s="6">
        <f>MOD(salacsv__2[[#This Row],[Hora de Salida]],1)</f>
        <v>0.22152777777955635</v>
      </c>
      <c r="R453" s="6">
        <f>IF(salacsv__2[[#This Row],[Estado de la Mesa]]="Ocupada",(salacsv__2[[#This Row],[Hora de salida2]]-salacsv__2[[#This Row],[Hora de llegada2]])+$V$2,salacsv__2[[#This Row],[Hora de salida2]]-salacsv__2[[#This Row],[Hora de llegada2]])</f>
        <v>0.10138888889196096</v>
      </c>
      <c r="S453" s="5">
        <f>VLOOKUP(salacsv__2[[#This Row],[Número de Orden]],Hoja4!A455:C1221,3,FALSE)/60</f>
        <v>2.0499999999999998</v>
      </c>
      <c r="T453" s="5">
        <f>IF(salacsv__2[[#This Row],[Tiempo de permanencia]]*24-S453&lt;0,0,salacsv__2[[#This Row],[Tiempo de permanencia]]*24-S453)</f>
        <v>0.38333333340706321</v>
      </c>
      <c r="U453" t="str">
        <f>IF(salacsv__2[[#This Row],[Tiempo de degustación (Horas)]]&gt;0,"SI","NO")</f>
        <v>SI</v>
      </c>
      <c r="W453" s="7" t="str">
        <f>TEXT(salacsv__2[[#This Row],[Fecha de factura]],"DDDD")</f>
        <v>miércoles</v>
      </c>
    </row>
    <row r="454" spans="1:23" x14ac:dyDescent="0.25">
      <c r="A454">
        <v>6</v>
      </c>
      <c r="B454" t="s">
        <v>798</v>
      </c>
      <c r="C454">
        <v>1</v>
      </c>
      <c r="D454" s="8">
        <v>45021.154166666667</v>
      </c>
      <c r="E454" s="8">
        <v>45021.213194444441</v>
      </c>
      <c r="F454" t="s">
        <v>32</v>
      </c>
      <c r="G454" t="s">
        <v>48</v>
      </c>
      <c r="H454" t="s">
        <v>16</v>
      </c>
      <c r="I454" s="5">
        <v>36.83</v>
      </c>
      <c r="J454" t="s">
        <v>17</v>
      </c>
      <c r="K454">
        <v>453</v>
      </c>
      <c r="L454" t="s">
        <v>33</v>
      </c>
      <c r="M454" t="s">
        <v>718</v>
      </c>
      <c r="N454">
        <f>VLOOKUP(salacsv__2[[#This Row],[Número de Orden]],Hoja4!A456:B1222,2,FALSE)</f>
        <v>130</v>
      </c>
      <c r="O454" s="9">
        <f>DATE(YEAR(salacsv__2[[#This Row],[Hora de Llegada]]),MONTH(salacsv__2[[#This Row],[Hora de Llegada]]),DAY(salacsv__2[[#This Row],[Hora de Llegada]]))</f>
        <v>45021</v>
      </c>
      <c r="P454" s="6">
        <f>MOD(salacsv__2[[#This Row],[Hora de Llegada]],1)</f>
        <v>0.15416666666715173</v>
      </c>
      <c r="Q454" s="6">
        <f>MOD(salacsv__2[[#This Row],[Hora de Salida]],1)</f>
        <v>0.21319444444088731</v>
      </c>
      <c r="R454" s="6">
        <f>IF(salacsv__2[[#This Row],[Estado de la Mesa]]="Ocupada",(salacsv__2[[#This Row],[Hora de salida2]]-salacsv__2[[#This Row],[Hora de llegada2]])+$V$2,salacsv__2[[#This Row],[Hora de salida2]]-salacsv__2[[#This Row],[Hora de llegada2]])</f>
        <v>5.9027777773735579E-2</v>
      </c>
      <c r="S454" s="5">
        <f>VLOOKUP(salacsv__2[[#This Row],[Número de Orden]],Hoja4!A456:C1222,3,FALSE)/60</f>
        <v>1.6666666666666667</v>
      </c>
      <c r="T454" s="5">
        <f>IF(salacsv__2[[#This Row],[Tiempo de permanencia]]*24-S454&lt;0,0,salacsv__2[[#This Row],[Tiempo de permanencia]]*24-S454)</f>
        <v>0</v>
      </c>
      <c r="U454" t="str">
        <f>IF(salacsv__2[[#This Row],[Tiempo de degustación (Horas)]]&gt;0,"SI","NO")</f>
        <v>NO</v>
      </c>
      <c r="W454" s="7" t="str">
        <f>TEXT(salacsv__2[[#This Row],[Fecha de factura]],"DDDD")</f>
        <v>miércoles</v>
      </c>
    </row>
    <row r="455" spans="1:23" x14ac:dyDescent="0.25">
      <c r="A455">
        <v>1</v>
      </c>
      <c r="B455" t="s">
        <v>768</v>
      </c>
      <c r="C455">
        <v>3</v>
      </c>
      <c r="D455" s="8">
        <v>45021.143055555556</v>
      </c>
      <c r="E455" s="8">
        <v>45021.203472222223</v>
      </c>
      <c r="F455" t="s">
        <v>73</v>
      </c>
      <c r="G455" t="s">
        <v>22</v>
      </c>
      <c r="H455" t="s">
        <v>16</v>
      </c>
      <c r="I455" s="5">
        <v>39.619999999999997</v>
      </c>
      <c r="J455" t="s">
        <v>17</v>
      </c>
      <c r="K455">
        <v>454</v>
      </c>
      <c r="L455" t="s">
        <v>37</v>
      </c>
      <c r="M455" t="s">
        <v>799</v>
      </c>
      <c r="N455">
        <f>VLOOKUP(salacsv__2[[#This Row],[Número de Orden]],Hoja4!A457:B1223,2,FALSE)</f>
        <v>233</v>
      </c>
      <c r="O455" s="9">
        <f>DATE(YEAR(salacsv__2[[#This Row],[Hora de Llegada]]),MONTH(salacsv__2[[#This Row],[Hora de Llegada]]),DAY(salacsv__2[[#This Row],[Hora de Llegada]]))</f>
        <v>45021</v>
      </c>
      <c r="P455" s="6">
        <f>MOD(salacsv__2[[#This Row],[Hora de Llegada]],1)</f>
        <v>0.14305555555620231</v>
      </c>
      <c r="Q455" s="6">
        <f>MOD(salacsv__2[[#This Row],[Hora de Salida]],1)</f>
        <v>0.20347222222335404</v>
      </c>
      <c r="R455" s="6">
        <f>IF(salacsv__2[[#This Row],[Estado de la Mesa]]="Ocupada",(salacsv__2[[#This Row],[Hora de salida2]]-salacsv__2[[#This Row],[Hora de llegada2]])+$V$2,salacsv__2[[#This Row],[Hora de salida2]]-salacsv__2[[#This Row],[Hora de llegada2]])</f>
        <v>6.0416666667151731E-2</v>
      </c>
      <c r="S455" s="5">
        <f>VLOOKUP(salacsv__2[[#This Row],[Número de Orden]],Hoja4!A457:C1223,3,FALSE)/60</f>
        <v>2.5499999999999998</v>
      </c>
      <c r="T455" s="5">
        <f>IF(salacsv__2[[#This Row],[Tiempo de permanencia]]*24-S455&lt;0,0,salacsv__2[[#This Row],[Tiempo de permanencia]]*24-S455)</f>
        <v>0</v>
      </c>
      <c r="U455" t="str">
        <f>IF(salacsv__2[[#This Row],[Tiempo de degustación (Horas)]]&gt;0,"SI","NO")</f>
        <v>NO</v>
      </c>
      <c r="W455" s="7" t="str">
        <f>TEXT(salacsv__2[[#This Row],[Fecha de factura]],"DDDD")</f>
        <v>miércoles</v>
      </c>
    </row>
    <row r="456" spans="1:23" x14ac:dyDescent="0.25">
      <c r="A456">
        <v>12</v>
      </c>
      <c r="B456" t="s">
        <v>171</v>
      </c>
      <c r="C456">
        <v>6</v>
      </c>
      <c r="D456" s="8">
        <v>45021.165277777778</v>
      </c>
      <c r="E456" s="8">
        <v>45021.245833333334</v>
      </c>
      <c r="F456" t="s">
        <v>21</v>
      </c>
      <c r="G456" t="s">
        <v>48</v>
      </c>
      <c r="H456" t="s">
        <v>36</v>
      </c>
      <c r="I456" s="5">
        <v>19.7</v>
      </c>
      <c r="J456" t="s">
        <v>28</v>
      </c>
      <c r="K456">
        <v>455</v>
      </c>
      <c r="L456" t="s">
        <v>37</v>
      </c>
      <c r="M456" t="s">
        <v>75</v>
      </c>
      <c r="N456">
        <f>VLOOKUP(salacsv__2[[#This Row],[Número de Orden]],Hoja4!A458:B1224,2,FALSE)</f>
        <v>48</v>
      </c>
      <c r="O456" s="9">
        <f>DATE(YEAR(salacsv__2[[#This Row],[Hora de Llegada]]),MONTH(salacsv__2[[#This Row],[Hora de Llegada]]),DAY(salacsv__2[[#This Row],[Hora de Llegada]]))</f>
        <v>45021</v>
      </c>
      <c r="P456" s="6">
        <f>MOD(salacsv__2[[#This Row],[Hora de Llegada]],1)</f>
        <v>0.16527777777810115</v>
      </c>
      <c r="Q456" s="6">
        <f>MOD(salacsv__2[[#This Row],[Hora de Salida]],1)</f>
        <v>0.24583333333430346</v>
      </c>
      <c r="R456" s="6">
        <f>IF(salacsv__2[[#This Row],[Estado de la Mesa]]="Ocupada",(salacsv__2[[#This Row],[Hora de salida2]]-salacsv__2[[#This Row],[Hora de llegada2]])+$V$2,salacsv__2[[#This Row],[Hora de salida2]]-salacsv__2[[#This Row],[Hora de llegada2]])</f>
        <v>8.0555555556202307E-2</v>
      </c>
      <c r="S456" s="5">
        <f>VLOOKUP(salacsv__2[[#This Row],[Número de Orden]],Hoja4!A458:C1224,3,FALSE)/60</f>
        <v>0.18333333333333332</v>
      </c>
      <c r="T456" s="5">
        <f>IF(salacsv__2[[#This Row],[Tiempo de permanencia]]*24-S456&lt;0,0,salacsv__2[[#This Row],[Tiempo de permanencia]]*24-S456)</f>
        <v>1.750000000015522</v>
      </c>
      <c r="U456" t="str">
        <f>IF(salacsv__2[[#This Row],[Tiempo de degustación (Horas)]]&gt;0,"SI","NO")</f>
        <v>SI</v>
      </c>
      <c r="W456" s="7" t="str">
        <f>TEXT(salacsv__2[[#This Row],[Fecha de factura]],"DDDD")</f>
        <v>miércoles</v>
      </c>
    </row>
    <row r="457" spans="1:23" x14ac:dyDescent="0.25">
      <c r="A457">
        <v>13</v>
      </c>
      <c r="B457" t="s">
        <v>800</v>
      </c>
      <c r="C457">
        <v>6</v>
      </c>
      <c r="D457" s="8">
        <v>45021.091666666667</v>
      </c>
      <c r="E457" s="8">
        <v>45021.21875</v>
      </c>
      <c r="F457" t="s">
        <v>14</v>
      </c>
      <c r="G457" t="s">
        <v>22</v>
      </c>
      <c r="H457" t="s">
        <v>16</v>
      </c>
      <c r="I457" s="5">
        <v>21.94</v>
      </c>
      <c r="J457" t="s">
        <v>17</v>
      </c>
      <c r="K457">
        <v>456</v>
      </c>
      <c r="L457" t="s">
        <v>49</v>
      </c>
      <c r="M457" t="s">
        <v>801</v>
      </c>
      <c r="N457">
        <f>VLOOKUP(salacsv__2[[#This Row],[Número de Orden]],Hoja4!A459:B1225,2,FALSE)</f>
        <v>148</v>
      </c>
      <c r="O457" s="9">
        <f>DATE(YEAR(salacsv__2[[#This Row],[Hora de Llegada]]),MONTH(salacsv__2[[#This Row],[Hora de Llegada]]),DAY(salacsv__2[[#This Row],[Hora de Llegada]]))</f>
        <v>45021</v>
      </c>
      <c r="P457" s="6">
        <f>MOD(salacsv__2[[#This Row],[Hora de Llegada]],1)</f>
        <v>9.1666666667151731E-2</v>
      </c>
      <c r="Q457" s="6">
        <f>MOD(salacsv__2[[#This Row],[Hora de Salida]],1)</f>
        <v>0.21875</v>
      </c>
      <c r="R457" s="6">
        <f>IF(salacsv__2[[#This Row],[Estado de la Mesa]]="Ocupada",(salacsv__2[[#This Row],[Hora de salida2]]-salacsv__2[[#This Row],[Hora de llegada2]])+$V$2,salacsv__2[[#This Row],[Hora de salida2]]-salacsv__2[[#This Row],[Hora de llegada2]])</f>
        <v>0.12708333333284827</v>
      </c>
      <c r="S457" s="5">
        <f>VLOOKUP(salacsv__2[[#This Row],[Número de Orden]],Hoja4!A459:C1225,3,FALSE)/60</f>
        <v>1.1833333333333333</v>
      </c>
      <c r="T457" s="5">
        <f>IF(salacsv__2[[#This Row],[Tiempo de permanencia]]*24-S457&lt;0,0,salacsv__2[[#This Row],[Tiempo de permanencia]]*24-S457)</f>
        <v>1.8666666666550251</v>
      </c>
      <c r="U457" t="str">
        <f>IF(salacsv__2[[#This Row],[Tiempo de degustación (Horas)]]&gt;0,"SI","NO")</f>
        <v>SI</v>
      </c>
      <c r="W457" s="7" t="str">
        <f>TEXT(salacsv__2[[#This Row],[Fecha de factura]],"DDDD")</f>
        <v>miércoles</v>
      </c>
    </row>
    <row r="458" spans="1:23" x14ac:dyDescent="0.25">
      <c r="A458">
        <v>18</v>
      </c>
      <c r="B458" t="s">
        <v>802</v>
      </c>
      <c r="C458">
        <v>6</v>
      </c>
      <c r="D458" s="8">
        <v>45021.158333333333</v>
      </c>
      <c r="E458" s="8">
        <v>45021.313888888886</v>
      </c>
      <c r="F458" t="s">
        <v>32</v>
      </c>
      <c r="G458" t="s">
        <v>22</v>
      </c>
      <c r="H458" t="s">
        <v>23</v>
      </c>
      <c r="I458" s="5">
        <v>17.260000000000002</v>
      </c>
      <c r="J458" t="s">
        <v>28</v>
      </c>
      <c r="K458">
        <v>457</v>
      </c>
      <c r="L458" t="s">
        <v>29</v>
      </c>
      <c r="M458" t="s">
        <v>721</v>
      </c>
      <c r="N458">
        <f>VLOOKUP(salacsv__2[[#This Row],[Número de Orden]],Hoja4!A460:B1226,2,FALSE)</f>
        <v>137</v>
      </c>
      <c r="O458" s="9">
        <f>DATE(YEAR(salacsv__2[[#This Row],[Hora de Llegada]]),MONTH(salacsv__2[[#This Row],[Hora de Llegada]]),DAY(salacsv__2[[#This Row],[Hora de Llegada]]))</f>
        <v>45021</v>
      </c>
      <c r="P458" s="6">
        <f>MOD(salacsv__2[[#This Row],[Hora de Llegada]],1)</f>
        <v>0.15833333333284827</v>
      </c>
      <c r="Q458" s="6">
        <f>MOD(salacsv__2[[#This Row],[Hora de Salida]],1)</f>
        <v>0.31388888888614019</v>
      </c>
      <c r="R458" s="6">
        <f>IF(salacsv__2[[#This Row],[Estado de la Mesa]]="Ocupada",(salacsv__2[[#This Row],[Hora de salida2]]-salacsv__2[[#This Row],[Hora de llegada2]])+$V$2,salacsv__2[[#This Row],[Hora de salida2]]-salacsv__2[[#This Row],[Hora de llegada2]])</f>
        <v>0.15555555555329192</v>
      </c>
      <c r="S458" s="5">
        <f>VLOOKUP(salacsv__2[[#This Row],[Número de Orden]],Hoja4!A460:C1226,3,FALSE)/60</f>
        <v>0.96666666666666667</v>
      </c>
      <c r="T458" s="5">
        <f>IF(salacsv__2[[#This Row],[Tiempo de permanencia]]*24-S458&lt;0,0,salacsv__2[[#This Row],[Tiempo de permanencia]]*24-S458)</f>
        <v>2.7666666666123394</v>
      </c>
      <c r="U458" t="str">
        <f>IF(salacsv__2[[#This Row],[Tiempo de degustación (Horas)]]&gt;0,"SI","NO")</f>
        <v>SI</v>
      </c>
      <c r="W458" s="7" t="str">
        <f>TEXT(salacsv__2[[#This Row],[Fecha de factura]],"DDDD")</f>
        <v>miércoles</v>
      </c>
    </row>
    <row r="459" spans="1:23" x14ac:dyDescent="0.25">
      <c r="A459">
        <v>4</v>
      </c>
      <c r="B459" t="s">
        <v>803</v>
      </c>
      <c r="C459">
        <v>3</v>
      </c>
      <c r="D459" s="8">
        <v>45021.111805555556</v>
      </c>
      <c r="E459" s="8">
        <v>45021.181250000001</v>
      </c>
      <c r="F459" t="s">
        <v>14</v>
      </c>
      <c r="G459" t="s">
        <v>22</v>
      </c>
      <c r="H459" t="s">
        <v>16</v>
      </c>
      <c r="I459" s="5">
        <v>15.21</v>
      </c>
      <c r="J459" t="s">
        <v>24</v>
      </c>
      <c r="K459">
        <v>458</v>
      </c>
      <c r="L459" t="s">
        <v>29</v>
      </c>
      <c r="M459" t="s">
        <v>804</v>
      </c>
      <c r="N459">
        <f>VLOOKUP(salacsv__2[[#This Row],[Número de Orden]],Hoja4!A461:B1227,2,FALSE)</f>
        <v>268</v>
      </c>
      <c r="O459" s="9">
        <f>DATE(YEAR(salacsv__2[[#This Row],[Hora de Llegada]]),MONTH(salacsv__2[[#This Row],[Hora de Llegada]]),DAY(salacsv__2[[#This Row],[Hora de Llegada]]))</f>
        <v>45021</v>
      </c>
      <c r="P459" s="6">
        <f>MOD(salacsv__2[[#This Row],[Hora de Llegada]],1)</f>
        <v>0.11180555555620231</v>
      </c>
      <c r="Q459" s="6">
        <f>MOD(salacsv__2[[#This Row],[Hora de Salida]],1)</f>
        <v>0.18125000000145519</v>
      </c>
      <c r="R459" s="6">
        <f>IF(salacsv__2[[#This Row],[Estado de la Mesa]]="Ocupada",(salacsv__2[[#This Row],[Hora de salida2]]-salacsv__2[[#This Row],[Hora de llegada2]])+$V$2,salacsv__2[[#This Row],[Hora de salida2]]-salacsv__2[[#This Row],[Hora de llegada2]])</f>
        <v>7.9861111111919555E-2</v>
      </c>
      <c r="S459" s="5">
        <f>VLOOKUP(salacsv__2[[#This Row],[Número de Orden]],Hoja4!A461:C1227,3,FALSE)/60</f>
        <v>1.4833333333333334</v>
      </c>
      <c r="T459" s="5">
        <f>IF(salacsv__2[[#This Row],[Tiempo de permanencia]]*24-S459&lt;0,0,salacsv__2[[#This Row],[Tiempo de permanencia]]*24-S459)</f>
        <v>0.43333333335273583</v>
      </c>
      <c r="U459" t="str">
        <f>IF(salacsv__2[[#This Row],[Tiempo de degustación (Horas)]]&gt;0,"SI","NO")</f>
        <v>SI</v>
      </c>
      <c r="W459" s="7" t="str">
        <f>TEXT(salacsv__2[[#This Row],[Fecha de factura]],"DDDD")</f>
        <v>miércoles</v>
      </c>
    </row>
    <row r="460" spans="1:23" x14ac:dyDescent="0.25">
      <c r="A460">
        <v>20</v>
      </c>
      <c r="B460" t="s">
        <v>172</v>
      </c>
      <c r="C460">
        <v>1</v>
      </c>
      <c r="D460" s="8">
        <v>45021.01666666667</v>
      </c>
      <c r="E460" s="8">
        <v>45021.091666666667</v>
      </c>
      <c r="F460" t="s">
        <v>73</v>
      </c>
      <c r="G460" t="s">
        <v>22</v>
      </c>
      <c r="H460" t="s">
        <v>16</v>
      </c>
      <c r="I460" s="5">
        <v>32.770000000000003</v>
      </c>
      <c r="J460" t="s">
        <v>24</v>
      </c>
      <c r="K460">
        <v>459</v>
      </c>
      <c r="L460" t="s">
        <v>49</v>
      </c>
      <c r="M460" t="s">
        <v>30</v>
      </c>
      <c r="N460">
        <f>VLOOKUP(salacsv__2[[#This Row],[Número de Orden]],Hoja4!A462:B1228,2,FALSE)</f>
        <v>84</v>
      </c>
      <c r="O460" s="9">
        <f>DATE(YEAR(salacsv__2[[#This Row],[Hora de Llegada]]),MONTH(salacsv__2[[#This Row],[Hora de Llegada]]),DAY(salacsv__2[[#This Row],[Hora de Llegada]]))</f>
        <v>45021</v>
      </c>
      <c r="P460" s="6">
        <f>MOD(salacsv__2[[#This Row],[Hora de Llegada]],1)</f>
        <v>1.6666666670062114E-2</v>
      </c>
      <c r="Q460" s="6">
        <f>MOD(salacsv__2[[#This Row],[Hora de Salida]],1)</f>
        <v>9.1666666667151731E-2</v>
      </c>
      <c r="R460" s="6">
        <f>IF(salacsv__2[[#This Row],[Estado de la Mesa]]="Ocupada",(salacsv__2[[#This Row],[Hora de salida2]]-salacsv__2[[#This Row],[Hora de llegada2]])+$V$2,salacsv__2[[#This Row],[Hora de salida2]]-salacsv__2[[#This Row],[Hora de llegada2]])</f>
        <v>8.5416666663756288E-2</v>
      </c>
      <c r="S460" s="5">
        <f>VLOOKUP(salacsv__2[[#This Row],[Número de Orden]],Hoja4!A462:C1228,3,FALSE)/60</f>
        <v>0.5</v>
      </c>
      <c r="T460" s="5">
        <f>IF(salacsv__2[[#This Row],[Tiempo de permanencia]]*24-S460&lt;0,0,salacsv__2[[#This Row],[Tiempo de permanencia]]*24-S460)</f>
        <v>1.5499999999301508</v>
      </c>
      <c r="U460" t="str">
        <f>IF(salacsv__2[[#This Row],[Tiempo de degustación (Horas)]]&gt;0,"SI","NO")</f>
        <v>SI</v>
      </c>
      <c r="W460" s="7" t="str">
        <f>TEXT(salacsv__2[[#This Row],[Fecha de factura]],"DDDD")</f>
        <v>miércoles</v>
      </c>
    </row>
    <row r="461" spans="1:23" x14ac:dyDescent="0.25">
      <c r="A461">
        <v>19</v>
      </c>
      <c r="B461" t="s">
        <v>447</v>
      </c>
      <c r="C461">
        <v>6</v>
      </c>
      <c r="D461" s="8">
        <v>45021.143750000003</v>
      </c>
      <c r="E461" s="8">
        <v>45021.288888888892</v>
      </c>
      <c r="F461" t="s">
        <v>14</v>
      </c>
      <c r="G461" t="s">
        <v>15</v>
      </c>
      <c r="H461" t="s">
        <v>16</v>
      </c>
      <c r="I461" s="5">
        <v>49.6</v>
      </c>
      <c r="J461" t="s">
        <v>17</v>
      </c>
      <c r="K461">
        <v>460</v>
      </c>
      <c r="L461" t="s">
        <v>62</v>
      </c>
      <c r="M461" t="s">
        <v>805</v>
      </c>
      <c r="N461">
        <f>VLOOKUP(salacsv__2[[#This Row],[Número de Orden]],Hoja4!A463:B1229,2,FALSE)</f>
        <v>176</v>
      </c>
      <c r="O461" s="9">
        <f>DATE(YEAR(salacsv__2[[#This Row],[Hora de Llegada]]),MONTH(salacsv__2[[#This Row],[Hora de Llegada]]),DAY(salacsv__2[[#This Row],[Hora de Llegada]]))</f>
        <v>45021</v>
      </c>
      <c r="P461" s="6">
        <f>MOD(salacsv__2[[#This Row],[Hora de Llegada]],1)</f>
        <v>0.14375000000291038</v>
      </c>
      <c r="Q461" s="6">
        <f>MOD(salacsv__2[[#This Row],[Hora de Salida]],1)</f>
        <v>0.28888888889196096</v>
      </c>
      <c r="R461" s="6">
        <f>IF(salacsv__2[[#This Row],[Estado de la Mesa]]="Ocupada",(salacsv__2[[#This Row],[Hora de salida2]]-salacsv__2[[#This Row],[Hora de llegada2]])+$V$2,salacsv__2[[#This Row],[Hora de salida2]]-salacsv__2[[#This Row],[Hora de llegada2]])</f>
        <v>0.14513888888905058</v>
      </c>
      <c r="S461" s="5">
        <f>VLOOKUP(salacsv__2[[#This Row],[Número de Orden]],Hoja4!A463:C1229,3,FALSE)/60</f>
        <v>2.0666666666666669</v>
      </c>
      <c r="T461" s="5">
        <f>IF(salacsv__2[[#This Row],[Tiempo de permanencia]]*24-S461&lt;0,0,salacsv__2[[#This Row],[Tiempo de permanencia]]*24-S461)</f>
        <v>1.416666666670547</v>
      </c>
      <c r="U461" t="str">
        <f>IF(salacsv__2[[#This Row],[Tiempo de degustación (Horas)]]&gt;0,"SI","NO")</f>
        <v>SI</v>
      </c>
      <c r="W461" s="7" t="str">
        <f>TEXT(salacsv__2[[#This Row],[Fecha de factura]],"DDDD")</f>
        <v>miércoles</v>
      </c>
    </row>
    <row r="462" spans="1:23" x14ac:dyDescent="0.25">
      <c r="A462">
        <v>4</v>
      </c>
      <c r="B462" t="s">
        <v>806</v>
      </c>
      <c r="C462">
        <v>3</v>
      </c>
      <c r="D462" s="8">
        <v>45021.113194444442</v>
      </c>
      <c r="E462" s="8">
        <v>45021.246527777781</v>
      </c>
      <c r="F462" t="s">
        <v>21</v>
      </c>
      <c r="G462" t="s">
        <v>15</v>
      </c>
      <c r="H462" t="s">
        <v>23</v>
      </c>
      <c r="I462" s="5">
        <v>21.51</v>
      </c>
      <c r="J462" t="s">
        <v>17</v>
      </c>
      <c r="K462">
        <v>461</v>
      </c>
      <c r="L462" t="s">
        <v>18</v>
      </c>
      <c r="M462" t="s">
        <v>807</v>
      </c>
      <c r="N462">
        <f>VLOOKUP(salacsv__2[[#This Row],[Número de Orden]],Hoja4!A464:B1230,2,FALSE)</f>
        <v>99</v>
      </c>
      <c r="O462" s="9">
        <f>DATE(YEAR(salacsv__2[[#This Row],[Hora de Llegada]]),MONTH(salacsv__2[[#This Row],[Hora de Llegada]]),DAY(salacsv__2[[#This Row],[Hora de Llegada]]))</f>
        <v>45021</v>
      </c>
      <c r="P462" s="6">
        <f>MOD(salacsv__2[[#This Row],[Hora de Llegada]],1)</f>
        <v>0.1131944444423425</v>
      </c>
      <c r="Q462" s="6">
        <f>MOD(salacsv__2[[#This Row],[Hora de Salida]],1)</f>
        <v>0.24652777778101154</v>
      </c>
      <c r="R462" s="6">
        <f>IF(salacsv__2[[#This Row],[Estado de la Mesa]]="Ocupada",(salacsv__2[[#This Row],[Hora de salida2]]-salacsv__2[[#This Row],[Hora de llegada2]])+$V$2,salacsv__2[[#This Row],[Hora de salida2]]-salacsv__2[[#This Row],[Hora de llegada2]])</f>
        <v>0.13333333333866904</v>
      </c>
      <c r="S462" s="5">
        <f>VLOOKUP(salacsv__2[[#This Row],[Número de Orden]],Hoja4!A464:C1230,3,FALSE)/60</f>
        <v>1.1000000000000001</v>
      </c>
      <c r="T462" s="5">
        <f>IF(salacsv__2[[#This Row],[Tiempo de permanencia]]*24-S462&lt;0,0,salacsv__2[[#This Row],[Tiempo de permanencia]]*24-S462)</f>
        <v>2.1000000001280568</v>
      </c>
      <c r="U462" t="str">
        <f>IF(salacsv__2[[#This Row],[Tiempo de degustación (Horas)]]&gt;0,"SI","NO")</f>
        <v>SI</v>
      </c>
      <c r="W462" s="7" t="str">
        <f>TEXT(salacsv__2[[#This Row],[Fecha de factura]],"DDDD")</f>
        <v>miércoles</v>
      </c>
    </row>
    <row r="463" spans="1:23" x14ac:dyDescent="0.25">
      <c r="A463">
        <v>9</v>
      </c>
      <c r="B463" t="s">
        <v>173</v>
      </c>
      <c r="C463">
        <v>2</v>
      </c>
      <c r="D463" s="8">
        <v>45021.091666666667</v>
      </c>
      <c r="E463" s="8">
        <v>45021.185416666667</v>
      </c>
      <c r="F463" t="s">
        <v>32</v>
      </c>
      <c r="G463" t="s">
        <v>22</v>
      </c>
      <c r="H463" t="s">
        <v>16</v>
      </c>
      <c r="I463" s="5">
        <v>21.17</v>
      </c>
      <c r="J463" t="s">
        <v>28</v>
      </c>
      <c r="K463">
        <v>462</v>
      </c>
      <c r="L463" t="s">
        <v>59</v>
      </c>
      <c r="M463" t="s">
        <v>112</v>
      </c>
      <c r="N463">
        <f>VLOOKUP(salacsv__2[[#This Row],[Número de Orden]],Hoja4!A465:B1231,2,FALSE)</f>
        <v>99</v>
      </c>
      <c r="O463" s="9">
        <f>DATE(YEAR(salacsv__2[[#This Row],[Hora de Llegada]]),MONTH(salacsv__2[[#This Row],[Hora de Llegada]]),DAY(salacsv__2[[#This Row],[Hora de Llegada]]))</f>
        <v>45021</v>
      </c>
      <c r="P463" s="6">
        <f>MOD(salacsv__2[[#This Row],[Hora de Llegada]],1)</f>
        <v>9.1666666667151731E-2</v>
      </c>
      <c r="Q463" s="6">
        <f>MOD(salacsv__2[[#This Row],[Hora de Salida]],1)</f>
        <v>0.18541666666715173</v>
      </c>
      <c r="R463" s="6">
        <f>IF(salacsv__2[[#This Row],[Estado de la Mesa]]="Ocupada",(salacsv__2[[#This Row],[Hora de salida2]]-salacsv__2[[#This Row],[Hora de llegada2]])+$V$2,salacsv__2[[#This Row],[Hora de salida2]]-salacsv__2[[#This Row],[Hora de llegada2]])</f>
        <v>9.375E-2</v>
      </c>
      <c r="S463" s="5">
        <f>VLOOKUP(salacsv__2[[#This Row],[Número de Orden]],Hoja4!A465:C1231,3,FALSE)/60</f>
        <v>0.18333333333333332</v>
      </c>
      <c r="T463" s="5">
        <f>IF(salacsv__2[[#This Row],[Tiempo de permanencia]]*24-S463&lt;0,0,salacsv__2[[#This Row],[Tiempo de permanencia]]*24-S463)</f>
        <v>2.0666666666666669</v>
      </c>
      <c r="U463" t="str">
        <f>IF(salacsv__2[[#This Row],[Tiempo de degustación (Horas)]]&gt;0,"SI","NO")</f>
        <v>SI</v>
      </c>
      <c r="W463" s="7" t="str">
        <f>TEXT(salacsv__2[[#This Row],[Fecha de factura]],"DDDD")</f>
        <v>miércoles</v>
      </c>
    </row>
    <row r="464" spans="1:23" x14ac:dyDescent="0.25">
      <c r="A464">
        <v>7</v>
      </c>
      <c r="B464" t="s">
        <v>174</v>
      </c>
      <c r="C464">
        <v>2</v>
      </c>
      <c r="D464" s="8">
        <v>45021.036805555559</v>
      </c>
      <c r="E464" s="8">
        <v>45021.134027777778</v>
      </c>
      <c r="F464" t="s">
        <v>32</v>
      </c>
      <c r="G464" t="s">
        <v>22</v>
      </c>
      <c r="H464" t="s">
        <v>36</v>
      </c>
      <c r="I464" s="5">
        <v>17.07</v>
      </c>
      <c r="J464" t="s">
        <v>24</v>
      </c>
      <c r="K464">
        <v>463</v>
      </c>
      <c r="L464" t="s">
        <v>70</v>
      </c>
      <c r="M464" t="s">
        <v>56</v>
      </c>
      <c r="N464">
        <f>VLOOKUP(salacsv__2[[#This Row],[Número de Orden]],Hoja4!A466:B1232,2,FALSE)</f>
        <v>93</v>
      </c>
      <c r="O464" s="9">
        <f>DATE(YEAR(salacsv__2[[#This Row],[Hora de Llegada]]),MONTH(salacsv__2[[#This Row],[Hora de Llegada]]),DAY(salacsv__2[[#This Row],[Hora de Llegada]]))</f>
        <v>45021</v>
      </c>
      <c r="P464" s="6">
        <f>MOD(salacsv__2[[#This Row],[Hora de Llegada]],1)</f>
        <v>3.680555555911269E-2</v>
      </c>
      <c r="Q464" s="6">
        <f>MOD(salacsv__2[[#This Row],[Hora de Salida]],1)</f>
        <v>0.13402777777810115</v>
      </c>
      <c r="R464" s="6">
        <f>IF(salacsv__2[[#This Row],[Estado de la Mesa]]="Ocupada",(salacsv__2[[#This Row],[Hora de salida2]]-salacsv__2[[#This Row],[Hora de llegada2]])+$V$2,salacsv__2[[#This Row],[Hora de salida2]]-salacsv__2[[#This Row],[Hora de llegada2]])</f>
        <v>0.10763888888565513</v>
      </c>
      <c r="S464" s="5">
        <f>VLOOKUP(salacsv__2[[#This Row],[Número de Orden]],Hoja4!A466:C1232,3,FALSE)/60</f>
        <v>0.23333333333333334</v>
      </c>
      <c r="T464" s="5">
        <f>IF(salacsv__2[[#This Row],[Tiempo de permanencia]]*24-S464&lt;0,0,salacsv__2[[#This Row],[Tiempo de permanencia]]*24-S464)</f>
        <v>2.3499999999223897</v>
      </c>
      <c r="U464" t="str">
        <f>IF(salacsv__2[[#This Row],[Tiempo de degustación (Horas)]]&gt;0,"SI","NO")</f>
        <v>SI</v>
      </c>
      <c r="W464" s="7" t="str">
        <f>TEXT(salacsv__2[[#This Row],[Fecha de factura]],"DDDD")</f>
        <v>miércoles</v>
      </c>
    </row>
    <row r="465" spans="1:23" x14ac:dyDescent="0.25">
      <c r="A465">
        <v>16</v>
      </c>
      <c r="B465" t="s">
        <v>340</v>
      </c>
      <c r="C465">
        <v>1</v>
      </c>
      <c r="D465" s="8">
        <v>45021.056250000001</v>
      </c>
      <c r="E465" s="8">
        <v>45021.193749999999</v>
      </c>
      <c r="F465" t="s">
        <v>14</v>
      </c>
      <c r="G465" t="s">
        <v>22</v>
      </c>
      <c r="H465" t="s">
        <v>16</v>
      </c>
      <c r="I465" s="5">
        <v>48.5</v>
      </c>
      <c r="J465" t="s">
        <v>28</v>
      </c>
      <c r="K465">
        <v>464</v>
      </c>
      <c r="L465" t="s">
        <v>33</v>
      </c>
      <c r="M465" t="s">
        <v>808</v>
      </c>
      <c r="N465">
        <f>VLOOKUP(salacsv__2[[#This Row],[Número de Orden]],Hoja4!A467:B1233,2,FALSE)</f>
        <v>154</v>
      </c>
      <c r="O465" s="9">
        <f>DATE(YEAR(salacsv__2[[#This Row],[Hora de Llegada]]),MONTH(salacsv__2[[#This Row],[Hora de Llegada]]),DAY(salacsv__2[[#This Row],[Hora de Llegada]]))</f>
        <v>45021</v>
      </c>
      <c r="P465" s="6">
        <f>MOD(salacsv__2[[#This Row],[Hora de Llegada]],1)</f>
        <v>5.6250000001455192E-2</v>
      </c>
      <c r="Q465" s="6">
        <f>MOD(salacsv__2[[#This Row],[Hora de Salida]],1)</f>
        <v>0.19374999999854481</v>
      </c>
      <c r="R465" s="6">
        <f>IF(salacsv__2[[#This Row],[Estado de la Mesa]]="Ocupada",(salacsv__2[[#This Row],[Hora de salida2]]-salacsv__2[[#This Row],[Hora de llegada2]])+$V$2,salacsv__2[[#This Row],[Hora de salida2]]-salacsv__2[[#This Row],[Hora de llegada2]])</f>
        <v>0.13749999999708962</v>
      </c>
      <c r="S465" s="5">
        <f>VLOOKUP(salacsv__2[[#This Row],[Número de Orden]],Hoja4!A467:C1233,3,FALSE)/60</f>
        <v>1.4</v>
      </c>
      <c r="T465" s="5">
        <f>IF(salacsv__2[[#This Row],[Tiempo de permanencia]]*24-S465&lt;0,0,salacsv__2[[#This Row],[Tiempo de permanencia]]*24-S465)</f>
        <v>1.8999999999301509</v>
      </c>
      <c r="U465" t="str">
        <f>IF(salacsv__2[[#This Row],[Tiempo de degustación (Horas)]]&gt;0,"SI","NO")</f>
        <v>SI</v>
      </c>
      <c r="W465" s="7" t="str">
        <f>TEXT(salacsv__2[[#This Row],[Fecha de factura]],"DDDD")</f>
        <v>miércoles</v>
      </c>
    </row>
    <row r="466" spans="1:23" x14ac:dyDescent="0.25">
      <c r="A466">
        <v>4</v>
      </c>
      <c r="B466" t="s">
        <v>809</v>
      </c>
      <c r="C466">
        <v>2</v>
      </c>
      <c r="D466" s="8">
        <v>45021.049305555556</v>
      </c>
      <c r="E466" s="8">
        <v>45021.151388888888</v>
      </c>
      <c r="F466" t="s">
        <v>73</v>
      </c>
      <c r="G466" t="s">
        <v>22</v>
      </c>
      <c r="H466" t="s">
        <v>16</v>
      </c>
      <c r="I466" s="5">
        <v>44.9</v>
      </c>
      <c r="J466" t="s">
        <v>24</v>
      </c>
      <c r="K466">
        <v>465</v>
      </c>
      <c r="L466" t="s">
        <v>55</v>
      </c>
      <c r="M466" t="s">
        <v>810</v>
      </c>
      <c r="N466">
        <f>VLOOKUP(salacsv__2[[#This Row],[Número de Orden]],Hoja4!A468:B1234,2,FALSE)</f>
        <v>121</v>
      </c>
      <c r="O466" s="9">
        <f>DATE(YEAR(salacsv__2[[#This Row],[Hora de Llegada]]),MONTH(salacsv__2[[#This Row],[Hora de Llegada]]),DAY(salacsv__2[[#This Row],[Hora de Llegada]]))</f>
        <v>45021</v>
      </c>
      <c r="P466" s="6">
        <f>MOD(salacsv__2[[#This Row],[Hora de Llegada]],1)</f>
        <v>4.9305555556202307E-2</v>
      </c>
      <c r="Q466" s="6">
        <f>MOD(salacsv__2[[#This Row],[Hora de Salida]],1)</f>
        <v>0.15138888888759539</v>
      </c>
      <c r="R466" s="6">
        <f>IF(salacsv__2[[#This Row],[Estado de la Mesa]]="Ocupada",(salacsv__2[[#This Row],[Hora de salida2]]-salacsv__2[[#This Row],[Hora de llegada2]])+$V$2,salacsv__2[[#This Row],[Hora de salida2]]-salacsv__2[[#This Row],[Hora de llegada2]])</f>
        <v>0.11249999999805975</v>
      </c>
      <c r="S466" s="5">
        <f>VLOOKUP(salacsv__2[[#This Row],[Número de Orden]],Hoja4!A468:C1234,3,FALSE)/60</f>
        <v>1</v>
      </c>
      <c r="T466" s="5">
        <f>IF(salacsv__2[[#This Row],[Tiempo de permanencia]]*24-S466&lt;0,0,salacsv__2[[#This Row],[Tiempo de permanencia]]*24-S466)</f>
        <v>1.6999999999534339</v>
      </c>
      <c r="U466" t="str">
        <f>IF(salacsv__2[[#This Row],[Tiempo de degustación (Horas)]]&gt;0,"SI","NO")</f>
        <v>SI</v>
      </c>
      <c r="W466" s="7" t="str">
        <f>TEXT(salacsv__2[[#This Row],[Fecha de factura]],"DDDD")</f>
        <v>miércoles</v>
      </c>
    </row>
    <row r="467" spans="1:23" x14ac:dyDescent="0.25">
      <c r="A467">
        <v>4</v>
      </c>
      <c r="B467" t="s">
        <v>811</v>
      </c>
      <c r="C467">
        <v>1</v>
      </c>
      <c r="D467" s="8">
        <v>45021.07916666667</v>
      </c>
      <c r="E467" s="8">
        <v>45021.180555555555</v>
      </c>
      <c r="F467" t="s">
        <v>73</v>
      </c>
      <c r="G467" t="s">
        <v>22</v>
      </c>
      <c r="H467" t="s">
        <v>16</v>
      </c>
      <c r="I467" s="5">
        <v>26.63</v>
      </c>
      <c r="J467" t="s">
        <v>17</v>
      </c>
      <c r="K467">
        <v>466</v>
      </c>
      <c r="L467" t="s">
        <v>29</v>
      </c>
      <c r="M467" t="s">
        <v>812</v>
      </c>
      <c r="N467">
        <f>VLOOKUP(salacsv__2[[#This Row],[Número de Orden]],Hoja4!A469:B1235,2,FALSE)</f>
        <v>140</v>
      </c>
      <c r="O467" s="9">
        <f>DATE(YEAR(salacsv__2[[#This Row],[Hora de Llegada]]),MONTH(salacsv__2[[#This Row],[Hora de Llegada]]),DAY(salacsv__2[[#This Row],[Hora de Llegada]]))</f>
        <v>45021</v>
      </c>
      <c r="P467" s="6">
        <f>MOD(salacsv__2[[#This Row],[Hora de Llegada]],1)</f>
        <v>7.9166666670062114E-2</v>
      </c>
      <c r="Q467" s="6">
        <f>MOD(salacsv__2[[#This Row],[Hora de Salida]],1)</f>
        <v>0.18055555555474712</v>
      </c>
      <c r="R467" s="6">
        <f>IF(salacsv__2[[#This Row],[Estado de la Mesa]]="Ocupada",(salacsv__2[[#This Row],[Hora de salida2]]-salacsv__2[[#This Row],[Hora de llegada2]])+$V$2,salacsv__2[[#This Row],[Hora de salida2]]-salacsv__2[[#This Row],[Hora de llegada2]])</f>
        <v>0.101388888884685</v>
      </c>
      <c r="S467" s="5">
        <f>VLOOKUP(salacsv__2[[#This Row],[Número de Orden]],Hoja4!A469:C1235,3,FALSE)/60</f>
        <v>2.4166666666666665</v>
      </c>
      <c r="T467" s="5">
        <f>IF(salacsv__2[[#This Row],[Tiempo de permanencia]]*24-S467&lt;0,0,salacsv__2[[#This Row],[Tiempo de permanencia]]*24-S467)</f>
        <v>1.6666666565773536E-2</v>
      </c>
      <c r="U467" t="str">
        <f>IF(salacsv__2[[#This Row],[Tiempo de degustación (Horas)]]&gt;0,"SI","NO")</f>
        <v>SI</v>
      </c>
      <c r="W467" s="7" t="str">
        <f>TEXT(salacsv__2[[#This Row],[Fecha de factura]],"DDDD")</f>
        <v>miércoles</v>
      </c>
    </row>
    <row r="468" spans="1:23" x14ac:dyDescent="0.25">
      <c r="A468">
        <v>15</v>
      </c>
      <c r="B468" t="s">
        <v>813</v>
      </c>
      <c r="C468">
        <v>3</v>
      </c>
      <c r="D468" s="8">
        <v>45021.112500000003</v>
      </c>
      <c r="E468" s="8">
        <v>45021.176388888889</v>
      </c>
      <c r="F468" t="s">
        <v>73</v>
      </c>
      <c r="G468" t="s">
        <v>22</v>
      </c>
      <c r="H468" t="s">
        <v>36</v>
      </c>
      <c r="I468" s="5">
        <v>42.31</v>
      </c>
      <c r="J468" t="s">
        <v>28</v>
      </c>
      <c r="K468">
        <v>467</v>
      </c>
      <c r="L468" t="s">
        <v>18</v>
      </c>
      <c r="M468" t="s">
        <v>814</v>
      </c>
      <c r="N468">
        <f>VLOOKUP(salacsv__2[[#This Row],[Número de Orden]],Hoja4!A470:B1236,2,FALSE)</f>
        <v>143</v>
      </c>
      <c r="O468" s="9">
        <f>DATE(YEAR(salacsv__2[[#This Row],[Hora de Llegada]]),MONTH(salacsv__2[[#This Row],[Hora de Llegada]]),DAY(salacsv__2[[#This Row],[Hora de Llegada]]))</f>
        <v>45021</v>
      </c>
      <c r="P468" s="6">
        <f>MOD(salacsv__2[[#This Row],[Hora de Llegada]],1)</f>
        <v>0.11250000000291038</v>
      </c>
      <c r="Q468" s="6">
        <f>MOD(salacsv__2[[#This Row],[Hora de Salida]],1)</f>
        <v>0.17638888888905058</v>
      </c>
      <c r="R468" s="6">
        <f>IF(salacsv__2[[#This Row],[Estado de la Mesa]]="Ocupada",(salacsv__2[[#This Row],[Hora de salida2]]-salacsv__2[[#This Row],[Hora de llegada2]])+$V$2,salacsv__2[[#This Row],[Hora de salida2]]-salacsv__2[[#This Row],[Hora de llegada2]])</f>
        <v>6.3888888886140194E-2</v>
      </c>
      <c r="S468" s="5">
        <f>VLOOKUP(salacsv__2[[#This Row],[Número de Orden]],Hoja4!A470:C1236,3,FALSE)/60</f>
        <v>1.2</v>
      </c>
      <c r="T468" s="5">
        <f>IF(salacsv__2[[#This Row],[Tiempo de permanencia]]*24-S468&lt;0,0,salacsv__2[[#This Row],[Tiempo de permanencia]]*24-S468)</f>
        <v>0.3333333332673647</v>
      </c>
      <c r="U468" t="str">
        <f>IF(salacsv__2[[#This Row],[Tiempo de degustación (Horas)]]&gt;0,"SI","NO")</f>
        <v>SI</v>
      </c>
      <c r="W468" s="7" t="str">
        <f>TEXT(salacsv__2[[#This Row],[Fecha de factura]],"DDDD")</f>
        <v>miércoles</v>
      </c>
    </row>
    <row r="469" spans="1:23" x14ac:dyDescent="0.25">
      <c r="A469">
        <v>14</v>
      </c>
      <c r="B469" t="s">
        <v>815</v>
      </c>
      <c r="C469">
        <v>6</v>
      </c>
      <c r="D469" s="8">
        <v>45021.124305555553</v>
      </c>
      <c r="E469" s="8">
        <v>45021.239583333336</v>
      </c>
      <c r="F469" t="s">
        <v>32</v>
      </c>
      <c r="G469" t="s">
        <v>48</v>
      </c>
      <c r="H469" t="s">
        <v>16</v>
      </c>
      <c r="I469" s="5">
        <v>14.28</v>
      </c>
      <c r="J469" t="s">
        <v>28</v>
      </c>
      <c r="K469">
        <v>468</v>
      </c>
      <c r="L469" t="s">
        <v>49</v>
      </c>
      <c r="M469" t="s">
        <v>816</v>
      </c>
      <c r="N469">
        <f>VLOOKUP(salacsv__2[[#This Row],[Número de Orden]],Hoja4!A471:B1237,2,FALSE)</f>
        <v>106</v>
      </c>
      <c r="O469" s="9">
        <f>DATE(YEAR(salacsv__2[[#This Row],[Hora de Llegada]]),MONTH(salacsv__2[[#This Row],[Hora de Llegada]]),DAY(salacsv__2[[#This Row],[Hora de Llegada]]))</f>
        <v>45021</v>
      </c>
      <c r="P469" s="6">
        <f>MOD(salacsv__2[[#This Row],[Hora de Llegada]],1)</f>
        <v>0.12430555555329192</v>
      </c>
      <c r="Q469" s="6">
        <f>MOD(salacsv__2[[#This Row],[Hora de Salida]],1)</f>
        <v>0.23958333333575865</v>
      </c>
      <c r="R469" s="6">
        <f>IF(salacsv__2[[#This Row],[Estado de la Mesa]]="Ocupada",(salacsv__2[[#This Row],[Hora de salida2]]-salacsv__2[[#This Row],[Hora de llegada2]])+$V$2,salacsv__2[[#This Row],[Hora de salida2]]-salacsv__2[[#This Row],[Hora de llegada2]])</f>
        <v>0.11527777778246673</v>
      </c>
      <c r="S469" s="5">
        <f>VLOOKUP(salacsv__2[[#This Row],[Número de Orden]],Hoja4!A471:C1237,3,FALSE)/60</f>
        <v>1.05</v>
      </c>
      <c r="T469" s="5">
        <f>IF(salacsv__2[[#This Row],[Tiempo de permanencia]]*24-S469&lt;0,0,salacsv__2[[#This Row],[Tiempo de permanencia]]*24-S469)</f>
        <v>1.7166666667792014</v>
      </c>
      <c r="U469" t="str">
        <f>IF(salacsv__2[[#This Row],[Tiempo de degustación (Horas)]]&gt;0,"SI","NO")</f>
        <v>SI</v>
      </c>
      <c r="W469" s="7" t="str">
        <f>TEXT(salacsv__2[[#This Row],[Fecha de factura]],"DDDD")</f>
        <v>miércoles</v>
      </c>
    </row>
    <row r="470" spans="1:23" x14ac:dyDescent="0.25">
      <c r="A470">
        <v>1</v>
      </c>
      <c r="B470" t="s">
        <v>817</v>
      </c>
      <c r="C470">
        <v>2</v>
      </c>
      <c r="D470" s="8">
        <v>45021.122916666667</v>
      </c>
      <c r="E470" s="8">
        <v>45021.223611111112</v>
      </c>
      <c r="F470" t="s">
        <v>73</v>
      </c>
      <c r="G470" t="s">
        <v>15</v>
      </c>
      <c r="H470" t="s">
        <v>16</v>
      </c>
      <c r="I470" s="5">
        <v>25.26</v>
      </c>
      <c r="J470" t="s">
        <v>28</v>
      </c>
      <c r="K470">
        <v>469</v>
      </c>
      <c r="L470" t="s">
        <v>37</v>
      </c>
      <c r="M470" t="s">
        <v>818</v>
      </c>
      <c r="N470">
        <f>VLOOKUP(salacsv__2[[#This Row],[Número de Orden]],Hoja4!A472:B1238,2,FALSE)</f>
        <v>137</v>
      </c>
      <c r="O470" s="9">
        <f>DATE(YEAR(salacsv__2[[#This Row],[Hora de Llegada]]),MONTH(salacsv__2[[#This Row],[Hora de Llegada]]),DAY(salacsv__2[[#This Row],[Hora de Llegada]]))</f>
        <v>45021</v>
      </c>
      <c r="P470" s="6">
        <f>MOD(salacsv__2[[#This Row],[Hora de Llegada]],1)</f>
        <v>0.12291666666715173</v>
      </c>
      <c r="Q470" s="6">
        <f>MOD(salacsv__2[[#This Row],[Hora de Salida]],1)</f>
        <v>0.22361111111240461</v>
      </c>
      <c r="R470" s="6">
        <f>IF(salacsv__2[[#This Row],[Estado de la Mesa]]="Ocupada",(salacsv__2[[#This Row],[Hora de salida2]]-salacsv__2[[#This Row],[Hora de llegada2]])+$V$2,salacsv__2[[#This Row],[Hora de salida2]]-salacsv__2[[#This Row],[Hora de llegada2]])</f>
        <v>0.10069444444525288</v>
      </c>
      <c r="S470" s="5">
        <f>VLOOKUP(salacsv__2[[#This Row],[Número de Orden]],Hoja4!A472:C1238,3,FALSE)/60</f>
        <v>1.1000000000000001</v>
      </c>
      <c r="T470" s="5">
        <f>IF(salacsv__2[[#This Row],[Tiempo de permanencia]]*24-S470&lt;0,0,salacsv__2[[#This Row],[Tiempo de permanencia]]*24-S470)</f>
        <v>1.3166666666860691</v>
      </c>
      <c r="U470" t="str">
        <f>IF(salacsv__2[[#This Row],[Tiempo de degustación (Horas)]]&gt;0,"SI","NO")</f>
        <v>SI</v>
      </c>
      <c r="W470" s="7" t="str">
        <f>TEXT(salacsv__2[[#This Row],[Fecha de factura]],"DDDD")</f>
        <v>miércoles</v>
      </c>
    </row>
    <row r="471" spans="1:23" x14ac:dyDescent="0.25">
      <c r="A471">
        <v>17</v>
      </c>
      <c r="B471" t="s">
        <v>819</v>
      </c>
      <c r="C471">
        <v>3</v>
      </c>
      <c r="D471" s="8">
        <v>45021.070138888892</v>
      </c>
      <c r="E471" s="8">
        <v>45021.178472222222</v>
      </c>
      <c r="F471" t="s">
        <v>14</v>
      </c>
      <c r="G471" t="s">
        <v>22</v>
      </c>
      <c r="H471" t="s">
        <v>16</v>
      </c>
      <c r="I471" s="5">
        <v>47.46</v>
      </c>
      <c r="J471" t="s">
        <v>24</v>
      </c>
      <c r="K471">
        <v>470</v>
      </c>
      <c r="L471" t="s">
        <v>55</v>
      </c>
      <c r="M471" t="s">
        <v>820</v>
      </c>
      <c r="N471">
        <f>VLOOKUP(salacsv__2[[#This Row],[Número de Orden]],Hoja4!A473:B1239,2,FALSE)</f>
        <v>78</v>
      </c>
      <c r="O471" s="9">
        <f>DATE(YEAR(salacsv__2[[#This Row],[Hora de Llegada]]),MONTH(salacsv__2[[#This Row],[Hora de Llegada]]),DAY(salacsv__2[[#This Row],[Hora de Llegada]]))</f>
        <v>45021</v>
      </c>
      <c r="P471" s="6">
        <f>MOD(salacsv__2[[#This Row],[Hora de Llegada]],1)</f>
        <v>7.013888889196096E-2</v>
      </c>
      <c r="Q471" s="6">
        <f>MOD(salacsv__2[[#This Row],[Hora de Salida]],1)</f>
        <v>0.17847222222189885</v>
      </c>
      <c r="R471" s="6">
        <f>IF(salacsv__2[[#This Row],[Estado de la Mesa]]="Ocupada",(salacsv__2[[#This Row],[Hora de salida2]]-salacsv__2[[#This Row],[Hora de llegada2]])+$V$2,salacsv__2[[#This Row],[Hora de salida2]]-salacsv__2[[#This Row],[Hora de llegada2]])</f>
        <v>0.11874999999660456</v>
      </c>
      <c r="S471" s="5">
        <f>VLOOKUP(salacsv__2[[#This Row],[Número de Orden]],Hoja4!A473:C1239,3,FALSE)/60</f>
        <v>1.2</v>
      </c>
      <c r="T471" s="5">
        <f>IF(salacsv__2[[#This Row],[Tiempo de permanencia]]*24-S471&lt;0,0,salacsv__2[[#This Row],[Tiempo de permanencia]]*24-S471)</f>
        <v>1.6499999999185093</v>
      </c>
      <c r="U471" t="str">
        <f>IF(salacsv__2[[#This Row],[Tiempo de degustación (Horas)]]&gt;0,"SI","NO")</f>
        <v>SI</v>
      </c>
      <c r="W471" s="7" t="str">
        <f>TEXT(salacsv__2[[#This Row],[Fecha de factura]],"DDDD")</f>
        <v>miércoles</v>
      </c>
    </row>
    <row r="472" spans="1:23" x14ac:dyDescent="0.25">
      <c r="A472">
        <v>7</v>
      </c>
      <c r="B472" t="s">
        <v>175</v>
      </c>
      <c r="C472">
        <v>6</v>
      </c>
      <c r="D472" s="8">
        <v>45021.15</v>
      </c>
      <c r="E472" s="8">
        <v>45021.234722222223</v>
      </c>
      <c r="F472" t="s">
        <v>14</v>
      </c>
      <c r="G472" t="s">
        <v>48</v>
      </c>
      <c r="H472" t="s">
        <v>36</v>
      </c>
      <c r="I472" s="5">
        <v>28.49</v>
      </c>
      <c r="J472" t="s">
        <v>28</v>
      </c>
      <c r="K472">
        <v>471</v>
      </c>
      <c r="L472" t="s">
        <v>18</v>
      </c>
      <c r="M472" t="s">
        <v>19</v>
      </c>
      <c r="N472">
        <f>VLOOKUP(salacsv__2[[#This Row],[Número de Orden]],Hoja4!A474:B1240,2,FALSE)</f>
        <v>105</v>
      </c>
      <c r="O472" s="9">
        <f>DATE(YEAR(salacsv__2[[#This Row],[Hora de Llegada]]),MONTH(salacsv__2[[#This Row],[Hora de Llegada]]),DAY(salacsv__2[[#This Row],[Hora de Llegada]]))</f>
        <v>45021</v>
      </c>
      <c r="P472" s="6">
        <f>MOD(salacsv__2[[#This Row],[Hora de Llegada]],1)</f>
        <v>0.15000000000145519</v>
      </c>
      <c r="Q472" s="6">
        <f>MOD(salacsv__2[[#This Row],[Hora de Salida]],1)</f>
        <v>0.23472222222335404</v>
      </c>
      <c r="R472" s="6">
        <f>IF(salacsv__2[[#This Row],[Estado de la Mesa]]="Ocupada",(salacsv__2[[#This Row],[Hora de salida2]]-salacsv__2[[#This Row],[Hora de llegada2]])+$V$2,salacsv__2[[#This Row],[Hora de salida2]]-salacsv__2[[#This Row],[Hora de llegada2]])</f>
        <v>8.4722222221898846E-2</v>
      </c>
      <c r="S472" s="5">
        <f>VLOOKUP(salacsv__2[[#This Row],[Número de Orden]],Hoja4!A474:C1240,3,FALSE)/60</f>
        <v>0.95</v>
      </c>
      <c r="T472" s="5">
        <f>IF(salacsv__2[[#This Row],[Tiempo de permanencia]]*24-S472&lt;0,0,salacsv__2[[#This Row],[Tiempo de permanencia]]*24-S472)</f>
        <v>1.0833333333255724</v>
      </c>
      <c r="U472" t="str">
        <f>IF(salacsv__2[[#This Row],[Tiempo de degustación (Horas)]]&gt;0,"SI","NO")</f>
        <v>SI</v>
      </c>
      <c r="W472" s="7" t="str">
        <f>TEXT(salacsv__2[[#This Row],[Fecha de factura]],"DDDD")</f>
        <v>miércoles</v>
      </c>
    </row>
    <row r="473" spans="1:23" x14ac:dyDescent="0.25">
      <c r="A473">
        <v>20</v>
      </c>
      <c r="B473" t="s">
        <v>821</v>
      </c>
      <c r="C473">
        <v>2</v>
      </c>
      <c r="D473" s="8">
        <v>45021.164583333331</v>
      </c>
      <c r="E473" s="8">
        <v>45021.286111111112</v>
      </c>
      <c r="F473" t="s">
        <v>32</v>
      </c>
      <c r="G473" t="s">
        <v>22</v>
      </c>
      <c r="H473" t="s">
        <v>23</v>
      </c>
      <c r="I473" s="5">
        <v>36.79</v>
      </c>
      <c r="J473" t="s">
        <v>24</v>
      </c>
      <c r="K473">
        <v>472</v>
      </c>
      <c r="L473" t="s">
        <v>55</v>
      </c>
      <c r="M473" t="s">
        <v>822</v>
      </c>
      <c r="N473">
        <f>VLOOKUP(salacsv__2[[#This Row],[Número de Orden]],Hoja4!A475:B1241,2,FALSE)</f>
        <v>114</v>
      </c>
      <c r="O473" s="9">
        <f>DATE(YEAR(salacsv__2[[#This Row],[Hora de Llegada]]),MONTH(salacsv__2[[#This Row],[Hora de Llegada]]),DAY(salacsv__2[[#This Row],[Hora de Llegada]]))</f>
        <v>45021</v>
      </c>
      <c r="P473" s="6">
        <f>MOD(salacsv__2[[#This Row],[Hora de Llegada]],1)</f>
        <v>0.16458333333139308</v>
      </c>
      <c r="Q473" s="6">
        <f>MOD(salacsv__2[[#This Row],[Hora de Salida]],1)</f>
        <v>0.28611111111240461</v>
      </c>
      <c r="R473" s="6">
        <f>IF(salacsv__2[[#This Row],[Estado de la Mesa]]="Ocupada",(salacsv__2[[#This Row],[Hora de salida2]]-salacsv__2[[#This Row],[Hora de llegada2]])+$V$2,salacsv__2[[#This Row],[Hora de salida2]]-salacsv__2[[#This Row],[Hora de llegada2]])</f>
        <v>0.13194444444767819</v>
      </c>
      <c r="S473" s="5">
        <f>VLOOKUP(salacsv__2[[#This Row],[Número de Orden]],Hoja4!A475:C1241,3,FALSE)/60</f>
        <v>1.2166666666666666</v>
      </c>
      <c r="T473" s="5">
        <f>IF(salacsv__2[[#This Row],[Tiempo de permanencia]]*24-S473&lt;0,0,salacsv__2[[#This Row],[Tiempo de permanencia]]*24-S473)</f>
        <v>1.9500000000776103</v>
      </c>
      <c r="U473" t="str">
        <f>IF(salacsv__2[[#This Row],[Tiempo de degustación (Horas)]]&gt;0,"SI","NO")</f>
        <v>SI</v>
      </c>
      <c r="W473" s="7" t="str">
        <f>TEXT(salacsv__2[[#This Row],[Fecha de factura]],"DDDD")</f>
        <v>miércoles</v>
      </c>
    </row>
    <row r="474" spans="1:23" x14ac:dyDescent="0.25">
      <c r="A474">
        <v>13</v>
      </c>
      <c r="B474" t="s">
        <v>823</v>
      </c>
      <c r="C474">
        <v>4</v>
      </c>
      <c r="D474" s="8">
        <v>45022.15</v>
      </c>
      <c r="E474" s="8">
        <v>45022.294444444444</v>
      </c>
      <c r="F474" t="s">
        <v>32</v>
      </c>
      <c r="G474" t="s">
        <v>22</v>
      </c>
      <c r="H474" t="s">
        <v>36</v>
      </c>
      <c r="I474" s="5">
        <v>15.63</v>
      </c>
      <c r="J474" t="s">
        <v>24</v>
      </c>
      <c r="K474">
        <v>473</v>
      </c>
      <c r="L474" t="s">
        <v>70</v>
      </c>
      <c r="M474" t="s">
        <v>824</v>
      </c>
      <c r="N474">
        <f>VLOOKUP(salacsv__2[[#This Row],[Número de Orden]],Hoja4!A476:B1242,2,FALSE)</f>
        <v>79</v>
      </c>
      <c r="O474" s="9">
        <f>DATE(YEAR(salacsv__2[[#This Row],[Hora de Llegada]]),MONTH(salacsv__2[[#This Row],[Hora de Llegada]]),DAY(salacsv__2[[#This Row],[Hora de Llegada]]))</f>
        <v>45022</v>
      </c>
      <c r="P474" s="6">
        <f>MOD(salacsv__2[[#This Row],[Hora de Llegada]],1)</f>
        <v>0.15000000000145519</v>
      </c>
      <c r="Q474" s="6">
        <f>MOD(salacsv__2[[#This Row],[Hora de Salida]],1)</f>
        <v>0.29444444444379769</v>
      </c>
      <c r="R474" s="6">
        <f>IF(salacsv__2[[#This Row],[Estado de la Mesa]]="Ocupada",(salacsv__2[[#This Row],[Hora de salida2]]-salacsv__2[[#This Row],[Hora de llegada2]])+$V$2,salacsv__2[[#This Row],[Hora de salida2]]-salacsv__2[[#This Row],[Hora de llegada2]])</f>
        <v>0.15486111110900916</v>
      </c>
      <c r="S474" s="5">
        <f>VLOOKUP(salacsv__2[[#This Row],[Número de Orden]],Hoja4!A476:C1242,3,FALSE)/60</f>
        <v>1.0166666666666666</v>
      </c>
      <c r="T474" s="5">
        <f>IF(salacsv__2[[#This Row],[Tiempo de permanencia]]*24-S474&lt;0,0,salacsv__2[[#This Row],[Tiempo de permanencia]]*24-S474)</f>
        <v>2.6999999999495534</v>
      </c>
      <c r="U474" t="str">
        <f>IF(salacsv__2[[#This Row],[Tiempo de degustación (Horas)]]&gt;0,"SI","NO")</f>
        <v>SI</v>
      </c>
      <c r="W474" s="7" t="str">
        <f>TEXT(salacsv__2[[#This Row],[Fecha de factura]],"DDDD")</f>
        <v>jueves</v>
      </c>
    </row>
    <row r="475" spans="1:23" x14ac:dyDescent="0.25">
      <c r="A475">
        <v>2</v>
      </c>
      <c r="B475" t="s">
        <v>825</v>
      </c>
      <c r="C475">
        <v>6</v>
      </c>
      <c r="D475" s="8">
        <v>45022.077777777777</v>
      </c>
      <c r="E475" s="8">
        <v>45022.147222222222</v>
      </c>
      <c r="F475" t="s">
        <v>14</v>
      </c>
      <c r="G475" t="s">
        <v>22</v>
      </c>
      <c r="H475" t="s">
        <v>16</v>
      </c>
      <c r="I475" s="5">
        <v>21.66</v>
      </c>
      <c r="J475" t="s">
        <v>17</v>
      </c>
      <c r="K475">
        <v>474</v>
      </c>
      <c r="L475" t="s">
        <v>18</v>
      </c>
      <c r="M475" t="s">
        <v>826</v>
      </c>
      <c r="N475">
        <f>VLOOKUP(salacsv__2[[#This Row],[Número de Orden]],Hoja4!A477:B1243,2,FALSE)</f>
        <v>178</v>
      </c>
      <c r="O475" s="9">
        <f>DATE(YEAR(salacsv__2[[#This Row],[Hora de Llegada]]),MONTH(salacsv__2[[#This Row],[Hora de Llegada]]),DAY(salacsv__2[[#This Row],[Hora de Llegada]]))</f>
        <v>45022</v>
      </c>
      <c r="P475" s="6">
        <f>MOD(salacsv__2[[#This Row],[Hora de Llegada]],1)</f>
        <v>7.7777777776645962E-2</v>
      </c>
      <c r="Q475" s="6">
        <f>MOD(salacsv__2[[#This Row],[Hora de Salida]],1)</f>
        <v>0.14722222222189885</v>
      </c>
      <c r="R475" s="6">
        <f>IF(salacsv__2[[#This Row],[Estado de la Mesa]]="Ocupada",(salacsv__2[[#This Row],[Hora de salida2]]-salacsv__2[[#This Row],[Hora de llegada2]])+$V$2,salacsv__2[[#This Row],[Hora de salida2]]-salacsv__2[[#This Row],[Hora de llegada2]])</f>
        <v>6.9444444445252884E-2</v>
      </c>
      <c r="S475" s="5">
        <f>VLOOKUP(salacsv__2[[#This Row],[Número de Orden]],Hoja4!A477:C1243,3,FALSE)/60</f>
        <v>2.6833333333333331</v>
      </c>
      <c r="T475" s="5">
        <f>IF(salacsv__2[[#This Row],[Tiempo de permanencia]]*24-S475&lt;0,0,salacsv__2[[#This Row],[Tiempo de permanencia]]*24-S475)</f>
        <v>0</v>
      </c>
      <c r="U475" t="str">
        <f>IF(salacsv__2[[#This Row],[Tiempo de degustación (Horas)]]&gt;0,"SI","NO")</f>
        <v>NO</v>
      </c>
      <c r="W475" s="7" t="str">
        <f>TEXT(salacsv__2[[#This Row],[Fecha de factura]],"DDDD")</f>
        <v>jueves</v>
      </c>
    </row>
    <row r="476" spans="1:23" x14ac:dyDescent="0.25">
      <c r="A476">
        <v>18</v>
      </c>
      <c r="B476" t="s">
        <v>139</v>
      </c>
      <c r="C476">
        <v>4</v>
      </c>
      <c r="D476" s="8">
        <v>45022.136805555558</v>
      </c>
      <c r="E476" s="8">
        <v>45022.243055555555</v>
      </c>
      <c r="F476" t="s">
        <v>21</v>
      </c>
      <c r="G476" t="s">
        <v>15</v>
      </c>
      <c r="H476" t="s">
        <v>36</v>
      </c>
      <c r="I476" s="5">
        <v>19.55</v>
      </c>
      <c r="J476" t="s">
        <v>24</v>
      </c>
      <c r="K476">
        <v>475</v>
      </c>
      <c r="L476" t="s">
        <v>70</v>
      </c>
      <c r="M476" t="s">
        <v>827</v>
      </c>
      <c r="N476">
        <f>VLOOKUP(salacsv__2[[#This Row],[Número de Orden]],Hoja4!A478:B1244,2,FALSE)</f>
        <v>174</v>
      </c>
      <c r="O476" s="9">
        <f>DATE(YEAR(salacsv__2[[#This Row],[Hora de Llegada]]),MONTH(salacsv__2[[#This Row],[Hora de Llegada]]),DAY(salacsv__2[[#This Row],[Hora de Llegada]]))</f>
        <v>45022</v>
      </c>
      <c r="P476" s="6">
        <f>MOD(salacsv__2[[#This Row],[Hora de Llegada]],1)</f>
        <v>0.1368055555576575</v>
      </c>
      <c r="Q476" s="6">
        <f>MOD(salacsv__2[[#This Row],[Hora de Salida]],1)</f>
        <v>0.24305555555474712</v>
      </c>
      <c r="R476" s="6">
        <f>IF(salacsv__2[[#This Row],[Estado de la Mesa]]="Ocupada",(salacsv__2[[#This Row],[Hora de salida2]]-salacsv__2[[#This Row],[Hora de llegada2]])+$V$2,salacsv__2[[#This Row],[Hora de salida2]]-salacsv__2[[#This Row],[Hora de llegada2]])</f>
        <v>0.11666666666375629</v>
      </c>
      <c r="S476" s="5">
        <f>VLOOKUP(salacsv__2[[#This Row],[Número de Orden]],Hoja4!A478:C1244,3,FALSE)/60</f>
        <v>0.58333333333333337</v>
      </c>
      <c r="T476" s="5">
        <f>IF(salacsv__2[[#This Row],[Tiempo de permanencia]]*24-S476&lt;0,0,salacsv__2[[#This Row],[Tiempo de permanencia]]*24-S476)</f>
        <v>2.2166666665968173</v>
      </c>
      <c r="U476" t="str">
        <f>IF(salacsv__2[[#This Row],[Tiempo de degustación (Horas)]]&gt;0,"SI","NO")</f>
        <v>SI</v>
      </c>
      <c r="W476" s="7" t="str">
        <f>TEXT(salacsv__2[[#This Row],[Fecha de factura]],"DDDD")</f>
        <v>jueves</v>
      </c>
    </row>
    <row r="477" spans="1:23" x14ac:dyDescent="0.25">
      <c r="A477">
        <v>13</v>
      </c>
      <c r="B477" t="s">
        <v>828</v>
      </c>
      <c r="C477">
        <v>2</v>
      </c>
      <c r="D477" s="8">
        <v>45022.002083333333</v>
      </c>
      <c r="E477" s="8">
        <v>45022.074305555558</v>
      </c>
      <c r="F477" t="s">
        <v>52</v>
      </c>
      <c r="G477" t="s">
        <v>48</v>
      </c>
      <c r="H477" t="s">
        <v>36</v>
      </c>
      <c r="I477" s="5">
        <v>43.53</v>
      </c>
      <c r="J477" t="s">
        <v>24</v>
      </c>
      <c r="K477">
        <v>476</v>
      </c>
      <c r="L477" t="s">
        <v>70</v>
      </c>
      <c r="M477" t="s">
        <v>829</v>
      </c>
      <c r="N477">
        <f>VLOOKUP(salacsv__2[[#This Row],[Número de Orden]],Hoja4!A479:B1245,2,FALSE)</f>
        <v>218</v>
      </c>
      <c r="O477" s="9">
        <f>DATE(YEAR(salacsv__2[[#This Row],[Hora de Llegada]]),MONTH(salacsv__2[[#This Row],[Hora de Llegada]]),DAY(salacsv__2[[#This Row],[Hora de Llegada]]))</f>
        <v>45022</v>
      </c>
      <c r="P477" s="6">
        <f>MOD(salacsv__2[[#This Row],[Hora de Llegada]],1)</f>
        <v>2.0833333328482695E-3</v>
      </c>
      <c r="Q477" s="6">
        <f>MOD(salacsv__2[[#This Row],[Hora de Salida]],1)</f>
        <v>7.4305555557657499E-2</v>
      </c>
      <c r="R477" s="6">
        <f>IF(salacsv__2[[#This Row],[Estado de la Mesa]]="Ocupada",(salacsv__2[[#This Row],[Hora de salida2]]-salacsv__2[[#This Row],[Hora de llegada2]])+$V$2,salacsv__2[[#This Row],[Hora de salida2]]-salacsv__2[[#This Row],[Hora de llegada2]])</f>
        <v>8.2638888891475901E-2</v>
      </c>
      <c r="S477" s="5">
        <f>VLOOKUP(salacsv__2[[#This Row],[Número de Orden]],Hoja4!A479:C1245,3,FALSE)/60</f>
        <v>1.9166666666666667</v>
      </c>
      <c r="T477" s="5">
        <f>IF(salacsv__2[[#This Row],[Tiempo de permanencia]]*24-S477&lt;0,0,salacsv__2[[#This Row],[Tiempo de permanencia]]*24-S477)</f>
        <v>6.6666666728754764E-2</v>
      </c>
      <c r="U477" t="str">
        <f>IF(salacsv__2[[#This Row],[Tiempo de degustación (Horas)]]&gt;0,"SI","NO")</f>
        <v>SI</v>
      </c>
      <c r="W477" s="7" t="str">
        <f>TEXT(salacsv__2[[#This Row],[Fecha de factura]],"DDDD")</f>
        <v>jueves</v>
      </c>
    </row>
    <row r="478" spans="1:23" x14ac:dyDescent="0.25">
      <c r="A478">
        <v>8</v>
      </c>
      <c r="B478" t="s">
        <v>830</v>
      </c>
      <c r="C478">
        <v>6</v>
      </c>
      <c r="D478" s="8">
        <v>45022.068749999999</v>
      </c>
      <c r="E478" s="8">
        <v>45022.123611111114</v>
      </c>
      <c r="F478" t="s">
        <v>14</v>
      </c>
      <c r="G478" t="s">
        <v>48</v>
      </c>
      <c r="H478" t="s">
        <v>16</v>
      </c>
      <c r="I478" s="5">
        <v>33.85</v>
      </c>
      <c r="J478" t="s">
        <v>28</v>
      </c>
      <c r="K478">
        <v>477</v>
      </c>
      <c r="L478" t="s">
        <v>37</v>
      </c>
      <c r="M478" t="s">
        <v>831</v>
      </c>
      <c r="N478">
        <f>VLOOKUP(salacsv__2[[#This Row],[Número de Orden]],Hoja4!A480:B1246,2,FALSE)</f>
        <v>204</v>
      </c>
      <c r="O478" s="9">
        <f>DATE(YEAR(salacsv__2[[#This Row],[Hora de Llegada]]),MONTH(salacsv__2[[#This Row],[Hora de Llegada]]),DAY(salacsv__2[[#This Row],[Hora de Llegada]]))</f>
        <v>45022</v>
      </c>
      <c r="P478" s="6">
        <f>MOD(salacsv__2[[#This Row],[Hora de Llegada]],1)</f>
        <v>6.8749999998544808E-2</v>
      </c>
      <c r="Q478" s="6">
        <f>MOD(salacsv__2[[#This Row],[Hora de Salida]],1)</f>
        <v>0.12361111111385981</v>
      </c>
      <c r="R478" s="6">
        <f>IF(salacsv__2[[#This Row],[Estado de la Mesa]]="Ocupada",(salacsv__2[[#This Row],[Hora de salida2]]-salacsv__2[[#This Row],[Hora de llegada2]])+$V$2,salacsv__2[[#This Row],[Hora de salida2]]-salacsv__2[[#This Row],[Hora de llegada2]])</f>
        <v>5.4861111115314998E-2</v>
      </c>
      <c r="S478" s="5">
        <f>VLOOKUP(salacsv__2[[#This Row],[Número de Orden]],Hoja4!A480:C1246,3,FALSE)/60</f>
        <v>1.9166666666666667</v>
      </c>
      <c r="T478" s="5">
        <f>IF(salacsv__2[[#This Row],[Tiempo de permanencia]]*24-S478&lt;0,0,salacsv__2[[#This Row],[Tiempo de permanencia]]*24-S478)</f>
        <v>0</v>
      </c>
      <c r="U478" t="str">
        <f>IF(salacsv__2[[#This Row],[Tiempo de degustación (Horas)]]&gt;0,"SI","NO")</f>
        <v>NO</v>
      </c>
      <c r="W478" s="7" t="str">
        <f>TEXT(salacsv__2[[#This Row],[Fecha de factura]],"DDDD")</f>
        <v>jueves</v>
      </c>
    </row>
    <row r="479" spans="1:23" x14ac:dyDescent="0.25">
      <c r="A479">
        <v>7</v>
      </c>
      <c r="B479" t="s">
        <v>376</v>
      </c>
      <c r="C479">
        <v>5</v>
      </c>
      <c r="D479" s="8">
        <v>45022.000694444447</v>
      </c>
      <c r="E479" s="8">
        <v>45022.144444444442</v>
      </c>
      <c r="F479" t="s">
        <v>73</v>
      </c>
      <c r="G479" t="s">
        <v>22</v>
      </c>
      <c r="H479" t="s">
        <v>23</v>
      </c>
      <c r="I479" s="5">
        <v>32.78</v>
      </c>
      <c r="J479" t="s">
        <v>24</v>
      </c>
      <c r="K479">
        <v>478</v>
      </c>
      <c r="L479" t="s">
        <v>29</v>
      </c>
      <c r="M479" t="s">
        <v>832</v>
      </c>
      <c r="N479">
        <f>VLOOKUP(salacsv__2[[#This Row],[Número de Orden]],Hoja4!A481:B1247,2,FALSE)</f>
        <v>118</v>
      </c>
      <c r="O479" s="9">
        <f>DATE(YEAR(salacsv__2[[#This Row],[Hora de Llegada]]),MONTH(salacsv__2[[#This Row],[Hora de Llegada]]),DAY(salacsv__2[[#This Row],[Hora de Llegada]]))</f>
        <v>45022</v>
      </c>
      <c r="P479" s="6">
        <f>MOD(salacsv__2[[#This Row],[Hora de Llegada]],1)</f>
        <v>6.944444467080757E-4</v>
      </c>
      <c r="Q479" s="6">
        <f>MOD(salacsv__2[[#This Row],[Hora de Salida]],1)</f>
        <v>0.1444444444423425</v>
      </c>
      <c r="R479" s="6">
        <f>IF(salacsv__2[[#This Row],[Estado de la Mesa]]="Ocupada",(salacsv__2[[#This Row],[Hora de salida2]]-salacsv__2[[#This Row],[Hora de llegada2]])+$V$2,salacsv__2[[#This Row],[Hora de salida2]]-salacsv__2[[#This Row],[Hora de llegada2]])</f>
        <v>0.15416666666230108</v>
      </c>
      <c r="S479" s="5">
        <f>VLOOKUP(salacsv__2[[#This Row],[Número de Orden]],Hoja4!A481:C1247,3,FALSE)/60</f>
        <v>1.5</v>
      </c>
      <c r="T479" s="5">
        <f>IF(salacsv__2[[#This Row],[Tiempo de permanencia]]*24-S479&lt;0,0,salacsv__2[[#This Row],[Tiempo de permanencia]]*24-S479)</f>
        <v>2.1999999998952262</v>
      </c>
      <c r="U479" t="str">
        <f>IF(salacsv__2[[#This Row],[Tiempo de degustación (Horas)]]&gt;0,"SI","NO")</f>
        <v>SI</v>
      </c>
      <c r="W479" s="7" t="str">
        <f>TEXT(salacsv__2[[#This Row],[Fecha de factura]],"DDDD")</f>
        <v>jueves</v>
      </c>
    </row>
    <row r="480" spans="1:23" x14ac:dyDescent="0.25">
      <c r="A480">
        <v>1</v>
      </c>
      <c r="B480" t="s">
        <v>304</v>
      </c>
      <c r="C480">
        <v>3</v>
      </c>
      <c r="D480" s="8">
        <v>45022.029166666667</v>
      </c>
      <c r="E480" s="8">
        <v>45022.1875</v>
      </c>
      <c r="F480" t="s">
        <v>52</v>
      </c>
      <c r="G480" t="s">
        <v>22</v>
      </c>
      <c r="H480" t="s">
        <v>36</v>
      </c>
      <c r="I480" s="5">
        <v>39.58</v>
      </c>
      <c r="J480" t="s">
        <v>28</v>
      </c>
      <c r="K480">
        <v>479</v>
      </c>
      <c r="L480" t="s">
        <v>49</v>
      </c>
      <c r="M480" t="s">
        <v>833</v>
      </c>
      <c r="N480">
        <f>VLOOKUP(salacsv__2[[#This Row],[Número de Orden]],Hoja4!A482:B1248,2,FALSE)</f>
        <v>52</v>
      </c>
      <c r="O480" s="9">
        <f>DATE(YEAR(salacsv__2[[#This Row],[Hora de Llegada]]),MONTH(salacsv__2[[#This Row],[Hora de Llegada]]),DAY(salacsv__2[[#This Row],[Hora de Llegada]]))</f>
        <v>45022</v>
      </c>
      <c r="P480" s="6">
        <f>MOD(salacsv__2[[#This Row],[Hora de Llegada]],1)</f>
        <v>2.9166666667151731E-2</v>
      </c>
      <c r="Q480" s="6">
        <f>MOD(salacsv__2[[#This Row],[Hora de Salida]],1)</f>
        <v>0.1875</v>
      </c>
      <c r="R480" s="6">
        <f>IF(salacsv__2[[#This Row],[Estado de la Mesa]]="Ocupada",(salacsv__2[[#This Row],[Hora de salida2]]-salacsv__2[[#This Row],[Hora de llegada2]])+$V$2,salacsv__2[[#This Row],[Hora de salida2]]-salacsv__2[[#This Row],[Hora de llegada2]])</f>
        <v>0.15833333333284827</v>
      </c>
      <c r="S480" s="5">
        <f>VLOOKUP(salacsv__2[[#This Row],[Número de Orden]],Hoja4!A482:C1248,3,FALSE)/60</f>
        <v>1.3833333333333333</v>
      </c>
      <c r="T480" s="5">
        <f>IF(salacsv__2[[#This Row],[Tiempo de permanencia]]*24-S480&lt;0,0,salacsv__2[[#This Row],[Tiempo de permanencia]]*24-S480)</f>
        <v>2.4166666666550252</v>
      </c>
      <c r="U480" t="str">
        <f>IF(salacsv__2[[#This Row],[Tiempo de degustación (Horas)]]&gt;0,"SI","NO")</f>
        <v>SI</v>
      </c>
      <c r="W480" s="7" t="str">
        <f>TEXT(salacsv__2[[#This Row],[Fecha de factura]],"DDDD")</f>
        <v>jueves</v>
      </c>
    </row>
    <row r="481" spans="1:23" x14ac:dyDescent="0.25">
      <c r="A481">
        <v>1</v>
      </c>
      <c r="B481" t="s">
        <v>834</v>
      </c>
      <c r="C481">
        <v>5</v>
      </c>
      <c r="D481" s="8">
        <v>45022.143055555556</v>
      </c>
      <c r="E481" s="8">
        <v>45022.304861111108</v>
      </c>
      <c r="F481" t="s">
        <v>21</v>
      </c>
      <c r="G481" t="s">
        <v>48</v>
      </c>
      <c r="H481" t="s">
        <v>23</v>
      </c>
      <c r="I481" s="5">
        <v>18.63</v>
      </c>
      <c r="J481" t="s">
        <v>28</v>
      </c>
      <c r="K481">
        <v>480</v>
      </c>
      <c r="L481" t="s">
        <v>55</v>
      </c>
      <c r="M481" t="s">
        <v>835</v>
      </c>
      <c r="N481">
        <f>VLOOKUP(salacsv__2[[#This Row],[Número de Orden]],Hoja4!A483:B1249,2,FALSE)</f>
        <v>159</v>
      </c>
      <c r="O481" s="9">
        <f>DATE(YEAR(salacsv__2[[#This Row],[Hora de Llegada]]),MONTH(salacsv__2[[#This Row],[Hora de Llegada]]),DAY(salacsv__2[[#This Row],[Hora de Llegada]]))</f>
        <v>45022</v>
      </c>
      <c r="P481" s="6">
        <f>MOD(salacsv__2[[#This Row],[Hora de Llegada]],1)</f>
        <v>0.14305555555620231</v>
      </c>
      <c r="Q481" s="6">
        <f>MOD(salacsv__2[[#This Row],[Hora de Salida]],1)</f>
        <v>0.30486111110803904</v>
      </c>
      <c r="R481" s="6">
        <f>IF(salacsv__2[[#This Row],[Estado de la Mesa]]="Ocupada",(salacsv__2[[#This Row],[Hora de salida2]]-salacsv__2[[#This Row],[Hora de llegada2]])+$V$2,salacsv__2[[#This Row],[Hora de salida2]]-salacsv__2[[#This Row],[Hora de llegada2]])</f>
        <v>0.16180555555183673</v>
      </c>
      <c r="S481" s="5">
        <f>VLOOKUP(salacsv__2[[#This Row],[Número de Orden]],Hoja4!A483:C1249,3,FALSE)/60</f>
        <v>1.0833333333333333</v>
      </c>
      <c r="T481" s="5">
        <f>IF(salacsv__2[[#This Row],[Tiempo de permanencia]]*24-S481&lt;0,0,salacsv__2[[#This Row],[Tiempo de permanencia]]*24-S481)</f>
        <v>2.7999999999107485</v>
      </c>
      <c r="U481" t="str">
        <f>IF(salacsv__2[[#This Row],[Tiempo de degustación (Horas)]]&gt;0,"SI","NO")</f>
        <v>SI</v>
      </c>
      <c r="W481" s="7" t="str">
        <f>TEXT(salacsv__2[[#This Row],[Fecha de factura]],"DDDD")</f>
        <v>jueves</v>
      </c>
    </row>
    <row r="482" spans="1:23" x14ac:dyDescent="0.25">
      <c r="A482">
        <v>9</v>
      </c>
      <c r="B482" t="s">
        <v>176</v>
      </c>
      <c r="C482">
        <v>4</v>
      </c>
      <c r="D482" s="8">
        <v>45022.081250000003</v>
      </c>
      <c r="E482" s="8">
        <v>45022.196527777778</v>
      </c>
      <c r="F482" t="s">
        <v>73</v>
      </c>
      <c r="G482" t="s">
        <v>22</v>
      </c>
      <c r="H482" t="s">
        <v>16</v>
      </c>
      <c r="I482" s="5">
        <v>42.02</v>
      </c>
      <c r="J482" t="s">
        <v>28</v>
      </c>
      <c r="K482">
        <v>481</v>
      </c>
      <c r="L482" t="s">
        <v>18</v>
      </c>
      <c r="M482" t="s">
        <v>71</v>
      </c>
      <c r="N482">
        <f>VLOOKUP(salacsv__2[[#This Row],[Número de Orden]],Hoja4!A484:B1250,2,FALSE)</f>
        <v>52</v>
      </c>
      <c r="O482" s="9">
        <f>DATE(YEAR(salacsv__2[[#This Row],[Hora de Llegada]]),MONTH(salacsv__2[[#This Row],[Hora de Llegada]]),DAY(salacsv__2[[#This Row],[Hora de Llegada]]))</f>
        <v>45022</v>
      </c>
      <c r="P482" s="6">
        <f>MOD(salacsv__2[[#This Row],[Hora de Llegada]],1)</f>
        <v>8.1250000002910383E-2</v>
      </c>
      <c r="Q482" s="6">
        <f>MOD(salacsv__2[[#This Row],[Hora de Salida]],1)</f>
        <v>0.19652777777810115</v>
      </c>
      <c r="R482" s="6">
        <f>IF(salacsv__2[[#This Row],[Estado de la Mesa]]="Ocupada",(salacsv__2[[#This Row],[Hora de salida2]]-salacsv__2[[#This Row],[Hora de llegada2]])+$V$2,salacsv__2[[#This Row],[Hora de salida2]]-salacsv__2[[#This Row],[Hora de llegada2]])</f>
        <v>0.11527777777519077</v>
      </c>
      <c r="S482" s="5">
        <f>VLOOKUP(salacsv__2[[#This Row],[Número de Orden]],Hoja4!A484:C1250,3,FALSE)/60</f>
        <v>0.96666666666666667</v>
      </c>
      <c r="T482" s="5">
        <f>IF(salacsv__2[[#This Row],[Tiempo de permanencia]]*24-S482&lt;0,0,salacsv__2[[#This Row],[Tiempo de permanencia]]*24-S482)</f>
        <v>1.7999999999379117</v>
      </c>
      <c r="U482" t="str">
        <f>IF(salacsv__2[[#This Row],[Tiempo de degustación (Horas)]]&gt;0,"SI","NO")</f>
        <v>SI</v>
      </c>
      <c r="W482" s="7" t="str">
        <f>TEXT(salacsv__2[[#This Row],[Fecha de factura]],"DDDD")</f>
        <v>jueves</v>
      </c>
    </row>
    <row r="483" spans="1:23" x14ac:dyDescent="0.25">
      <c r="A483">
        <v>9</v>
      </c>
      <c r="B483" t="s">
        <v>177</v>
      </c>
      <c r="C483">
        <v>4</v>
      </c>
      <c r="D483" s="8">
        <v>45022.02847222222</v>
      </c>
      <c r="E483" s="8">
        <v>45022.124305555553</v>
      </c>
      <c r="F483" t="s">
        <v>52</v>
      </c>
      <c r="G483" t="s">
        <v>48</v>
      </c>
      <c r="H483" t="s">
        <v>16</v>
      </c>
      <c r="I483" s="5">
        <v>18.84</v>
      </c>
      <c r="J483" t="s">
        <v>17</v>
      </c>
      <c r="K483">
        <v>482</v>
      </c>
      <c r="L483" t="s">
        <v>37</v>
      </c>
      <c r="M483" t="s">
        <v>42</v>
      </c>
      <c r="N483">
        <f>VLOOKUP(salacsv__2[[#This Row],[Número de Orden]],Hoja4!A485:B1251,2,FALSE)</f>
        <v>63</v>
      </c>
      <c r="O483" s="9">
        <f>DATE(YEAR(salacsv__2[[#This Row],[Hora de Llegada]]),MONTH(salacsv__2[[#This Row],[Hora de Llegada]]),DAY(salacsv__2[[#This Row],[Hora de Llegada]]))</f>
        <v>45022</v>
      </c>
      <c r="P483" s="6">
        <f>MOD(salacsv__2[[#This Row],[Hora de Llegada]],1)</f>
        <v>2.8472222220443655E-2</v>
      </c>
      <c r="Q483" s="6">
        <f>MOD(salacsv__2[[#This Row],[Hora de Salida]],1)</f>
        <v>0.12430555555329192</v>
      </c>
      <c r="R483" s="6">
        <f>IF(salacsv__2[[#This Row],[Estado de la Mesa]]="Ocupada",(salacsv__2[[#This Row],[Hora de salida2]]-salacsv__2[[#This Row],[Hora de llegada2]])+$V$2,salacsv__2[[#This Row],[Hora de salida2]]-salacsv__2[[#This Row],[Hora de llegada2]])</f>
        <v>9.5833333332848269E-2</v>
      </c>
      <c r="S483" s="5">
        <f>VLOOKUP(salacsv__2[[#This Row],[Número de Orden]],Hoja4!A485:C1251,3,FALSE)/60</f>
        <v>0.35</v>
      </c>
      <c r="T483" s="5">
        <f>IF(salacsv__2[[#This Row],[Tiempo de permanencia]]*24-S483&lt;0,0,salacsv__2[[#This Row],[Tiempo de permanencia]]*24-S483)</f>
        <v>1.9499999999883584</v>
      </c>
      <c r="U483" t="str">
        <f>IF(salacsv__2[[#This Row],[Tiempo de degustación (Horas)]]&gt;0,"SI","NO")</f>
        <v>SI</v>
      </c>
      <c r="W483" s="7" t="str">
        <f>TEXT(salacsv__2[[#This Row],[Fecha de factura]],"DDDD")</f>
        <v>jueves</v>
      </c>
    </row>
    <row r="484" spans="1:23" x14ac:dyDescent="0.25">
      <c r="A484">
        <v>2</v>
      </c>
      <c r="B484" t="s">
        <v>178</v>
      </c>
      <c r="C484">
        <v>4</v>
      </c>
      <c r="D484" s="8">
        <v>45022.159722222219</v>
      </c>
      <c r="E484" s="8">
        <v>45022.292361111111</v>
      </c>
      <c r="F484" t="s">
        <v>73</v>
      </c>
      <c r="G484" t="s">
        <v>22</v>
      </c>
      <c r="H484" t="s">
        <v>16</v>
      </c>
      <c r="I484" s="5">
        <v>12.74</v>
      </c>
      <c r="J484" t="s">
        <v>28</v>
      </c>
      <c r="K484">
        <v>483</v>
      </c>
      <c r="L484" t="s">
        <v>62</v>
      </c>
      <c r="M484" t="s">
        <v>50</v>
      </c>
      <c r="N484">
        <f>VLOOKUP(salacsv__2[[#This Row],[Número de Orden]],Hoja4!A486:B1252,2,FALSE)</f>
        <v>81</v>
      </c>
      <c r="O484" s="9">
        <f>DATE(YEAR(salacsv__2[[#This Row],[Hora de Llegada]]),MONTH(salacsv__2[[#This Row],[Hora de Llegada]]),DAY(salacsv__2[[#This Row],[Hora de Llegada]]))</f>
        <v>45022</v>
      </c>
      <c r="P484" s="6">
        <f>MOD(salacsv__2[[#This Row],[Hora de Llegada]],1)</f>
        <v>0.15972222221898846</v>
      </c>
      <c r="Q484" s="6">
        <f>MOD(salacsv__2[[#This Row],[Hora de Salida]],1)</f>
        <v>0.29236111111094942</v>
      </c>
      <c r="R484" s="6">
        <f>IF(salacsv__2[[#This Row],[Estado de la Mesa]]="Ocupada",(salacsv__2[[#This Row],[Hora de salida2]]-salacsv__2[[#This Row],[Hora de llegada2]])+$V$2,salacsv__2[[#This Row],[Hora de salida2]]-salacsv__2[[#This Row],[Hora de llegada2]])</f>
        <v>0.13263888889196096</v>
      </c>
      <c r="S484" s="5">
        <f>VLOOKUP(salacsv__2[[#This Row],[Número de Orden]],Hoja4!A486:C1252,3,FALSE)/60</f>
        <v>0.8833333333333333</v>
      </c>
      <c r="T484" s="5">
        <f>IF(salacsv__2[[#This Row],[Tiempo de permanencia]]*24-S484&lt;0,0,salacsv__2[[#This Row],[Tiempo de permanencia]]*24-S484)</f>
        <v>2.3000000000737297</v>
      </c>
      <c r="U484" t="str">
        <f>IF(salacsv__2[[#This Row],[Tiempo de degustación (Horas)]]&gt;0,"SI","NO")</f>
        <v>SI</v>
      </c>
      <c r="W484" s="7" t="str">
        <f>TEXT(salacsv__2[[#This Row],[Fecha de factura]],"DDDD")</f>
        <v>jueves</v>
      </c>
    </row>
    <row r="485" spans="1:23" x14ac:dyDescent="0.25">
      <c r="A485">
        <v>18</v>
      </c>
      <c r="B485" t="s">
        <v>179</v>
      </c>
      <c r="C485">
        <v>2</v>
      </c>
      <c r="D485" s="8">
        <v>45022.064583333333</v>
      </c>
      <c r="E485" s="8">
        <v>45022.188194444447</v>
      </c>
      <c r="F485" t="s">
        <v>14</v>
      </c>
      <c r="G485" t="s">
        <v>22</v>
      </c>
      <c r="H485" t="s">
        <v>16</v>
      </c>
      <c r="I485" s="5">
        <v>22.76</v>
      </c>
      <c r="J485" t="s">
        <v>17</v>
      </c>
      <c r="K485">
        <v>484</v>
      </c>
      <c r="L485" t="s">
        <v>33</v>
      </c>
      <c r="M485" t="s">
        <v>60</v>
      </c>
      <c r="N485">
        <f>VLOOKUP(salacsv__2[[#This Row],[Número de Orden]],Hoja4!A487:B1253,2,FALSE)</f>
        <v>75</v>
      </c>
      <c r="O485" s="9">
        <f>DATE(YEAR(salacsv__2[[#This Row],[Hora de Llegada]]),MONTH(salacsv__2[[#This Row],[Hora de Llegada]]),DAY(salacsv__2[[#This Row],[Hora de Llegada]]))</f>
        <v>45022</v>
      </c>
      <c r="P485" s="6">
        <f>MOD(salacsv__2[[#This Row],[Hora de Llegada]],1)</f>
        <v>6.4583333332848269E-2</v>
      </c>
      <c r="Q485" s="6">
        <f>MOD(salacsv__2[[#This Row],[Hora de Salida]],1)</f>
        <v>0.18819444444670808</v>
      </c>
      <c r="R485" s="6">
        <f>IF(salacsv__2[[#This Row],[Estado de la Mesa]]="Ocupada",(salacsv__2[[#This Row],[Hora de salida2]]-salacsv__2[[#This Row],[Hora de llegada2]])+$V$2,salacsv__2[[#This Row],[Hora de salida2]]-salacsv__2[[#This Row],[Hora de llegada2]])</f>
        <v>0.12361111111385981</v>
      </c>
      <c r="S485" s="5">
        <f>VLOOKUP(salacsv__2[[#This Row],[Número de Orden]],Hoja4!A487:C1253,3,FALSE)/60</f>
        <v>0.56666666666666665</v>
      </c>
      <c r="T485" s="5">
        <f>IF(salacsv__2[[#This Row],[Tiempo de permanencia]]*24-S485&lt;0,0,salacsv__2[[#This Row],[Tiempo de permanencia]]*24-S485)</f>
        <v>2.4000000000659689</v>
      </c>
      <c r="U485" t="str">
        <f>IF(salacsv__2[[#This Row],[Tiempo de degustación (Horas)]]&gt;0,"SI","NO")</f>
        <v>SI</v>
      </c>
      <c r="W485" s="7" t="str">
        <f>TEXT(salacsv__2[[#This Row],[Fecha de factura]],"DDDD")</f>
        <v>jueves</v>
      </c>
    </row>
    <row r="486" spans="1:23" x14ac:dyDescent="0.25">
      <c r="A486">
        <v>6</v>
      </c>
      <c r="B486" t="s">
        <v>669</v>
      </c>
      <c r="C486">
        <v>5</v>
      </c>
      <c r="D486" s="8">
        <v>45022.041666666664</v>
      </c>
      <c r="E486" s="8">
        <v>45022.119444444441</v>
      </c>
      <c r="F486" t="s">
        <v>21</v>
      </c>
      <c r="G486" t="s">
        <v>15</v>
      </c>
      <c r="H486" t="s">
        <v>16</v>
      </c>
      <c r="I486" s="5">
        <v>39.07</v>
      </c>
      <c r="J486" t="s">
        <v>28</v>
      </c>
      <c r="K486">
        <v>485</v>
      </c>
      <c r="L486" t="s">
        <v>29</v>
      </c>
      <c r="M486" t="s">
        <v>836</v>
      </c>
      <c r="N486">
        <f>VLOOKUP(salacsv__2[[#This Row],[Número de Orden]],Hoja4!A488:B1254,2,FALSE)</f>
        <v>144</v>
      </c>
      <c r="O486" s="9">
        <f>DATE(YEAR(salacsv__2[[#This Row],[Hora de Llegada]]),MONTH(salacsv__2[[#This Row],[Hora de Llegada]]),DAY(salacsv__2[[#This Row],[Hora de Llegada]]))</f>
        <v>45022</v>
      </c>
      <c r="P486" s="6">
        <f>MOD(salacsv__2[[#This Row],[Hora de Llegada]],1)</f>
        <v>4.1666666664241347E-2</v>
      </c>
      <c r="Q486" s="6">
        <f>MOD(salacsv__2[[#This Row],[Hora de Salida]],1)</f>
        <v>0.11944444444088731</v>
      </c>
      <c r="R486" s="6">
        <f>IF(salacsv__2[[#This Row],[Estado de la Mesa]]="Ocupada",(salacsv__2[[#This Row],[Hora de salida2]]-salacsv__2[[#This Row],[Hora de llegada2]])+$V$2,salacsv__2[[#This Row],[Hora de salida2]]-salacsv__2[[#This Row],[Hora de llegada2]])</f>
        <v>7.7777777776645962E-2</v>
      </c>
      <c r="S486" s="5">
        <f>VLOOKUP(salacsv__2[[#This Row],[Número de Orden]],Hoja4!A488:C1254,3,FALSE)/60</f>
        <v>1.3166666666666667</v>
      </c>
      <c r="T486" s="5">
        <f>IF(salacsv__2[[#This Row],[Tiempo de permanencia]]*24-S486&lt;0,0,salacsv__2[[#This Row],[Tiempo de permanencia]]*24-S486)</f>
        <v>0.54999999997283644</v>
      </c>
      <c r="U486" t="str">
        <f>IF(salacsv__2[[#This Row],[Tiempo de degustación (Horas)]]&gt;0,"SI","NO")</f>
        <v>SI</v>
      </c>
      <c r="W486" s="7" t="str">
        <f>TEXT(salacsv__2[[#This Row],[Fecha de factura]],"DDDD")</f>
        <v>jueves</v>
      </c>
    </row>
    <row r="487" spans="1:23" x14ac:dyDescent="0.25">
      <c r="A487">
        <v>15</v>
      </c>
      <c r="B487" t="s">
        <v>837</v>
      </c>
      <c r="C487">
        <v>3</v>
      </c>
      <c r="D487" s="8">
        <v>45022.115972222222</v>
      </c>
      <c r="E487" s="8">
        <v>45022.258333333331</v>
      </c>
      <c r="F487" t="s">
        <v>73</v>
      </c>
      <c r="G487" t="s">
        <v>48</v>
      </c>
      <c r="H487" t="s">
        <v>36</v>
      </c>
      <c r="I487" s="5">
        <v>12.66</v>
      </c>
      <c r="J487" t="s">
        <v>24</v>
      </c>
      <c r="K487">
        <v>486</v>
      </c>
      <c r="L487" t="s">
        <v>37</v>
      </c>
      <c r="M487" t="s">
        <v>838</v>
      </c>
      <c r="N487">
        <f>VLOOKUP(salacsv__2[[#This Row],[Número de Orden]],Hoja4!A489:B1255,2,FALSE)</f>
        <v>150</v>
      </c>
      <c r="O487" s="9">
        <f>DATE(YEAR(salacsv__2[[#This Row],[Hora de Llegada]]),MONTH(salacsv__2[[#This Row],[Hora de Llegada]]),DAY(salacsv__2[[#This Row],[Hora de Llegada]]))</f>
        <v>45022</v>
      </c>
      <c r="P487" s="6">
        <f>MOD(salacsv__2[[#This Row],[Hora de Llegada]],1)</f>
        <v>0.11597222222189885</v>
      </c>
      <c r="Q487" s="6">
        <f>MOD(salacsv__2[[#This Row],[Hora de Salida]],1)</f>
        <v>0.25833333333139308</v>
      </c>
      <c r="R487" s="6">
        <f>IF(salacsv__2[[#This Row],[Estado de la Mesa]]="Ocupada",(salacsv__2[[#This Row],[Hora de salida2]]-salacsv__2[[#This Row],[Hora de llegada2]])+$V$2,salacsv__2[[#This Row],[Hora de salida2]]-salacsv__2[[#This Row],[Hora de llegada2]])</f>
        <v>0.15277777777616089</v>
      </c>
      <c r="S487" s="5">
        <f>VLOOKUP(salacsv__2[[#This Row],[Número de Orden]],Hoja4!A489:C1255,3,FALSE)/60</f>
        <v>0.98333333333333328</v>
      </c>
      <c r="T487" s="5">
        <f>IF(salacsv__2[[#This Row],[Tiempo de permanencia]]*24-S487&lt;0,0,salacsv__2[[#This Row],[Tiempo de permanencia]]*24-S487)</f>
        <v>2.6833333332945282</v>
      </c>
      <c r="U487" t="str">
        <f>IF(salacsv__2[[#This Row],[Tiempo de degustación (Horas)]]&gt;0,"SI","NO")</f>
        <v>SI</v>
      </c>
      <c r="W487" s="7" t="str">
        <f>TEXT(salacsv__2[[#This Row],[Fecha de factura]],"DDDD")</f>
        <v>jueves</v>
      </c>
    </row>
    <row r="488" spans="1:23" x14ac:dyDescent="0.25">
      <c r="A488">
        <v>17</v>
      </c>
      <c r="B488" t="s">
        <v>214</v>
      </c>
      <c r="C488">
        <v>1</v>
      </c>
      <c r="D488" s="8">
        <v>45022.06527777778</v>
      </c>
      <c r="E488" s="8">
        <v>45022.159722222219</v>
      </c>
      <c r="F488" t="s">
        <v>73</v>
      </c>
      <c r="G488" t="s">
        <v>22</v>
      </c>
      <c r="H488" t="s">
        <v>16</v>
      </c>
      <c r="I488" s="5">
        <v>45.76</v>
      </c>
      <c r="J488" t="s">
        <v>24</v>
      </c>
      <c r="K488">
        <v>487</v>
      </c>
      <c r="L488" t="s">
        <v>70</v>
      </c>
      <c r="M488" t="s">
        <v>839</v>
      </c>
      <c r="N488">
        <f>VLOOKUP(salacsv__2[[#This Row],[Número de Orden]],Hoja4!A490:B1256,2,FALSE)</f>
        <v>152</v>
      </c>
      <c r="O488" s="9">
        <f>DATE(YEAR(salacsv__2[[#This Row],[Hora de Llegada]]),MONTH(salacsv__2[[#This Row],[Hora de Llegada]]),DAY(salacsv__2[[#This Row],[Hora de Llegada]]))</f>
        <v>45022</v>
      </c>
      <c r="P488" s="6">
        <f>MOD(salacsv__2[[#This Row],[Hora de Llegada]],1)</f>
        <v>6.5277777779556345E-2</v>
      </c>
      <c r="Q488" s="6">
        <f>MOD(salacsv__2[[#This Row],[Hora de Salida]],1)</f>
        <v>0.15972222221898846</v>
      </c>
      <c r="R488" s="6">
        <f>IF(salacsv__2[[#This Row],[Estado de la Mesa]]="Ocupada",(salacsv__2[[#This Row],[Hora de salida2]]-salacsv__2[[#This Row],[Hora de llegada2]])+$V$2,salacsv__2[[#This Row],[Hora de salida2]]-salacsv__2[[#This Row],[Hora de llegada2]])</f>
        <v>0.10486111110609879</v>
      </c>
      <c r="S488" s="5">
        <f>VLOOKUP(salacsv__2[[#This Row],[Número de Orden]],Hoja4!A490:C1256,3,FALSE)/60</f>
        <v>1.5333333333333334</v>
      </c>
      <c r="T488" s="5">
        <f>IF(salacsv__2[[#This Row],[Tiempo de permanencia]]*24-S488&lt;0,0,salacsv__2[[#This Row],[Tiempo de permanencia]]*24-S488)</f>
        <v>0.9833333332130374</v>
      </c>
      <c r="U488" t="str">
        <f>IF(salacsv__2[[#This Row],[Tiempo de degustación (Horas)]]&gt;0,"SI","NO")</f>
        <v>SI</v>
      </c>
      <c r="W488" s="7" t="str">
        <f>TEXT(salacsv__2[[#This Row],[Fecha de factura]],"DDDD")</f>
        <v>jueves</v>
      </c>
    </row>
    <row r="489" spans="1:23" x14ac:dyDescent="0.25">
      <c r="A489">
        <v>10</v>
      </c>
      <c r="B489" t="s">
        <v>840</v>
      </c>
      <c r="C489">
        <v>4</v>
      </c>
      <c r="D489" s="8">
        <v>45022</v>
      </c>
      <c r="E489" s="8">
        <v>45022.081944444442</v>
      </c>
      <c r="F489" t="s">
        <v>52</v>
      </c>
      <c r="G489" t="s">
        <v>22</v>
      </c>
      <c r="H489" t="s">
        <v>36</v>
      </c>
      <c r="I489" s="5">
        <v>37.380000000000003</v>
      </c>
      <c r="J489" t="s">
        <v>17</v>
      </c>
      <c r="K489">
        <v>488</v>
      </c>
      <c r="L489" t="s">
        <v>49</v>
      </c>
      <c r="M489" t="s">
        <v>841</v>
      </c>
      <c r="N489">
        <f>VLOOKUP(salacsv__2[[#This Row],[Número de Orden]],Hoja4!A491:B1257,2,FALSE)</f>
        <v>185</v>
      </c>
      <c r="O489" s="9">
        <f>DATE(YEAR(salacsv__2[[#This Row],[Hora de Llegada]]),MONTH(salacsv__2[[#This Row],[Hora de Llegada]]),DAY(salacsv__2[[#This Row],[Hora de Llegada]]))</f>
        <v>45022</v>
      </c>
      <c r="P489" s="6">
        <f>MOD(salacsv__2[[#This Row],[Hora de Llegada]],1)</f>
        <v>0</v>
      </c>
      <c r="Q489" s="6">
        <f>MOD(salacsv__2[[#This Row],[Hora de Salida]],1)</f>
        <v>8.1944444442342501E-2</v>
      </c>
      <c r="R489" s="6">
        <f>IF(salacsv__2[[#This Row],[Estado de la Mesa]]="Ocupada",(salacsv__2[[#This Row],[Hora de salida2]]-salacsv__2[[#This Row],[Hora de llegada2]])+$V$2,salacsv__2[[#This Row],[Hora de salida2]]-salacsv__2[[#This Row],[Hora de llegada2]])</f>
        <v>8.1944444442342501E-2</v>
      </c>
      <c r="S489" s="5">
        <f>VLOOKUP(salacsv__2[[#This Row],[Número de Orden]],Hoja4!A491:C1257,3,FALSE)/60</f>
        <v>2.0666666666666669</v>
      </c>
      <c r="T489" s="5">
        <f>IF(salacsv__2[[#This Row],[Tiempo de permanencia]]*24-S489&lt;0,0,salacsv__2[[#This Row],[Tiempo de permanencia]]*24-S489)</f>
        <v>0</v>
      </c>
      <c r="U489" t="str">
        <f>IF(salacsv__2[[#This Row],[Tiempo de degustación (Horas)]]&gt;0,"SI","NO")</f>
        <v>NO</v>
      </c>
      <c r="W489" s="7" t="str">
        <f>TEXT(salacsv__2[[#This Row],[Fecha de factura]],"DDDD")</f>
        <v>jueves</v>
      </c>
    </row>
    <row r="490" spans="1:23" x14ac:dyDescent="0.25">
      <c r="A490">
        <v>3</v>
      </c>
      <c r="B490" t="s">
        <v>842</v>
      </c>
      <c r="C490">
        <v>1</v>
      </c>
      <c r="D490" s="8">
        <v>45022.122916666667</v>
      </c>
      <c r="E490" s="8">
        <v>45022.227083333331</v>
      </c>
      <c r="F490" t="s">
        <v>52</v>
      </c>
      <c r="G490" t="s">
        <v>48</v>
      </c>
      <c r="H490" t="s">
        <v>16</v>
      </c>
      <c r="I490" s="5">
        <v>22.27</v>
      </c>
      <c r="J490" t="s">
        <v>24</v>
      </c>
      <c r="K490">
        <v>489</v>
      </c>
      <c r="L490" t="s">
        <v>49</v>
      </c>
      <c r="M490" t="s">
        <v>346</v>
      </c>
      <c r="N490">
        <f>VLOOKUP(salacsv__2[[#This Row],[Número de Orden]],Hoja4!A492:B1258,2,FALSE)</f>
        <v>149</v>
      </c>
      <c r="O490" s="9">
        <f>DATE(YEAR(salacsv__2[[#This Row],[Hora de Llegada]]),MONTH(salacsv__2[[#This Row],[Hora de Llegada]]),DAY(salacsv__2[[#This Row],[Hora de Llegada]]))</f>
        <v>45022</v>
      </c>
      <c r="P490" s="6">
        <f>MOD(salacsv__2[[#This Row],[Hora de Llegada]],1)</f>
        <v>0.12291666666715173</v>
      </c>
      <c r="Q490" s="6">
        <f>MOD(salacsv__2[[#This Row],[Hora de Salida]],1)</f>
        <v>0.22708333333139308</v>
      </c>
      <c r="R490" s="6">
        <f>IF(salacsv__2[[#This Row],[Estado de la Mesa]]="Ocupada",(salacsv__2[[#This Row],[Hora de salida2]]-salacsv__2[[#This Row],[Hora de llegada2]])+$V$2,salacsv__2[[#This Row],[Hora de salida2]]-salacsv__2[[#This Row],[Hora de llegada2]])</f>
        <v>0.11458333333090802</v>
      </c>
      <c r="S490" s="5">
        <f>VLOOKUP(salacsv__2[[#This Row],[Número de Orden]],Hoja4!A492:C1258,3,FALSE)/60</f>
        <v>0.56666666666666665</v>
      </c>
      <c r="T490" s="5">
        <f>IF(salacsv__2[[#This Row],[Tiempo de permanencia]]*24-S490&lt;0,0,salacsv__2[[#This Row],[Tiempo de permanencia]]*24-S490)</f>
        <v>2.1833333332751259</v>
      </c>
      <c r="U490" t="str">
        <f>IF(salacsv__2[[#This Row],[Tiempo de degustación (Horas)]]&gt;0,"SI","NO")</f>
        <v>SI</v>
      </c>
      <c r="W490" s="7" t="str">
        <f>TEXT(salacsv__2[[#This Row],[Fecha de factura]],"DDDD")</f>
        <v>jueves</v>
      </c>
    </row>
    <row r="491" spans="1:23" x14ac:dyDescent="0.25">
      <c r="A491">
        <v>1</v>
      </c>
      <c r="B491" t="s">
        <v>174</v>
      </c>
      <c r="C491">
        <v>2</v>
      </c>
      <c r="D491" s="8">
        <v>45022.138888888891</v>
      </c>
      <c r="E491" s="8">
        <v>45022.206250000003</v>
      </c>
      <c r="F491" t="s">
        <v>21</v>
      </c>
      <c r="G491" t="s">
        <v>22</v>
      </c>
      <c r="H491" t="s">
        <v>16</v>
      </c>
      <c r="I491" s="5">
        <v>26.79</v>
      </c>
      <c r="J491" t="s">
        <v>17</v>
      </c>
      <c r="K491">
        <v>490</v>
      </c>
      <c r="L491" t="s">
        <v>37</v>
      </c>
      <c r="M491" t="s">
        <v>843</v>
      </c>
      <c r="N491">
        <f>VLOOKUP(salacsv__2[[#This Row],[Número de Orden]],Hoja4!A493:B1259,2,FALSE)</f>
        <v>212</v>
      </c>
      <c r="O491" s="9">
        <f>DATE(YEAR(salacsv__2[[#This Row],[Hora de Llegada]]),MONTH(salacsv__2[[#This Row],[Hora de Llegada]]),DAY(salacsv__2[[#This Row],[Hora de Llegada]]))</f>
        <v>45022</v>
      </c>
      <c r="P491" s="6">
        <f>MOD(salacsv__2[[#This Row],[Hora de Llegada]],1)</f>
        <v>0.13888888889050577</v>
      </c>
      <c r="Q491" s="6">
        <f>MOD(salacsv__2[[#This Row],[Hora de Salida]],1)</f>
        <v>0.20625000000291038</v>
      </c>
      <c r="R491" s="6">
        <f>IF(salacsv__2[[#This Row],[Estado de la Mesa]]="Ocupada",(salacsv__2[[#This Row],[Hora de salida2]]-salacsv__2[[#This Row],[Hora de llegada2]])+$V$2,salacsv__2[[#This Row],[Hora de salida2]]-salacsv__2[[#This Row],[Hora de llegada2]])</f>
        <v>6.7361111112404615E-2</v>
      </c>
      <c r="S491" s="5">
        <f>VLOOKUP(salacsv__2[[#This Row],[Número de Orden]],Hoja4!A493:C1259,3,FALSE)/60</f>
        <v>2.1833333333333331</v>
      </c>
      <c r="T491" s="5">
        <f>IF(salacsv__2[[#This Row],[Tiempo de permanencia]]*24-S491&lt;0,0,salacsv__2[[#This Row],[Tiempo de permanencia]]*24-S491)</f>
        <v>0</v>
      </c>
      <c r="U491" t="str">
        <f>IF(salacsv__2[[#This Row],[Tiempo de degustación (Horas)]]&gt;0,"SI","NO")</f>
        <v>NO</v>
      </c>
      <c r="W491" s="7" t="str">
        <f>TEXT(salacsv__2[[#This Row],[Fecha de factura]],"DDDD")</f>
        <v>jueves</v>
      </c>
    </row>
    <row r="492" spans="1:23" x14ac:dyDescent="0.25">
      <c r="A492">
        <v>7</v>
      </c>
      <c r="B492" t="s">
        <v>763</v>
      </c>
      <c r="C492">
        <v>4</v>
      </c>
      <c r="D492" s="8">
        <v>45022.004861111112</v>
      </c>
      <c r="E492" s="8">
        <v>45022.109027777777</v>
      </c>
      <c r="F492" t="s">
        <v>14</v>
      </c>
      <c r="G492" t="s">
        <v>48</v>
      </c>
      <c r="H492" t="s">
        <v>16</v>
      </c>
      <c r="I492" s="5">
        <v>34.68</v>
      </c>
      <c r="J492" t="s">
        <v>24</v>
      </c>
      <c r="K492">
        <v>491</v>
      </c>
      <c r="L492" t="s">
        <v>59</v>
      </c>
      <c r="M492" t="s">
        <v>844</v>
      </c>
      <c r="N492">
        <f>VLOOKUP(salacsv__2[[#This Row],[Número de Orden]],Hoja4!A494:B1260,2,FALSE)</f>
        <v>118</v>
      </c>
      <c r="O492" s="9">
        <f>DATE(YEAR(salacsv__2[[#This Row],[Hora de Llegada]]),MONTH(salacsv__2[[#This Row],[Hora de Llegada]]),DAY(salacsv__2[[#This Row],[Hora de Llegada]]))</f>
        <v>45022</v>
      </c>
      <c r="P492" s="6">
        <f>MOD(salacsv__2[[#This Row],[Hora de Llegada]],1)</f>
        <v>4.8611111124046147E-3</v>
      </c>
      <c r="Q492" s="6">
        <f>MOD(salacsv__2[[#This Row],[Hora de Salida]],1)</f>
        <v>0.10902777777664596</v>
      </c>
      <c r="R492" s="6">
        <f>IF(salacsv__2[[#This Row],[Estado de la Mesa]]="Ocupada",(salacsv__2[[#This Row],[Hora de salida2]]-salacsv__2[[#This Row],[Hora de llegada2]])+$V$2,salacsv__2[[#This Row],[Hora de salida2]]-salacsv__2[[#This Row],[Hora de llegada2]])</f>
        <v>0.11458333333090802</v>
      </c>
      <c r="S492" s="5">
        <f>VLOOKUP(salacsv__2[[#This Row],[Número de Orden]],Hoja4!A494:C1260,3,FALSE)/60</f>
        <v>0.68333333333333335</v>
      </c>
      <c r="T492" s="5">
        <f>IF(salacsv__2[[#This Row],[Tiempo de permanencia]]*24-S492&lt;0,0,salacsv__2[[#This Row],[Tiempo de permanencia]]*24-S492)</f>
        <v>2.0666666666084588</v>
      </c>
      <c r="U492" t="str">
        <f>IF(salacsv__2[[#This Row],[Tiempo de degustación (Horas)]]&gt;0,"SI","NO")</f>
        <v>SI</v>
      </c>
      <c r="W492" s="7" t="str">
        <f>TEXT(salacsv__2[[#This Row],[Fecha de factura]],"DDDD")</f>
        <v>jueves</v>
      </c>
    </row>
    <row r="493" spans="1:23" x14ac:dyDescent="0.25">
      <c r="A493">
        <v>4</v>
      </c>
      <c r="B493" t="s">
        <v>845</v>
      </c>
      <c r="C493">
        <v>4</v>
      </c>
      <c r="D493" s="8">
        <v>45022.043749999997</v>
      </c>
      <c r="E493" s="8">
        <v>45022.191666666666</v>
      </c>
      <c r="F493" t="s">
        <v>73</v>
      </c>
      <c r="G493" t="s">
        <v>22</v>
      </c>
      <c r="H493" t="s">
        <v>16</v>
      </c>
      <c r="I493" s="5">
        <v>16.62</v>
      </c>
      <c r="J493" t="s">
        <v>28</v>
      </c>
      <c r="K493">
        <v>492</v>
      </c>
      <c r="L493" t="s">
        <v>37</v>
      </c>
      <c r="M493" t="s">
        <v>846</v>
      </c>
      <c r="N493">
        <f>VLOOKUP(salacsv__2[[#This Row],[Número de Orden]],Hoja4!A495:B1261,2,FALSE)</f>
        <v>210</v>
      </c>
      <c r="O493" s="9">
        <f>DATE(YEAR(salacsv__2[[#This Row],[Hora de Llegada]]),MONTH(salacsv__2[[#This Row],[Hora de Llegada]]),DAY(salacsv__2[[#This Row],[Hora de Llegada]]))</f>
        <v>45022</v>
      </c>
      <c r="P493" s="6">
        <f>MOD(salacsv__2[[#This Row],[Hora de Llegada]],1)</f>
        <v>4.3749999997089617E-2</v>
      </c>
      <c r="Q493" s="6">
        <f>MOD(salacsv__2[[#This Row],[Hora de Salida]],1)</f>
        <v>0.19166666666569654</v>
      </c>
      <c r="R493" s="6">
        <f>IF(salacsv__2[[#This Row],[Estado de la Mesa]]="Ocupada",(salacsv__2[[#This Row],[Hora de salida2]]-salacsv__2[[#This Row],[Hora de llegada2]])+$V$2,salacsv__2[[#This Row],[Hora de salida2]]-salacsv__2[[#This Row],[Hora de llegada2]])</f>
        <v>0.14791666666860692</v>
      </c>
      <c r="S493" s="5">
        <f>VLOOKUP(salacsv__2[[#This Row],[Número de Orden]],Hoja4!A495:C1261,3,FALSE)/60</f>
        <v>0.81666666666666665</v>
      </c>
      <c r="T493" s="5">
        <f>IF(salacsv__2[[#This Row],[Tiempo de permanencia]]*24-S493&lt;0,0,salacsv__2[[#This Row],[Tiempo de permanencia]]*24-S493)</f>
        <v>2.7333333333798997</v>
      </c>
      <c r="U493" t="str">
        <f>IF(salacsv__2[[#This Row],[Tiempo de degustación (Horas)]]&gt;0,"SI","NO")</f>
        <v>SI</v>
      </c>
      <c r="W493" s="7" t="str">
        <f>TEXT(salacsv__2[[#This Row],[Fecha de factura]],"DDDD")</f>
        <v>jueves</v>
      </c>
    </row>
    <row r="494" spans="1:23" x14ac:dyDescent="0.25">
      <c r="A494">
        <v>2</v>
      </c>
      <c r="B494" t="s">
        <v>180</v>
      </c>
      <c r="C494">
        <v>2</v>
      </c>
      <c r="D494" s="8">
        <v>45022.021527777775</v>
      </c>
      <c r="E494" s="8">
        <v>45022.073611111111</v>
      </c>
      <c r="F494" t="s">
        <v>21</v>
      </c>
      <c r="G494" t="s">
        <v>22</v>
      </c>
      <c r="H494" t="s">
        <v>16</v>
      </c>
      <c r="I494" s="5">
        <v>32.67</v>
      </c>
      <c r="J494" t="s">
        <v>24</v>
      </c>
      <c r="K494">
        <v>493</v>
      </c>
      <c r="L494" t="s">
        <v>18</v>
      </c>
      <c r="M494" t="s">
        <v>46</v>
      </c>
      <c r="N494">
        <f>VLOOKUP(salacsv__2[[#This Row],[Número de Orden]],Hoja4!A496:B1262,2,FALSE)</f>
        <v>54</v>
      </c>
      <c r="O494" s="9">
        <f>DATE(YEAR(salacsv__2[[#This Row],[Hora de Llegada]]),MONTH(salacsv__2[[#This Row],[Hora de Llegada]]),DAY(salacsv__2[[#This Row],[Hora de Llegada]]))</f>
        <v>45022</v>
      </c>
      <c r="P494" s="6">
        <f>MOD(salacsv__2[[#This Row],[Hora de Llegada]],1)</f>
        <v>2.1527777775190771E-2</v>
      </c>
      <c r="Q494" s="6">
        <f>MOD(salacsv__2[[#This Row],[Hora de Salida]],1)</f>
        <v>7.3611111110949423E-2</v>
      </c>
      <c r="R494" s="6">
        <f>IF(salacsv__2[[#This Row],[Estado de la Mesa]]="Ocupada",(salacsv__2[[#This Row],[Hora de salida2]]-salacsv__2[[#This Row],[Hora de llegada2]])+$V$2,salacsv__2[[#This Row],[Hora de salida2]]-salacsv__2[[#This Row],[Hora de llegada2]])</f>
        <v>6.2500000002425324E-2</v>
      </c>
      <c r="S494" s="5">
        <f>VLOOKUP(salacsv__2[[#This Row],[Número de Orden]],Hoja4!A496:C1262,3,FALSE)/60</f>
        <v>0.13333333333333333</v>
      </c>
      <c r="T494" s="5">
        <f>IF(salacsv__2[[#This Row],[Tiempo de permanencia]]*24-S494&lt;0,0,salacsv__2[[#This Row],[Tiempo de permanencia]]*24-S494)</f>
        <v>1.3666666667248744</v>
      </c>
      <c r="U494" t="str">
        <f>IF(salacsv__2[[#This Row],[Tiempo de degustación (Horas)]]&gt;0,"SI","NO")</f>
        <v>SI</v>
      </c>
      <c r="W494" s="7" t="str">
        <f>TEXT(salacsv__2[[#This Row],[Fecha de factura]],"DDDD")</f>
        <v>jueves</v>
      </c>
    </row>
    <row r="495" spans="1:23" x14ac:dyDescent="0.25">
      <c r="A495">
        <v>20</v>
      </c>
      <c r="B495" t="s">
        <v>667</v>
      </c>
      <c r="C495">
        <v>5</v>
      </c>
      <c r="D495" s="8">
        <v>45022.061111111114</v>
      </c>
      <c r="E495" s="8">
        <v>45022.200694444444</v>
      </c>
      <c r="F495" t="s">
        <v>73</v>
      </c>
      <c r="G495" t="s">
        <v>48</v>
      </c>
      <c r="H495" t="s">
        <v>16</v>
      </c>
      <c r="I495" s="5">
        <v>11.85</v>
      </c>
      <c r="J495" t="s">
        <v>28</v>
      </c>
      <c r="K495">
        <v>494</v>
      </c>
      <c r="L495" t="s">
        <v>70</v>
      </c>
      <c r="M495" t="s">
        <v>248</v>
      </c>
      <c r="N495">
        <f>VLOOKUP(salacsv__2[[#This Row],[Número de Orden]],Hoja4!A497:B1263,2,FALSE)</f>
        <v>172</v>
      </c>
      <c r="O495" s="9">
        <f>DATE(YEAR(salacsv__2[[#This Row],[Hora de Llegada]]),MONTH(salacsv__2[[#This Row],[Hora de Llegada]]),DAY(salacsv__2[[#This Row],[Hora de Llegada]]))</f>
        <v>45022</v>
      </c>
      <c r="P495" s="6">
        <f>MOD(salacsv__2[[#This Row],[Hora de Llegada]],1)</f>
        <v>6.1111111113859806E-2</v>
      </c>
      <c r="Q495" s="6">
        <f>MOD(salacsv__2[[#This Row],[Hora de Salida]],1)</f>
        <v>0.20069444444379769</v>
      </c>
      <c r="R495" s="6">
        <f>IF(salacsv__2[[#This Row],[Estado de la Mesa]]="Ocupada",(salacsv__2[[#This Row],[Hora de salida2]]-salacsv__2[[#This Row],[Hora de llegada2]])+$V$2,salacsv__2[[#This Row],[Hora de salida2]]-salacsv__2[[#This Row],[Hora de llegada2]])</f>
        <v>0.13958333332993789</v>
      </c>
      <c r="S495" s="5">
        <f>VLOOKUP(salacsv__2[[#This Row],[Número de Orden]],Hoja4!A497:C1263,3,FALSE)/60</f>
        <v>0.51666666666666672</v>
      </c>
      <c r="T495" s="5">
        <f>IF(salacsv__2[[#This Row],[Tiempo de permanencia]]*24-S495&lt;0,0,salacsv__2[[#This Row],[Tiempo de permanencia]]*24-S495)</f>
        <v>2.8333333332518427</v>
      </c>
      <c r="U495" t="str">
        <f>IF(salacsv__2[[#This Row],[Tiempo de degustación (Horas)]]&gt;0,"SI","NO")</f>
        <v>SI</v>
      </c>
      <c r="W495" s="7" t="str">
        <f>TEXT(salacsv__2[[#This Row],[Fecha de factura]],"DDDD")</f>
        <v>jueves</v>
      </c>
    </row>
    <row r="496" spans="1:23" x14ac:dyDescent="0.25">
      <c r="A496">
        <v>11</v>
      </c>
      <c r="B496" t="s">
        <v>220</v>
      </c>
      <c r="C496">
        <v>6</v>
      </c>
      <c r="D496" s="8">
        <v>45022.125694444447</v>
      </c>
      <c r="E496" s="8">
        <v>45022.284722222219</v>
      </c>
      <c r="F496" t="s">
        <v>32</v>
      </c>
      <c r="G496" t="s">
        <v>48</v>
      </c>
      <c r="H496" t="s">
        <v>16</v>
      </c>
      <c r="I496" s="5">
        <v>33.96</v>
      </c>
      <c r="J496" t="s">
        <v>17</v>
      </c>
      <c r="K496">
        <v>495</v>
      </c>
      <c r="L496" t="s">
        <v>91</v>
      </c>
      <c r="M496" t="s">
        <v>847</v>
      </c>
      <c r="N496">
        <f>VLOOKUP(salacsv__2[[#This Row],[Número de Orden]],Hoja4!A498:B1264,2,FALSE)</f>
        <v>263</v>
      </c>
      <c r="O496" s="9">
        <f>DATE(YEAR(salacsv__2[[#This Row],[Hora de Llegada]]),MONTH(salacsv__2[[#This Row],[Hora de Llegada]]),DAY(salacsv__2[[#This Row],[Hora de Llegada]]))</f>
        <v>45022</v>
      </c>
      <c r="P496" s="6">
        <f>MOD(salacsv__2[[#This Row],[Hora de Llegada]],1)</f>
        <v>0.12569444444670808</v>
      </c>
      <c r="Q496" s="6">
        <f>MOD(salacsv__2[[#This Row],[Hora de Salida]],1)</f>
        <v>0.28472222221898846</v>
      </c>
      <c r="R496" s="6">
        <f>IF(salacsv__2[[#This Row],[Estado de la Mesa]]="Ocupada",(salacsv__2[[#This Row],[Hora de salida2]]-salacsv__2[[#This Row],[Hora de llegada2]])+$V$2,salacsv__2[[#This Row],[Hora de salida2]]-salacsv__2[[#This Row],[Hora de llegada2]])</f>
        <v>0.15902777777228039</v>
      </c>
      <c r="S496" s="5">
        <f>VLOOKUP(salacsv__2[[#This Row],[Número de Orden]],Hoja4!A498:C1264,3,FALSE)/60</f>
        <v>1.7</v>
      </c>
      <c r="T496" s="5">
        <f>IF(salacsv__2[[#This Row],[Tiempo de permanencia]]*24-S496&lt;0,0,salacsv__2[[#This Row],[Tiempo de permanencia]]*24-S496)</f>
        <v>2.1166666665347291</v>
      </c>
      <c r="U496" t="str">
        <f>IF(salacsv__2[[#This Row],[Tiempo de degustación (Horas)]]&gt;0,"SI","NO")</f>
        <v>SI</v>
      </c>
      <c r="W496" s="7" t="str">
        <f>TEXT(salacsv__2[[#This Row],[Fecha de factura]],"DDDD")</f>
        <v>jueves</v>
      </c>
    </row>
    <row r="497" spans="1:23" x14ac:dyDescent="0.25">
      <c r="A497">
        <v>1</v>
      </c>
      <c r="B497" t="s">
        <v>438</v>
      </c>
      <c r="C497">
        <v>3</v>
      </c>
      <c r="D497" s="8">
        <v>45022.106944444444</v>
      </c>
      <c r="E497" s="8">
        <v>45022.265277777777</v>
      </c>
      <c r="F497" t="s">
        <v>73</v>
      </c>
      <c r="G497" t="s">
        <v>22</v>
      </c>
      <c r="H497" t="s">
        <v>16</v>
      </c>
      <c r="I497" s="5">
        <v>39.42</v>
      </c>
      <c r="J497" t="s">
        <v>28</v>
      </c>
      <c r="K497">
        <v>496</v>
      </c>
      <c r="L497" t="s">
        <v>49</v>
      </c>
      <c r="M497" t="s">
        <v>848</v>
      </c>
      <c r="N497">
        <f>VLOOKUP(salacsv__2[[#This Row],[Número de Orden]],Hoja4!A499:B1265,2,FALSE)</f>
        <v>223</v>
      </c>
      <c r="O497" s="9">
        <f>DATE(YEAR(salacsv__2[[#This Row],[Hora de Llegada]]),MONTH(salacsv__2[[#This Row],[Hora de Llegada]]),DAY(salacsv__2[[#This Row],[Hora de Llegada]]))</f>
        <v>45022</v>
      </c>
      <c r="P497" s="6">
        <f>MOD(salacsv__2[[#This Row],[Hora de Llegada]],1)</f>
        <v>0.10694444444379769</v>
      </c>
      <c r="Q497" s="6">
        <f>MOD(salacsv__2[[#This Row],[Hora de Salida]],1)</f>
        <v>0.26527777777664596</v>
      </c>
      <c r="R497" s="6">
        <f>IF(salacsv__2[[#This Row],[Estado de la Mesa]]="Ocupada",(salacsv__2[[#This Row],[Hora de salida2]]-salacsv__2[[#This Row],[Hora de llegada2]])+$V$2,salacsv__2[[#This Row],[Hora de salida2]]-salacsv__2[[#This Row],[Hora de llegada2]])</f>
        <v>0.15833333333284827</v>
      </c>
      <c r="S497" s="5">
        <f>VLOOKUP(salacsv__2[[#This Row],[Número de Orden]],Hoja4!A499:C1265,3,FALSE)/60</f>
        <v>2.2166666666666668</v>
      </c>
      <c r="T497" s="5">
        <f>IF(salacsv__2[[#This Row],[Tiempo de permanencia]]*24-S497&lt;0,0,salacsv__2[[#This Row],[Tiempo de permanencia]]*24-S497)</f>
        <v>1.5833333333216917</v>
      </c>
      <c r="U497" t="str">
        <f>IF(salacsv__2[[#This Row],[Tiempo de degustación (Horas)]]&gt;0,"SI","NO")</f>
        <v>SI</v>
      </c>
      <c r="W497" s="7" t="str">
        <f>TEXT(salacsv__2[[#This Row],[Fecha de factura]],"DDDD")</f>
        <v>jueves</v>
      </c>
    </row>
    <row r="498" spans="1:23" x14ac:dyDescent="0.25">
      <c r="A498">
        <v>13</v>
      </c>
      <c r="B498" t="s">
        <v>334</v>
      </c>
      <c r="C498">
        <v>6</v>
      </c>
      <c r="D498" s="8">
        <v>45022.145833333336</v>
      </c>
      <c r="E498" s="8">
        <v>45022.290277777778</v>
      </c>
      <c r="F498" t="s">
        <v>52</v>
      </c>
      <c r="G498" t="s">
        <v>22</v>
      </c>
      <c r="H498" t="s">
        <v>36</v>
      </c>
      <c r="I498" s="5">
        <v>29.93</v>
      </c>
      <c r="J498" t="s">
        <v>28</v>
      </c>
      <c r="K498">
        <v>497</v>
      </c>
      <c r="L498" t="s">
        <v>49</v>
      </c>
      <c r="M498" t="s">
        <v>849</v>
      </c>
      <c r="N498">
        <f>VLOOKUP(salacsv__2[[#This Row],[Número de Orden]],Hoja4!A500:B1266,2,FALSE)</f>
        <v>150</v>
      </c>
      <c r="O498" s="9">
        <f>DATE(YEAR(salacsv__2[[#This Row],[Hora de Llegada]]),MONTH(salacsv__2[[#This Row],[Hora de Llegada]]),DAY(salacsv__2[[#This Row],[Hora de Llegada]]))</f>
        <v>45022</v>
      </c>
      <c r="P498" s="6">
        <f>MOD(salacsv__2[[#This Row],[Hora de Llegada]],1)</f>
        <v>0.14583333333575865</v>
      </c>
      <c r="Q498" s="6">
        <f>MOD(salacsv__2[[#This Row],[Hora de Salida]],1)</f>
        <v>0.29027777777810115</v>
      </c>
      <c r="R498" s="6">
        <f>IF(salacsv__2[[#This Row],[Estado de la Mesa]]="Ocupada",(salacsv__2[[#This Row],[Hora de salida2]]-salacsv__2[[#This Row],[Hora de llegada2]])+$V$2,salacsv__2[[#This Row],[Hora de salida2]]-salacsv__2[[#This Row],[Hora de llegada2]])</f>
        <v>0.1444444444423425</v>
      </c>
      <c r="S498" s="5">
        <f>VLOOKUP(salacsv__2[[#This Row],[Número de Orden]],Hoja4!A500:C1266,3,FALSE)/60</f>
        <v>0.6333333333333333</v>
      </c>
      <c r="T498" s="5">
        <f>IF(salacsv__2[[#This Row],[Tiempo de permanencia]]*24-S498&lt;0,0,salacsv__2[[#This Row],[Tiempo de permanencia]]*24-S498)</f>
        <v>2.8333333332828867</v>
      </c>
      <c r="U498" t="str">
        <f>IF(salacsv__2[[#This Row],[Tiempo de degustación (Horas)]]&gt;0,"SI","NO")</f>
        <v>SI</v>
      </c>
      <c r="W498" s="7" t="str">
        <f>TEXT(salacsv__2[[#This Row],[Fecha de factura]],"DDDD")</f>
        <v>jueves</v>
      </c>
    </row>
    <row r="499" spans="1:23" x14ac:dyDescent="0.25">
      <c r="A499">
        <v>20</v>
      </c>
      <c r="B499" t="s">
        <v>165</v>
      </c>
      <c r="C499">
        <v>3</v>
      </c>
      <c r="D499" s="8">
        <v>45022.011805555558</v>
      </c>
      <c r="E499" s="8">
        <v>45022.156944444447</v>
      </c>
      <c r="F499" t="s">
        <v>52</v>
      </c>
      <c r="G499" t="s">
        <v>22</v>
      </c>
      <c r="H499" t="s">
        <v>16</v>
      </c>
      <c r="I499" s="5">
        <v>21.99</v>
      </c>
      <c r="J499" t="s">
        <v>17</v>
      </c>
      <c r="K499">
        <v>498</v>
      </c>
      <c r="L499" t="s">
        <v>59</v>
      </c>
      <c r="M499" t="s">
        <v>53</v>
      </c>
      <c r="N499">
        <f>VLOOKUP(salacsv__2[[#This Row],[Número de Orden]],Hoja4!A501:B1267,2,FALSE)</f>
        <v>19</v>
      </c>
      <c r="O499" s="9">
        <f>DATE(YEAR(salacsv__2[[#This Row],[Hora de Llegada]]),MONTH(salacsv__2[[#This Row],[Hora de Llegada]]),DAY(salacsv__2[[#This Row],[Hora de Llegada]]))</f>
        <v>45022</v>
      </c>
      <c r="P499" s="6">
        <f>MOD(salacsv__2[[#This Row],[Hora de Llegada]],1)</f>
        <v>1.1805555557657499E-2</v>
      </c>
      <c r="Q499" s="6">
        <f>MOD(salacsv__2[[#This Row],[Hora de Salida]],1)</f>
        <v>0.15694444444670808</v>
      </c>
      <c r="R499" s="6">
        <f>IF(salacsv__2[[#This Row],[Estado de la Mesa]]="Ocupada",(salacsv__2[[#This Row],[Hora de salida2]]-salacsv__2[[#This Row],[Hora de llegada2]])+$V$2,salacsv__2[[#This Row],[Hora de salida2]]-salacsv__2[[#This Row],[Hora de llegada2]])</f>
        <v>0.14513888888905058</v>
      </c>
      <c r="S499" s="5">
        <f>VLOOKUP(salacsv__2[[#This Row],[Número de Orden]],Hoja4!A501:C1267,3,FALSE)/60</f>
        <v>0.53333333333333333</v>
      </c>
      <c r="T499" s="5">
        <f>IF(salacsv__2[[#This Row],[Tiempo de permanencia]]*24-S499&lt;0,0,salacsv__2[[#This Row],[Tiempo de permanencia]]*24-S499)</f>
        <v>2.9500000000038806</v>
      </c>
      <c r="U499" t="str">
        <f>IF(salacsv__2[[#This Row],[Tiempo de degustación (Horas)]]&gt;0,"SI","NO")</f>
        <v>SI</v>
      </c>
      <c r="W499" s="7" t="str">
        <f>TEXT(salacsv__2[[#This Row],[Fecha de factura]],"DDDD")</f>
        <v>jueves</v>
      </c>
    </row>
    <row r="500" spans="1:23" x14ac:dyDescent="0.25">
      <c r="A500">
        <v>5</v>
      </c>
      <c r="B500" t="s">
        <v>754</v>
      </c>
      <c r="C500">
        <v>5</v>
      </c>
      <c r="D500" s="8">
        <v>45022.056250000001</v>
      </c>
      <c r="E500" s="8">
        <v>45022.186111111114</v>
      </c>
      <c r="F500" t="s">
        <v>32</v>
      </c>
      <c r="G500" t="s">
        <v>15</v>
      </c>
      <c r="H500" t="s">
        <v>36</v>
      </c>
      <c r="I500" s="5">
        <v>22.69</v>
      </c>
      <c r="J500" t="s">
        <v>28</v>
      </c>
      <c r="K500">
        <v>499</v>
      </c>
      <c r="L500" t="s">
        <v>25</v>
      </c>
      <c r="M500" t="s">
        <v>850</v>
      </c>
      <c r="N500">
        <f>VLOOKUP(salacsv__2[[#This Row],[Número de Orden]],Hoja4!A502:B1268,2,FALSE)</f>
        <v>158</v>
      </c>
      <c r="O500" s="9">
        <f>DATE(YEAR(salacsv__2[[#This Row],[Hora de Llegada]]),MONTH(salacsv__2[[#This Row],[Hora de Llegada]]),DAY(salacsv__2[[#This Row],[Hora de Llegada]]))</f>
        <v>45022</v>
      </c>
      <c r="P500" s="6">
        <f>MOD(salacsv__2[[#This Row],[Hora de Llegada]],1)</f>
        <v>5.6250000001455192E-2</v>
      </c>
      <c r="Q500" s="6">
        <f>MOD(salacsv__2[[#This Row],[Hora de Salida]],1)</f>
        <v>0.18611111111385981</v>
      </c>
      <c r="R500" s="6">
        <f>IF(salacsv__2[[#This Row],[Estado de la Mesa]]="Ocupada",(salacsv__2[[#This Row],[Hora de salida2]]-salacsv__2[[#This Row],[Hora de llegada2]])+$V$2,salacsv__2[[#This Row],[Hora de salida2]]-salacsv__2[[#This Row],[Hora de llegada2]])</f>
        <v>0.12986111111240461</v>
      </c>
      <c r="S500" s="5">
        <f>VLOOKUP(salacsv__2[[#This Row],[Número de Orden]],Hoja4!A502:C1268,3,FALSE)/60</f>
        <v>2.1666666666666665</v>
      </c>
      <c r="T500" s="5">
        <f>IF(salacsv__2[[#This Row],[Tiempo de permanencia]]*24-S500&lt;0,0,salacsv__2[[#This Row],[Tiempo de permanencia]]*24-S500)</f>
        <v>0.95000000003104423</v>
      </c>
      <c r="U500" t="str">
        <f>IF(salacsv__2[[#This Row],[Tiempo de degustación (Horas)]]&gt;0,"SI","NO")</f>
        <v>SI</v>
      </c>
      <c r="W500" s="7" t="str">
        <f>TEXT(salacsv__2[[#This Row],[Fecha de factura]],"DDDD")</f>
        <v>jueves</v>
      </c>
    </row>
    <row r="501" spans="1:23" x14ac:dyDescent="0.25">
      <c r="A501">
        <v>4</v>
      </c>
      <c r="B501" t="s">
        <v>842</v>
      </c>
      <c r="C501">
        <v>5</v>
      </c>
      <c r="D501" s="8">
        <v>45022.053472222222</v>
      </c>
      <c r="E501" s="8">
        <v>45022.21875</v>
      </c>
      <c r="F501" t="s">
        <v>14</v>
      </c>
      <c r="G501" t="s">
        <v>48</v>
      </c>
      <c r="H501" t="s">
        <v>36</v>
      </c>
      <c r="I501" s="5">
        <v>37.619999999999997</v>
      </c>
      <c r="J501" t="s">
        <v>24</v>
      </c>
      <c r="K501">
        <v>500</v>
      </c>
      <c r="L501" t="s">
        <v>49</v>
      </c>
      <c r="M501" t="s">
        <v>851</v>
      </c>
      <c r="N501">
        <f>VLOOKUP(salacsv__2[[#This Row],[Número de Orden]],Hoja4!A503:B1269,2,FALSE)</f>
        <v>93</v>
      </c>
      <c r="O501" s="9">
        <f>DATE(YEAR(salacsv__2[[#This Row],[Hora de Llegada]]),MONTH(salacsv__2[[#This Row],[Hora de Llegada]]),DAY(salacsv__2[[#This Row],[Hora de Llegada]]))</f>
        <v>45022</v>
      </c>
      <c r="P501" s="6">
        <f>MOD(salacsv__2[[#This Row],[Hora de Llegada]],1)</f>
        <v>5.3472222221898846E-2</v>
      </c>
      <c r="Q501" s="6">
        <f>MOD(salacsv__2[[#This Row],[Hora de Salida]],1)</f>
        <v>0.21875</v>
      </c>
      <c r="R501" s="6">
        <f>IF(salacsv__2[[#This Row],[Estado de la Mesa]]="Ocupada",(salacsv__2[[#This Row],[Hora de salida2]]-salacsv__2[[#This Row],[Hora de llegada2]])+$V$2,salacsv__2[[#This Row],[Hora de salida2]]-salacsv__2[[#This Row],[Hora de llegada2]])</f>
        <v>0.17569444444476781</v>
      </c>
      <c r="S501" s="5">
        <f>VLOOKUP(salacsv__2[[#This Row],[Número de Orden]],Hoja4!A503:C1269,3,FALSE)/60</f>
        <v>0.7</v>
      </c>
      <c r="T501" s="5">
        <f>IF(salacsv__2[[#This Row],[Tiempo de permanencia]]*24-S501&lt;0,0,salacsv__2[[#This Row],[Tiempo de permanencia]]*24-S501)</f>
        <v>3.5166666666744275</v>
      </c>
      <c r="U501" t="str">
        <f>IF(salacsv__2[[#This Row],[Tiempo de degustación (Horas)]]&gt;0,"SI","NO")</f>
        <v>SI</v>
      </c>
      <c r="W501" s="7" t="str">
        <f>TEXT(salacsv__2[[#This Row],[Fecha de factura]],"DDDD")</f>
        <v>jueves</v>
      </c>
    </row>
    <row r="502" spans="1:23" x14ac:dyDescent="0.25">
      <c r="A502">
        <v>7</v>
      </c>
      <c r="B502" t="s">
        <v>852</v>
      </c>
      <c r="C502">
        <v>1</v>
      </c>
      <c r="D502" s="8">
        <v>45022.155555555553</v>
      </c>
      <c r="E502" s="8">
        <v>45022.271527777775</v>
      </c>
      <c r="F502" t="s">
        <v>73</v>
      </c>
      <c r="G502" t="s">
        <v>15</v>
      </c>
      <c r="H502" t="s">
        <v>16</v>
      </c>
      <c r="I502" s="5">
        <v>28.38</v>
      </c>
      <c r="J502" t="s">
        <v>24</v>
      </c>
      <c r="K502">
        <v>501</v>
      </c>
      <c r="L502" t="s">
        <v>91</v>
      </c>
      <c r="M502" t="s">
        <v>853</v>
      </c>
      <c r="N502">
        <f>VLOOKUP(salacsv__2[[#This Row],[Número de Orden]],Hoja4!A504:B1270,2,FALSE)</f>
        <v>138</v>
      </c>
      <c r="O502" s="9">
        <f>DATE(YEAR(salacsv__2[[#This Row],[Hora de Llegada]]),MONTH(salacsv__2[[#This Row],[Hora de Llegada]]),DAY(salacsv__2[[#This Row],[Hora de Llegada]]))</f>
        <v>45022</v>
      </c>
      <c r="P502" s="6">
        <f>MOD(salacsv__2[[#This Row],[Hora de Llegada]],1)</f>
        <v>0.15555555555329192</v>
      </c>
      <c r="Q502" s="6">
        <f>MOD(salacsv__2[[#This Row],[Hora de Salida]],1)</f>
        <v>0.27152777777519077</v>
      </c>
      <c r="R502" s="6">
        <f>IF(salacsv__2[[#This Row],[Estado de la Mesa]]="Ocupada",(salacsv__2[[#This Row],[Hora de salida2]]-salacsv__2[[#This Row],[Hora de llegada2]])+$V$2,salacsv__2[[#This Row],[Hora de salida2]]-salacsv__2[[#This Row],[Hora de llegada2]])</f>
        <v>0.1263888888885655</v>
      </c>
      <c r="S502" s="5">
        <f>VLOOKUP(salacsv__2[[#This Row],[Número de Orden]],Hoja4!A504:C1270,3,FALSE)/60</f>
        <v>0.65</v>
      </c>
      <c r="T502" s="5">
        <f>IF(salacsv__2[[#This Row],[Tiempo de permanencia]]*24-S502&lt;0,0,salacsv__2[[#This Row],[Tiempo de permanencia]]*24-S502)</f>
        <v>2.3833333333255724</v>
      </c>
      <c r="U502" t="str">
        <f>IF(salacsv__2[[#This Row],[Tiempo de degustación (Horas)]]&gt;0,"SI","NO")</f>
        <v>SI</v>
      </c>
      <c r="W502" s="7" t="str">
        <f>TEXT(salacsv__2[[#This Row],[Fecha de factura]],"DDDD")</f>
        <v>jueves</v>
      </c>
    </row>
    <row r="503" spans="1:23" x14ac:dyDescent="0.25">
      <c r="A503">
        <v>5</v>
      </c>
      <c r="B503" t="s">
        <v>525</v>
      </c>
      <c r="C503">
        <v>2</v>
      </c>
      <c r="D503" s="8">
        <v>45022.03125</v>
      </c>
      <c r="E503" s="8">
        <v>45022.081250000003</v>
      </c>
      <c r="F503" t="s">
        <v>21</v>
      </c>
      <c r="G503" t="s">
        <v>22</v>
      </c>
      <c r="H503" t="s">
        <v>16</v>
      </c>
      <c r="I503" s="5">
        <v>32.9</v>
      </c>
      <c r="J503" t="s">
        <v>28</v>
      </c>
      <c r="K503">
        <v>502</v>
      </c>
      <c r="L503" t="s">
        <v>29</v>
      </c>
      <c r="M503" t="s">
        <v>854</v>
      </c>
      <c r="N503">
        <f>VLOOKUP(salacsv__2[[#This Row],[Número de Orden]],Hoja4!A505:B1271,2,FALSE)</f>
        <v>139</v>
      </c>
      <c r="O503" s="9">
        <f>DATE(YEAR(salacsv__2[[#This Row],[Hora de Llegada]]),MONTH(salacsv__2[[#This Row],[Hora de Llegada]]),DAY(salacsv__2[[#This Row],[Hora de Llegada]]))</f>
        <v>45022</v>
      </c>
      <c r="P503" s="6">
        <f>MOD(salacsv__2[[#This Row],[Hora de Llegada]],1)</f>
        <v>3.125E-2</v>
      </c>
      <c r="Q503" s="6">
        <f>MOD(salacsv__2[[#This Row],[Hora de Salida]],1)</f>
        <v>8.1250000002910383E-2</v>
      </c>
      <c r="R503" s="6">
        <f>IF(salacsv__2[[#This Row],[Estado de la Mesa]]="Ocupada",(salacsv__2[[#This Row],[Hora de salida2]]-salacsv__2[[#This Row],[Hora de llegada2]])+$V$2,salacsv__2[[#This Row],[Hora de salida2]]-salacsv__2[[#This Row],[Hora de llegada2]])</f>
        <v>5.0000000002910383E-2</v>
      </c>
      <c r="S503" s="5">
        <f>VLOOKUP(salacsv__2[[#This Row],[Número de Orden]],Hoja4!A505:C1271,3,FALSE)/60</f>
        <v>1.2166666666666666</v>
      </c>
      <c r="T503" s="5">
        <f>IF(salacsv__2[[#This Row],[Tiempo de permanencia]]*24-S503&lt;0,0,salacsv__2[[#This Row],[Tiempo de permanencia]]*24-S503)</f>
        <v>0</v>
      </c>
      <c r="U503" t="str">
        <f>IF(salacsv__2[[#This Row],[Tiempo de degustación (Horas)]]&gt;0,"SI","NO")</f>
        <v>NO</v>
      </c>
      <c r="W503" s="7" t="str">
        <f>TEXT(salacsv__2[[#This Row],[Fecha de factura]],"DDDD")</f>
        <v>jueves</v>
      </c>
    </row>
    <row r="504" spans="1:23" x14ac:dyDescent="0.25">
      <c r="A504">
        <v>3</v>
      </c>
      <c r="B504" t="s">
        <v>855</v>
      </c>
      <c r="C504">
        <v>1</v>
      </c>
      <c r="D504" s="8">
        <v>45022.097222222219</v>
      </c>
      <c r="E504" s="8">
        <v>45022.168055555558</v>
      </c>
      <c r="F504" t="s">
        <v>52</v>
      </c>
      <c r="G504" t="s">
        <v>22</v>
      </c>
      <c r="H504" t="s">
        <v>16</v>
      </c>
      <c r="I504" s="5">
        <v>35.840000000000003</v>
      </c>
      <c r="J504" t="s">
        <v>28</v>
      </c>
      <c r="K504">
        <v>503</v>
      </c>
      <c r="L504" t="s">
        <v>59</v>
      </c>
      <c r="M504" t="s">
        <v>554</v>
      </c>
      <c r="N504">
        <f>VLOOKUP(salacsv__2[[#This Row],[Número de Orden]],Hoja4!A506:B1272,2,FALSE)</f>
        <v>137</v>
      </c>
      <c r="O504" s="9">
        <f>DATE(YEAR(salacsv__2[[#This Row],[Hora de Llegada]]),MONTH(salacsv__2[[#This Row],[Hora de Llegada]]),DAY(salacsv__2[[#This Row],[Hora de Llegada]]))</f>
        <v>45022</v>
      </c>
      <c r="P504" s="6">
        <f>MOD(salacsv__2[[#This Row],[Hora de Llegada]],1)</f>
        <v>9.7222222218988463E-2</v>
      </c>
      <c r="Q504" s="6">
        <f>MOD(salacsv__2[[#This Row],[Hora de Salida]],1)</f>
        <v>0.1680555555576575</v>
      </c>
      <c r="R504" s="6">
        <f>IF(salacsv__2[[#This Row],[Estado de la Mesa]]="Ocupada",(salacsv__2[[#This Row],[Hora de salida2]]-salacsv__2[[#This Row],[Hora de llegada2]])+$V$2,salacsv__2[[#This Row],[Hora de salida2]]-salacsv__2[[#This Row],[Hora de llegada2]])</f>
        <v>7.0833333338669036E-2</v>
      </c>
      <c r="S504" s="5">
        <f>VLOOKUP(salacsv__2[[#This Row],[Número de Orden]],Hoja4!A506:C1272,3,FALSE)/60</f>
        <v>1.4166666666666667</v>
      </c>
      <c r="T504" s="5">
        <f>IF(salacsv__2[[#This Row],[Tiempo de permanencia]]*24-S504&lt;0,0,salacsv__2[[#This Row],[Tiempo de permanencia]]*24-S504)</f>
        <v>0.28333333346139011</v>
      </c>
      <c r="U504" t="str">
        <f>IF(salacsv__2[[#This Row],[Tiempo de degustación (Horas)]]&gt;0,"SI","NO")</f>
        <v>SI</v>
      </c>
      <c r="W504" s="7" t="str">
        <f>TEXT(salacsv__2[[#This Row],[Fecha de factura]],"DDDD")</f>
        <v>jueves</v>
      </c>
    </row>
    <row r="505" spans="1:23" x14ac:dyDescent="0.25">
      <c r="A505">
        <v>2</v>
      </c>
      <c r="B505" t="s">
        <v>181</v>
      </c>
      <c r="C505">
        <v>5</v>
      </c>
      <c r="D505" s="8">
        <v>45022.090277777781</v>
      </c>
      <c r="E505" s="8">
        <v>45022.2</v>
      </c>
      <c r="F505" t="s">
        <v>21</v>
      </c>
      <c r="G505" t="s">
        <v>15</v>
      </c>
      <c r="H505" t="s">
        <v>23</v>
      </c>
      <c r="I505" s="5">
        <v>31.31</v>
      </c>
      <c r="J505" t="s">
        <v>28</v>
      </c>
      <c r="K505">
        <v>504</v>
      </c>
      <c r="L505" t="s">
        <v>25</v>
      </c>
      <c r="M505" t="s">
        <v>50</v>
      </c>
      <c r="N505">
        <f>VLOOKUP(salacsv__2[[#This Row],[Número de Orden]],Hoja4!A507:B1273,2,FALSE)</f>
        <v>54</v>
      </c>
      <c r="O505" s="9">
        <f>DATE(YEAR(salacsv__2[[#This Row],[Hora de Llegada]]),MONTH(salacsv__2[[#This Row],[Hora de Llegada]]),DAY(salacsv__2[[#This Row],[Hora de Llegada]]))</f>
        <v>45022</v>
      </c>
      <c r="P505" s="6">
        <f>MOD(salacsv__2[[#This Row],[Hora de Llegada]],1)</f>
        <v>9.0277777781011537E-2</v>
      </c>
      <c r="Q505" s="6">
        <f>MOD(salacsv__2[[#This Row],[Hora de Salida]],1)</f>
        <v>0.19999999999708962</v>
      </c>
      <c r="R505" s="6">
        <f>IF(salacsv__2[[#This Row],[Estado de la Mesa]]="Ocupada",(salacsv__2[[#This Row],[Hora de salida2]]-salacsv__2[[#This Row],[Hora de llegada2]])+$V$2,salacsv__2[[#This Row],[Hora de salida2]]-salacsv__2[[#This Row],[Hora de llegada2]])</f>
        <v>0.10972222221607808</v>
      </c>
      <c r="S505" s="5">
        <f>VLOOKUP(salacsv__2[[#This Row],[Número de Orden]],Hoja4!A507:C1273,3,FALSE)/60</f>
        <v>0.31666666666666665</v>
      </c>
      <c r="T505" s="5">
        <f>IF(salacsv__2[[#This Row],[Tiempo de permanencia]]*24-S505&lt;0,0,salacsv__2[[#This Row],[Tiempo de permanencia]]*24-S505)</f>
        <v>2.3166666665192075</v>
      </c>
      <c r="U505" t="str">
        <f>IF(salacsv__2[[#This Row],[Tiempo de degustación (Horas)]]&gt;0,"SI","NO")</f>
        <v>SI</v>
      </c>
      <c r="W505" s="7" t="str">
        <f>TEXT(salacsv__2[[#This Row],[Fecha de factura]],"DDDD")</f>
        <v>jueves</v>
      </c>
    </row>
    <row r="506" spans="1:23" x14ac:dyDescent="0.25">
      <c r="A506">
        <v>5</v>
      </c>
      <c r="B506" t="s">
        <v>856</v>
      </c>
      <c r="C506">
        <v>1</v>
      </c>
      <c r="D506" s="8">
        <v>45022.109722222223</v>
      </c>
      <c r="E506" s="8">
        <v>45022.254861111112</v>
      </c>
      <c r="F506" t="s">
        <v>32</v>
      </c>
      <c r="G506" t="s">
        <v>15</v>
      </c>
      <c r="H506" t="s">
        <v>16</v>
      </c>
      <c r="I506" s="5">
        <v>25.76</v>
      </c>
      <c r="J506" t="s">
        <v>28</v>
      </c>
      <c r="K506">
        <v>505</v>
      </c>
      <c r="L506" t="s">
        <v>37</v>
      </c>
      <c r="M506" t="s">
        <v>857</v>
      </c>
      <c r="N506">
        <f>VLOOKUP(salacsv__2[[#This Row],[Número de Orden]],Hoja4!A508:B1274,2,FALSE)</f>
        <v>155</v>
      </c>
      <c r="O506" s="9">
        <f>DATE(YEAR(salacsv__2[[#This Row],[Hora de Llegada]]),MONTH(salacsv__2[[#This Row],[Hora de Llegada]]),DAY(salacsv__2[[#This Row],[Hora de Llegada]]))</f>
        <v>45022</v>
      </c>
      <c r="P506" s="6">
        <f>MOD(salacsv__2[[#This Row],[Hora de Llegada]],1)</f>
        <v>0.10972222222335404</v>
      </c>
      <c r="Q506" s="6">
        <f>MOD(salacsv__2[[#This Row],[Hora de Salida]],1)</f>
        <v>0.25486111111240461</v>
      </c>
      <c r="R506" s="6">
        <f>IF(salacsv__2[[#This Row],[Estado de la Mesa]]="Ocupada",(salacsv__2[[#This Row],[Hora de salida2]]-salacsv__2[[#This Row],[Hora de llegada2]])+$V$2,salacsv__2[[#This Row],[Hora de salida2]]-salacsv__2[[#This Row],[Hora de llegada2]])</f>
        <v>0.14513888888905058</v>
      </c>
      <c r="S506" s="5">
        <f>VLOOKUP(salacsv__2[[#This Row],[Número de Orden]],Hoja4!A508:C1274,3,FALSE)/60</f>
        <v>1.9166666666666667</v>
      </c>
      <c r="T506" s="5">
        <f>IF(salacsv__2[[#This Row],[Tiempo de permanencia]]*24-S506&lt;0,0,salacsv__2[[#This Row],[Tiempo de permanencia]]*24-S506)</f>
        <v>1.5666666666705471</v>
      </c>
      <c r="U506" t="str">
        <f>IF(salacsv__2[[#This Row],[Tiempo de degustación (Horas)]]&gt;0,"SI","NO")</f>
        <v>SI</v>
      </c>
      <c r="W506" s="7" t="str">
        <f>TEXT(salacsv__2[[#This Row],[Fecha de factura]],"DDDD")</f>
        <v>jueves</v>
      </c>
    </row>
    <row r="507" spans="1:23" x14ac:dyDescent="0.25">
      <c r="A507">
        <v>18</v>
      </c>
      <c r="B507" t="s">
        <v>182</v>
      </c>
      <c r="C507">
        <v>2</v>
      </c>
      <c r="D507" s="8">
        <v>45022.084027777775</v>
      </c>
      <c r="E507" s="8">
        <v>45022.168055555558</v>
      </c>
      <c r="F507" t="s">
        <v>52</v>
      </c>
      <c r="G507" t="s">
        <v>15</v>
      </c>
      <c r="H507" t="s">
        <v>16</v>
      </c>
      <c r="I507" s="5">
        <v>11.65</v>
      </c>
      <c r="J507" t="s">
        <v>24</v>
      </c>
      <c r="K507">
        <v>506</v>
      </c>
      <c r="L507" t="s">
        <v>70</v>
      </c>
      <c r="M507" t="s">
        <v>19</v>
      </c>
      <c r="N507">
        <f>VLOOKUP(salacsv__2[[#This Row],[Número de Orden]],Hoja4!A509:B1275,2,FALSE)</f>
        <v>70</v>
      </c>
      <c r="O507" s="9">
        <f>DATE(YEAR(salacsv__2[[#This Row],[Hora de Llegada]]),MONTH(salacsv__2[[#This Row],[Hora de Llegada]]),DAY(salacsv__2[[#This Row],[Hora de Llegada]]))</f>
        <v>45022</v>
      </c>
      <c r="P507" s="6">
        <f>MOD(salacsv__2[[#This Row],[Hora de Llegada]],1)</f>
        <v>8.4027777775190771E-2</v>
      </c>
      <c r="Q507" s="6">
        <f>MOD(salacsv__2[[#This Row],[Hora de Salida]],1)</f>
        <v>0.1680555555576575</v>
      </c>
      <c r="R507" s="6">
        <f>IF(salacsv__2[[#This Row],[Estado de la Mesa]]="Ocupada",(salacsv__2[[#This Row],[Hora de salida2]]-salacsv__2[[#This Row],[Hora de llegada2]])+$V$2,salacsv__2[[#This Row],[Hora de salida2]]-salacsv__2[[#This Row],[Hora de llegada2]])</f>
        <v>9.44444444491334E-2</v>
      </c>
      <c r="S507" s="5">
        <f>VLOOKUP(salacsv__2[[#This Row],[Número de Orden]],Hoja4!A509:C1275,3,FALSE)/60</f>
        <v>8.3333333333333329E-2</v>
      </c>
      <c r="T507" s="5">
        <f>IF(salacsv__2[[#This Row],[Tiempo de permanencia]]*24-S507&lt;0,0,salacsv__2[[#This Row],[Tiempo de permanencia]]*24-S507)</f>
        <v>2.183333333445868</v>
      </c>
      <c r="U507" t="str">
        <f>IF(salacsv__2[[#This Row],[Tiempo de degustación (Horas)]]&gt;0,"SI","NO")</f>
        <v>SI</v>
      </c>
      <c r="W507" s="7" t="str">
        <f>TEXT(salacsv__2[[#This Row],[Fecha de factura]],"DDDD")</f>
        <v>jueves</v>
      </c>
    </row>
    <row r="508" spans="1:23" x14ac:dyDescent="0.25">
      <c r="A508">
        <v>18</v>
      </c>
      <c r="B508" t="s">
        <v>172</v>
      </c>
      <c r="C508">
        <v>4</v>
      </c>
      <c r="D508" s="8">
        <v>45022.143055555556</v>
      </c>
      <c r="E508" s="8">
        <v>45022.1875</v>
      </c>
      <c r="F508" t="s">
        <v>32</v>
      </c>
      <c r="G508" t="s">
        <v>48</v>
      </c>
      <c r="H508" t="s">
        <v>16</v>
      </c>
      <c r="I508" s="5">
        <v>43.42</v>
      </c>
      <c r="J508" t="s">
        <v>17</v>
      </c>
      <c r="K508">
        <v>507</v>
      </c>
      <c r="L508" t="s">
        <v>29</v>
      </c>
      <c r="M508" t="s">
        <v>858</v>
      </c>
      <c r="N508">
        <f>VLOOKUP(salacsv__2[[#This Row],[Número de Orden]],Hoja4!A510:B1276,2,FALSE)</f>
        <v>210</v>
      </c>
      <c r="O508" s="9">
        <f>DATE(YEAR(salacsv__2[[#This Row],[Hora de Llegada]]),MONTH(salacsv__2[[#This Row],[Hora de Llegada]]),DAY(salacsv__2[[#This Row],[Hora de Llegada]]))</f>
        <v>45022</v>
      </c>
      <c r="P508" s="6">
        <f>MOD(salacsv__2[[#This Row],[Hora de Llegada]],1)</f>
        <v>0.14305555555620231</v>
      </c>
      <c r="Q508" s="6">
        <f>MOD(salacsv__2[[#This Row],[Hora de Salida]],1)</f>
        <v>0.1875</v>
      </c>
      <c r="R508" s="6">
        <f>IF(salacsv__2[[#This Row],[Estado de la Mesa]]="Ocupada",(salacsv__2[[#This Row],[Hora de salida2]]-salacsv__2[[#This Row],[Hora de llegada2]])+$V$2,salacsv__2[[#This Row],[Hora de salida2]]-salacsv__2[[#This Row],[Hora de llegada2]])</f>
        <v>4.4444444443797693E-2</v>
      </c>
      <c r="S508" s="5">
        <f>VLOOKUP(salacsv__2[[#This Row],[Número de Orden]],Hoja4!A510:C1276,3,FALSE)/60</f>
        <v>1.1499999999999999</v>
      </c>
      <c r="T508" s="5">
        <f>IF(salacsv__2[[#This Row],[Tiempo de permanencia]]*24-S508&lt;0,0,salacsv__2[[#This Row],[Tiempo de permanencia]]*24-S508)</f>
        <v>0</v>
      </c>
      <c r="U508" t="str">
        <f>IF(salacsv__2[[#This Row],[Tiempo de degustación (Horas)]]&gt;0,"SI","NO")</f>
        <v>NO</v>
      </c>
      <c r="W508" s="7" t="str">
        <f>TEXT(salacsv__2[[#This Row],[Fecha de factura]],"DDDD")</f>
        <v>jueves</v>
      </c>
    </row>
    <row r="509" spans="1:23" x14ac:dyDescent="0.25">
      <c r="A509">
        <v>6</v>
      </c>
      <c r="B509" t="s">
        <v>183</v>
      </c>
      <c r="C509">
        <v>1</v>
      </c>
      <c r="D509" s="8">
        <v>45022.118055555555</v>
      </c>
      <c r="E509" s="8">
        <v>45022.274305555555</v>
      </c>
      <c r="F509" t="s">
        <v>21</v>
      </c>
      <c r="G509" t="s">
        <v>22</v>
      </c>
      <c r="H509" t="s">
        <v>16</v>
      </c>
      <c r="I509" s="5">
        <v>42.8</v>
      </c>
      <c r="J509" t="s">
        <v>28</v>
      </c>
      <c r="K509">
        <v>508</v>
      </c>
      <c r="L509" t="s">
        <v>25</v>
      </c>
      <c r="M509" t="s">
        <v>105</v>
      </c>
      <c r="N509">
        <f>VLOOKUP(salacsv__2[[#This Row],[Número de Orden]],Hoja4!A511:B1277,2,FALSE)</f>
        <v>32</v>
      </c>
      <c r="O509" s="9">
        <f>DATE(YEAR(salacsv__2[[#This Row],[Hora de Llegada]]),MONTH(salacsv__2[[#This Row],[Hora de Llegada]]),DAY(salacsv__2[[#This Row],[Hora de Llegada]]))</f>
        <v>45022</v>
      </c>
      <c r="P509" s="6">
        <f>MOD(salacsv__2[[#This Row],[Hora de Llegada]],1)</f>
        <v>0.11805555555474712</v>
      </c>
      <c r="Q509" s="6">
        <f>MOD(salacsv__2[[#This Row],[Hora de Salida]],1)</f>
        <v>0.27430555555474712</v>
      </c>
      <c r="R509" s="6">
        <f>IF(salacsv__2[[#This Row],[Estado de la Mesa]]="Ocupada",(salacsv__2[[#This Row],[Hora de salida2]]-salacsv__2[[#This Row],[Hora de llegada2]])+$V$2,salacsv__2[[#This Row],[Hora de salida2]]-salacsv__2[[#This Row],[Hora de llegada2]])</f>
        <v>0.15625</v>
      </c>
      <c r="S509" s="5">
        <f>VLOOKUP(salacsv__2[[#This Row],[Número de Orden]],Hoja4!A511:C1277,3,FALSE)/60</f>
        <v>0.56666666666666665</v>
      </c>
      <c r="T509" s="5">
        <f>IF(salacsv__2[[#This Row],[Tiempo de permanencia]]*24-S509&lt;0,0,salacsv__2[[#This Row],[Tiempo de permanencia]]*24-S509)</f>
        <v>3.1833333333333336</v>
      </c>
      <c r="U509" t="str">
        <f>IF(salacsv__2[[#This Row],[Tiempo de degustación (Horas)]]&gt;0,"SI","NO")</f>
        <v>SI</v>
      </c>
      <c r="W509" s="7" t="str">
        <f>TEXT(salacsv__2[[#This Row],[Fecha de factura]],"DDDD")</f>
        <v>jueves</v>
      </c>
    </row>
    <row r="510" spans="1:23" x14ac:dyDescent="0.25">
      <c r="A510">
        <v>5</v>
      </c>
      <c r="B510" t="s">
        <v>184</v>
      </c>
      <c r="C510">
        <v>3</v>
      </c>
      <c r="D510" s="8">
        <v>45022.133333333331</v>
      </c>
      <c r="E510" s="8">
        <v>45022.251388888886</v>
      </c>
      <c r="F510" t="s">
        <v>73</v>
      </c>
      <c r="G510" t="s">
        <v>48</v>
      </c>
      <c r="H510" t="s">
        <v>16</v>
      </c>
      <c r="I510" s="5">
        <v>16.260000000000002</v>
      </c>
      <c r="J510" t="s">
        <v>24</v>
      </c>
      <c r="K510">
        <v>509</v>
      </c>
      <c r="L510" t="s">
        <v>25</v>
      </c>
      <c r="M510" t="s">
        <v>34</v>
      </c>
      <c r="N510">
        <f>VLOOKUP(salacsv__2[[#This Row],[Número de Orden]],Hoja4!A512:B1278,2,FALSE)</f>
        <v>80</v>
      </c>
      <c r="O510" s="9">
        <f>DATE(YEAR(salacsv__2[[#This Row],[Hora de Llegada]]),MONTH(salacsv__2[[#This Row],[Hora de Llegada]]),DAY(salacsv__2[[#This Row],[Hora de Llegada]]))</f>
        <v>45022</v>
      </c>
      <c r="P510" s="6">
        <f>MOD(salacsv__2[[#This Row],[Hora de Llegada]],1)</f>
        <v>0.13333333333139308</v>
      </c>
      <c r="Q510" s="6">
        <f>MOD(salacsv__2[[#This Row],[Hora de Salida]],1)</f>
        <v>0.25138888888614019</v>
      </c>
      <c r="R510" s="6">
        <f>IF(salacsv__2[[#This Row],[Estado de la Mesa]]="Ocupada",(salacsv__2[[#This Row],[Hora de salida2]]-salacsv__2[[#This Row],[Hora de llegada2]])+$V$2,salacsv__2[[#This Row],[Hora de salida2]]-salacsv__2[[#This Row],[Hora de llegada2]])</f>
        <v>0.12847222222141377</v>
      </c>
      <c r="S510" s="5">
        <f>VLOOKUP(salacsv__2[[#This Row],[Número de Orden]],Hoja4!A512:C1278,3,FALSE)/60</f>
        <v>0.78333333333333333</v>
      </c>
      <c r="T510" s="5">
        <f>IF(salacsv__2[[#This Row],[Tiempo de permanencia]]*24-S510&lt;0,0,salacsv__2[[#This Row],[Tiempo de permanencia]]*24-S510)</f>
        <v>2.2999999999805976</v>
      </c>
      <c r="U510" t="str">
        <f>IF(salacsv__2[[#This Row],[Tiempo de degustación (Horas)]]&gt;0,"SI","NO")</f>
        <v>SI</v>
      </c>
      <c r="W510" s="7" t="str">
        <f>TEXT(salacsv__2[[#This Row],[Fecha de factura]],"DDDD")</f>
        <v>jueves</v>
      </c>
    </row>
    <row r="511" spans="1:23" x14ac:dyDescent="0.25">
      <c r="A511">
        <v>6</v>
      </c>
      <c r="B511" t="s">
        <v>185</v>
      </c>
      <c r="C511">
        <v>4</v>
      </c>
      <c r="D511" s="8">
        <v>45022.147222222222</v>
      </c>
      <c r="E511" s="8">
        <v>45022.189583333333</v>
      </c>
      <c r="F511" t="s">
        <v>14</v>
      </c>
      <c r="G511" t="s">
        <v>22</v>
      </c>
      <c r="H511" t="s">
        <v>16</v>
      </c>
      <c r="I511" s="5">
        <v>14.97</v>
      </c>
      <c r="J511" t="s">
        <v>17</v>
      </c>
      <c r="K511">
        <v>510</v>
      </c>
      <c r="L511" t="s">
        <v>70</v>
      </c>
      <c r="M511" t="s">
        <v>44</v>
      </c>
      <c r="N511">
        <f>VLOOKUP(salacsv__2[[#This Row],[Número de Orden]],Hoja4!A513:B1279,2,FALSE)</f>
        <v>36</v>
      </c>
      <c r="O511" s="9">
        <f>DATE(YEAR(salacsv__2[[#This Row],[Hora de Llegada]]),MONTH(salacsv__2[[#This Row],[Hora de Llegada]]),DAY(salacsv__2[[#This Row],[Hora de Llegada]]))</f>
        <v>45022</v>
      </c>
      <c r="P511" s="6">
        <f>MOD(salacsv__2[[#This Row],[Hora de Llegada]],1)</f>
        <v>0.14722222222189885</v>
      </c>
      <c r="Q511" s="6">
        <f>MOD(salacsv__2[[#This Row],[Hora de Salida]],1)</f>
        <v>0.18958333333284827</v>
      </c>
      <c r="R511" s="6">
        <f>IF(salacsv__2[[#This Row],[Estado de la Mesa]]="Ocupada",(salacsv__2[[#This Row],[Hora de salida2]]-salacsv__2[[#This Row],[Hora de llegada2]])+$V$2,salacsv__2[[#This Row],[Hora de salida2]]-salacsv__2[[#This Row],[Hora de llegada2]])</f>
        <v>4.2361111110949423E-2</v>
      </c>
      <c r="S511" s="5">
        <f>VLOOKUP(salacsv__2[[#This Row],[Número de Orden]],Hoja4!A513:C1279,3,FALSE)/60</f>
        <v>0.8</v>
      </c>
      <c r="T511" s="5">
        <f>IF(salacsv__2[[#This Row],[Tiempo de permanencia]]*24-S511&lt;0,0,salacsv__2[[#This Row],[Tiempo de permanencia]]*24-S511)</f>
        <v>0.21666666666278611</v>
      </c>
      <c r="U511" t="str">
        <f>IF(salacsv__2[[#This Row],[Tiempo de degustación (Horas)]]&gt;0,"SI","NO")</f>
        <v>SI</v>
      </c>
      <c r="W511" s="7" t="str">
        <f>TEXT(salacsv__2[[#This Row],[Fecha de factura]],"DDDD")</f>
        <v>jueves</v>
      </c>
    </row>
    <row r="512" spans="1:23" x14ac:dyDescent="0.25">
      <c r="A512">
        <v>2</v>
      </c>
      <c r="B512" t="s">
        <v>859</v>
      </c>
      <c r="C512">
        <v>1</v>
      </c>
      <c r="D512" s="8">
        <v>45022.068055555559</v>
      </c>
      <c r="E512" s="8">
        <v>45022.140972222223</v>
      </c>
      <c r="F512" t="s">
        <v>73</v>
      </c>
      <c r="G512" t="s">
        <v>22</v>
      </c>
      <c r="H512" t="s">
        <v>16</v>
      </c>
      <c r="I512" s="5">
        <v>35.950000000000003</v>
      </c>
      <c r="J512" t="s">
        <v>17</v>
      </c>
      <c r="K512">
        <v>511</v>
      </c>
      <c r="L512" t="s">
        <v>49</v>
      </c>
      <c r="M512" t="s">
        <v>860</v>
      </c>
      <c r="N512">
        <f>VLOOKUP(salacsv__2[[#This Row],[Número de Orden]],Hoja4!A514:B1280,2,FALSE)</f>
        <v>137</v>
      </c>
      <c r="O512" s="9">
        <f>DATE(YEAR(salacsv__2[[#This Row],[Hora de Llegada]]),MONTH(salacsv__2[[#This Row],[Hora de Llegada]]),DAY(salacsv__2[[#This Row],[Hora de Llegada]]))</f>
        <v>45022</v>
      </c>
      <c r="P512" s="6">
        <f>MOD(salacsv__2[[#This Row],[Hora de Llegada]],1)</f>
        <v>6.805555555911269E-2</v>
      </c>
      <c r="Q512" s="6">
        <f>MOD(salacsv__2[[#This Row],[Hora de Salida]],1)</f>
        <v>0.14097222222335404</v>
      </c>
      <c r="R512" s="6">
        <f>IF(salacsv__2[[#This Row],[Estado de la Mesa]]="Ocupada",(salacsv__2[[#This Row],[Hora de salida2]]-salacsv__2[[#This Row],[Hora de llegada2]])+$V$2,salacsv__2[[#This Row],[Hora de salida2]]-salacsv__2[[#This Row],[Hora de llegada2]])</f>
        <v>7.2916666664241347E-2</v>
      </c>
      <c r="S512" s="5">
        <f>VLOOKUP(salacsv__2[[#This Row],[Número de Orden]],Hoja4!A514:C1280,3,FALSE)/60</f>
        <v>0.6333333333333333</v>
      </c>
      <c r="T512" s="5">
        <f>IF(salacsv__2[[#This Row],[Tiempo de permanencia]]*24-S512&lt;0,0,salacsv__2[[#This Row],[Tiempo de permanencia]]*24-S512)</f>
        <v>1.116666666608459</v>
      </c>
      <c r="U512" t="str">
        <f>IF(salacsv__2[[#This Row],[Tiempo de degustación (Horas)]]&gt;0,"SI","NO")</f>
        <v>SI</v>
      </c>
      <c r="W512" s="7" t="str">
        <f>TEXT(salacsv__2[[#This Row],[Fecha de factura]],"DDDD")</f>
        <v>jueves</v>
      </c>
    </row>
    <row r="513" spans="1:23" x14ac:dyDescent="0.25">
      <c r="A513">
        <v>2</v>
      </c>
      <c r="B513" t="s">
        <v>738</v>
      </c>
      <c r="C513">
        <v>1</v>
      </c>
      <c r="D513" s="8">
        <v>45022.054861111108</v>
      </c>
      <c r="E513" s="8">
        <v>45022.101388888892</v>
      </c>
      <c r="F513" t="s">
        <v>21</v>
      </c>
      <c r="G513" t="s">
        <v>22</v>
      </c>
      <c r="H513" t="s">
        <v>16</v>
      </c>
      <c r="I513" s="5">
        <v>37.369999999999997</v>
      </c>
      <c r="J513" t="s">
        <v>24</v>
      </c>
      <c r="K513">
        <v>512</v>
      </c>
      <c r="L513" t="s">
        <v>59</v>
      </c>
      <c r="M513" t="s">
        <v>752</v>
      </c>
      <c r="N513">
        <f>VLOOKUP(salacsv__2[[#This Row],[Número de Orden]],Hoja4!A515:B1281,2,FALSE)</f>
        <v>128</v>
      </c>
      <c r="O513" s="9">
        <f>DATE(YEAR(salacsv__2[[#This Row],[Hora de Llegada]]),MONTH(salacsv__2[[#This Row],[Hora de Llegada]]),DAY(salacsv__2[[#This Row],[Hora de Llegada]]))</f>
        <v>45022</v>
      </c>
      <c r="P513" s="6">
        <f>MOD(salacsv__2[[#This Row],[Hora de Llegada]],1)</f>
        <v>5.486111110803904E-2</v>
      </c>
      <c r="Q513" s="6">
        <f>MOD(salacsv__2[[#This Row],[Hora de Salida]],1)</f>
        <v>0.10138888889196096</v>
      </c>
      <c r="R513" s="6">
        <f>IF(salacsv__2[[#This Row],[Estado de la Mesa]]="Ocupada",(salacsv__2[[#This Row],[Hora de salida2]]-salacsv__2[[#This Row],[Hora de llegada2]])+$V$2,salacsv__2[[#This Row],[Hora de salida2]]-salacsv__2[[#This Row],[Hora de llegada2]])</f>
        <v>5.6944444450588584E-2</v>
      </c>
      <c r="S513" s="5">
        <f>VLOOKUP(salacsv__2[[#This Row],[Número de Orden]],Hoja4!A515:C1281,3,FALSE)/60</f>
        <v>0.98333333333333328</v>
      </c>
      <c r="T513" s="5">
        <f>IF(salacsv__2[[#This Row],[Tiempo de permanencia]]*24-S513&lt;0,0,salacsv__2[[#This Row],[Tiempo de permanencia]]*24-S513)</f>
        <v>0.38333333348079279</v>
      </c>
      <c r="U513" t="str">
        <f>IF(salacsv__2[[#This Row],[Tiempo de degustación (Horas)]]&gt;0,"SI","NO")</f>
        <v>SI</v>
      </c>
      <c r="W513" s="7" t="str">
        <f>TEXT(salacsv__2[[#This Row],[Fecha de factura]],"DDDD")</f>
        <v>jueves</v>
      </c>
    </row>
    <row r="514" spans="1:23" x14ac:dyDescent="0.25">
      <c r="A514">
        <v>8</v>
      </c>
      <c r="B514" t="s">
        <v>20</v>
      </c>
      <c r="C514">
        <v>6</v>
      </c>
      <c r="D514" s="8">
        <v>45022.061111111114</v>
      </c>
      <c r="E514" s="8">
        <v>45022.20208333333</v>
      </c>
      <c r="F514" t="s">
        <v>52</v>
      </c>
      <c r="G514" t="s">
        <v>48</v>
      </c>
      <c r="H514" t="s">
        <v>16</v>
      </c>
      <c r="I514" s="5">
        <v>22.74</v>
      </c>
      <c r="J514" t="s">
        <v>24</v>
      </c>
      <c r="K514">
        <v>513</v>
      </c>
      <c r="L514" t="s">
        <v>29</v>
      </c>
      <c r="M514" t="s">
        <v>46</v>
      </c>
      <c r="N514">
        <f>VLOOKUP(salacsv__2[[#This Row],[Número de Orden]],Hoja4!A516:B1282,2,FALSE)</f>
        <v>54</v>
      </c>
      <c r="O514" s="9">
        <f>DATE(YEAR(salacsv__2[[#This Row],[Hora de Llegada]]),MONTH(salacsv__2[[#This Row],[Hora de Llegada]]),DAY(salacsv__2[[#This Row],[Hora de Llegada]]))</f>
        <v>45022</v>
      </c>
      <c r="P514" s="6">
        <f>MOD(salacsv__2[[#This Row],[Hora de Llegada]],1)</f>
        <v>6.1111111113859806E-2</v>
      </c>
      <c r="Q514" s="6">
        <f>MOD(salacsv__2[[#This Row],[Hora de Salida]],1)</f>
        <v>0.20208333332993789</v>
      </c>
      <c r="R514" s="6">
        <f>IF(salacsv__2[[#This Row],[Estado de la Mesa]]="Ocupada",(salacsv__2[[#This Row],[Hora de salida2]]-salacsv__2[[#This Row],[Hora de llegada2]])+$V$2,salacsv__2[[#This Row],[Hora de salida2]]-salacsv__2[[#This Row],[Hora de llegada2]])</f>
        <v>0.15138888888274474</v>
      </c>
      <c r="S514" s="5">
        <f>VLOOKUP(salacsv__2[[#This Row],[Número de Orden]],Hoja4!A516:C1282,3,FALSE)/60</f>
        <v>0.93333333333333335</v>
      </c>
      <c r="T514" s="5">
        <f>IF(salacsv__2[[#This Row],[Tiempo de permanencia]]*24-S514&lt;0,0,salacsv__2[[#This Row],[Tiempo de permanencia]]*24-S514)</f>
        <v>2.6999999998525404</v>
      </c>
      <c r="U514" t="str">
        <f>IF(salacsv__2[[#This Row],[Tiempo de degustación (Horas)]]&gt;0,"SI","NO")</f>
        <v>SI</v>
      </c>
      <c r="W514" s="7" t="str">
        <f>TEXT(salacsv__2[[#This Row],[Fecha de factura]],"DDDD")</f>
        <v>jueves</v>
      </c>
    </row>
    <row r="515" spans="1:23" x14ac:dyDescent="0.25">
      <c r="A515">
        <v>18</v>
      </c>
      <c r="B515" t="s">
        <v>861</v>
      </c>
      <c r="C515">
        <v>5</v>
      </c>
      <c r="D515" s="8">
        <v>45022.054861111108</v>
      </c>
      <c r="E515" s="8">
        <v>45022.191666666666</v>
      </c>
      <c r="F515" t="s">
        <v>14</v>
      </c>
      <c r="G515" t="s">
        <v>22</v>
      </c>
      <c r="H515" t="s">
        <v>16</v>
      </c>
      <c r="I515" s="5">
        <v>38.840000000000003</v>
      </c>
      <c r="J515" t="s">
        <v>17</v>
      </c>
      <c r="K515">
        <v>514</v>
      </c>
      <c r="L515" t="s">
        <v>33</v>
      </c>
      <c r="M515" t="s">
        <v>862</v>
      </c>
      <c r="N515">
        <f>VLOOKUP(salacsv__2[[#This Row],[Número de Orden]],Hoja4!A517:B1283,2,FALSE)</f>
        <v>174</v>
      </c>
      <c r="O515" s="9">
        <f>DATE(YEAR(salacsv__2[[#This Row],[Hora de Llegada]]),MONTH(salacsv__2[[#This Row],[Hora de Llegada]]),DAY(salacsv__2[[#This Row],[Hora de Llegada]]))</f>
        <v>45022</v>
      </c>
      <c r="P515" s="6">
        <f>MOD(salacsv__2[[#This Row],[Hora de Llegada]],1)</f>
        <v>5.486111110803904E-2</v>
      </c>
      <c r="Q515" s="6">
        <f>MOD(salacsv__2[[#This Row],[Hora de Salida]],1)</f>
        <v>0.19166666666569654</v>
      </c>
      <c r="R515" s="6">
        <f>IF(salacsv__2[[#This Row],[Estado de la Mesa]]="Ocupada",(salacsv__2[[#This Row],[Hora de salida2]]-salacsv__2[[#This Row],[Hora de llegada2]])+$V$2,salacsv__2[[#This Row],[Hora de salida2]]-salacsv__2[[#This Row],[Hora de llegada2]])</f>
        <v>0.1368055555576575</v>
      </c>
      <c r="S515" s="5">
        <f>VLOOKUP(salacsv__2[[#This Row],[Número de Orden]],Hoja4!A517:C1283,3,FALSE)/60</f>
        <v>1.8666666666666667</v>
      </c>
      <c r="T515" s="5">
        <f>IF(salacsv__2[[#This Row],[Tiempo de permanencia]]*24-S515&lt;0,0,salacsv__2[[#This Row],[Tiempo de permanencia]]*24-S515)</f>
        <v>1.4166666667171133</v>
      </c>
      <c r="U515" t="str">
        <f>IF(salacsv__2[[#This Row],[Tiempo de degustación (Horas)]]&gt;0,"SI","NO")</f>
        <v>SI</v>
      </c>
      <c r="W515" s="7" t="str">
        <f>TEXT(salacsv__2[[#This Row],[Fecha de factura]],"DDDD")</f>
        <v>jueves</v>
      </c>
    </row>
    <row r="516" spans="1:23" x14ac:dyDescent="0.25">
      <c r="A516">
        <v>19</v>
      </c>
      <c r="B516" t="s">
        <v>186</v>
      </c>
      <c r="C516">
        <v>2</v>
      </c>
      <c r="D516" s="8">
        <v>45022.040277777778</v>
      </c>
      <c r="E516" s="8">
        <v>45022.085416666669</v>
      </c>
      <c r="F516" t="s">
        <v>32</v>
      </c>
      <c r="G516" t="s">
        <v>22</v>
      </c>
      <c r="H516" t="s">
        <v>16</v>
      </c>
      <c r="I516" s="5">
        <v>43.79</v>
      </c>
      <c r="J516" t="s">
        <v>24</v>
      </c>
      <c r="K516">
        <v>515</v>
      </c>
      <c r="L516" t="s">
        <v>33</v>
      </c>
      <c r="M516" t="s">
        <v>46</v>
      </c>
      <c r="N516">
        <f>VLOOKUP(salacsv__2[[#This Row],[Número de Orden]],Hoja4!A518:B1284,2,FALSE)</f>
        <v>18</v>
      </c>
      <c r="O516" s="9">
        <f>DATE(YEAR(salacsv__2[[#This Row],[Hora de Llegada]]),MONTH(salacsv__2[[#This Row],[Hora de Llegada]]),DAY(salacsv__2[[#This Row],[Hora de Llegada]]))</f>
        <v>45022</v>
      </c>
      <c r="P516" s="6">
        <f>MOD(salacsv__2[[#This Row],[Hora de Llegada]],1)</f>
        <v>4.0277777778101154E-2</v>
      </c>
      <c r="Q516" s="6">
        <f>MOD(salacsv__2[[#This Row],[Hora de Salida]],1)</f>
        <v>8.5416666668606922E-2</v>
      </c>
      <c r="R516" s="6">
        <f>IF(salacsv__2[[#This Row],[Estado de la Mesa]]="Ocupada",(salacsv__2[[#This Row],[Hora de salida2]]-salacsv__2[[#This Row],[Hora de llegada2]])+$V$2,salacsv__2[[#This Row],[Hora de salida2]]-salacsv__2[[#This Row],[Hora de llegada2]])</f>
        <v>5.5555555557172433E-2</v>
      </c>
      <c r="S516" s="5">
        <f>VLOOKUP(salacsv__2[[#This Row],[Número de Orden]],Hoja4!A518:C1284,3,FALSE)/60</f>
        <v>0.21666666666666667</v>
      </c>
      <c r="T516" s="5">
        <f>IF(salacsv__2[[#This Row],[Tiempo de permanencia]]*24-S516&lt;0,0,salacsv__2[[#This Row],[Tiempo de permanencia]]*24-S516)</f>
        <v>1.1166666667054717</v>
      </c>
      <c r="U516" t="str">
        <f>IF(salacsv__2[[#This Row],[Tiempo de degustación (Horas)]]&gt;0,"SI","NO")</f>
        <v>SI</v>
      </c>
      <c r="W516" s="7" t="str">
        <f>TEXT(salacsv__2[[#This Row],[Fecha de factura]],"DDDD")</f>
        <v>jueves</v>
      </c>
    </row>
    <row r="517" spans="1:23" x14ac:dyDescent="0.25">
      <c r="A517">
        <v>7</v>
      </c>
      <c r="B517" t="s">
        <v>863</v>
      </c>
      <c r="C517">
        <v>2</v>
      </c>
      <c r="D517" s="8">
        <v>45022.163194444445</v>
      </c>
      <c r="E517" s="8">
        <v>45022.207638888889</v>
      </c>
      <c r="F517" t="s">
        <v>14</v>
      </c>
      <c r="G517" t="s">
        <v>22</v>
      </c>
      <c r="H517" t="s">
        <v>16</v>
      </c>
      <c r="I517" s="5">
        <v>20.85</v>
      </c>
      <c r="J517" t="s">
        <v>28</v>
      </c>
      <c r="K517">
        <v>516</v>
      </c>
      <c r="L517" t="s">
        <v>70</v>
      </c>
      <c r="M517" t="s">
        <v>864</v>
      </c>
      <c r="N517">
        <f>VLOOKUP(salacsv__2[[#This Row],[Número de Orden]],Hoja4!A519:B1285,2,FALSE)</f>
        <v>146</v>
      </c>
      <c r="O517" s="9">
        <f>DATE(YEAR(salacsv__2[[#This Row],[Hora de Llegada]]),MONTH(salacsv__2[[#This Row],[Hora de Llegada]]),DAY(salacsv__2[[#This Row],[Hora de Llegada]]))</f>
        <v>45022</v>
      </c>
      <c r="P517" s="6">
        <f>MOD(salacsv__2[[#This Row],[Hora de Llegada]],1)</f>
        <v>0.16319444444525288</v>
      </c>
      <c r="Q517" s="6">
        <f>MOD(salacsv__2[[#This Row],[Hora de Salida]],1)</f>
        <v>0.20763888888905058</v>
      </c>
      <c r="R517" s="6">
        <f>IF(salacsv__2[[#This Row],[Estado de la Mesa]]="Ocupada",(salacsv__2[[#This Row],[Hora de salida2]]-salacsv__2[[#This Row],[Hora de llegada2]])+$V$2,salacsv__2[[#This Row],[Hora de salida2]]-salacsv__2[[#This Row],[Hora de llegada2]])</f>
        <v>4.4444444443797693E-2</v>
      </c>
      <c r="S517" s="5">
        <f>VLOOKUP(salacsv__2[[#This Row],[Número de Orden]],Hoja4!A519:C1285,3,FALSE)/60</f>
        <v>1.6166666666666667</v>
      </c>
      <c r="T517" s="5">
        <f>IF(salacsv__2[[#This Row],[Tiempo de permanencia]]*24-S517&lt;0,0,salacsv__2[[#This Row],[Tiempo de permanencia]]*24-S517)</f>
        <v>0</v>
      </c>
      <c r="U517" t="str">
        <f>IF(salacsv__2[[#This Row],[Tiempo de degustación (Horas)]]&gt;0,"SI","NO")</f>
        <v>NO</v>
      </c>
      <c r="W517" s="7" t="str">
        <f>TEXT(salacsv__2[[#This Row],[Fecha de factura]],"DDDD")</f>
        <v>jueves</v>
      </c>
    </row>
    <row r="518" spans="1:23" x14ac:dyDescent="0.25">
      <c r="A518">
        <v>4</v>
      </c>
      <c r="B518" t="s">
        <v>152</v>
      </c>
      <c r="C518">
        <v>5</v>
      </c>
      <c r="D518" s="8">
        <v>45022.065972222219</v>
      </c>
      <c r="E518" s="8">
        <v>45022.229166666664</v>
      </c>
      <c r="F518" t="s">
        <v>14</v>
      </c>
      <c r="G518" t="s">
        <v>22</v>
      </c>
      <c r="H518" t="s">
        <v>23</v>
      </c>
      <c r="I518" s="5">
        <v>23.92</v>
      </c>
      <c r="J518" t="s">
        <v>28</v>
      </c>
      <c r="K518">
        <v>517</v>
      </c>
      <c r="L518" t="s">
        <v>62</v>
      </c>
      <c r="M518" t="s">
        <v>865</v>
      </c>
      <c r="N518">
        <f>VLOOKUP(salacsv__2[[#This Row],[Número de Orden]],Hoja4!A520:B1286,2,FALSE)</f>
        <v>103</v>
      </c>
      <c r="O518" s="9">
        <f>DATE(YEAR(salacsv__2[[#This Row],[Hora de Llegada]]),MONTH(salacsv__2[[#This Row],[Hora de Llegada]]),DAY(salacsv__2[[#This Row],[Hora de Llegada]]))</f>
        <v>45022</v>
      </c>
      <c r="P518" s="6">
        <f>MOD(salacsv__2[[#This Row],[Hora de Llegada]],1)</f>
        <v>6.5972222218988463E-2</v>
      </c>
      <c r="Q518" s="6">
        <f>MOD(salacsv__2[[#This Row],[Hora de Salida]],1)</f>
        <v>0.22916666666424135</v>
      </c>
      <c r="R518" s="6">
        <f>IF(salacsv__2[[#This Row],[Estado de la Mesa]]="Ocupada",(salacsv__2[[#This Row],[Hora de salida2]]-salacsv__2[[#This Row],[Hora de llegada2]])+$V$2,salacsv__2[[#This Row],[Hora de salida2]]-salacsv__2[[#This Row],[Hora de llegada2]])</f>
        <v>0.16319444444525288</v>
      </c>
      <c r="S518" s="5">
        <f>VLOOKUP(salacsv__2[[#This Row],[Número de Orden]],Hoja4!A520:C1286,3,FALSE)/60</f>
        <v>1.0833333333333333</v>
      </c>
      <c r="T518" s="5">
        <f>IF(salacsv__2[[#This Row],[Tiempo de permanencia]]*24-S518&lt;0,0,salacsv__2[[#This Row],[Tiempo de permanencia]]*24-S518)</f>
        <v>2.8333333333527362</v>
      </c>
      <c r="U518" t="str">
        <f>IF(salacsv__2[[#This Row],[Tiempo de degustación (Horas)]]&gt;0,"SI","NO")</f>
        <v>SI</v>
      </c>
      <c r="W518" s="7" t="str">
        <f>TEXT(salacsv__2[[#This Row],[Fecha de factura]],"DDDD")</f>
        <v>jueves</v>
      </c>
    </row>
    <row r="519" spans="1:23" x14ac:dyDescent="0.25">
      <c r="A519">
        <v>5</v>
      </c>
      <c r="B519" t="s">
        <v>415</v>
      </c>
      <c r="C519">
        <v>6</v>
      </c>
      <c r="D519" s="8">
        <v>45022.088888888888</v>
      </c>
      <c r="E519" s="8">
        <v>45022.251388888886</v>
      </c>
      <c r="F519" t="s">
        <v>14</v>
      </c>
      <c r="G519" t="s">
        <v>48</v>
      </c>
      <c r="H519" t="s">
        <v>16</v>
      </c>
      <c r="I519" s="5">
        <v>18.48</v>
      </c>
      <c r="J519" t="s">
        <v>24</v>
      </c>
      <c r="K519">
        <v>518</v>
      </c>
      <c r="L519" t="s">
        <v>37</v>
      </c>
      <c r="M519" t="s">
        <v>814</v>
      </c>
      <c r="N519">
        <f>VLOOKUP(salacsv__2[[#This Row],[Número de Orden]],Hoja4!A521:B1287,2,FALSE)</f>
        <v>77</v>
      </c>
      <c r="O519" s="9">
        <f>DATE(YEAR(salacsv__2[[#This Row],[Hora de Llegada]]),MONTH(salacsv__2[[#This Row],[Hora de Llegada]]),DAY(salacsv__2[[#This Row],[Hora de Llegada]]))</f>
        <v>45022</v>
      </c>
      <c r="P519" s="6">
        <f>MOD(salacsv__2[[#This Row],[Hora de Llegada]],1)</f>
        <v>8.8888888887595385E-2</v>
      </c>
      <c r="Q519" s="6">
        <f>MOD(salacsv__2[[#This Row],[Hora de Salida]],1)</f>
        <v>0.25138888888614019</v>
      </c>
      <c r="R519" s="6">
        <f>IF(salacsv__2[[#This Row],[Estado de la Mesa]]="Ocupada",(salacsv__2[[#This Row],[Hora de salida2]]-salacsv__2[[#This Row],[Hora de llegada2]])+$V$2,salacsv__2[[#This Row],[Hora de salida2]]-salacsv__2[[#This Row],[Hora de llegada2]])</f>
        <v>0.17291666666521147</v>
      </c>
      <c r="S519" s="5">
        <f>VLOOKUP(salacsv__2[[#This Row],[Número de Orden]],Hoja4!A521:C1287,3,FALSE)/60</f>
        <v>0.8833333333333333</v>
      </c>
      <c r="T519" s="5">
        <f>IF(salacsv__2[[#This Row],[Tiempo de permanencia]]*24-S519&lt;0,0,salacsv__2[[#This Row],[Tiempo de permanencia]]*24-S519)</f>
        <v>3.2666666666317421</v>
      </c>
      <c r="U519" t="str">
        <f>IF(salacsv__2[[#This Row],[Tiempo de degustación (Horas)]]&gt;0,"SI","NO")</f>
        <v>SI</v>
      </c>
      <c r="W519" s="7" t="str">
        <f>TEXT(salacsv__2[[#This Row],[Fecha de factura]],"DDDD")</f>
        <v>jueves</v>
      </c>
    </row>
    <row r="520" spans="1:23" x14ac:dyDescent="0.25">
      <c r="A520">
        <v>6</v>
      </c>
      <c r="B520" t="s">
        <v>866</v>
      </c>
      <c r="C520">
        <v>2</v>
      </c>
      <c r="D520" s="8">
        <v>45022.033333333333</v>
      </c>
      <c r="E520" s="8">
        <v>45022.15902777778</v>
      </c>
      <c r="F520" t="s">
        <v>21</v>
      </c>
      <c r="G520" t="s">
        <v>22</v>
      </c>
      <c r="H520" t="s">
        <v>16</v>
      </c>
      <c r="I520" s="5">
        <v>34.590000000000003</v>
      </c>
      <c r="J520" t="s">
        <v>17</v>
      </c>
      <c r="K520">
        <v>519</v>
      </c>
      <c r="L520" t="s">
        <v>70</v>
      </c>
      <c r="M520" t="s">
        <v>867</v>
      </c>
      <c r="N520">
        <f>VLOOKUP(salacsv__2[[#This Row],[Número de Orden]],Hoja4!A522:B1288,2,FALSE)</f>
        <v>245</v>
      </c>
      <c r="O520" s="9">
        <f>DATE(YEAR(salacsv__2[[#This Row],[Hora de Llegada]]),MONTH(salacsv__2[[#This Row],[Hora de Llegada]]),DAY(salacsv__2[[#This Row],[Hora de Llegada]]))</f>
        <v>45022</v>
      </c>
      <c r="P520" s="6">
        <f>MOD(salacsv__2[[#This Row],[Hora de Llegada]],1)</f>
        <v>3.3333333332848269E-2</v>
      </c>
      <c r="Q520" s="6">
        <f>MOD(salacsv__2[[#This Row],[Hora de Salida]],1)</f>
        <v>0.15902777777955635</v>
      </c>
      <c r="R520" s="6">
        <f>IF(salacsv__2[[#This Row],[Estado de la Mesa]]="Ocupada",(salacsv__2[[#This Row],[Hora de salida2]]-salacsv__2[[#This Row],[Hora de llegada2]])+$V$2,salacsv__2[[#This Row],[Hora de salida2]]-salacsv__2[[#This Row],[Hora de llegada2]])</f>
        <v>0.12569444444670808</v>
      </c>
      <c r="S520" s="5">
        <f>VLOOKUP(salacsv__2[[#This Row],[Número de Orden]],Hoja4!A522:C1288,3,FALSE)/60</f>
        <v>2.6</v>
      </c>
      <c r="T520" s="5">
        <f>IF(salacsv__2[[#This Row],[Tiempo de permanencia]]*24-S520&lt;0,0,salacsv__2[[#This Row],[Tiempo de permanencia]]*24-S520)</f>
        <v>0.41666666672099373</v>
      </c>
      <c r="U520" t="str">
        <f>IF(salacsv__2[[#This Row],[Tiempo de degustación (Horas)]]&gt;0,"SI","NO")</f>
        <v>SI</v>
      </c>
      <c r="W520" s="7" t="str">
        <f>TEXT(salacsv__2[[#This Row],[Fecha de factura]],"DDDD")</f>
        <v>jueves</v>
      </c>
    </row>
    <row r="521" spans="1:23" x14ac:dyDescent="0.25">
      <c r="A521">
        <v>4</v>
      </c>
      <c r="B521" t="s">
        <v>868</v>
      </c>
      <c r="C521">
        <v>4</v>
      </c>
      <c r="D521" s="8">
        <v>45022.149305555555</v>
      </c>
      <c r="E521" s="8">
        <v>45022.265972222223</v>
      </c>
      <c r="F521" t="s">
        <v>14</v>
      </c>
      <c r="G521" t="s">
        <v>15</v>
      </c>
      <c r="H521" t="s">
        <v>16</v>
      </c>
      <c r="I521" s="5">
        <v>43.99</v>
      </c>
      <c r="J521" t="s">
        <v>17</v>
      </c>
      <c r="K521">
        <v>520</v>
      </c>
      <c r="L521" t="s">
        <v>37</v>
      </c>
      <c r="M521" t="s">
        <v>869</v>
      </c>
      <c r="N521">
        <f>VLOOKUP(salacsv__2[[#This Row],[Número de Orden]],Hoja4!A523:B1289,2,FALSE)</f>
        <v>280</v>
      </c>
      <c r="O521" s="9">
        <f>DATE(YEAR(salacsv__2[[#This Row],[Hora de Llegada]]),MONTH(salacsv__2[[#This Row],[Hora de Llegada]]),DAY(salacsv__2[[#This Row],[Hora de Llegada]]))</f>
        <v>45022</v>
      </c>
      <c r="P521" s="6">
        <f>MOD(salacsv__2[[#This Row],[Hora de Llegada]],1)</f>
        <v>0.14930555555474712</v>
      </c>
      <c r="Q521" s="6">
        <f>MOD(salacsv__2[[#This Row],[Hora de Salida]],1)</f>
        <v>0.26597222222335404</v>
      </c>
      <c r="R521" s="6">
        <f>IF(salacsv__2[[#This Row],[Estado de la Mesa]]="Ocupada",(salacsv__2[[#This Row],[Hora de salida2]]-salacsv__2[[#This Row],[Hora de llegada2]])+$V$2,salacsv__2[[#This Row],[Hora de salida2]]-salacsv__2[[#This Row],[Hora de llegada2]])</f>
        <v>0.11666666666860692</v>
      </c>
      <c r="S521" s="5">
        <f>VLOOKUP(salacsv__2[[#This Row],[Número de Orden]],Hoja4!A523:C1289,3,FALSE)/60</f>
        <v>2.0166666666666666</v>
      </c>
      <c r="T521" s="5">
        <f>IF(salacsv__2[[#This Row],[Tiempo de permanencia]]*24-S521&lt;0,0,salacsv__2[[#This Row],[Tiempo de permanencia]]*24-S521)</f>
        <v>0.78333333337989952</v>
      </c>
      <c r="U521" t="str">
        <f>IF(salacsv__2[[#This Row],[Tiempo de degustación (Horas)]]&gt;0,"SI","NO")</f>
        <v>SI</v>
      </c>
      <c r="W521" s="7" t="str">
        <f>TEXT(salacsv__2[[#This Row],[Fecha de factura]],"DDDD")</f>
        <v>jueves</v>
      </c>
    </row>
    <row r="522" spans="1:23" x14ac:dyDescent="0.25">
      <c r="A522">
        <v>18</v>
      </c>
      <c r="B522" t="s">
        <v>870</v>
      </c>
      <c r="C522">
        <v>2</v>
      </c>
      <c r="D522" s="8">
        <v>45022.029861111114</v>
      </c>
      <c r="E522" s="8">
        <v>45022.120833333334</v>
      </c>
      <c r="F522" t="s">
        <v>14</v>
      </c>
      <c r="G522" t="s">
        <v>22</v>
      </c>
      <c r="H522" t="s">
        <v>16</v>
      </c>
      <c r="I522" s="5">
        <v>15.18</v>
      </c>
      <c r="J522" t="s">
        <v>17</v>
      </c>
      <c r="K522">
        <v>521</v>
      </c>
      <c r="L522" t="s">
        <v>29</v>
      </c>
      <c r="M522" t="s">
        <v>871</v>
      </c>
      <c r="N522">
        <f>VLOOKUP(salacsv__2[[#This Row],[Número de Orden]],Hoja4!A524:B1290,2,FALSE)</f>
        <v>210</v>
      </c>
      <c r="O522" s="9">
        <f>DATE(YEAR(salacsv__2[[#This Row],[Hora de Llegada]]),MONTH(salacsv__2[[#This Row],[Hora de Llegada]]),DAY(salacsv__2[[#This Row],[Hora de Llegada]]))</f>
        <v>45022</v>
      </c>
      <c r="P522" s="6">
        <f>MOD(salacsv__2[[#This Row],[Hora de Llegada]],1)</f>
        <v>2.9861111113859806E-2</v>
      </c>
      <c r="Q522" s="6">
        <f>MOD(salacsv__2[[#This Row],[Hora de Salida]],1)</f>
        <v>0.12083333333430346</v>
      </c>
      <c r="R522" s="6">
        <f>IF(salacsv__2[[#This Row],[Estado de la Mesa]]="Ocupada",(salacsv__2[[#This Row],[Hora de salida2]]-salacsv__2[[#This Row],[Hora de llegada2]])+$V$2,salacsv__2[[#This Row],[Hora de salida2]]-salacsv__2[[#This Row],[Hora de llegada2]])</f>
        <v>9.0972222220443655E-2</v>
      </c>
      <c r="S522" s="5">
        <f>VLOOKUP(salacsv__2[[#This Row],[Número de Orden]],Hoja4!A524:C1290,3,FALSE)/60</f>
        <v>1.5166666666666666</v>
      </c>
      <c r="T522" s="5">
        <f>IF(salacsv__2[[#This Row],[Tiempo de permanencia]]*24-S522&lt;0,0,salacsv__2[[#This Row],[Tiempo de permanencia]]*24-S522)</f>
        <v>0.66666666662398111</v>
      </c>
      <c r="U522" t="str">
        <f>IF(salacsv__2[[#This Row],[Tiempo de degustación (Horas)]]&gt;0,"SI","NO")</f>
        <v>SI</v>
      </c>
      <c r="W522" s="7" t="str">
        <f>TEXT(salacsv__2[[#This Row],[Fecha de factura]],"DDDD")</f>
        <v>jueves</v>
      </c>
    </row>
    <row r="523" spans="1:23" x14ac:dyDescent="0.25">
      <c r="A523">
        <v>2</v>
      </c>
      <c r="B523" t="s">
        <v>187</v>
      </c>
      <c r="C523">
        <v>5</v>
      </c>
      <c r="D523" s="8">
        <v>45022.068055555559</v>
      </c>
      <c r="E523" s="8">
        <v>45022.18472222222</v>
      </c>
      <c r="F523" t="s">
        <v>14</v>
      </c>
      <c r="G523" t="s">
        <v>22</v>
      </c>
      <c r="H523" t="s">
        <v>23</v>
      </c>
      <c r="I523" s="5">
        <v>35.35</v>
      </c>
      <c r="J523" t="s">
        <v>17</v>
      </c>
      <c r="K523">
        <v>522</v>
      </c>
      <c r="L523" t="s">
        <v>55</v>
      </c>
      <c r="M523" t="s">
        <v>30</v>
      </c>
      <c r="N523">
        <f>VLOOKUP(salacsv__2[[#This Row],[Número de Orden]],Hoja4!A525:B1291,2,FALSE)</f>
        <v>84</v>
      </c>
      <c r="O523" s="9">
        <f>DATE(YEAR(salacsv__2[[#This Row],[Hora de Llegada]]),MONTH(salacsv__2[[#This Row],[Hora de Llegada]]),DAY(salacsv__2[[#This Row],[Hora de Llegada]]))</f>
        <v>45022</v>
      </c>
      <c r="P523" s="6">
        <f>MOD(salacsv__2[[#This Row],[Hora de Llegada]],1)</f>
        <v>6.805555555911269E-2</v>
      </c>
      <c r="Q523" s="6">
        <f>MOD(salacsv__2[[#This Row],[Hora de Salida]],1)</f>
        <v>0.18472222222044365</v>
      </c>
      <c r="R523" s="6">
        <f>IF(salacsv__2[[#This Row],[Estado de la Mesa]]="Ocupada",(salacsv__2[[#This Row],[Hora de salida2]]-salacsv__2[[#This Row],[Hora de llegada2]])+$V$2,salacsv__2[[#This Row],[Hora de salida2]]-salacsv__2[[#This Row],[Hora de llegada2]])</f>
        <v>0.11666666666133096</v>
      </c>
      <c r="S523" s="5">
        <f>VLOOKUP(salacsv__2[[#This Row],[Número de Orden]],Hoja4!A525:C1291,3,FALSE)/60</f>
        <v>0.78333333333333333</v>
      </c>
      <c r="T523" s="5">
        <f>IF(salacsv__2[[#This Row],[Tiempo de permanencia]]*24-S523&lt;0,0,salacsv__2[[#This Row],[Tiempo de permanencia]]*24-S523)</f>
        <v>2.0166666665386099</v>
      </c>
      <c r="U523" t="str">
        <f>IF(salacsv__2[[#This Row],[Tiempo de degustación (Horas)]]&gt;0,"SI","NO")</f>
        <v>SI</v>
      </c>
      <c r="W523" s="7" t="str">
        <f>TEXT(salacsv__2[[#This Row],[Fecha de factura]],"DDDD")</f>
        <v>jueves</v>
      </c>
    </row>
    <row r="524" spans="1:23" x14ac:dyDescent="0.25">
      <c r="A524">
        <v>4</v>
      </c>
      <c r="B524" t="s">
        <v>188</v>
      </c>
      <c r="C524">
        <v>3</v>
      </c>
      <c r="D524" s="8">
        <v>45022.068749999999</v>
      </c>
      <c r="E524" s="8">
        <v>45022.195833333331</v>
      </c>
      <c r="F524" t="s">
        <v>21</v>
      </c>
      <c r="G524" t="s">
        <v>22</v>
      </c>
      <c r="H524" t="s">
        <v>16</v>
      </c>
      <c r="I524" s="5">
        <v>45.41</v>
      </c>
      <c r="J524" t="s">
        <v>24</v>
      </c>
      <c r="K524">
        <v>523</v>
      </c>
      <c r="L524" t="s">
        <v>49</v>
      </c>
      <c r="M524" t="s">
        <v>50</v>
      </c>
      <c r="N524">
        <f>VLOOKUP(salacsv__2[[#This Row],[Número de Orden]],Hoja4!A526:B1292,2,FALSE)</f>
        <v>81</v>
      </c>
      <c r="O524" s="9">
        <f>DATE(YEAR(salacsv__2[[#This Row],[Hora de Llegada]]),MONTH(salacsv__2[[#This Row],[Hora de Llegada]]),DAY(salacsv__2[[#This Row],[Hora de Llegada]]))</f>
        <v>45022</v>
      </c>
      <c r="P524" s="6">
        <f>MOD(salacsv__2[[#This Row],[Hora de Llegada]],1)</f>
        <v>6.8749999998544808E-2</v>
      </c>
      <c r="Q524" s="6">
        <f>MOD(salacsv__2[[#This Row],[Hora de Salida]],1)</f>
        <v>0.19583333333139308</v>
      </c>
      <c r="R524" s="6">
        <f>IF(salacsv__2[[#This Row],[Estado de la Mesa]]="Ocupada",(salacsv__2[[#This Row],[Hora de salida2]]-salacsv__2[[#This Row],[Hora de llegada2]])+$V$2,salacsv__2[[#This Row],[Hora de salida2]]-salacsv__2[[#This Row],[Hora de llegada2]])</f>
        <v>0.13749999999951493</v>
      </c>
      <c r="S524" s="5">
        <f>VLOOKUP(salacsv__2[[#This Row],[Número de Orden]],Hoja4!A526:C1292,3,FALSE)/60</f>
        <v>0.85</v>
      </c>
      <c r="T524" s="5">
        <f>IF(salacsv__2[[#This Row],[Tiempo de permanencia]]*24-S524&lt;0,0,salacsv__2[[#This Row],[Tiempo de permanencia]]*24-S524)</f>
        <v>2.4499999999883584</v>
      </c>
      <c r="U524" t="str">
        <f>IF(salacsv__2[[#This Row],[Tiempo de degustación (Horas)]]&gt;0,"SI","NO")</f>
        <v>SI</v>
      </c>
      <c r="W524" s="7" t="str">
        <f>TEXT(salacsv__2[[#This Row],[Fecha de factura]],"DDDD")</f>
        <v>jueves</v>
      </c>
    </row>
    <row r="525" spans="1:23" x14ac:dyDescent="0.25">
      <c r="A525">
        <v>16</v>
      </c>
      <c r="B525" t="s">
        <v>872</v>
      </c>
      <c r="C525">
        <v>4</v>
      </c>
      <c r="D525" s="8">
        <v>45022.002083333333</v>
      </c>
      <c r="E525" s="8">
        <v>45022.105555555558</v>
      </c>
      <c r="F525" t="s">
        <v>52</v>
      </c>
      <c r="G525" t="s">
        <v>22</v>
      </c>
      <c r="H525" t="s">
        <v>16</v>
      </c>
      <c r="I525" s="5">
        <v>26.91</v>
      </c>
      <c r="J525" t="s">
        <v>24</v>
      </c>
      <c r="K525">
        <v>524</v>
      </c>
      <c r="L525" t="s">
        <v>18</v>
      </c>
      <c r="M525" t="s">
        <v>769</v>
      </c>
      <c r="N525">
        <f>VLOOKUP(salacsv__2[[#This Row],[Número de Orden]],Hoja4!A527:B1293,2,FALSE)</f>
        <v>76</v>
      </c>
      <c r="O525" s="9">
        <f>DATE(YEAR(salacsv__2[[#This Row],[Hora de Llegada]]),MONTH(salacsv__2[[#This Row],[Hora de Llegada]]),DAY(salacsv__2[[#This Row],[Hora de Llegada]]))</f>
        <v>45022</v>
      </c>
      <c r="P525" s="6">
        <f>MOD(salacsv__2[[#This Row],[Hora de Llegada]],1)</f>
        <v>2.0833333328482695E-3</v>
      </c>
      <c r="Q525" s="6">
        <f>MOD(salacsv__2[[#This Row],[Hora de Salida]],1)</f>
        <v>0.1055555555576575</v>
      </c>
      <c r="R525" s="6">
        <f>IF(salacsv__2[[#This Row],[Estado de la Mesa]]="Ocupada",(salacsv__2[[#This Row],[Hora de salida2]]-salacsv__2[[#This Row],[Hora de llegada2]])+$V$2,salacsv__2[[#This Row],[Hora de salida2]]-salacsv__2[[#This Row],[Hora de llegada2]])</f>
        <v>0.1138888888914759</v>
      </c>
      <c r="S525" s="5">
        <f>VLOOKUP(salacsv__2[[#This Row],[Número de Orden]],Hoja4!A527:C1293,3,FALSE)/60</f>
        <v>1.0166666666666666</v>
      </c>
      <c r="T525" s="5">
        <f>IF(salacsv__2[[#This Row],[Tiempo de permanencia]]*24-S525&lt;0,0,salacsv__2[[#This Row],[Tiempo de permanencia]]*24-S525)</f>
        <v>1.7166666667287549</v>
      </c>
      <c r="U525" t="str">
        <f>IF(salacsv__2[[#This Row],[Tiempo de degustación (Horas)]]&gt;0,"SI","NO")</f>
        <v>SI</v>
      </c>
      <c r="W525" s="7" t="str">
        <f>TEXT(salacsv__2[[#This Row],[Fecha de factura]],"DDDD")</f>
        <v>jueves</v>
      </c>
    </row>
    <row r="526" spans="1:23" x14ac:dyDescent="0.25">
      <c r="A526">
        <v>16</v>
      </c>
      <c r="B526" t="s">
        <v>100</v>
      </c>
      <c r="C526">
        <v>3</v>
      </c>
      <c r="D526" s="8">
        <v>45022.143750000003</v>
      </c>
      <c r="E526" s="8">
        <v>45022.301388888889</v>
      </c>
      <c r="F526" t="s">
        <v>52</v>
      </c>
      <c r="G526" t="s">
        <v>22</v>
      </c>
      <c r="H526" t="s">
        <v>16</v>
      </c>
      <c r="I526" s="5">
        <v>32.869999999999997</v>
      </c>
      <c r="J526" t="s">
        <v>24</v>
      </c>
      <c r="K526">
        <v>525</v>
      </c>
      <c r="L526" t="s">
        <v>91</v>
      </c>
      <c r="M526" t="s">
        <v>873</v>
      </c>
      <c r="N526">
        <f>VLOOKUP(salacsv__2[[#This Row],[Número de Orden]],Hoja4!A528:B1294,2,FALSE)</f>
        <v>197</v>
      </c>
      <c r="O526" s="9">
        <f>DATE(YEAR(salacsv__2[[#This Row],[Hora de Llegada]]),MONTH(salacsv__2[[#This Row],[Hora de Llegada]]),DAY(salacsv__2[[#This Row],[Hora de Llegada]]))</f>
        <v>45022</v>
      </c>
      <c r="P526" s="6">
        <f>MOD(salacsv__2[[#This Row],[Hora de Llegada]],1)</f>
        <v>0.14375000000291038</v>
      </c>
      <c r="Q526" s="6">
        <f>MOD(salacsv__2[[#This Row],[Hora de Salida]],1)</f>
        <v>0.30138888888905058</v>
      </c>
      <c r="R526" s="6">
        <f>IF(salacsv__2[[#This Row],[Estado de la Mesa]]="Ocupada",(salacsv__2[[#This Row],[Hora de salida2]]-salacsv__2[[#This Row],[Hora de llegada2]])+$V$2,salacsv__2[[#This Row],[Hora de salida2]]-salacsv__2[[#This Row],[Hora de llegada2]])</f>
        <v>0.16805555555280685</v>
      </c>
      <c r="S526" s="5">
        <f>VLOOKUP(salacsv__2[[#This Row],[Número de Orden]],Hoja4!A528:C1294,3,FALSE)/60</f>
        <v>1.2833333333333334</v>
      </c>
      <c r="T526" s="5">
        <f>IF(salacsv__2[[#This Row],[Tiempo de permanencia]]*24-S526&lt;0,0,salacsv__2[[#This Row],[Tiempo de permanencia]]*24-S526)</f>
        <v>2.7499999999340314</v>
      </c>
      <c r="U526" t="str">
        <f>IF(salacsv__2[[#This Row],[Tiempo de degustación (Horas)]]&gt;0,"SI","NO")</f>
        <v>SI</v>
      </c>
      <c r="W526" s="7" t="str">
        <f>TEXT(salacsv__2[[#This Row],[Fecha de factura]],"DDDD")</f>
        <v>jueves</v>
      </c>
    </row>
    <row r="527" spans="1:23" x14ac:dyDescent="0.25">
      <c r="A527">
        <v>4</v>
      </c>
      <c r="B527" t="s">
        <v>189</v>
      </c>
      <c r="C527">
        <v>6</v>
      </c>
      <c r="D527" s="8">
        <v>45022.155555555553</v>
      </c>
      <c r="E527" s="8">
        <v>45022.236805555556</v>
      </c>
      <c r="F527" t="s">
        <v>14</v>
      </c>
      <c r="G527" t="s">
        <v>15</v>
      </c>
      <c r="H527" t="s">
        <v>36</v>
      </c>
      <c r="I527" s="5">
        <v>43.02</v>
      </c>
      <c r="J527" t="s">
        <v>17</v>
      </c>
      <c r="K527">
        <v>526</v>
      </c>
      <c r="L527" t="s">
        <v>29</v>
      </c>
      <c r="M527" t="s">
        <v>112</v>
      </c>
      <c r="N527">
        <f>VLOOKUP(salacsv__2[[#This Row],[Número de Orden]],Hoja4!A529:B1295,2,FALSE)</f>
        <v>33</v>
      </c>
      <c r="O527" s="9">
        <f>DATE(YEAR(salacsv__2[[#This Row],[Hora de Llegada]]),MONTH(salacsv__2[[#This Row],[Hora de Llegada]]),DAY(salacsv__2[[#This Row],[Hora de Llegada]]))</f>
        <v>45022</v>
      </c>
      <c r="P527" s="6">
        <f>MOD(salacsv__2[[#This Row],[Hora de Llegada]],1)</f>
        <v>0.15555555555329192</v>
      </c>
      <c r="Q527" s="6">
        <f>MOD(salacsv__2[[#This Row],[Hora de Salida]],1)</f>
        <v>0.23680555555620231</v>
      </c>
      <c r="R527" s="6">
        <f>IF(salacsv__2[[#This Row],[Estado de la Mesa]]="Ocupada",(salacsv__2[[#This Row],[Hora de salida2]]-salacsv__2[[#This Row],[Hora de llegada2]])+$V$2,salacsv__2[[#This Row],[Hora de salida2]]-salacsv__2[[#This Row],[Hora de llegada2]])</f>
        <v>8.1250000002910383E-2</v>
      </c>
      <c r="S527" s="5">
        <f>VLOOKUP(salacsv__2[[#This Row],[Número de Orden]],Hoja4!A529:C1295,3,FALSE)/60</f>
        <v>0.36666666666666664</v>
      </c>
      <c r="T527" s="5">
        <f>IF(salacsv__2[[#This Row],[Tiempo de permanencia]]*24-S527&lt;0,0,salacsv__2[[#This Row],[Tiempo de permanencia]]*24-S527)</f>
        <v>1.5833333334031825</v>
      </c>
      <c r="U527" t="str">
        <f>IF(salacsv__2[[#This Row],[Tiempo de degustación (Horas)]]&gt;0,"SI","NO")</f>
        <v>SI</v>
      </c>
      <c r="W527" s="7" t="str">
        <f>TEXT(salacsv__2[[#This Row],[Fecha de factura]],"DDDD")</f>
        <v>jueves</v>
      </c>
    </row>
    <row r="528" spans="1:23" x14ac:dyDescent="0.25">
      <c r="A528">
        <v>19</v>
      </c>
      <c r="B528" t="s">
        <v>190</v>
      </c>
      <c r="C528">
        <v>4</v>
      </c>
      <c r="D528" s="8">
        <v>45022.15347222222</v>
      </c>
      <c r="E528" s="8">
        <v>45022.246527777781</v>
      </c>
      <c r="F528" t="s">
        <v>73</v>
      </c>
      <c r="G528" t="s">
        <v>48</v>
      </c>
      <c r="H528" t="s">
        <v>23</v>
      </c>
      <c r="I528" s="5">
        <v>22.95</v>
      </c>
      <c r="J528" t="s">
        <v>24</v>
      </c>
      <c r="K528">
        <v>527</v>
      </c>
      <c r="L528" t="s">
        <v>59</v>
      </c>
      <c r="M528" t="s">
        <v>50</v>
      </c>
      <c r="N528">
        <f>VLOOKUP(salacsv__2[[#This Row],[Número de Orden]],Hoja4!A530:B1296,2,FALSE)</f>
        <v>54</v>
      </c>
      <c r="O528" s="9">
        <f>DATE(YEAR(salacsv__2[[#This Row],[Hora de Llegada]]),MONTH(salacsv__2[[#This Row],[Hora de Llegada]]),DAY(salacsv__2[[#This Row],[Hora de Llegada]]))</f>
        <v>45022</v>
      </c>
      <c r="P528" s="6">
        <f>MOD(salacsv__2[[#This Row],[Hora de Llegada]],1)</f>
        <v>0.15347222222044365</v>
      </c>
      <c r="Q528" s="6">
        <f>MOD(salacsv__2[[#This Row],[Hora de Salida]],1)</f>
        <v>0.24652777778101154</v>
      </c>
      <c r="R528" s="6">
        <f>IF(salacsv__2[[#This Row],[Estado de la Mesa]]="Ocupada",(salacsv__2[[#This Row],[Hora de salida2]]-salacsv__2[[#This Row],[Hora de llegada2]])+$V$2,salacsv__2[[#This Row],[Hora de salida2]]-salacsv__2[[#This Row],[Hora de llegada2]])</f>
        <v>0.10347222222723455</v>
      </c>
      <c r="S528" s="5">
        <f>VLOOKUP(salacsv__2[[#This Row],[Número de Orden]],Hoja4!A530:C1296,3,FALSE)/60</f>
        <v>0.51666666666666672</v>
      </c>
      <c r="T528" s="5">
        <f>IF(salacsv__2[[#This Row],[Tiempo de permanencia]]*24-S528&lt;0,0,salacsv__2[[#This Row],[Tiempo de permanencia]]*24-S528)</f>
        <v>1.9666666667869626</v>
      </c>
      <c r="U528" t="str">
        <f>IF(salacsv__2[[#This Row],[Tiempo de degustación (Horas)]]&gt;0,"SI","NO")</f>
        <v>SI</v>
      </c>
      <c r="W528" s="7" t="str">
        <f>TEXT(salacsv__2[[#This Row],[Fecha de factura]],"DDDD")</f>
        <v>jueves</v>
      </c>
    </row>
    <row r="529" spans="1:23" x14ac:dyDescent="0.25">
      <c r="A529">
        <v>14</v>
      </c>
      <c r="B529" t="s">
        <v>874</v>
      </c>
      <c r="C529">
        <v>2</v>
      </c>
      <c r="D529" s="8">
        <v>45022.074305555558</v>
      </c>
      <c r="E529" s="8">
        <v>45022.158333333333</v>
      </c>
      <c r="F529" t="s">
        <v>32</v>
      </c>
      <c r="G529" t="s">
        <v>22</v>
      </c>
      <c r="H529" t="s">
        <v>36</v>
      </c>
      <c r="I529" s="5">
        <v>15.62</v>
      </c>
      <c r="J529" t="s">
        <v>28</v>
      </c>
      <c r="K529">
        <v>528</v>
      </c>
      <c r="L529" t="s">
        <v>29</v>
      </c>
      <c r="M529" t="s">
        <v>875</v>
      </c>
      <c r="N529">
        <f>VLOOKUP(salacsv__2[[#This Row],[Número de Orden]],Hoja4!A531:B1297,2,FALSE)</f>
        <v>78</v>
      </c>
      <c r="O529" s="9">
        <f>DATE(YEAR(salacsv__2[[#This Row],[Hora de Llegada]]),MONTH(salacsv__2[[#This Row],[Hora de Llegada]]),DAY(salacsv__2[[#This Row],[Hora de Llegada]]))</f>
        <v>45022</v>
      </c>
      <c r="P529" s="6">
        <f>MOD(salacsv__2[[#This Row],[Hora de Llegada]],1)</f>
        <v>7.4305555557657499E-2</v>
      </c>
      <c r="Q529" s="6">
        <f>MOD(salacsv__2[[#This Row],[Hora de Salida]],1)</f>
        <v>0.15833333333284827</v>
      </c>
      <c r="R529" s="6">
        <f>IF(salacsv__2[[#This Row],[Estado de la Mesa]]="Ocupada",(salacsv__2[[#This Row],[Hora de salida2]]-salacsv__2[[#This Row],[Hora de llegada2]])+$V$2,salacsv__2[[#This Row],[Hora de salida2]]-salacsv__2[[#This Row],[Hora de llegada2]])</f>
        <v>8.4027777775190771E-2</v>
      </c>
      <c r="S529" s="5">
        <f>VLOOKUP(salacsv__2[[#This Row],[Número de Orden]],Hoja4!A531:C1297,3,FALSE)/60</f>
        <v>2.0166666666666666</v>
      </c>
      <c r="T529" s="5">
        <f>IF(salacsv__2[[#This Row],[Tiempo de permanencia]]*24-S529&lt;0,0,salacsv__2[[#This Row],[Tiempo de permanencia]]*24-S529)</f>
        <v>0</v>
      </c>
      <c r="U529" t="str">
        <f>IF(salacsv__2[[#This Row],[Tiempo de degustación (Horas)]]&gt;0,"SI","NO")</f>
        <v>NO</v>
      </c>
      <c r="W529" s="7" t="str">
        <f>TEXT(salacsv__2[[#This Row],[Fecha de factura]],"DDDD")</f>
        <v>jueves</v>
      </c>
    </row>
    <row r="530" spans="1:23" x14ac:dyDescent="0.25">
      <c r="A530">
        <v>1</v>
      </c>
      <c r="B530" t="s">
        <v>876</v>
      </c>
      <c r="C530">
        <v>2</v>
      </c>
      <c r="D530" s="8">
        <v>45022.081944444442</v>
      </c>
      <c r="E530" s="8">
        <v>45022.195833333331</v>
      </c>
      <c r="F530" t="s">
        <v>52</v>
      </c>
      <c r="G530" t="s">
        <v>22</v>
      </c>
      <c r="H530" t="s">
        <v>16</v>
      </c>
      <c r="I530" s="5">
        <v>25.91</v>
      </c>
      <c r="J530" t="s">
        <v>24</v>
      </c>
      <c r="K530">
        <v>529</v>
      </c>
      <c r="L530" t="s">
        <v>59</v>
      </c>
      <c r="M530" t="s">
        <v>877</v>
      </c>
      <c r="N530">
        <f>VLOOKUP(salacsv__2[[#This Row],[Número de Orden]],Hoja4!A532:B1298,2,FALSE)</f>
        <v>208</v>
      </c>
      <c r="O530" s="9">
        <f>DATE(YEAR(salacsv__2[[#This Row],[Hora de Llegada]]),MONTH(salacsv__2[[#This Row],[Hora de Llegada]]),DAY(salacsv__2[[#This Row],[Hora de Llegada]]))</f>
        <v>45022</v>
      </c>
      <c r="P530" s="6">
        <f>MOD(salacsv__2[[#This Row],[Hora de Llegada]],1)</f>
        <v>8.1944444442342501E-2</v>
      </c>
      <c r="Q530" s="6">
        <f>MOD(salacsv__2[[#This Row],[Hora de Salida]],1)</f>
        <v>0.19583333333139308</v>
      </c>
      <c r="R530" s="6">
        <f>IF(salacsv__2[[#This Row],[Estado de la Mesa]]="Ocupada",(salacsv__2[[#This Row],[Hora de salida2]]-salacsv__2[[#This Row],[Hora de llegada2]])+$V$2,salacsv__2[[#This Row],[Hora de salida2]]-salacsv__2[[#This Row],[Hora de llegada2]])</f>
        <v>0.12430555555571725</v>
      </c>
      <c r="S530" s="5">
        <f>VLOOKUP(salacsv__2[[#This Row],[Número de Orden]],Hoja4!A532:C1298,3,FALSE)/60</f>
        <v>2.6166666666666667</v>
      </c>
      <c r="T530" s="5">
        <f>IF(salacsv__2[[#This Row],[Tiempo de permanencia]]*24-S530&lt;0,0,salacsv__2[[#This Row],[Tiempo de permanencia]]*24-S530)</f>
        <v>0.36666666667054715</v>
      </c>
      <c r="U530" t="str">
        <f>IF(salacsv__2[[#This Row],[Tiempo de degustación (Horas)]]&gt;0,"SI","NO")</f>
        <v>SI</v>
      </c>
      <c r="W530" s="7" t="str">
        <f>TEXT(salacsv__2[[#This Row],[Fecha de factura]],"DDDD")</f>
        <v>jueves</v>
      </c>
    </row>
    <row r="531" spans="1:23" x14ac:dyDescent="0.25">
      <c r="A531">
        <v>7</v>
      </c>
      <c r="B531" t="s">
        <v>878</v>
      </c>
      <c r="C531">
        <v>5</v>
      </c>
      <c r="D531" s="8">
        <v>45022.092361111114</v>
      </c>
      <c r="E531" s="8">
        <v>45022.254861111112</v>
      </c>
      <c r="F531" t="s">
        <v>21</v>
      </c>
      <c r="G531" t="s">
        <v>22</v>
      </c>
      <c r="H531" t="s">
        <v>16</v>
      </c>
      <c r="I531" s="5">
        <v>30.19</v>
      </c>
      <c r="J531" t="s">
        <v>24</v>
      </c>
      <c r="K531">
        <v>530</v>
      </c>
      <c r="L531" t="s">
        <v>70</v>
      </c>
      <c r="M531" t="s">
        <v>879</v>
      </c>
      <c r="N531">
        <f>VLOOKUP(salacsv__2[[#This Row],[Número de Orden]],Hoja4!A533:B1299,2,FALSE)</f>
        <v>160</v>
      </c>
      <c r="O531" s="9">
        <f>DATE(YEAR(salacsv__2[[#This Row],[Hora de Llegada]]),MONTH(salacsv__2[[#This Row],[Hora de Llegada]]),DAY(salacsv__2[[#This Row],[Hora de Llegada]]))</f>
        <v>45022</v>
      </c>
      <c r="P531" s="6">
        <f>MOD(salacsv__2[[#This Row],[Hora de Llegada]],1)</f>
        <v>9.2361111113859806E-2</v>
      </c>
      <c r="Q531" s="6">
        <f>MOD(salacsv__2[[#This Row],[Hora de Salida]],1)</f>
        <v>0.25486111111240461</v>
      </c>
      <c r="R531" s="6">
        <f>IF(salacsv__2[[#This Row],[Estado de la Mesa]]="Ocupada",(salacsv__2[[#This Row],[Hora de salida2]]-salacsv__2[[#This Row],[Hora de llegada2]])+$V$2,salacsv__2[[#This Row],[Hora de salida2]]-salacsv__2[[#This Row],[Hora de llegada2]])</f>
        <v>0.17291666666521147</v>
      </c>
      <c r="S531" s="5">
        <f>VLOOKUP(salacsv__2[[#This Row],[Número de Orden]],Hoja4!A533:C1299,3,FALSE)/60</f>
        <v>1.7666666666666666</v>
      </c>
      <c r="T531" s="5">
        <f>IF(salacsv__2[[#This Row],[Tiempo de permanencia]]*24-S531&lt;0,0,salacsv__2[[#This Row],[Tiempo de permanencia]]*24-S531)</f>
        <v>2.3833333332984088</v>
      </c>
      <c r="U531" t="str">
        <f>IF(salacsv__2[[#This Row],[Tiempo de degustación (Horas)]]&gt;0,"SI","NO")</f>
        <v>SI</v>
      </c>
      <c r="W531" s="7" t="str">
        <f>TEXT(salacsv__2[[#This Row],[Fecha de factura]],"DDDD")</f>
        <v>jueves</v>
      </c>
    </row>
    <row r="532" spans="1:23" x14ac:dyDescent="0.25">
      <c r="A532">
        <v>9</v>
      </c>
      <c r="B532" t="s">
        <v>716</v>
      </c>
      <c r="C532">
        <v>6</v>
      </c>
      <c r="D532" s="8">
        <v>45022.127083333333</v>
      </c>
      <c r="E532" s="8">
        <v>45022.211111111108</v>
      </c>
      <c r="F532" t="s">
        <v>32</v>
      </c>
      <c r="G532" t="s">
        <v>15</v>
      </c>
      <c r="H532" t="s">
        <v>23</v>
      </c>
      <c r="I532" s="5">
        <v>34.39</v>
      </c>
      <c r="J532" t="s">
        <v>17</v>
      </c>
      <c r="K532">
        <v>531</v>
      </c>
      <c r="L532" t="s">
        <v>70</v>
      </c>
      <c r="M532" t="s">
        <v>880</v>
      </c>
      <c r="N532">
        <f>VLOOKUP(salacsv__2[[#This Row],[Número de Orden]],Hoja4!A534:B1300,2,FALSE)</f>
        <v>244</v>
      </c>
      <c r="O532" s="9">
        <f>DATE(YEAR(salacsv__2[[#This Row],[Hora de Llegada]]),MONTH(salacsv__2[[#This Row],[Hora de Llegada]]),DAY(salacsv__2[[#This Row],[Hora de Llegada]]))</f>
        <v>45022</v>
      </c>
      <c r="P532" s="6">
        <f>MOD(salacsv__2[[#This Row],[Hora de Llegada]],1)</f>
        <v>0.12708333333284827</v>
      </c>
      <c r="Q532" s="6">
        <f>MOD(salacsv__2[[#This Row],[Hora de Salida]],1)</f>
        <v>0.21111111110803904</v>
      </c>
      <c r="R532" s="6">
        <f>IF(salacsv__2[[#This Row],[Estado de la Mesa]]="Ocupada",(salacsv__2[[#This Row],[Hora de salida2]]-salacsv__2[[#This Row],[Hora de llegada2]])+$V$2,salacsv__2[[#This Row],[Hora de salida2]]-salacsv__2[[#This Row],[Hora de llegada2]])</f>
        <v>8.4027777775190771E-2</v>
      </c>
      <c r="S532" s="5">
        <f>VLOOKUP(salacsv__2[[#This Row],[Número de Orden]],Hoja4!A534:C1300,3,FALSE)/60</f>
        <v>3.3166666666666669</v>
      </c>
      <c r="T532" s="5">
        <f>IF(salacsv__2[[#This Row],[Tiempo de permanencia]]*24-S532&lt;0,0,salacsv__2[[#This Row],[Tiempo de permanencia]]*24-S532)</f>
        <v>0</v>
      </c>
      <c r="U532" t="str">
        <f>IF(salacsv__2[[#This Row],[Tiempo de degustación (Horas)]]&gt;0,"SI","NO")</f>
        <v>NO</v>
      </c>
      <c r="W532" s="7" t="str">
        <f>TEXT(salacsv__2[[#This Row],[Fecha de factura]],"DDDD")</f>
        <v>jueves</v>
      </c>
    </row>
    <row r="533" spans="1:23" x14ac:dyDescent="0.25">
      <c r="A533">
        <v>13</v>
      </c>
      <c r="B533" t="s">
        <v>310</v>
      </c>
      <c r="C533">
        <v>3</v>
      </c>
      <c r="D533" s="8">
        <v>45022.074999999997</v>
      </c>
      <c r="E533" s="8">
        <v>45022.226388888892</v>
      </c>
      <c r="F533" t="s">
        <v>52</v>
      </c>
      <c r="G533" t="s">
        <v>48</v>
      </c>
      <c r="H533" t="s">
        <v>36</v>
      </c>
      <c r="I533" s="5">
        <v>17.95</v>
      </c>
      <c r="J533" t="s">
        <v>28</v>
      </c>
      <c r="K533">
        <v>532</v>
      </c>
      <c r="L533" t="s">
        <v>49</v>
      </c>
      <c r="M533" t="s">
        <v>881</v>
      </c>
      <c r="N533">
        <f>VLOOKUP(salacsv__2[[#This Row],[Número de Orden]],Hoja4!A535:B1301,2,FALSE)</f>
        <v>137</v>
      </c>
      <c r="O533" s="9">
        <f>DATE(YEAR(salacsv__2[[#This Row],[Hora de Llegada]]),MONTH(salacsv__2[[#This Row],[Hora de Llegada]]),DAY(salacsv__2[[#This Row],[Hora de Llegada]]))</f>
        <v>45022</v>
      </c>
      <c r="P533" s="6">
        <f>MOD(salacsv__2[[#This Row],[Hora de Llegada]],1)</f>
        <v>7.4999999997089617E-2</v>
      </c>
      <c r="Q533" s="6">
        <f>MOD(salacsv__2[[#This Row],[Hora de Salida]],1)</f>
        <v>0.22638888889196096</v>
      </c>
      <c r="R533" s="6">
        <f>IF(salacsv__2[[#This Row],[Estado de la Mesa]]="Ocupada",(salacsv__2[[#This Row],[Hora de salida2]]-salacsv__2[[#This Row],[Hora de llegada2]])+$V$2,salacsv__2[[#This Row],[Hora de salida2]]-salacsv__2[[#This Row],[Hora de llegada2]])</f>
        <v>0.15138888889487134</v>
      </c>
      <c r="S533" s="5">
        <f>VLOOKUP(salacsv__2[[#This Row],[Número de Orden]],Hoja4!A535:C1301,3,FALSE)/60</f>
        <v>0.98333333333333328</v>
      </c>
      <c r="T533" s="5">
        <f>IF(salacsv__2[[#This Row],[Tiempo de permanencia]]*24-S533&lt;0,0,salacsv__2[[#This Row],[Tiempo de permanencia]]*24-S533)</f>
        <v>2.6500000001435788</v>
      </c>
      <c r="U533" t="str">
        <f>IF(salacsv__2[[#This Row],[Tiempo de degustación (Horas)]]&gt;0,"SI","NO")</f>
        <v>SI</v>
      </c>
      <c r="W533" s="7" t="str">
        <f>TEXT(salacsv__2[[#This Row],[Fecha de factura]],"DDDD")</f>
        <v>jueves</v>
      </c>
    </row>
    <row r="534" spans="1:23" x14ac:dyDescent="0.25">
      <c r="A534">
        <v>1</v>
      </c>
      <c r="B534" t="s">
        <v>208</v>
      </c>
      <c r="C534">
        <v>3</v>
      </c>
      <c r="D534" s="8">
        <v>45022.134722222225</v>
      </c>
      <c r="E534" s="8">
        <v>45022.222222222219</v>
      </c>
      <c r="F534" t="s">
        <v>21</v>
      </c>
      <c r="G534" t="s">
        <v>15</v>
      </c>
      <c r="H534" t="s">
        <v>36</v>
      </c>
      <c r="I534" s="5">
        <v>20.09</v>
      </c>
      <c r="J534" t="s">
        <v>17</v>
      </c>
      <c r="K534">
        <v>533</v>
      </c>
      <c r="L534" t="s">
        <v>62</v>
      </c>
      <c r="M534" t="s">
        <v>732</v>
      </c>
      <c r="N534">
        <f>VLOOKUP(salacsv__2[[#This Row],[Número de Orden]],Hoja4!A536:B1302,2,FALSE)</f>
        <v>41</v>
      </c>
      <c r="O534" s="9">
        <f>DATE(YEAR(salacsv__2[[#This Row],[Hora de Llegada]]),MONTH(salacsv__2[[#This Row],[Hora de Llegada]]),DAY(salacsv__2[[#This Row],[Hora de Llegada]]))</f>
        <v>45022</v>
      </c>
      <c r="P534" s="6">
        <f>MOD(salacsv__2[[#This Row],[Hora de Llegada]],1)</f>
        <v>0.13472222222480923</v>
      </c>
      <c r="Q534" s="6">
        <f>MOD(salacsv__2[[#This Row],[Hora de Salida]],1)</f>
        <v>0.22222222221898846</v>
      </c>
      <c r="R534" s="6">
        <f>IF(salacsv__2[[#This Row],[Estado de la Mesa]]="Ocupada",(salacsv__2[[#This Row],[Hora de salida2]]-salacsv__2[[#This Row],[Hora de llegada2]])+$V$2,salacsv__2[[#This Row],[Hora de salida2]]-salacsv__2[[#This Row],[Hora de llegada2]])</f>
        <v>8.7499999994179234E-2</v>
      </c>
      <c r="S534" s="5">
        <f>VLOOKUP(salacsv__2[[#This Row],[Número de Orden]],Hoja4!A536:C1302,3,FALSE)/60</f>
        <v>0.8</v>
      </c>
      <c r="T534" s="5">
        <f>IF(salacsv__2[[#This Row],[Tiempo de permanencia]]*24-S534&lt;0,0,salacsv__2[[#This Row],[Tiempo de permanencia]]*24-S534)</f>
        <v>1.2999999998603016</v>
      </c>
      <c r="U534" t="str">
        <f>IF(salacsv__2[[#This Row],[Tiempo de degustación (Horas)]]&gt;0,"SI","NO")</f>
        <v>SI</v>
      </c>
      <c r="W534" s="7" t="str">
        <f>TEXT(salacsv__2[[#This Row],[Fecha de factura]],"DDDD")</f>
        <v>jueves</v>
      </c>
    </row>
    <row r="535" spans="1:23" x14ac:dyDescent="0.25">
      <c r="A535">
        <v>1</v>
      </c>
      <c r="B535" t="s">
        <v>882</v>
      </c>
      <c r="C535">
        <v>6</v>
      </c>
      <c r="D535" s="8">
        <v>45022.043055555558</v>
      </c>
      <c r="E535" s="8">
        <v>45022.186805555553</v>
      </c>
      <c r="F535" t="s">
        <v>14</v>
      </c>
      <c r="G535" t="s">
        <v>15</v>
      </c>
      <c r="H535" t="s">
        <v>16</v>
      </c>
      <c r="I535" s="5">
        <v>23.59</v>
      </c>
      <c r="J535" t="s">
        <v>28</v>
      </c>
      <c r="K535">
        <v>534</v>
      </c>
      <c r="L535" t="s">
        <v>25</v>
      </c>
      <c r="M535" t="s">
        <v>883</v>
      </c>
      <c r="N535">
        <f>VLOOKUP(salacsv__2[[#This Row],[Número de Orden]],Hoja4!A537:B1303,2,FALSE)</f>
        <v>147</v>
      </c>
      <c r="O535" s="9">
        <f>DATE(YEAR(salacsv__2[[#This Row],[Hora de Llegada]]),MONTH(salacsv__2[[#This Row],[Hora de Llegada]]),DAY(salacsv__2[[#This Row],[Hora de Llegada]]))</f>
        <v>45022</v>
      </c>
      <c r="P535" s="6">
        <f>MOD(salacsv__2[[#This Row],[Hora de Llegada]],1)</f>
        <v>4.3055555557657499E-2</v>
      </c>
      <c r="Q535" s="6">
        <f>MOD(salacsv__2[[#This Row],[Hora de Salida]],1)</f>
        <v>0.18680555555329192</v>
      </c>
      <c r="R535" s="6">
        <f>IF(salacsv__2[[#This Row],[Estado de la Mesa]]="Ocupada",(salacsv__2[[#This Row],[Hora de salida2]]-salacsv__2[[#This Row],[Hora de llegada2]])+$V$2,salacsv__2[[#This Row],[Hora de salida2]]-salacsv__2[[#This Row],[Hora de llegada2]])</f>
        <v>0.14374999999563443</v>
      </c>
      <c r="S535" s="5">
        <f>VLOOKUP(salacsv__2[[#This Row],[Número de Orden]],Hoja4!A537:C1303,3,FALSE)/60</f>
        <v>1.2666666666666666</v>
      </c>
      <c r="T535" s="5">
        <f>IF(salacsv__2[[#This Row],[Tiempo de permanencia]]*24-S535&lt;0,0,salacsv__2[[#This Row],[Tiempo de permanencia]]*24-S535)</f>
        <v>2.1833333332285596</v>
      </c>
      <c r="U535" t="str">
        <f>IF(salacsv__2[[#This Row],[Tiempo de degustación (Horas)]]&gt;0,"SI","NO")</f>
        <v>SI</v>
      </c>
      <c r="W535" s="7" t="str">
        <f>TEXT(salacsv__2[[#This Row],[Fecha de factura]],"DDDD")</f>
        <v>jueves</v>
      </c>
    </row>
    <row r="536" spans="1:23" x14ac:dyDescent="0.25">
      <c r="A536">
        <v>15</v>
      </c>
      <c r="B536" t="s">
        <v>64</v>
      </c>
      <c r="C536">
        <v>3</v>
      </c>
      <c r="D536" s="8">
        <v>45022.039583333331</v>
      </c>
      <c r="E536" s="8">
        <v>45022.147222222222</v>
      </c>
      <c r="F536" t="s">
        <v>73</v>
      </c>
      <c r="G536" t="s">
        <v>48</v>
      </c>
      <c r="H536" t="s">
        <v>16</v>
      </c>
      <c r="I536" s="5">
        <v>39.450000000000003</v>
      </c>
      <c r="J536" t="s">
        <v>17</v>
      </c>
      <c r="K536">
        <v>535</v>
      </c>
      <c r="L536" t="s">
        <v>33</v>
      </c>
      <c r="M536" t="s">
        <v>884</v>
      </c>
      <c r="N536">
        <f>VLOOKUP(salacsv__2[[#This Row],[Número de Orden]],Hoja4!A538:B1304,2,FALSE)</f>
        <v>276</v>
      </c>
      <c r="O536" s="9">
        <f>DATE(YEAR(salacsv__2[[#This Row],[Hora de Llegada]]),MONTH(salacsv__2[[#This Row],[Hora de Llegada]]),DAY(salacsv__2[[#This Row],[Hora de Llegada]]))</f>
        <v>45022</v>
      </c>
      <c r="P536" s="6">
        <f>MOD(salacsv__2[[#This Row],[Hora de Llegada]],1)</f>
        <v>3.9583333331393078E-2</v>
      </c>
      <c r="Q536" s="6">
        <f>MOD(salacsv__2[[#This Row],[Hora de Salida]],1)</f>
        <v>0.14722222222189885</v>
      </c>
      <c r="R536" s="6">
        <f>IF(salacsv__2[[#This Row],[Estado de la Mesa]]="Ocupada",(salacsv__2[[#This Row],[Hora de salida2]]-salacsv__2[[#This Row],[Hora de llegada2]])+$V$2,salacsv__2[[#This Row],[Hora de salida2]]-salacsv__2[[#This Row],[Hora de llegada2]])</f>
        <v>0.10763888889050577</v>
      </c>
      <c r="S536" s="5">
        <f>VLOOKUP(salacsv__2[[#This Row],[Número de Orden]],Hoja4!A538:C1304,3,FALSE)/60</f>
        <v>1.8833333333333333</v>
      </c>
      <c r="T536" s="5">
        <f>IF(salacsv__2[[#This Row],[Tiempo de permanencia]]*24-S536&lt;0,0,salacsv__2[[#This Row],[Tiempo de permanencia]]*24-S536)</f>
        <v>0.70000000003880514</v>
      </c>
      <c r="U536" t="str">
        <f>IF(salacsv__2[[#This Row],[Tiempo de degustación (Horas)]]&gt;0,"SI","NO")</f>
        <v>SI</v>
      </c>
      <c r="W536" s="7" t="str">
        <f>TEXT(salacsv__2[[#This Row],[Fecha de factura]],"DDDD")</f>
        <v>jueves</v>
      </c>
    </row>
    <row r="537" spans="1:23" x14ac:dyDescent="0.25">
      <c r="A537">
        <v>9</v>
      </c>
      <c r="B537" t="s">
        <v>885</v>
      </c>
      <c r="C537">
        <v>2</v>
      </c>
      <c r="D537" s="8">
        <v>45022.104861111111</v>
      </c>
      <c r="E537" s="8">
        <v>45022.193749999999</v>
      </c>
      <c r="F537" t="s">
        <v>14</v>
      </c>
      <c r="G537" t="s">
        <v>22</v>
      </c>
      <c r="H537" t="s">
        <v>16</v>
      </c>
      <c r="I537" s="5">
        <v>46</v>
      </c>
      <c r="J537" t="s">
        <v>28</v>
      </c>
      <c r="K537">
        <v>536</v>
      </c>
      <c r="L537" t="s">
        <v>33</v>
      </c>
      <c r="M537" t="s">
        <v>886</v>
      </c>
      <c r="N537">
        <f>VLOOKUP(salacsv__2[[#This Row],[Número de Orden]],Hoja4!A539:B1305,2,FALSE)</f>
        <v>212</v>
      </c>
      <c r="O537" s="9">
        <f>DATE(YEAR(salacsv__2[[#This Row],[Hora de Llegada]]),MONTH(salacsv__2[[#This Row],[Hora de Llegada]]),DAY(salacsv__2[[#This Row],[Hora de Llegada]]))</f>
        <v>45022</v>
      </c>
      <c r="P537" s="6">
        <f>MOD(salacsv__2[[#This Row],[Hora de Llegada]],1)</f>
        <v>0.10486111111094942</v>
      </c>
      <c r="Q537" s="6">
        <f>MOD(salacsv__2[[#This Row],[Hora de Salida]],1)</f>
        <v>0.19374999999854481</v>
      </c>
      <c r="R537" s="6">
        <f>IF(salacsv__2[[#This Row],[Estado de la Mesa]]="Ocupada",(salacsv__2[[#This Row],[Hora de salida2]]-salacsv__2[[#This Row],[Hora de llegada2]])+$V$2,salacsv__2[[#This Row],[Hora de salida2]]-salacsv__2[[#This Row],[Hora de llegada2]])</f>
        <v>8.8888888887595385E-2</v>
      </c>
      <c r="S537" s="5">
        <f>VLOOKUP(salacsv__2[[#This Row],[Número de Orden]],Hoja4!A539:C1305,3,FALSE)/60</f>
        <v>2.5333333333333332</v>
      </c>
      <c r="T537" s="5">
        <f>IF(salacsv__2[[#This Row],[Tiempo de permanencia]]*24-S537&lt;0,0,salacsv__2[[#This Row],[Tiempo de permanencia]]*24-S537)</f>
        <v>0</v>
      </c>
      <c r="U537" t="str">
        <f>IF(salacsv__2[[#This Row],[Tiempo de degustación (Horas)]]&gt;0,"SI","NO")</f>
        <v>NO</v>
      </c>
      <c r="W537" s="7" t="str">
        <f>TEXT(salacsv__2[[#This Row],[Fecha de factura]],"DDDD")</f>
        <v>jueves</v>
      </c>
    </row>
    <row r="538" spans="1:23" x14ac:dyDescent="0.25">
      <c r="A538">
        <v>18</v>
      </c>
      <c r="B538" t="s">
        <v>77</v>
      </c>
      <c r="C538">
        <v>6</v>
      </c>
      <c r="D538" s="8">
        <v>45022.01666666667</v>
      </c>
      <c r="E538" s="8">
        <v>45022.089583333334</v>
      </c>
      <c r="F538" t="s">
        <v>52</v>
      </c>
      <c r="G538" t="s">
        <v>48</v>
      </c>
      <c r="H538" t="s">
        <v>36</v>
      </c>
      <c r="I538" s="5">
        <v>28.68</v>
      </c>
      <c r="J538" t="s">
        <v>24</v>
      </c>
      <c r="K538">
        <v>537</v>
      </c>
      <c r="L538" t="s">
        <v>18</v>
      </c>
      <c r="M538" t="s">
        <v>42</v>
      </c>
      <c r="N538">
        <f>VLOOKUP(salacsv__2[[#This Row],[Número de Orden]],Hoja4!A540:B1306,2,FALSE)</f>
        <v>63</v>
      </c>
      <c r="O538" s="9">
        <f>DATE(YEAR(salacsv__2[[#This Row],[Hora de Llegada]]),MONTH(salacsv__2[[#This Row],[Hora de Llegada]]),DAY(salacsv__2[[#This Row],[Hora de Llegada]]))</f>
        <v>45022</v>
      </c>
      <c r="P538" s="6">
        <f>MOD(salacsv__2[[#This Row],[Hora de Llegada]],1)</f>
        <v>1.6666666670062114E-2</v>
      </c>
      <c r="Q538" s="6">
        <f>MOD(salacsv__2[[#This Row],[Hora de Salida]],1)</f>
        <v>8.9583333334303461E-2</v>
      </c>
      <c r="R538" s="6">
        <f>IF(salacsv__2[[#This Row],[Estado de la Mesa]]="Ocupada",(salacsv__2[[#This Row],[Hora de salida2]]-salacsv__2[[#This Row],[Hora de llegada2]])+$V$2,salacsv__2[[#This Row],[Hora de salida2]]-salacsv__2[[#This Row],[Hora de llegada2]])</f>
        <v>8.3333333330908019E-2</v>
      </c>
      <c r="S538" s="5">
        <f>VLOOKUP(salacsv__2[[#This Row],[Número de Orden]],Hoja4!A540:C1306,3,FALSE)/60</f>
        <v>0.35</v>
      </c>
      <c r="T538" s="5">
        <f>IF(salacsv__2[[#This Row],[Tiempo de permanencia]]*24-S538&lt;0,0,salacsv__2[[#This Row],[Tiempo de permanencia]]*24-S538)</f>
        <v>1.6499999999417923</v>
      </c>
      <c r="U538" t="str">
        <f>IF(salacsv__2[[#This Row],[Tiempo de degustación (Horas)]]&gt;0,"SI","NO")</f>
        <v>SI</v>
      </c>
      <c r="W538" s="7" t="str">
        <f>TEXT(salacsv__2[[#This Row],[Fecha de factura]],"DDDD")</f>
        <v>jueves</v>
      </c>
    </row>
    <row r="539" spans="1:23" x14ac:dyDescent="0.25">
      <c r="A539">
        <v>14</v>
      </c>
      <c r="B539" t="s">
        <v>581</v>
      </c>
      <c r="C539">
        <v>4</v>
      </c>
      <c r="D539" s="8">
        <v>45022.138194444444</v>
      </c>
      <c r="E539" s="8">
        <v>45022.231249999997</v>
      </c>
      <c r="F539" t="s">
        <v>14</v>
      </c>
      <c r="G539" t="s">
        <v>15</v>
      </c>
      <c r="H539" t="s">
        <v>36</v>
      </c>
      <c r="I539" s="5">
        <v>41.35</v>
      </c>
      <c r="J539" t="s">
        <v>17</v>
      </c>
      <c r="K539">
        <v>538</v>
      </c>
      <c r="L539" t="s">
        <v>37</v>
      </c>
      <c r="M539" t="s">
        <v>887</v>
      </c>
      <c r="N539">
        <f>VLOOKUP(salacsv__2[[#This Row],[Número de Orden]],Hoja4!A541:B1307,2,FALSE)</f>
        <v>142</v>
      </c>
      <c r="O539" s="9">
        <f>DATE(YEAR(salacsv__2[[#This Row],[Hora de Llegada]]),MONTH(salacsv__2[[#This Row],[Hora de Llegada]]),DAY(salacsv__2[[#This Row],[Hora de Llegada]]))</f>
        <v>45022</v>
      </c>
      <c r="P539" s="6">
        <f>MOD(salacsv__2[[#This Row],[Hora de Llegada]],1)</f>
        <v>0.13819444444379769</v>
      </c>
      <c r="Q539" s="6">
        <f>MOD(salacsv__2[[#This Row],[Hora de Salida]],1)</f>
        <v>0.23124999999708962</v>
      </c>
      <c r="R539" s="6">
        <f>IF(salacsv__2[[#This Row],[Estado de la Mesa]]="Ocupada",(salacsv__2[[#This Row],[Hora de salida2]]-salacsv__2[[#This Row],[Hora de llegada2]])+$V$2,salacsv__2[[#This Row],[Hora de salida2]]-salacsv__2[[#This Row],[Hora de llegada2]])</f>
        <v>9.3055555553291924E-2</v>
      </c>
      <c r="S539" s="5">
        <f>VLOOKUP(salacsv__2[[#This Row],[Número de Orden]],Hoja4!A541:C1307,3,FALSE)/60</f>
        <v>3.3</v>
      </c>
      <c r="T539" s="5">
        <f>IF(salacsv__2[[#This Row],[Tiempo de permanencia]]*24-S539&lt;0,0,salacsv__2[[#This Row],[Tiempo de permanencia]]*24-S539)</f>
        <v>0</v>
      </c>
      <c r="U539" t="str">
        <f>IF(salacsv__2[[#This Row],[Tiempo de degustación (Horas)]]&gt;0,"SI","NO")</f>
        <v>NO</v>
      </c>
      <c r="W539" s="7" t="str">
        <f>TEXT(salacsv__2[[#This Row],[Fecha de factura]],"DDDD")</f>
        <v>jueves</v>
      </c>
    </row>
    <row r="540" spans="1:23" x14ac:dyDescent="0.25">
      <c r="A540">
        <v>18</v>
      </c>
      <c r="B540" t="s">
        <v>888</v>
      </c>
      <c r="C540">
        <v>3</v>
      </c>
      <c r="D540" s="8">
        <v>45022.160416666666</v>
      </c>
      <c r="E540" s="8">
        <v>45022.291666666664</v>
      </c>
      <c r="F540" t="s">
        <v>32</v>
      </c>
      <c r="G540" t="s">
        <v>48</v>
      </c>
      <c r="H540" t="s">
        <v>23</v>
      </c>
      <c r="I540" s="5">
        <v>20.9</v>
      </c>
      <c r="J540" t="s">
        <v>17</v>
      </c>
      <c r="K540">
        <v>539</v>
      </c>
      <c r="L540" t="s">
        <v>37</v>
      </c>
      <c r="M540" t="s">
        <v>889</v>
      </c>
      <c r="N540">
        <f>VLOOKUP(salacsv__2[[#This Row],[Número de Orden]],Hoja4!A542:B1308,2,FALSE)</f>
        <v>240</v>
      </c>
      <c r="O540" s="9">
        <f>DATE(YEAR(salacsv__2[[#This Row],[Hora de Llegada]]),MONTH(salacsv__2[[#This Row],[Hora de Llegada]]),DAY(salacsv__2[[#This Row],[Hora de Llegada]]))</f>
        <v>45022</v>
      </c>
      <c r="P540" s="6">
        <f>MOD(salacsv__2[[#This Row],[Hora de Llegada]],1)</f>
        <v>0.16041666666569654</v>
      </c>
      <c r="Q540" s="6">
        <f>MOD(salacsv__2[[#This Row],[Hora de Salida]],1)</f>
        <v>0.29166666666424135</v>
      </c>
      <c r="R540" s="6">
        <f>IF(salacsv__2[[#This Row],[Estado de la Mesa]]="Ocupada",(salacsv__2[[#This Row],[Hora de salida2]]-salacsv__2[[#This Row],[Hora de llegada2]])+$V$2,salacsv__2[[#This Row],[Hora de salida2]]-salacsv__2[[#This Row],[Hora de llegada2]])</f>
        <v>0.13124999999854481</v>
      </c>
      <c r="S540" s="5">
        <f>VLOOKUP(salacsv__2[[#This Row],[Número de Orden]],Hoja4!A542:C1308,3,FALSE)/60</f>
        <v>2.15</v>
      </c>
      <c r="T540" s="5">
        <f>IF(salacsv__2[[#This Row],[Tiempo de permanencia]]*24-S540&lt;0,0,salacsv__2[[#This Row],[Tiempo de permanencia]]*24-S540)</f>
        <v>0.99999999996507549</v>
      </c>
      <c r="U540" t="str">
        <f>IF(salacsv__2[[#This Row],[Tiempo de degustación (Horas)]]&gt;0,"SI","NO")</f>
        <v>SI</v>
      </c>
      <c r="W540" s="7" t="str">
        <f>TEXT(salacsv__2[[#This Row],[Fecha de factura]],"DDDD")</f>
        <v>jueves</v>
      </c>
    </row>
    <row r="541" spans="1:23" x14ac:dyDescent="0.25">
      <c r="A541">
        <v>6</v>
      </c>
      <c r="B541" t="s">
        <v>890</v>
      </c>
      <c r="C541">
        <v>4</v>
      </c>
      <c r="D541" s="8">
        <v>45022.156944444447</v>
      </c>
      <c r="E541" s="8">
        <v>45022.288888888892</v>
      </c>
      <c r="F541" t="s">
        <v>73</v>
      </c>
      <c r="G541" t="s">
        <v>22</v>
      </c>
      <c r="H541" t="s">
        <v>16</v>
      </c>
      <c r="I541" s="5">
        <v>47.85</v>
      </c>
      <c r="J541" t="s">
        <v>28</v>
      </c>
      <c r="K541">
        <v>540</v>
      </c>
      <c r="L541" t="s">
        <v>55</v>
      </c>
      <c r="M541" t="s">
        <v>891</v>
      </c>
      <c r="N541">
        <f>VLOOKUP(salacsv__2[[#This Row],[Número de Orden]],Hoja4!A543:B1309,2,FALSE)</f>
        <v>124</v>
      </c>
      <c r="O541" s="9">
        <f>DATE(YEAR(salacsv__2[[#This Row],[Hora de Llegada]]),MONTH(salacsv__2[[#This Row],[Hora de Llegada]]),DAY(salacsv__2[[#This Row],[Hora de Llegada]]))</f>
        <v>45022</v>
      </c>
      <c r="P541" s="6">
        <f>MOD(salacsv__2[[#This Row],[Hora de Llegada]],1)</f>
        <v>0.15694444444670808</v>
      </c>
      <c r="Q541" s="6">
        <f>MOD(salacsv__2[[#This Row],[Hora de Salida]],1)</f>
        <v>0.28888888889196096</v>
      </c>
      <c r="R541" s="6">
        <f>IF(salacsv__2[[#This Row],[Estado de la Mesa]]="Ocupada",(salacsv__2[[#This Row],[Hora de salida2]]-salacsv__2[[#This Row],[Hora de llegada2]])+$V$2,salacsv__2[[#This Row],[Hora de salida2]]-salacsv__2[[#This Row],[Hora de llegada2]])</f>
        <v>0.13194444444525288</v>
      </c>
      <c r="S541" s="5">
        <f>VLOOKUP(salacsv__2[[#This Row],[Número de Orden]],Hoja4!A543:C1309,3,FALSE)/60</f>
        <v>1.3666666666666667</v>
      </c>
      <c r="T541" s="5">
        <f>IF(salacsv__2[[#This Row],[Tiempo de permanencia]]*24-S541&lt;0,0,salacsv__2[[#This Row],[Tiempo de permanencia]]*24-S541)</f>
        <v>1.8000000000194025</v>
      </c>
      <c r="U541" t="str">
        <f>IF(salacsv__2[[#This Row],[Tiempo de degustación (Horas)]]&gt;0,"SI","NO")</f>
        <v>SI</v>
      </c>
      <c r="W541" s="7" t="str">
        <f>TEXT(salacsv__2[[#This Row],[Fecha de factura]],"DDDD")</f>
        <v>jueves</v>
      </c>
    </row>
    <row r="542" spans="1:23" x14ac:dyDescent="0.25">
      <c r="A542">
        <v>19</v>
      </c>
      <c r="B542" t="s">
        <v>268</v>
      </c>
      <c r="C542">
        <v>2</v>
      </c>
      <c r="D542" s="8">
        <v>45022.022916666669</v>
      </c>
      <c r="E542" s="8">
        <v>45022.188888888886</v>
      </c>
      <c r="F542" t="s">
        <v>73</v>
      </c>
      <c r="G542" t="s">
        <v>48</v>
      </c>
      <c r="H542" t="s">
        <v>36</v>
      </c>
      <c r="I542" s="5">
        <v>33.700000000000003</v>
      </c>
      <c r="J542" t="s">
        <v>28</v>
      </c>
      <c r="K542">
        <v>541</v>
      </c>
      <c r="L542" t="s">
        <v>37</v>
      </c>
      <c r="M542" t="s">
        <v>892</v>
      </c>
      <c r="N542">
        <f>VLOOKUP(salacsv__2[[#This Row],[Número de Orden]],Hoja4!A544:B1310,2,FALSE)</f>
        <v>202</v>
      </c>
      <c r="O542" s="9">
        <f>DATE(YEAR(salacsv__2[[#This Row],[Hora de Llegada]]),MONTH(salacsv__2[[#This Row],[Hora de Llegada]]),DAY(salacsv__2[[#This Row],[Hora de Llegada]]))</f>
        <v>45022</v>
      </c>
      <c r="P542" s="6">
        <f>MOD(salacsv__2[[#This Row],[Hora de Llegada]],1)</f>
        <v>2.2916666668606922E-2</v>
      </c>
      <c r="Q542" s="6">
        <f>MOD(salacsv__2[[#This Row],[Hora de Salida]],1)</f>
        <v>0.18888888888614019</v>
      </c>
      <c r="R542" s="6">
        <f>IF(salacsv__2[[#This Row],[Estado de la Mesa]]="Ocupada",(salacsv__2[[#This Row],[Hora de salida2]]-salacsv__2[[#This Row],[Hora de llegada2]])+$V$2,salacsv__2[[#This Row],[Hora de salida2]]-salacsv__2[[#This Row],[Hora de llegada2]])</f>
        <v>0.16597222221753327</v>
      </c>
      <c r="S542" s="5">
        <f>VLOOKUP(salacsv__2[[#This Row],[Número de Orden]],Hoja4!A544:C1310,3,FALSE)/60</f>
        <v>2.0666666666666669</v>
      </c>
      <c r="T542" s="5">
        <f>IF(salacsv__2[[#This Row],[Tiempo de permanencia]]*24-S542&lt;0,0,salacsv__2[[#This Row],[Tiempo de permanencia]]*24-S542)</f>
        <v>1.9166666665541316</v>
      </c>
      <c r="U542" t="str">
        <f>IF(salacsv__2[[#This Row],[Tiempo de degustación (Horas)]]&gt;0,"SI","NO")</f>
        <v>SI</v>
      </c>
      <c r="W542" s="7" t="str">
        <f>TEXT(salacsv__2[[#This Row],[Fecha de factura]],"DDDD")</f>
        <v>jueves</v>
      </c>
    </row>
    <row r="543" spans="1:23" x14ac:dyDescent="0.25">
      <c r="A543">
        <v>9</v>
      </c>
      <c r="B543" t="s">
        <v>409</v>
      </c>
      <c r="C543">
        <v>5</v>
      </c>
      <c r="D543" s="8">
        <v>45022.115972222222</v>
      </c>
      <c r="E543" s="8">
        <v>45022.196527777778</v>
      </c>
      <c r="F543" t="s">
        <v>52</v>
      </c>
      <c r="G543" t="s">
        <v>48</v>
      </c>
      <c r="H543" t="s">
        <v>16</v>
      </c>
      <c r="I543" s="5">
        <v>49.05</v>
      </c>
      <c r="J543" t="s">
        <v>28</v>
      </c>
      <c r="K543">
        <v>542</v>
      </c>
      <c r="L543" t="s">
        <v>33</v>
      </c>
      <c r="M543" t="s">
        <v>893</v>
      </c>
      <c r="N543">
        <f>VLOOKUP(salacsv__2[[#This Row],[Número de Orden]],Hoja4!A545:B1311,2,FALSE)</f>
        <v>148</v>
      </c>
      <c r="O543" s="9">
        <f>DATE(YEAR(salacsv__2[[#This Row],[Hora de Llegada]]),MONTH(salacsv__2[[#This Row],[Hora de Llegada]]),DAY(salacsv__2[[#This Row],[Hora de Llegada]]))</f>
        <v>45022</v>
      </c>
      <c r="P543" s="6">
        <f>MOD(salacsv__2[[#This Row],[Hora de Llegada]],1)</f>
        <v>0.11597222222189885</v>
      </c>
      <c r="Q543" s="6">
        <f>MOD(salacsv__2[[#This Row],[Hora de Salida]],1)</f>
        <v>0.19652777777810115</v>
      </c>
      <c r="R543" s="6">
        <f>IF(salacsv__2[[#This Row],[Estado de la Mesa]]="Ocupada",(salacsv__2[[#This Row],[Hora de salida2]]-salacsv__2[[#This Row],[Hora de llegada2]])+$V$2,salacsv__2[[#This Row],[Hora de salida2]]-salacsv__2[[#This Row],[Hora de llegada2]])</f>
        <v>8.0555555556202307E-2</v>
      </c>
      <c r="S543" s="5">
        <f>VLOOKUP(salacsv__2[[#This Row],[Número de Orden]],Hoja4!A545:C1311,3,FALSE)/60</f>
        <v>1.9166666666666667</v>
      </c>
      <c r="T543" s="5">
        <f>IF(salacsv__2[[#This Row],[Tiempo de permanencia]]*24-S543&lt;0,0,salacsv__2[[#This Row],[Tiempo de permanencia]]*24-S543)</f>
        <v>1.6666666682188636E-2</v>
      </c>
      <c r="U543" t="str">
        <f>IF(salacsv__2[[#This Row],[Tiempo de degustación (Horas)]]&gt;0,"SI","NO")</f>
        <v>SI</v>
      </c>
      <c r="W543" s="7" t="str">
        <f>TEXT(salacsv__2[[#This Row],[Fecha de factura]],"DDDD")</f>
        <v>jueves</v>
      </c>
    </row>
    <row r="544" spans="1:23" x14ac:dyDescent="0.25">
      <c r="A544">
        <v>19</v>
      </c>
      <c r="B544" t="s">
        <v>894</v>
      </c>
      <c r="C544">
        <v>5</v>
      </c>
      <c r="D544" s="8">
        <v>45022.032638888886</v>
      </c>
      <c r="E544" s="8">
        <v>45022.150694444441</v>
      </c>
      <c r="F544" t="s">
        <v>14</v>
      </c>
      <c r="G544" t="s">
        <v>15</v>
      </c>
      <c r="H544" t="s">
        <v>16</v>
      </c>
      <c r="I544" s="5">
        <v>49.37</v>
      </c>
      <c r="J544" t="s">
        <v>28</v>
      </c>
      <c r="K544">
        <v>543</v>
      </c>
      <c r="L544" t="s">
        <v>70</v>
      </c>
      <c r="M544" t="s">
        <v>895</v>
      </c>
      <c r="N544">
        <f>VLOOKUP(salacsv__2[[#This Row],[Número de Orden]],Hoja4!A546:B1312,2,FALSE)</f>
        <v>206</v>
      </c>
      <c r="O544" s="9">
        <f>DATE(YEAR(salacsv__2[[#This Row],[Hora de Llegada]]),MONTH(salacsv__2[[#This Row],[Hora de Llegada]]),DAY(salacsv__2[[#This Row],[Hora de Llegada]]))</f>
        <v>45022</v>
      </c>
      <c r="P544" s="6">
        <f>MOD(salacsv__2[[#This Row],[Hora de Llegada]],1)</f>
        <v>3.2638888886140194E-2</v>
      </c>
      <c r="Q544" s="6">
        <f>MOD(salacsv__2[[#This Row],[Hora de Salida]],1)</f>
        <v>0.15069444444088731</v>
      </c>
      <c r="R544" s="6">
        <f>IF(salacsv__2[[#This Row],[Estado de la Mesa]]="Ocupada",(salacsv__2[[#This Row],[Hora de salida2]]-salacsv__2[[#This Row],[Hora de llegada2]])+$V$2,salacsv__2[[#This Row],[Hora de salida2]]-salacsv__2[[#This Row],[Hora de llegada2]])</f>
        <v>0.11805555555474712</v>
      </c>
      <c r="S544" s="5">
        <f>VLOOKUP(salacsv__2[[#This Row],[Número de Orden]],Hoja4!A546:C1312,3,FALSE)/60</f>
        <v>1.2333333333333334</v>
      </c>
      <c r="T544" s="5">
        <f>IF(salacsv__2[[#This Row],[Tiempo de permanencia]]*24-S544&lt;0,0,salacsv__2[[#This Row],[Tiempo de permanencia]]*24-S544)</f>
        <v>1.5999999999805974</v>
      </c>
      <c r="U544" t="str">
        <f>IF(salacsv__2[[#This Row],[Tiempo de degustación (Horas)]]&gt;0,"SI","NO")</f>
        <v>SI</v>
      </c>
      <c r="W544" s="7" t="str">
        <f>TEXT(salacsv__2[[#This Row],[Fecha de factura]],"DDDD")</f>
        <v>jueves</v>
      </c>
    </row>
    <row r="545" spans="1:23" x14ac:dyDescent="0.25">
      <c r="A545">
        <v>7</v>
      </c>
      <c r="B545" t="s">
        <v>191</v>
      </c>
      <c r="C545">
        <v>4</v>
      </c>
      <c r="D545" s="8">
        <v>45022.136805555558</v>
      </c>
      <c r="E545" s="8">
        <v>45022.197916666664</v>
      </c>
      <c r="F545" t="s">
        <v>21</v>
      </c>
      <c r="G545" t="s">
        <v>22</v>
      </c>
      <c r="H545" t="s">
        <v>16</v>
      </c>
      <c r="I545" s="5">
        <v>44.91</v>
      </c>
      <c r="J545" t="s">
        <v>24</v>
      </c>
      <c r="K545">
        <v>544</v>
      </c>
      <c r="L545" t="s">
        <v>62</v>
      </c>
      <c r="M545" t="s">
        <v>19</v>
      </c>
      <c r="N545">
        <f>VLOOKUP(salacsv__2[[#This Row],[Número de Orden]],Hoja4!A547:B1313,2,FALSE)</f>
        <v>70</v>
      </c>
      <c r="O545" s="9">
        <f>DATE(YEAR(salacsv__2[[#This Row],[Hora de Llegada]]),MONTH(salacsv__2[[#This Row],[Hora de Llegada]]),DAY(salacsv__2[[#This Row],[Hora de Llegada]]))</f>
        <v>45022</v>
      </c>
      <c r="P545" s="6">
        <f>MOD(salacsv__2[[#This Row],[Hora de Llegada]],1)</f>
        <v>0.1368055555576575</v>
      </c>
      <c r="Q545" s="6">
        <f>MOD(salacsv__2[[#This Row],[Hora de Salida]],1)</f>
        <v>0.19791666666424135</v>
      </c>
      <c r="R545" s="6">
        <f>IF(salacsv__2[[#This Row],[Estado de la Mesa]]="Ocupada",(salacsv__2[[#This Row],[Hora de salida2]]-salacsv__2[[#This Row],[Hora de llegada2]])+$V$2,salacsv__2[[#This Row],[Hora de salida2]]-salacsv__2[[#This Row],[Hora de llegada2]])</f>
        <v>7.152777777325052E-2</v>
      </c>
      <c r="S545" s="5">
        <f>VLOOKUP(salacsv__2[[#This Row],[Número de Orden]],Hoja4!A547:C1313,3,FALSE)/60</f>
        <v>0.8</v>
      </c>
      <c r="T545" s="5">
        <f>IF(salacsv__2[[#This Row],[Tiempo de permanencia]]*24-S545&lt;0,0,salacsv__2[[#This Row],[Tiempo de permanencia]]*24-S545)</f>
        <v>0.91666666655801232</v>
      </c>
      <c r="U545" t="str">
        <f>IF(salacsv__2[[#This Row],[Tiempo de degustación (Horas)]]&gt;0,"SI","NO")</f>
        <v>SI</v>
      </c>
      <c r="W545" s="7" t="str">
        <f>TEXT(salacsv__2[[#This Row],[Fecha de factura]],"DDDD")</f>
        <v>jueves</v>
      </c>
    </row>
    <row r="546" spans="1:23" x14ac:dyDescent="0.25">
      <c r="A546">
        <v>20</v>
      </c>
      <c r="B546" t="s">
        <v>896</v>
      </c>
      <c r="C546">
        <v>5</v>
      </c>
      <c r="D546" s="8">
        <v>45022.11041666667</v>
      </c>
      <c r="E546" s="8">
        <v>45022.18472222222</v>
      </c>
      <c r="F546" t="s">
        <v>32</v>
      </c>
      <c r="G546" t="s">
        <v>22</v>
      </c>
      <c r="H546" t="s">
        <v>23</v>
      </c>
      <c r="I546" s="5">
        <v>12.18</v>
      </c>
      <c r="J546" t="s">
        <v>24</v>
      </c>
      <c r="K546">
        <v>545</v>
      </c>
      <c r="L546" t="s">
        <v>33</v>
      </c>
      <c r="M546" t="s">
        <v>897</v>
      </c>
      <c r="N546">
        <f>VLOOKUP(salacsv__2[[#This Row],[Número de Orden]],Hoja4!A548:B1314,2,FALSE)</f>
        <v>130</v>
      </c>
      <c r="O546" s="9">
        <f>DATE(YEAR(salacsv__2[[#This Row],[Hora de Llegada]]),MONTH(salacsv__2[[#This Row],[Hora de Llegada]]),DAY(salacsv__2[[#This Row],[Hora de Llegada]]))</f>
        <v>45022</v>
      </c>
      <c r="P546" s="6">
        <f>MOD(salacsv__2[[#This Row],[Hora de Llegada]],1)</f>
        <v>0.11041666667006211</v>
      </c>
      <c r="Q546" s="6">
        <f>MOD(salacsv__2[[#This Row],[Hora de Salida]],1)</f>
        <v>0.18472222222044365</v>
      </c>
      <c r="R546" s="6">
        <f>IF(salacsv__2[[#This Row],[Estado de la Mesa]]="Ocupada",(salacsv__2[[#This Row],[Hora de salida2]]-salacsv__2[[#This Row],[Hora de llegada2]])+$V$2,salacsv__2[[#This Row],[Hora de salida2]]-salacsv__2[[#This Row],[Hora de llegada2]])</f>
        <v>8.4722222217048213E-2</v>
      </c>
      <c r="S546" s="5">
        <f>VLOOKUP(salacsv__2[[#This Row],[Número de Orden]],Hoja4!A548:C1314,3,FALSE)/60</f>
        <v>1.65</v>
      </c>
      <c r="T546" s="5">
        <f>IF(salacsv__2[[#This Row],[Tiempo de permanencia]]*24-S546&lt;0,0,salacsv__2[[#This Row],[Tiempo de permanencia]]*24-S546)</f>
        <v>0.38333333320915708</v>
      </c>
      <c r="U546" t="str">
        <f>IF(salacsv__2[[#This Row],[Tiempo de degustación (Horas)]]&gt;0,"SI","NO")</f>
        <v>SI</v>
      </c>
      <c r="W546" s="7" t="str">
        <f>TEXT(salacsv__2[[#This Row],[Fecha de factura]],"DDDD")</f>
        <v>jueves</v>
      </c>
    </row>
    <row r="547" spans="1:23" x14ac:dyDescent="0.25">
      <c r="A547">
        <v>5</v>
      </c>
      <c r="B547" t="s">
        <v>898</v>
      </c>
      <c r="C547">
        <v>2</v>
      </c>
      <c r="D547" s="8">
        <v>45022.134722222225</v>
      </c>
      <c r="E547" s="8">
        <v>45022.228472222225</v>
      </c>
      <c r="F547" t="s">
        <v>14</v>
      </c>
      <c r="G547" t="s">
        <v>22</v>
      </c>
      <c r="H547" t="s">
        <v>36</v>
      </c>
      <c r="I547" s="5">
        <v>47.81</v>
      </c>
      <c r="J547" t="s">
        <v>28</v>
      </c>
      <c r="K547">
        <v>546</v>
      </c>
      <c r="L547" t="s">
        <v>29</v>
      </c>
      <c r="M547" t="s">
        <v>899</v>
      </c>
      <c r="N547">
        <f>VLOOKUP(salacsv__2[[#This Row],[Número de Orden]],Hoja4!A549:B1315,2,FALSE)</f>
        <v>92</v>
      </c>
      <c r="O547" s="9">
        <f>DATE(YEAR(salacsv__2[[#This Row],[Hora de Llegada]]),MONTH(salacsv__2[[#This Row],[Hora de Llegada]]),DAY(salacsv__2[[#This Row],[Hora de Llegada]]))</f>
        <v>45022</v>
      </c>
      <c r="P547" s="6">
        <f>MOD(salacsv__2[[#This Row],[Hora de Llegada]],1)</f>
        <v>0.13472222222480923</v>
      </c>
      <c r="Q547" s="6">
        <f>MOD(salacsv__2[[#This Row],[Hora de Salida]],1)</f>
        <v>0.22847222222480923</v>
      </c>
      <c r="R547" s="6">
        <f>IF(salacsv__2[[#This Row],[Estado de la Mesa]]="Ocupada",(salacsv__2[[#This Row],[Hora de salida2]]-salacsv__2[[#This Row],[Hora de llegada2]])+$V$2,salacsv__2[[#This Row],[Hora de salida2]]-salacsv__2[[#This Row],[Hora de llegada2]])</f>
        <v>9.375E-2</v>
      </c>
      <c r="S547" s="5">
        <f>VLOOKUP(salacsv__2[[#This Row],[Número de Orden]],Hoja4!A549:C1315,3,FALSE)/60</f>
        <v>1.5166666666666666</v>
      </c>
      <c r="T547" s="5">
        <f>IF(salacsv__2[[#This Row],[Tiempo de permanencia]]*24-S547&lt;0,0,salacsv__2[[#This Row],[Tiempo de permanencia]]*24-S547)</f>
        <v>0.73333333333333339</v>
      </c>
      <c r="U547" t="str">
        <f>IF(salacsv__2[[#This Row],[Tiempo de degustación (Horas)]]&gt;0,"SI","NO")</f>
        <v>SI</v>
      </c>
      <c r="W547" s="7" t="str">
        <f>TEXT(salacsv__2[[#This Row],[Fecha de factura]],"DDDD")</f>
        <v>jueves</v>
      </c>
    </row>
    <row r="548" spans="1:23" x14ac:dyDescent="0.25">
      <c r="A548">
        <v>9</v>
      </c>
      <c r="B548" t="s">
        <v>900</v>
      </c>
      <c r="C548">
        <v>3</v>
      </c>
      <c r="D548" s="8">
        <v>45022.113194444442</v>
      </c>
      <c r="E548" s="8">
        <v>45022.191666666666</v>
      </c>
      <c r="F548" t="s">
        <v>21</v>
      </c>
      <c r="G548" t="s">
        <v>15</v>
      </c>
      <c r="H548" t="s">
        <v>16</v>
      </c>
      <c r="I548" s="5">
        <v>20.04</v>
      </c>
      <c r="J548" t="s">
        <v>24</v>
      </c>
      <c r="K548">
        <v>547</v>
      </c>
      <c r="L548" t="s">
        <v>37</v>
      </c>
      <c r="M548" t="s">
        <v>901</v>
      </c>
      <c r="N548">
        <f>VLOOKUP(salacsv__2[[#This Row],[Número de Orden]],Hoja4!A550:B1316,2,FALSE)</f>
        <v>227</v>
      </c>
      <c r="O548" s="9">
        <f>DATE(YEAR(salacsv__2[[#This Row],[Hora de Llegada]]),MONTH(salacsv__2[[#This Row],[Hora de Llegada]]),DAY(salacsv__2[[#This Row],[Hora de Llegada]]))</f>
        <v>45022</v>
      </c>
      <c r="P548" s="6">
        <f>MOD(salacsv__2[[#This Row],[Hora de Llegada]],1)</f>
        <v>0.1131944444423425</v>
      </c>
      <c r="Q548" s="6">
        <f>MOD(salacsv__2[[#This Row],[Hora de Salida]],1)</f>
        <v>0.19166666666569654</v>
      </c>
      <c r="R548" s="6">
        <f>IF(salacsv__2[[#This Row],[Estado de la Mesa]]="Ocupada",(salacsv__2[[#This Row],[Hora de salida2]]-salacsv__2[[#This Row],[Hora de llegada2]])+$V$2,salacsv__2[[#This Row],[Hora de salida2]]-salacsv__2[[#This Row],[Hora de llegada2]])</f>
        <v>8.8888888890020709E-2</v>
      </c>
      <c r="S548" s="5">
        <f>VLOOKUP(salacsv__2[[#This Row],[Número de Orden]],Hoja4!A550:C1316,3,FALSE)/60</f>
        <v>1.6166666666666667</v>
      </c>
      <c r="T548" s="5">
        <f>IF(salacsv__2[[#This Row],[Tiempo de permanencia]]*24-S548&lt;0,0,salacsv__2[[#This Row],[Tiempo de permanencia]]*24-S548)</f>
        <v>0.51666666669383021</v>
      </c>
      <c r="U548" t="str">
        <f>IF(salacsv__2[[#This Row],[Tiempo de degustación (Horas)]]&gt;0,"SI","NO")</f>
        <v>SI</v>
      </c>
      <c r="W548" s="7" t="str">
        <f>TEXT(salacsv__2[[#This Row],[Fecha de factura]],"DDDD")</f>
        <v>jueves</v>
      </c>
    </row>
    <row r="549" spans="1:23" x14ac:dyDescent="0.25">
      <c r="A549">
        <v>4</v>
      </c>
      <c r="B549" t="s">
        <v>902</v>
      </c>
      <c r="C549">
        <v>2</v>
      </c>
      <c r="D549" s="8">
        <v>45022.038194444445</v>
      </c>
      <c r="E549" s="8">
        <v>45022.168749999997</v>
      </c>
      <c r="F549" t="s">
        <v>32</v>
      </c>
      <c r="G549" t="s">
        <v>22</v>
      </c>
      <c r="H549" t="s">
        <v>16</v>
      </c>
      <c r="I549" s="5">
        <v>28.88</v>
      </c>
      <c r="J549" t="s">
        <v>17</v>
      </c>
      <c r="K549">
        <v>548</v>
      </c>
      <c r="L549" t="s">
        <v>33</v>
      </c>
      <c r="M549" t="s">
        <v>903</v>
      </c>
      <c r="N549">
        <f>VLOOKUP(salacsv__2[[#This Row],[Número de Orden]],Hoja4!A551:B1317,2,FALSE)</f>
        <v>96</v>
      </c>
      <c r="O549" s="9">
        <f>DATE(YEAR(salacsv__2[[#This Row],[Hora de Llegada]]),MONTH(salacsv__2[[#This Row],[Hora de Llegada]]),DAY(salacsv__2[[#This Row],[Hora de Llegada]]))</f>
        <v>45022</v>
      </c>
      <c r="P549" s="6">
        <f>MOD(salacsv__2[[#This Row],[Hora de Llegada]],1)</f>
        <v>3.8194444445252884E-2</v>
      </c>
      <c r="Q549" s="6">
        <f>MOD(salacsv__2[[#This Row],[Hora de Salida]],1)</f>
        <v>0.16874999999708962</v>
      </c>
      <c r="R549" s="6">
        <f>IF(salacsv__2[[#This Row],[Estado de la Mesa]]="Ocupada",(salacsv__2[[#This Row],[Hora de salida2]]-salacsv__2[[#This Row],[Hora de llegada2]])+$V$2,salacsv__2[[#This Row],[Hora de salida2]]-salacsv__2[[#This Row],[Hora de llegada2]])</f>
        <v>0.13055555555183673</v>
      </c>
      <c r="S549" s="5">
        <f>VLOOKUP(salacsv__2[[#This Row],[Número de Orden]],Hoja4!A551:C1317,3,FALSE)/60</f>
        <v>1.7666666666666666</v>
      </c>
      <c r="T549" s="5">
        <f>IF(salacsv__2[[#This Row],[Tiempo de permanencia]]*24-S549&lt;0,0,salacsv__2[[#This Row],[Tiempo de permanencia]]*24-S549)</f>
        <v>1.366666666577415</v>
      </c>
      <c r="U549" t="str">
        <f>IF(salacsv__2[[#This Row],[Tiempo de degustación (Horas)]]&gt;0,"SI","NO")</f>
        <v>SI</v>
      </c>
      <c r="W549" s="7" t="str">
        <f>TEXT(salacsv__2[[#This Row],[Fecha de factura]],"DDDD")</f>
        <v>jueves</v>
      </c>
    </row>
    <row r="550" spans="1:23" x14ac:dyDescent="0.25">
      <c r="A550">
        <v>12</v>
      </c>
      <c r="B550" t="s">
        <v>618</v>
      </c>
      <c r="C550">
        <v>2</v>
      </c>
      <c r="D550" s="8">
        <v>45022.064583333333</v>
      </c>
      <c r="E550" s="8">
        <v>45022.226388888892</v>
      </c>
      <c r="F550" t="s">
        <v>73</v>
      </c>
      <c r="G550" t="s">
        <v>22</v>
      </c>
      <c r="H550" t="s">
        <v>16</v>
      </c>
      <c r="I550" s="5">
        <v>35.340000000000003</v>
      </c>
      <c r="J550" t="s">
        <v>17</v>
      </c>
      <c r="K550">
        <v>549</v>
      </c>
      <c r="L550" t="s">
        <v>37</v>
      </c>
      <c r="M550" t="s">
        <v>904</v>
      </c>
      <c r="N550">
        <f>VLOOKUP(salacsv__2[[#This Row],[Número de Orden]],Hoja4!A552:B1318,2,FALSE)</f>
        <v>162</v>
      </c>
      <c r="O550" s="9">
        <f>DATE(YEAR(salacsv__2[[#This Row],[Hora de Llegada]]),MONTH(salacsv__2[[#This Row],[Hora de Llegada]]),DAY(salacsv__2[[#This Row],[Hora de Llegada]]))</f>
        <v>45022</v>
      </c>
      <c r="P550" s="6">
        <f>MOD(salacsv__2[[#This Row],[Hora de Llegada]],1)</f>
        <v>6.4583333332848269E-2</v>
      </c>
      <c r="Q550" s="6">
        <f>MOD(salacsv__2[[#This Row],[Hora de Salida]],1)</f>
        <v>0.22638888889196096</v>
      </c>
      <c r="R550" s="6">
        <f>IF(salacsv__2[[#This Row],[Estado de la Mesa]]="Ocupada",(salacsv__2[[#This Row],[Hora de salida2]]-salacsv__2[[#This Row],[Hora de llegada2]])+$V$2,salacsv__2[[#This Row],[Hora de salida2]]-salacsv__2[[#This Row],[Hora de llegada2]])</f>
        <v>0.16180555555911269</v>
      </c>
      <c r="S550" s="5">
        <f>VLOOKUP(salacsv__2[[#This Row],[Número de Orden]],Hoja4!A552:C1318,3,FALSE)/60</f>
        <v>1.6333333333333333</v>
      </c>
      <c r="T550" s="5">
        <f>IF(salacsv__2[[#This Row],[Tiempo de permanencia]]*24-S550&lt;0,0,salacsv__2[[#This Row],[Tiempo de permanencia]]*24-S550)</f>
        <v>2.2500000000853713</v>
      </c>
      <c r="U550" t="str">
        <f>IF(salacsv__2[[#This Row],[Tiempo de degustación (Horas)]]&gt;0,"SI","NO")</f>
        <v>SI</v>
      </c>
      <c r="W550" s="7" t="str">
        <f>TEXT(salacsv__2[[#This Row],[Fecha de factura]],"DDDD")</f>
        <v>jueves</v>
      </c>
    </row>
    <row r="551" spans="1:23" x14ac:dyDescent="0.25">
      <c r="A551">
        <v>1</v>
      </c>
      <c r="B551" t="s">
        <v>784</v>
      </c>
      <c r="C551">
        <v>6</v>
      </c>
      <c r="D551" s="8">
        <v>45022.047222222223</v>
      </c>
      <c r="E551" s="8">
        <v>45022.11041666667</v>
      </c>
      <c r="F551" t="s">
        <v>52</v>
      </c>
      <c r="G551" t="s">
        <v>22</v>
      </c>
      <c r="H551" t="s">
        <v>16</v>
      </c>
      <c r="I551" s="5">
        <v>28.33</v>
      </c>
      <c r="J551" t="s">
        <v>24</v>
      </c>
      <c r="K551">
        <v>550</v>
      </c>
      <c r="L551" t="s">
        <v>25</v>
      </c>
      <c r="M551" t="s">
        <v>905</v>
      </c>
      <c r="N551">
        <f>VLOOKUP(salacsv__2[[#This Row],[Número de Orden]],Hoja4!A553:B1319,2,FALSE)</f>
        <v>124</v>
      </c>
      <c r="O551" s="9">
        <f>DATE(YEAR(salacsv__2[[#This Row],[Hora de Llegada]]),MONTH(salacsv__2[[#This Row],[Hora de Llegada]]),DAY(salacsv__2[[#This Row],[Hora de Llegada]]))</f>
        <v>45022</v>
      </c>
      <c r="P551" s="6">
        <f>MOD(salacsv__2[[#This Row],[Hora de Llegada]],1)</f>
        <v>4.7222222223354038E-2</v>
      </c>
      <c r="Q551" s="6">
        <f>MOD(salacsv__2[[#This Row],[Hora de Salida]],1)</f>
        <v>0.11041666667006211</v>
      </c>
      <c r="R551" s="6">
        <f>IF(salacsv__2[[#This Row],[Estado de la Mesa]]="Ocupada",(salacsv__2[[#This Row],[Hora de salida2]]-salacsv__2[[#This Row],[Hora de llegada2]])+$V$2,salacsv__2[[#This Row],[Hora de salida2]]-salacsv__2[[#This Row],[Hora de llegada2]])</f>
        <v>7.3611111113374747E-2</v>
      </c>
      <c r="S551" s="5">
        <f>VLOOKUP(salacsv__2[[#This Row],[Número de Orden]],Hoja4!A553:C1319,3,FALSE)/60</f>
        <v>0.95</v>
      </c>
      <c r="T551" s="5">
        <f>IF(salacsv__2[[#This Row],[Tiempo de permanencia]]*24-S551&lt;0,0,salacsv__2[[#This Row],[Tiempo de permanencia]]*24-S551)</f>
        <v>0.81666666672099386</v>
      </c>
      <c r="U551" t="str">
        <f>IF(salacsv__2[[#This Row],[Tiempo de degustación (Horas)]]&gt;0,"SI","NO")</f>
        <v>SI</v>
      </c>
      <c r="W551" s="7" t="str">
        <f>TEXT(salacsv__2[[#This Row],[Fecha de factura]],"DDDD")</f>
        <v>jueves</v>
      </c>
    </row>
    <row r="552" spans="1:23" x14ac:dyDescent="0.25">
      <c r="A552">
        <v>4</v>
      </c>
      <c r="B552" t="s">
        <v>906</v>
      </c>
      <c r="C552">
        <v>2</v>
      </c>
      <c r="D552" s="8">
        <v>45022.123611111114</v>
      </c>
      <c r="E552" s="8">
        <v>45022.173611111109</v>
      </c>
      <c r="F552" t="s">
        <v>52</v>
      </c>
      <c r="G552" t="s">
        <v>48</v>
      </c>
      <c r="H552" t="s">
        <v>16</v>
      </c>
      <c r="I552" s="5">
        <v>17.54</v>
      </c>
      <c r="J552" t="s">
        <v>28</v>
      </c>
      <c r="K552">
        <v>551</v>
      </c>
      <c r="L552" t="s">
        <v>70</v>
      </c>
      <c r="M552" t="s">
        <v>907</v>
      </c>
      <c r="N552">
        <f>VLOOKUP(salacsv__2[[#This Row],[Número de Orden]],Hoja4!A554:B1320,2,FALSE)</f>
        <v>171</v>
      </c>
      <c r="O552" s="9">
        <f>DATE(YEAR(salacsv__2[[#This Row],[Hora de Llegada]]),MONTH(salacsv__2[[#This Row],[Hora de Llegada]]),DAY(salacsv__2[[#This Row],[Hora de Llegada]]))</f>
        <v>45022</v>
      </c>
      <c r="P552" s="6">
        <f>MOD(salacsv__2[[#This Row],[Hora de Llegada]],1)</f>
        <v>0.12361111111385981</v>
      </c>
      <c r="Q552" s="6">
        <f>MOD(salacsv__2[[#This Row],[Hora de Salida]],1)</f>
        <v>0.17361111110949423</v>
      </c>
      <c r="R552" s="6">
        <f>IF(salacsv__2[[#This Row],[Estado de la Mesa]]="Ocupada",(salacsv__2[[#This Row],[Hora de salida2]]-salacsv__2[[#This Row],[Hora de llegada2]])+$V$2,salacsv__2[[#This Row],[Hora de salida2]]-salacsv__2[[#This Row],[Hora de llegada2]])</f>
        <v>4.9999999995634425E-2</v>
      </c>
      <c r="S552" s="5">
        <f>VLOOKUP(salacsv__2[[#This Row],[Número de Orden]],Hoja4!A554:C1320,3,FALSE)/60</f>
        <v>2.0499999999999998</v>
      </c>
      <c r="T552" s="5">
        <f>IF(salacsv__2[[#This Row],[Tiempo de permanencia]]*24-S552&lt;0,0,salacsv__2[[#This Row],[Tiempo de permanencia]]*24-S552)</f>
        <v>0</v>
      </c>
      <c r="U552" t="str">
        <f>IF(salacsv__2[[#This Row],[Tiempo de degustación (Horas)]]&gt;0,"SI","NO")</f>
        <v>NO</v>
      </c>
      <c r="W552" s="7" t="str">
        <f>TEXT(salacsv__2[[#This Row],[Fecha de factura]],"DDDD")</f>
        <v>jueves</v>
      </c>
    </row>
    <row r="553" spans="1:23" x14ac:dyDescent="0.25">
      <c r="A553">
        <v>11</v>
      </c>
      <c r="B553" t="s">
        <v>908</v>
      </c>
      <c r="C553">
        <v>6</v>
      </c>
      <c r="D553" s="8">
        <v>45022.018055555556</v>
      </c>
      <c r="E553" s="8">
        <v>45022.162499999999</v>
      </c>
      <c r="F553" t="s">
        <v>52</v>
      </c>
      <c r="G553" t="s">
        <v>15</v>
      </c>
      <c r="H553" t="s">
        <v>36</v>
      </c>
      <c r="I553" s="5">
        <v>10.28</v>
      </c>
      <c r="J553" t="s">
        <v>17</v>
      </c>
      <c r="K553">
        <v>552</v>
      </c>
      <c r="L553" t="s">
        <v>59</v>
      </c>
      <c r="M553" t="s">
        <v>909</v>
      </c>
      <c r="N553">
        <f>VLOOKUP(salacsv__2[[#This Row],[Número de Orden]],Hoja4!A555:B1321,2,FALSE)</f>
        <v>243</v>
      </c>
      <c r="O553" s="9">
        <f>DATE(YEAR(salacsv__2[[#This Row],[Hora de Llegada]]),MONTH(salacsv__2[[#This Row],[Hora de Llegada]]),DAY(salacsv__2[[#This Row],[Hora de Llegada]]))</f>
        <v>45022</v>
      </c>
      <c r="P553" s="6">
        <f>MOD(salacsv__2[[#This Row],[Hora de Llegada]],1)</f>
        <v>1.8055555556202307E-2</v>
      </c>
      <c r="Q553" s="6">
        <f>MOD(salacsv__2[[#This Row],[Hora de Salida]],1)</f>
        <v>0.16249999999854481</v>
      </c>
      <c r="R553" s="6">
        <f>IF(salacsv__2[[#This Row],[Estado de la Mesa]]="Ocupada",(salacsv__2[[#This Row],[Hora de salida2]]-salacsv__2[[#This Row],[Hora de llegada2]])+$V$2,salacsv__2[[#This Row],[Hora de salida2]]-salacsv__2[[#This Row],[Hora de llegada2]])</f>
        <v>0.1444444444423425</v>
      </c>
      <c r="S553" s="5">
        <f>VLOOKUP(salacsv__2[[#This Row],[Número de Orden]],Hoja4!A555:C1321,3,FALSE)/60</f>
        <v>1.9166666666666667</v>
      </c>
      <c r="T553" s="5">
        <f>IF(salacsv__2[[#This Row],[Tiempo de permanencia]]*24-S553&lt;0,0,salacsv__2[[#This Row],[Tiempo de permanencia]]*24-S553)</f>
        <v>1.5499999999495533</v>
      </c>
      <c r="U553" t="str">
        <f>IF(salacsv__2[[#This Row],[Tiempo de degustación (Horas)]]&gt;0,"SI","NO")</f>
        <v>SI</v>
      </c>
      <c r="W553" s="7" t="str">
        <f>TEXT(salacsv__2[[#This Row],[Fecha de factura]],"DDDD")</f>
        <v>jueves</v>
      </c>
    </row>
    <row r="554" spans="1:23" x14ac:dyDescent="0.25">
      <c r="A554">
        <v>14</v>
      </c>
      <c r="B554" t="s">
        <v>910</v>
      </c>
      <c r="C554">
        <v>2</v>
      </c>
      <c r="D554" s="8">
        <v>45022.114583333336</v>
      </c>
      <c r="E554" s="8">
        <v>45022.224999999999</v>
      </c>
      <c r="F554" t="s">
        <v>52</v>
      </c>
      <c r="G554" t="s">
        <v>22</v>
      </c>
      <c r="H554" t="s">
        <v>16</v>
      </c>
      <c r="I554" s="5">
        <v>44.38</v>
      </c>
      <c r="J554" t="s">
        <v>17</v>
      </c>
      <c r="K554">
        <v>553</v>
      </c>
      <c r="L554" t="s">
        <v>25</v>
      </c>
      <c r="M554" t="s">
        <v>911</v>
      </c>
      <c r="N554">
        <f>VLOOKUP(salacsv__2[[#This Row],[Número de Orden]],Hoja4!A556:B1322,2,FALSE)</f>
        <v>203</v>
      </c>
      <c r="O554" s="9">
        <f>DATE(YEAR(salacsv__2[[#This Row],[Hora de Llegada]]),MONTH(salacsv__2[[#This Row],[Hora de Llegada]]),DAY(salacsv__2[[#This Row],[Hora de Llegada]]))</f>
        <v>45022</v>
      </c>
      <c r="P554" s="6">
        <f>MOD(salacsv__2[[#This Row],[Hora de Llegada]],1)</f>
        <v>0.11458333333575865</v>
      </c>
      <c r="Q554" s="6">
        <f>MOD(salacsv__2[[#This Row],[Hora de Salida]],1)</f>
        <v>0.22499999999854481</v>
      </c>
      <c r="R554" s="6">
        <f>IF(salacsv__2[[#This Row],[Estado de la Mesa]]="Ocupada",(salacsv__2[[#This Row],[Hora de salida2]]-salacsv__2[[#This Row],[Hora de llegada2]])+$V$2,salacsv__2[[#This Row],[Hora de salida2]]-salacsv__2[[#This Row],[Hora de llegada2]])</f>
        <v>0.11041666666278616</v>
      </c>
      <c r="S554" s="5">
        <f>VLOOKUP(salacsv__2[[#This Row],[Número de Orden]],Hoja4!A556:C1322,3,FALSE)/60</f>
        <v>2.9666666666666668</v>
      </c>
      <c r="T554" s="5">
        <f>IF(salacsv__2[[#This Row],[Tiempo de permanencia]]*24-S554&lt;0,0,salacsv__2[[#This Row],[Tiempo de permanencia]]*24-S554)</f>
        <v>0</v>
      </c>
      <c r="U554" t="str">
        <f>IF(salacsv__2[[#This Row],[Tiempo de degustación (Horas)]]&gt;0,"SI","NO")</f>
        <v>NO</v>
      </c>
      <c r="W554" s="7" t="str">
        <f>TEXT(salacsv__2[[#This Row],[Fecha de factura]],"DDDD")</f>
        <v>jueves</v>
      </c>
    </row>
    <row r="555" spans="1:23" x14ac:dyDescent="0.25">
      <c r="A555">
        <v>10</v>
      </c>
      <c r="B555" t="s">
        <v>912</v>
      </c>
      <c r="C555">
        <v>6</v>
      </c>
      <c r="D555" s="8">
        <v>45022.0625</v>
      </c>
      <c r="E555" s="8">
        <v>45022.121527777781</v>
      </c>
      <c r="F555" t="s">
        <v>52</v>
      </c>
      <c r="G555" t="s">
        <v>22</v>
      </c>
      <c r="H555" t="s">
        <v>36</v>
      </c>
      <c r="I555" s="5">
        <v>19.600000000000001</v>
      </c>
      <c r="J555" t="s">
        <v>24</v>
      </c>
      <c r="K555">
        <v>554</v>
      </c>
      <c r="L555" t="s">
        <v>59</v>
      </c>
      <c r="M555" t="s">
        <v>913</v>
      </c>
      <c r="N555">
        <f>VLOOKUP(salacsv__2[[#This Row],[Número de Orden]],Hoja4!A557:B1323,2,FALSE)</f>
        <v>166</v>
      </c>
      <c r="O555" s="9">
        <f>DATE(YEAR(salacsv__2[[#This Row],[Hora de Llegada]]),MONTH(salacsv__2[[#This Row],[Hora de Llegada]]),DAY(salacsv__2[[#This Row],[Hora de Llegada]]))</f>
        <v>45022</v>
      </c>
      <c r="P555" s="6">
        <f>MOD(salacsv__2[[#This Row],[Hora de Llegada]],1)</f>
        <v>6.25E-2</v>
      </c>
      <c r="Q555" s="6">
        <f>MOD(salacsv__2[[#This Row],[Hora de Salida]],1)</f>
        <v>0.12152777778101154</v>
      </c>
      <c r="R555" s="6">
        <f>IF(salacsv__2[[#This Row],[Estado de la Mesa]]="Ocupada",(salacsv__2[[#This Row],[Hora de salida2]]-salacsv__2[[#This Row],[Hora de llegada2]])+$V$2,salacsv__2[[#This Row],[Hora de salida2]]-salacsv__2[[#This Row],[Hora de llegada2]])</f>
        <v>6.9444444447678208E-2</v>
      </c>
      <c r="S555" s="5">
        <f>VLOOKUP(salacsv__2[[#This Row],[Número de Orden]],Hoja4!A557:C1323,3,FALSE)/60</f>
        <v>1.1833333333333333</v>
      </c>
      <c r="T555" s="5">
        <f>IF(salacsv__2[[#This Row],[Tiempo de permanencia]]*24-S555&lt;0,0,salacsv__2[[#This Row],[Tiempo de permanencia]]*24-S555)</f>
        <v>0.48333333341094353</v>
      </c>
      <c r="U555" t="str">
        <f>IF(salacsv__2[[#This Row],[Tiempo de degustación (Horas)]]&gt;0,"SI","NO")</f>
        <v>SI</v>
      </c>
      <c r="W555" s="7" t="str">
        <f>TEXT(salacsv__2[[#This Row],[Fecha de factura]],"DDDD")</f>
        <v>jueves</v>
      </c>
    </row>
    <row r="556" spans="1:23" x14ac:dyDescent="0.25">
      <c r="A556">
        <v>20</v>
      </c>
      <c r="B556" t="s">
        <v>192</v>
      </c>
      <c r="C556">
        <v>1</v>
      </c>
      <c r="D556" s="8">
        <v>45022.082638888889</v>
      </c>
      <c r="E556" s="8">
        <v>45022.209722222222</v>
      </c>
      <c r="F556" t="s">
        <v>32</v>
      </c>
      <c r="G556" t="s">
        <v>48</v>
      </c>
      <c r="H556" t="s">
        <v>23</v>
      </c>
      <c r="I556" s="5">
        <v>41.08</v>
      </c>
      <c r="J556" t="s">
        <v>17</v>
      </c>
      <c r="K556">
        <v>555</v>
      </c>
      <c r="L556" t="s">
        <v>25</v>
      </c>
      <c r="M556" t="s">
        <v>40</v>
      </c>
      <c r="N556">
        <f>VLOOKUP(salacsv__2[[#This Row],[Número de Orden]],Hoja4!A558:B1324,2,FALSE)</f>
        <v>30</v>
      </c>
      <c r="O556" s="9">
        <f>DATE(YEAR(salacsv__2[[#This Row],[Hora de Llegada]]),MONTH(salacsv__2[[#This Row],[Hora de Llegada]]),DAY(salacsv__2[[#This Row],[Hora de Llegada]]))</f>
        <v>45022</v>
      </c>
      <c r="P556" s="6">
        <f>MOD(salacsv__2[[#This Row],[Hora de Llegada]],1)</f>
        <v>8.2638888889050577E-2</v>
      </c>
      <c r="Q556" s="6">
        <f>MOD(salacsv__2[[#This Row],[Hora de Salida]],1)</f>
        <v>0.20972222222189885</v>
      </c>
      <c r="R556" s="6">
        <f>IF(salacsv__2[[#This Row],[Estado de la Mesa]]="Ocupada",(salacsv__2[[#This Row],[Hora de salida2]]-salacsv__2[[#This Row],[Hora de llegada2]])+$V$2,salacsv__2[[#This Row],[Hora de salida2]]-salacsv__2[[#This Row],[Hora de llegada2]])</f>
        <v>0.12708333333284827</v>
      </c>
      <c r="S556" s="5">
        <f>VLOOKUP(salacsv__2[[#This Row],[Número de Orden]],Hoja4!A558:C1324,3,FALSE)/60</f>
        <v>0.76666666666666672</v>
      </c>
      <c r="T556" s="5">
        <f>IF(salacsv__2[[#This Row],[Tiempo de permanencia]]*24-S556&lt;0,0,salacsv__2[[#This Row],[Tiempo de permanencia]]*24-S556)</f>
        <v>2.2833333333216919</v>
      </c>
      <c r="U556" t="str">
        <f>IF(salacsv__2[[#This Row],[Tiempo de degustación (Horas)]]&gt;0,"SI","NO")</f>
        <v>SI</v>
      </c>
      <c r="W556" s="7" t="str">
        <f>TEXT(salacsv__2[[#This Row],[Fecha de factura]],"DDDD")</f>
        <v>jueves</v>
      </c>
    </row>
    <row r="557" spans="1:23" x14ac:dyDescent="0.25">
      <c r="A557">
        <v>9</v>
      </c>
      <c r="B557" t="s">
        <v>295</v>
      </c>
      <c r="C557">
        <v>6</v>
      </c>
      <c r="D557" s="8">
        <v>45022.164583333331</v>
      </c>
      <c r="E557" s="8">
        <v>45022.320138888892</v>
      </c>
      <c r="F557" t="s">
        <v>32</v>
      </c>
      <c r="G557" t="s">
        <v>22</v>
      </c>
      <c r="H557" t="s">
        <v>36</v>
      </c>
      <c r="I557" s="5">
        <v>14.09</v>
      </c>
      <c r="J557" t="s">
        <v>17</v>
      </c>
      <c r="K557">
        <v>556</v>
      </c>
      <c r="L557" t="s">
        <v>70</v>
      </c>
      <c r="M557" t="s">
        <v>561</v>
      </c>
      <c r="N557">
        <f>VLOOKUP(salacsv__2[[#This Row],[Número de Orden]],Hoja4!A559:B1325,2,FALSE)</f>
        <v>76</v>
      </c>
      <c r="O557" s="9">
        <f>DATE(YEAR(salacsv__2[[#This Row],[Hora de Llegada]]),MONTH(salacsv__2[[#This Row],[Hora de Llegada]]),DAY(salacsv__2[[#This Row],[Hora de Llegada]]))</f>
        <v>45022</v>
      </c>
      <c r="P557" s="6">
        <f>MOD(salacsv__2[[#This Row],[Hora de Llegada]],1)</f>
        <v>0.16458333333139308</v>
      </c>
      <c r="Q557" s="6">
        <f>MOD(salacsv__2[[#This Row],[Hora de Salida]],1)</f>
        <v>0.32013888889196096</v>
      </c>
      <c r="R557" s="6">
        <f>IF(salacsv__2[[#This Row],[Estado de la Mesa]]="Ocupada",(salacsv__2[[#This Row],[Hora de salida2]]-salacsv__2[[#This Row],[Hora de llegada2]])+$V$2,salacsv__2[[#This Row],[Hora de salida2]]-salacsv__2[[#This Row],[Hora de llegada2]])</f>
        <v>0.15555555556056788</v>
      </c>
      <c r="S557" s="5">
        <f>VLOOKUP(salacsv__2[[#This Row],[Número de Orden]],Hoja4!A559:C1325,3,FALSE)/60</f>
        <v>1.1000000000000001</v>
      </c>
      <c r="T557" s="5">
        <f>IF(salacsv__2[[#This Row],[Tiempo de permanencia]]*24-S557&lt;0,0,salacsv__2[[#This Row],[Tiempo de permanencia]]*24-S557)</f>
        <v>2.6333333334536291</v>
      </c>
      <c r="U557" t="str">
        <f>IF(salacsv__2[[#This Row],[Tiempo de degustación (Horas)]]&gt;0,"SI","NO")</f>
        <v>SI</v>
      </c>
      <c r="W557" s="7" t="str">
        <f>TEXT(salacsv__2[[#This Row],[Fecha de factura]],"DDDD")</f>
        <v>jueves</v>
      </c>
    </row>
    <row r="558" spans="1:23" x14ac:dyDescent="0.25">
      <c r="A558">
        <v>7</v>
      </c>
      <c r="B558" t="s">
        <v>74</v>
      </c>
      <c r="C558">
        <v>5</v>
      </c>
      <c r="D558" s="8">
        <v>45022.161111111112</v>
      </c>
      <c r="E558" s="8">
        <v>45022.318749999999</v>
      </c>
      <c r="F558" t="s">
        <v>32</v>
      </c>
      <c r="G558" t="s">
        <v>22</v>
      </c>
      <c r="H558" t="s">
        <v>23</v>
      </c>
      <c r="I558" s="5">
        <v>35.880000000000003</v>
      </c>
      <c r="J558" t="s">
        <v>24</v>
      </c>
      <c r="K558">
        <v>557</v>
      </c>
      <c r="L558" t="s">
        <v>62</v>
      </c>
      <c r="M558" t="s">
        <v>914</v>
      </c>
      <c r="N558">
        <f>VLOOKUP(salacsv__2[[#This Row],[Número de Orden]],Hoja4!A560:B1326,2,FALSE)</f>
        <v>177</v>
      </c>
      <c r="O558" s="9">
        <f>DATE(YEAR(salacsv__2[[#This Row],[Hora de Llegada]]),MONTH(salacsv__2[[#This Row],[Hora de Llegada]]),DAY(salacsv__2[[#This Row],[Hora de Llegada]]))</f>
        <v>45022</v>
      </c>
      <c r="P558" s="6">
        <f>MOD(salacsv__2[[#This Row],[Hora de Llegada]],1)</f>
        <v>0.16111111111240461</v>
      </c>
      <c r="Q558" s="6">
        <f>MOD(salacsv__2[[#This Row],[Hora de Salida]],1)</f>
        <v>0.31874999999854481</v>
      </c>
      <c r="R558" s="6">
        <f>IF(salacsv__2[[#This Row],[Estado de la Mesa]]="Ocupada",(salacsv__2[[#This Row],[Hora de salida2]]-salacsv__2[[#This Row],[Hora de llegada2]])+$V$2,salacsv__2[[#This Row],[Hora de salida2]]-salacsv__2[[#This Row],[Hora de llegada2]])</f>
        <v>0.16805555555280685</v>
      </c>
      <c r="S558" s="5">
        <f>VLOOKUP(salacsv__2[[#This Row],[Número de Orden]],Hoja4!A560:C1326,3,FALSE)/60</f>
        <v>1.7833333333333334</v>
      </c>
      <c r="T558" s="5">
        <f>IF(salacsv__2[[#This Row],[Tiempo de permanencia]]*24-S558&lt;0,0,salacsv__2[[#This Row],[Tiempo de permanencia]]*24-S558)</f>
        <v>2.2499999999340314</v>
      </c>
      <c r="U558" t="str">
        <f>IF(salacsv__2[[#This Row],[Tiempo de degustación (Horas)]]&gt;0,"SI","NO")</f>
        <v>SI</v>
      </c>
      <c r="W558" s="7" t="str">
        <f>TEXT(salacsv__2[[#This Row],[Fecha de factura]],"DDDD")</f>
        <v>jueves</v>
      </c>
    </row>
    <row r="559" spans="1:23" x14ac:dyDescent="0.25">
      <c r="A559">
        <v>6</v>
      </c>
      <c r="B559" t="s">
        <v>798</v>
      </c>
      <c r="C559">
        <v>4</v>
      </c>
      <c r="D559" s="8">
        <v>45022.012499999997</v>
      </c>
      <c r="E559" s="8">
        <v>45022.129166666666</v>
      </c>
      <c r="F559" t="s">
        <v>73</v>
      </c>
      <c r="G559" t="s">
        <v>22</v>
      </c>
      <c r="H559" t="s">
        <v>16</v>
      </c>
      <c r="I559" s="5">
        <v>45.26</v>
      </c>
      <c r="J559" t="s">
        <v>28</v>
      </c>
      <c r="K559">
        <v>558</v>
      </c>
      <c r="L559" t="s">
        <v>70</v>
      </c>
      <c r="M559" t="s">
        <v>915</v>
      </c>
      <c r="N559">
        <f>VLOOKUP(salacsv__2[[#This Row],[Número de Orden]],Hoja4!A561:B1327,2,FALSE)</f>
        <v>179</v>
      </c>
      <c r="O559" s="9">
        <f>DATE(YEAR(salacsv__2[[#This Row],[Hora de Llegada]]),MONTH(salacsv__2[[#This Row],[Hora de Llegada]]),DAY(salacsv__2[[#This Row],[Hora de Llegada]]))</f>
        <v>45022</v>
      </c>
      <c r="P559" s="6">
        <f>MOD(salacsv__2[[#This Row],[Hora de Llegada]],1)</f>
        <v>1.2499999997089617E-2</v>
      </c>
      <c r="Q559" s="6">
        <f>MOD(salacsv__2[[#This Row],[Hora de Salida]],1)</f>
        <v>0.12916666666569654</v>
      </c>
      <c r="R559" s="6">
        <f>IF(salacsv__2[[#This Row],[Estado de la Mesa]]="Ocupada",(salacsv__2[[#This Row],[Hora de salida2]]-salacsv__2[[#This Row],[Hora de llegada2]])+$V$2,salacsv__2[[#This Row],[Hora de salida2]]-salacsv__2[[#This Row],[Hora de llegada2]])</f>
        <v>0.11666666666860692</v>
      </c>
      <c r="S559" s="5">
        <f>VLOOKUP(salacsv__2[[#This Row],[Número de Orden]],Hoja4!A561:C1327,3,FALSE)/60</f>
        <v>2.7833333333333332</v>
      </c>
      <c r="T559" s="5">
        <f>IF(salacsv__2[[#This Row],[Tiempo de permanencia]]*24-S559&lt;0,0,salacsv__2[[#This Row],[Tiempo de permanencia]]*24-S559)</f>
        <v>1.6666666713232914E-2</v>
      </c>
      <c r="U559" t="str">
        <f>IF(salacsv__2[[#This Row],[Tiempo de degustación (Horas)]]&gt;0,"SI","NO")</f>
        <v>SI</v>
      </c>
      <c r="W559" s="7" t="str">
        <f>TEXT(salacsv__2[[#This Row],[Fecha de factura]],"DDDD")</f>
        <v>jueves</v>
      </c>
    </row>
    <row r="560" spans="1:23" x14ac:dyDescent="0.25">
      <c r="A560">
        <v>11</v>
      </c>
      <c r="B560" t="s">
        <v>193</v>
      </c>
      <c r="C560">
        <v>1</v>
      </c>
      <c r="D560" s="8">
        <v>45022.009722222225</v>
      </c>
      <c r="E560" s="8">
        <v>45022.165972222225</v>
      </c>
      <c r="F560" t="s">
        <v>32</v>
      </c>
      <c r="G560" t="s">
        <v>22</v>
      </c>
      <c r="H560" t="s">
        <v>16</v>
      </c>
      <c r="I560" s="5">
        <v>24.36</v>
      </c>
      <c r="J560" t="s">
        <v>28</v>
      </c>
      <c r="K560">
        <v>559</v>
      </c>
      <c r="L560" t="s">
        <v>55</v>
      </c>
      <c r="M560" t="s">
        <v>112</v>
      </c>
      <c r="N560">
        <f>VLOOKUP(salacsv__2[[#This Row],[Número de Orden]],Hoja4!A562:B1328,2,FALSE)</f>
        <v>99</v>
      </c>
      <c r="O560" s="9">
        <f>DATE(YEAR(salacsv__2[[#This Row],[Hora de Llegada]]),MONTH(salacsv__2[[#This Row],[Hora de Llegada]]),DAY(salacsv__2[[#This Row],[Hora de Llegada]]))</f>
        <v>45022</v>
      </c>
      <c r="P560" s="6">
        <f>MOD(salacsv__2[[#This Row],[Hora de Llegada]],1)</f>
        <v>9.7222222248092294E-3</v>
      </c>
      <c r="Q560" s="6">
        <f>MOD(salacsv__2[[#This Row],[Hora de Salida]],1)</f>
        <v>0.16597222222480923</v>
      </c>
      <c r="R560" s="6">
        <f>IF(salacsv__2[[#This Row],[Estado de la Mesa]]="Ocupada",(salacsv__2[[#This Row],[Hora de salida2]]-salacsv__2[[#This Row],[Hora de llegada2]])+$V$2,salacsv__2[[#This Row],[Hora de salida2]]-salacsv__2[[#This Row],[Hora de llegada2]])</f>
        <v>0.15625</v>
      </c>
      <c r="S560" s="5">
        <f>VLOOKUP(salacsv__2[[#This Row],[Número de Orden]],Hoja4!A562:C1328,3,FALSE)/60</f>
        <v>0.68333333333333335</v>
      </c>
      <c r="T560" s="5">
        <f>IF(salacsv__2[[#This Row],[Tiempo de permanencia]]*24-S560&lt;0,0,salacsv__2[[#This Row],[Tiempo de permanencia]]*24-S560)</f>
        <v>3.0666666666666664</v>
      </c>
      <c r="U560" t="str">
        <f>IF(salacsv__2[[#This Row],[Tiempo de degustación (Horas)]]&gt;0,"SI","NO")</f>
        <v>SI</v>
      </c>
      <c r="W560" s="7" t="str">
        <f>TEXT(salacsv__2[[#This Row],[Fecha de factura]],"DDDD")</f>
        <v>jueves</v>
      </c>
    </row>
    <row r="561" spans="1:23" x14ac:dyDescent="0.25">
      <c r="A561">
        <v>6</v>
      </c>
      <c r="B561" t="s">
        <v>472</v>
      </c>
      <c r="C561">
        <v>6</v>
      </c>
      <c r="D561" s="8">
        <v>45022.010416666664</v>
      </c>
      <c r="E561" s="8">
        <v>45022.136805555558</v>
      </c>
      <c r="F561" t="s">
        <v>21</v>
      </c>
      <c r="G561" t="s">
        <v>15</v>
      </c>
      <c r="H561" t="s">
        <v>36</v>
      </c>
      <c r="I561" s="5">
        <v>31.53</v>
      </c>
      <c r="J561" t="s">
        <v>28</v>
      </c>
      <c r="K561">
        <v>560</v>
      </c>
      <c r="L561" t="s">
        <v>49</v>
      </c>
      <c r="M561" t="s">
        <v>916</v>
      </c>
      <c r="N561">
        <f>VLOOKUP(salacsv__2[[#This Row],[Número de Orden]],Hoja4!A563:B1329,2,FALSE)</f>
        <v>111</v>
      </c>
      <c r="O561" s="9">
        <f>DATE(YEAR(salacsv__2[[#This Row],[Hora de Llegada]]),MONTH(salacsv__2[[#This Row],[Hora de Llegada]]),DAY(salacsv__2[[#This Row],[Hora de Llegada]]))</f>
        <v>45022</v>
      </c>
      <c r="P561" s="6">
        <f>MOD(salacsv__2[[#This Row],[Hora de Llegada]],1)</f>
        <v>1.0416666664241347E-2</v>
      </c>
      <c r="Q561" s="6">
        <f>MOD(salacsv__2[[#This Row],[Hora de Salida]],1)</f>
        <v>0.1368055555576575</v>
      </c>
      <c r="R561" s="6">
        <f>IF(salacsv__2[[#This Row],[Estado de la Mesa]]="Ocupada",(salacsv__2[[#This Row],[Hora de salida2]]-salacsv__2[[#This Row],[Hora de llegada2]])+$V$2,salacsv__2[[#This Row],[Hora de salida2]]-salacsv__2[[#This Row],[Hora de llegada2]])</f>
        <v>0.12638888889341615</v>
      </c>
      <c r="S561" s="5">
        <f>VLOOKUP(salacsv__2[[#This Row],[Número de Orden]],Hoja4!A563:C1329,3,FALSE)/60</f>
        <v>0.8</v>
      </c>
      <c r="T561" s="5">
        <f>IF(salacsv__2[[#This Row],[Tiempo de permanencia]]*24-S561&lt;0,0,salacsv__2[[#This Row],[Tiempo de permanencia]]*24-S561)</f>
        <v>2.2333333334419878</v>
      </c>
      <c r="U561" t="str">
        <f>IF(salacsv__2[[#This Row],[Tiempo de degustación (Horas)]]&gt;0,"SI","NO")</f>
        <v>SI</v>
      </c>
      <c r="W561" s="7" t="str">
        <f>TEXT(salacsv__2[[#This Row],[Fecha de factura]],"DDDD")</f>
        <v>jueves</v>
      </c>
    </row>
    <row r="562" spans="1:23" x14ac:dyDescent="0.25">
      <c r="A562">
        <v>4</v>
      </c>
      <c r="B562" t="s">
        <v>261</v>
      </c>
      <c r="C562">
        <v>2</v>
      </c>
      <c r="D562" s="8">
        <v>45022.050694444442</v>
      </c>
      <c r="E562" s="8">
        <v>45022.152083333334</v>
      </c>
      <c r="F562" t="s">
        <v>73</v>
      </c>
      <c r="G562" t="s">
        <v>22</v>
      </c>
      <c r="H562" t="s">
        <v>16</v>
      </c>
      <c r="I562" s="5">
        <v>44.24</v>
      </c>
      <c r="J562" t="s">
        <v>28</v>
      </c>
      <c r="K562">
        <v>561</v>
      </c>
      <c r="L562" t="s">
        <v>33</v>
      </c>
      <c r="M562" t="s">
        <v>917</v>
      </c>
      <c r="N562">
        <f>VLOOKUP(salacsv__2[[#This Row],[Número de Orden]],Hoja4!A564:B1330,2,FALSE)</f>
        <v>64</v>
      </c>
      <c r="O562" s="9">
        <f>DATE(YEAR(salacsv__2[[#This Row],[Hora de Llegada]]),MONTH(salacsv__2[[#This Row],[Hora de Llegada]]),DAY(salacsv__2[[#This Row],[Hora de Llegada]]))</f>
        <v>45022</v>
      </c>
      <c r="P562" s="6">
        <f>MOD(salacsv__2[[#This Row],[Hora de Llegada]],1)</f>
        <v>5.0694444442342501E-2</v>
      </c>
      <c r="Q562" s="6">
        <f>MOD(salacsv__2[[#This Row],[Hora de Salida]],1)</f>
        <v>0.15208333333430346</v>
      </c>
      <c r="R562" s="6">
        <f>IF(salacsv__2[[#This Row],[Estado de la Mesa]]="Ocupada",(salacsv__2[[#This Row],[Hora de salida2]]-salacsv__2[[#This Row],[Hora de llegada2]])+$V$2,salacsv__2[[#This Row],[Hora de salida2]]-salacsv__2[[#This Row],[Hora de llegada2]])</f>
        <v>0.10138888889196096</v>
      </c>
      <c r="S562" s="5">
        <f>VLOOKUP(salacsv__2[[#This Row],[Número de Orden]],Hoja4!A564:C1330,3,FALSE)/60</f>
        <v>1.0666666666666667</v>
      </c>
      <c r="T562" s="5">
        <f>IF(salacsv__2[[#This Row],[Tiempo de permanencia]]*24-S562&lt;0,0,salacsv__2[[#This Row],[Tiempo de permanencia]]*24-S562)</f>
        <v>1.3666666667403964</v>
      </c>
      <c r="U562" t="str">
        <f>IF(salacsv__2[[#This Row],[Tiempo de degustación (Horas)]]&gt;0,"SI","NO")</f>
        <v>SI</v>
      </c>
      <c r="W562" s="7" t="str">
        <f>TEXT(salacsv__2[[#This Row],[Fecha de factura]],"DDDD")</f>
        <v>jueves</v>
      </c>
    </row>
    <row r="563" spans="1:23" x14ac:dyDescent="0.25">
      <c r="A563">
        <v>20</v>
      </c>
      <c r="B563" t="s">
        <v>918</v>
      </c>
      <c r="C563">
        <v>3</v>
      </c>
      <c r="D563" s="8">
        <v>45022.10833333333</v>
      </c>
      <c r="E563" s="8">
        <v>45022.263888888891</v>
      </c>
      <c r="F563" t="s">
        <v>73</v>
      </c>
      <c r="G563" t="s">
        <v>15</v>
      </c>
      <c r="H563" t="s">
        <v>16</v>
      </c>
      <c r="I563" s="5">
        <v>21.49</v>
      </c>
      <c r="J563" t="s">
        <v>17</v>
      </c>
      <c r="K563">
        <v>562</v>
      </c>
      <c r="L563" t="s">
        <v>91</v>
      </c>
      <c r="M563" t="s">
        <v>919</v>
      </c>
      <c r="N563">
        <f>VLOOKUP(salacsv__2[[#This Row],[Número de Orden]],Hoja4!A565:B1331,2,FALSE)</f>
        <v>288</v>
      </c>
      <c r="O563" s="9">
        <f>DATE(YEAR(salacsv__2[[#This Row],[Hora de Llegada]]),MONTH(salacsv__2[[#This Row],[Hora de Llegada]]),DAY(salacsv__2[[#This Row],[Hora de Llegada]]))</f>
        <v>45022</v>
      </c>
      <c r="P563" s="6">
        <f>MOD(salacsv__2[[#This Row],[Hora de Llegada]],1)</f>
        <v>0.10833333332993789</v>
      </c>
      <c r="Q563" s="6">
        <f>MOD(salacsv__2[[#This Row],[Hora de Salida]],1)</f>
        <v>0.26388888889050577</v>
      </c>
      <c r="R563" s="6">
        <f>IF(salacsv__2[[#This Row],[Estado de la Mesa]]="Ocupada",(salacsv__2[[#This Row],[Hora de salida2]]-salacsv__2[[#This Row],[Hora de llegada2]])+$V$2,salacsv__2[[#This Row],[Hora de salida2]]-salacsv__2[[#This Row],[Hora de llegada2]])</f>
        <v>0.15555555556056788</v>
      </c>
      <c r="S563" s="5">
        <f>VLOOKUP(salacsv__2[[#This Row],[Número de Orden]],Hoja4!A565:C1331,3,FALSE)/60</f>
        <v>1.8666666666666667</v>
      </c>
      <c r="T563" s="5">
        <f>IF(salacsv__2[[#This Row],[Tiempo de permanencia]]*24-S563&lt;0,0,salacsv__2[[#This Row],[Tiempo de permanencia]]*24-S563)</f>
        <v>1.8666666667869625</v>
      </c>
      <c r="U563" t="str">
        <f>IF(salacsv__2[[#This Row],[Tiempo de degustación (Horas)]]&gt;0,"SI","NO")</f>
        <v>SI</v>
      </c>
      <c r="W563" s="7" t="str">
        <f>TEXT(salacsv__2[[#This Row],[Fecha de factura]],"DDDD")</f>
        <v>jueves</v>
      </c>
    </row>
    <row r="564" spans="1:23" x14ac:dyDescent="0.25">
      <c r="A564">
        <v>12</v>
      </c>
      <c r="B564" t="s">
        <v>194</v>
      </c>
      <c r="C564">
        <v>3</v>
      </c>
      <c r="D564" s="8">
        <v>45022.12777777778</v>
      </c>
      <c r="E564" s="8">
        <v>45022.196527777778</v>
      </c>
      <c r="F564" t="s">
        <v>21</v>
      </c>
      <c r="G564" t="s">
        <v>48</v>
      </c>
      <c r="H564" t="s">
        <v>23</v>
      </c>
      <c r="I564" s="5">
        <v>20.07</v>
      </c>
      <c r="J564" t="s">
        <v>24</v>
      </c>
      <c r="K564">
        <v>563</v>
      </c>
      <c r="L564" t="s">
        <v>49</v>
      </c>
      <c r="M564" t="s">
        <v>50</v>
      </c>
      <c r="N564">
        <f>VLOOKUP(salacsv__2[[#This Row],[Número de Orden]],Hoja4!A566:B1332,2,FALSE)</f>
        <v>54</v>
      </c>
      <c r="O564" s="9">
        <f>DATE(YEAR(salacsv__2[[#This Row],[Hora de Llegada]]),MONTH(salacsv__2[[#This Row],[Hora de Llegada]]),DAY(salacsv__2[[#This Row],[Hora de Llegada]]))</f>
        <v>45022</v>
      </c>
      <c r="P564" s="6">
        <f>MOD(salacsv__2[[#This Row],[Hora de Llegada]],1)</f>
        <v>0.12777777777955635</v>
      </c>
      <c r="Q564" s="6">
        <f>MOD(salacsv__2[[#This Row],[Hora de Salida]],1)</f>
        <v>0.19652777777810115</v>
      </c>
      <c r="R564" s="6">
        <f>IF(salacsv__2[[#This Row],[Estado de la Mesa]]="Ocupada",(salacsv__2[[#This Row],[Hora de salida2]]-salacsv__2[[#This Row],[Hora de llegada2]])+$V$2,salacsv__2[[#This Row],[Hora de salida2]]-salacsv__2[[#This Row],[Hora de llegada2]])</f>
        <v>7.916666666521148E-2</v>
      </c>
      <c r="S564" s="5">
        <f>VLOOKUP(salacsv__2[[#This Row],[Número de Orden]],Hoja4!A566:C1332,3,FALSE)/60</f>
        <v>0.6166666666666667</v>
      </c>
      <c r="T564" s="5">
        <f>IF(salacsv__2[[#This Row],[Tiempo de permanencia]]*24-S564&lt;0,0,salacsv__2[[#This Row],[Tiempo de permanencia]]*24-S564)</f>
        <v>1.2833333332984087</v>
      </c>
      <c r="U564" t="str">
        <f>IF(salacsv__2[[#This Row],[Tiempo de degustación (Horas)]]&gt;0,"SI","NO")</f>
        <v>SI</v>
      </c>
      <c r="W564" s="7" t="str">
        <f>TEXT(salacsv__2[[#This Row],[Fecha de factura]],"DDDD")</f>
        <v>jueves</v>
      </c>
    </row>
    <row r="565" spans="1:23" x14ac:dyDescent="0.25">
      <c r="A565">
        <v>9</v>
      </c>
      <c r="B565" t="s">
        <v>920</v>
      </c>
      <c r="C565">
        <v>3</v>
      </c>
      <c r="D565" s="8">
        <v>45022.021527777775</v>
      </c>
      <c r="E565" s="8">
        <v>45022.099305555559</v>
      </c>
      <c r="F565" t="s">
        <v>21</v>
      </c>
      <c r="G565" t="s">
        <v>15</v>
      </c>
      <c r="H565" t="s">
        <v>23</v>
      </c>
      <c r="I565" s="5">
        <v>33.08</v>
      </c>
      <c r="J565" t="s">
        <v>28</v>
      </c>
      <c r="K565">
        <v>564</v>
      </c>
      <c r="L565" t="s">
        <v>91</v>
      </c>
      <c r="M565" t="s">
        <v>921</v>
      </c>
      <c r="N565">
        <f>VLOOKUP(salacsv__2[[#This Row],[Número de Orden]],Hoja4!A567:B1333,2,FALSE)</f>
        <v>156</v>
      </c>
      <c r="O565" s="9">
        <f>DATE(YEAR(salacsv__2[[#This Row],[Hora de Llegada]]),MONTH(salacsv__2[[#This Row],[Hora de Llegada]]),DAY(salacsv__2[[#This Row],[Hora de Llegada]]))</f>
        <v>45022</v>
      </c>
      <c r="P565" s="6">
        <f>MOD(salacsv__2[[#This Row],[Hora de Llegada]],1)</f>
        <v>2.1527777775190771E-2</v>
      </c>
      <c r="Q565" s="6">
        <f>MOD(salacsv__2[[#This Row],[Hora de Salida]],1)</f>
        <v>9.930555555911269E-2</v>
      </c>
      <c r="R565" s="6">
        <f>IF(salacsv__2[[#This Row],[Estado de la Mesa]]="Ocupada",(salacsv__2[[#This Row],[Hora de salida2]]-salacsv__2[[#This Row],[Hora de llegada2]])+$V$2,salacsv__2[[#This Row],[Hora de salida2]]-salacsv__2[[#This Row],[Hora de llegada2]])</f>
        <v>7.777777778392192E-2</v>
      </c>
      <c r="S565" s="5">
        <f>VLOOKUP(salacsv__2[[#This Row],[Número de Orden]],Hoja4!A567:C1333,3,FALSE)/60</f>
        <v>0.9</v>
      </c>
      <c r="T565" s="5">
        <f>IF(salacsv__2[[#This Row],[Tiempo de permanencia]]*24-S565&lt;0,0,salacsv__2[[#This Row],[Tiempo de permanencia]]*24-S565)</f>
        <v>0.96666666681412605</v>
      </c>
      <c r="U565" t="str">
        <f>IF(salacsv__2[[#This Row],[Tiempo de degustación (Horas)]]&gt;0,"SI","NO")</f>
        <v>SI</v>
      </c>
      <c r="W565" s="7" t="str">
        <f>TEXT(salacsv__2[[#This Row],[Fecha de factura]],"DDDD")</f>
        <v>jueves</v>
      </c>
    </row>
    <row r="566" spans="1:23" x14ac:dyDescent="0.25">
      <c r="A566">
        <v>3</v>
      </c>
      <c r="B566" t="s">
        <v>922</v>
      </c>
      <c r="C566">
        <v>6</v>
      </c>
      <c r="D566" s="8">
        <v>45022.11041666667</v>
      </c>
      <c r="E566" s="8">
        <v>45022.228472222225</v>
      </c>
      <c r="F566" t="s">
        <v>73</v>
      </c>
      <c r="G566" t="s">
        <v>22</v>
      </c>
      <c r="H566" t="s">
        <v>16</v>
      </c>
      <c r="I566" s="5">
        <v>15.11</v>
      </c>
      <c r="J566" t="s">
        <v>17</v>
      </c>
      <c r="K566">
        <v>565</v>
      </c>
      <c r="L566" t="s">
        <v>91</v>
      </c>
      <c r="M566" t="s">
        <v>923</v>
      </c>
      <c r="N566">
        <f>VLOOKUP(salacsv__2[[#This Row],[Número de Orden]],Hoja4!A568:B1334,2,FALSE)</f>
        <v>251</v>
      </c>
      <c r="O566" s="9">
        <f>DATE(YEAR(salacsv__2[[#This Row],[Hora de Llegada]]),MONTH(salacsv__2[[#This Row],[Hora de Llegada]]),DAY(salacsv__2[[#This Row],[Hora de Llegada]]))</f>
        <v>45022</v>
      </c>
      <c r="P566" s="6">
        <f>MOD(salacsv__2[[#This Row],[Hora de Llegada]],1)</f>
        <v>0.11041666667006211</v>
      </c>
      <c r="Q566" s="6">
        <f>MOD(salacsv__2[[#This Row],[Hora de Salida]],1)</f>
        <v>0.22847222222480923</v>
      </c>
      <c r="R566" s="6">
        <f>IF(salacsv__2[[#This Row],[Estado de la Mesa]]="Ocupada",(salacsv__2[[#This Row],[Hora de salida2]]-salacsv__2[[#This Row],[Hora de llegada2]])+$V$2,salacsv__2[[#This Row],[Hora de salida2]]-salacsv__2[[#This Row],[Hora de llegada2]])</f>
        <v>0.11805555555474712</v>
      </c>
      <c r="S566" s="5">
        <f>VLOOKUP(salacsv__2[[#This Row],[Número de Orden]],Hoja4!A568:C1334,3,FALSE)/60</f>
        <v>1.6333333333333333</v>
      </c>
      <c r="T566" s="5">
        <f>IF(salacsv__2[[#This Row],[Tiempo de permanencia]]*24-S566&lt;0,0,salacsv__2[[#This Row],[Tiempo de permanencia]]*24-S566)</f>
        <v>1.1999999999805975</v>
      </c>
      <c r="U566" t="str">
        <f>IF(salacsv__2[[#This Row],[Tiempo de degustación (Horas)]]&gt;0,"SI","NO")</f>
        <v>SI</v>
      </c>
      <c r="W566" s="7" t="str">
        <f>TEXT(salacsv__2[[#This Row],[Fecha de factura]],"DDDD")</f>
        <v>jueves</v>
      </c>
    </row>
    <row r="567" spans="1:23" x14ac:dyDescent="0.25">
      <c r="A567">
        <v>4</v>
      </c>
      <c r="B567" t="s">
        <v>195</v>
      </c>
      <c r="C567">
        <v>3</v>
      </c>
      <c r="D567" s="8">
        <v>45022.072916666664</v>
      </c>
      <c r="E567" s="8">
        <v>45022.206250000003</v>
      </c>
      <c r="F567" t="s">
        <v>52</v>
      </c>
      <c r="G567" t="s">
        <v>22</v>
      </c>
      <c r="H567" t="s">
        <v>16</v>
      </c>
      <c r="I567" s="5">
        <v>42.62</v>
      </c>
      <c r="J567" t="s">
        <v>17</v>
      </c>
      <c r="K567">
        <v>566</v>
      </c>
      <c r="L567" t="s">
        <v>55</v>
      </c>
      <c r="M567" t="s">
        <v>71</v>
      </c>
      <c r="N567">
        <f>VLOOKUP(salacsv__2[[#This Row],[Número de Orden]],Hoja4!A569:B1335,2,FALSE)</f>
        <v>78</v>
      </c>
      <c r="O567" s="9">
        <f>DATE(YEAR(salacsv__2[[#This Row],[Hora de Llegada]]),MONTH(salacsv__2[[#This Row],[Hora de Llegada]]),DAY(salacsv__2[[#This Row],[Hora de Llegada]]))</f>
        <v>45022</v>
      </c>
      <c r="P567" s="6">
        <f>MOD(salacsv__2[[#This Row],[Hora de Llegada]],1)</f>
        <v>7.2916666664241347E-2</v>
      </c>
      <c r="Q567" s="6">
        <f>MOD(salacsv__2[[#This Row],[Hora de Salida]],1)</f>
        <v>0.20625000000291038</v>
      </c>
      <c r="R567" s="6">
        <f>IF(salacsv__2[[#This Row],[Estado de la Mesa]]="Ocupada",(salacsv__2[[#This Row],[Hora de salida2]]-salacsv__2[[#This Row],[Hora de llegada2]])+$V$2,salacsv__2[[#This Row],[Hora de salida2]]-salacsv__2[[#This Row],[Hora de llegada2]])</f>
        <v>0.13333333333866904</v>
      </c>
      <c r="S567" s="5">
        <f>VLOOKUP(salacsv__2[[#This Row],[Número de Orden]],Hoja4!A569:C1335,3,FALSE)/60</f>
        <v>0.93333333333333335</v>
      </c>
      <c r="T567" s="5">
        <f>IF(salacsv__2[[#This Row],[Tiempo de permanencia]]*24-S567&lt;0,0,salacsv__2[[#This Row],[Tiempo de permanencia]]*24-S567)</f>
        <v>2.2666666667947233</v>
      </c>
      <c r="U567" t="str">
        <f>IF(salacsv__2[[#This Row],[Tiempo de degustación (Horas)]]&gt;0,"SI","NO")</f>
        <v>SI</v>
      </c>
      <c r="W567" s="7" t="str">
        <f>TEXT(salacsv__2[[#This Row],[Fecha de factura]],"DDDD")</f>
        <v>jueves</v>
      </c>
    </row>
    <row r="568" spans="1:23" x14ac:dyDescent="0.25">
      <c r="A568">
        <v>15</v>
      </c>
      <c r="B568" t="s">
        <v>719</v>
      </c>
      <c r="C568">
        <v>4</v>
      </c>
      <c r="D568" s="8">
        <v>45022.082638888889</v>
      </c>
      <c r="E568" s="8">
        <v>45022.219444444447</v>
      </c>
      <c r="F568" t="s">
        <v>14</v>
      </c>
      <c r="G568" t="s">
        <v>22</v>
      </c>
      <c r="H568" t="s">
        <v>36</v>
      </c>
      <c r="I568" s="5">
        <v>42.83</v>
      </c>
      <c r="J568" t="s">
        <v>24</v>
      </c>
      <c r="K568">
        <v>567</v>
      </c>
      <c r="L568" t="s">
        <v>33</v>
      </c>
      <c r="M568" t="s">
        <v>924</v>
      </c>
      <c r="N568">
        <f>VLOOKUP(salacsv__2[[#This Row],[Número de Orden]],Hoja4!A570:B1336,2,FALSE)</f>
        <v>253</v>
      </c>
      <c r="O568" s="9">
        <f>DATE(YEAR(salacsv__2[[#This Row],[Hora de Llegada]]),MONTH(salacsv__2[[#This Row],[Hora de Llegada]]),DAY(salacsv__2[[#This Row],[Hora de Llegada]]))</f>
        <v>45022</v>
      </c>
      <c r="P568" s="6">
        <f>MOD(salacsv__2[[#This Row],[Hora de Llegada]],1)</f>
        <v>8.2638888889050577E-2</v>
      </c>
      <c r="Q568" s="6">
        <f>MOD(salacsv__2[[#This Row],[Hora de Salida]],1)</f>
        <v>0.21944444444670808</v>
      </c>
      <c r="R568" s="6">
        <f>IF(salacsv__2[[#This Row],[Estado de la Mesa]]="Ocupada",(salacsv__2[[#This Row],[Hora de salida2]]-salacsv__2[[#This Row],[Hora de llegada2]])+$V$2,salacsv__2[[#This Row],[Hora de salida2]]-salacsv__2[[#This Row],[Hora de llegada2]])</f>
        <v>0.14722222222432416</v>
      </c>
      <c r="S568" s="5">
        <f>VLOOKUP(salacsv__2[[#This Row],[Número de Orden]],Hoja4!A570:C1336,3,FALSE)/60</f>
        <v>1.7</v>
      </c>
      <c r="T568" s="5">
        <f>IF(salacsv__2[[#This Row],[Tiempo de permanencia]]*24-S568&lt;0,0,salacsv__2[[#This Row],[Tiempo de permanencia]]*24-S568)</f>
        <v>1.83333333338378</v>
      </c>
      <c r="U568" t="str">
        <f>IF(salacsv__2[[#This Row],[Tiempo de degustación (Horas)]]&gt;0,"SI","NO")</f>
        <v>SI</v>
      </c>
      <c r="W568" s="7" t="str">
        <f>TEXT(salacsv__2[[#This Row],[Fecha de factura]],"DDDD")</f>
        <v>jueves</v>
      </c>
    </row>
    <row r="569" spans="1:23" x14ac:dyDescent="0.25">
      <c r="A569">
        <v>5</v>
      </c>
      <c r="B569" t="s">
        <v>310</v>
      </c>
      <c r="C569">
        <v>1</v>
      </c>
      <c r="D569" s="8">
        <v>45022.068749999999</v>
      </c>
      <c r="E569" s="8">
        <v>45022.144444444442</v>
      </c>
      <c r="F569" t="s">
        <v>14</v>
      </c>
      <c r="G569" t="s">
        <v>22</v>
      </c>
      <c r="H569" t="s">
        <v>36</v>
      </c>
      <c r="I569" s="5">
        <v>21.13</v>
      </c>
      <c r="J569" t="s">
        <v>24</v>
      </c>
      <c r="K569">
        <v>568</v>
      </c>
      <c r="L569" t="s">
        <v>37</v>
      </c>
      <c r="M569" t="s">
        <v>253</v>
      </c>
      <c r="N569">
        <f>VLOOKUP(salacsv__2[[#This Row],[Número de Orden]],Hoja4!A571:B1337,2,FALSE)</f>
        <v>182</v>
      </c>
      <c r="O569" s="9">
        <f>DATE(YEAR(salacsv__2[[#This Row],[Hora de Llegada]]),MONTH(salacsv__2[[#This Row],[Hora de Llegada]]),DAY(salacsv__2[[#This Row],[Hora de Llegada]]))</f>
        <v>45022</v>
      </c>
      <c r="P569" s="6">
        <f>MOD(salacsv__2[[#This Row],[Hora de Llegada]],1)</f>
        <v>6.8749999998544808E-2</v>
      </c>
      <c r="Q569" s="6">
        <f>MOD(salacsv__2[[#This Row],[Hora de Salida]],1)</f>
        <v>0.1444444444423425</v>
      </c>
      <c r="R569" s="6">
        <f>IF(salacsv__2[[#This Row],[Estado de la Mesa]]="Ocupada",(salacsv__2[[#This Row],[Hora de salida2]]-salacsv__2[[#This Row],[Hora de llegada2]])+$V$2,salacsv__2[[#This Row],[Hora de salida2]]-salacsv__2[[#This Row],[Hora de llegada2]])</f>
        <v>8.6111111110464364E-2</v>
      </c>
      <c r="S569" s="5">
        <f>VLOOKUP(salacsv__2[[#This Row],[Número de Orden]],Hoja4!A571:C1337,3,FALSE)/60</f>
        <v>1.4</v>
      </c>
      <c r="T569" s="5">
        <f>IF(salacsv__2[[#This Row],[Tiempo de permanencia]]*24-S569&lt;0,0,salacsv__2[[#This Row],[Tiempo de permanencia]]*24-S569)</f>
        <v>0.66666666665114471</v>
      </c>
      <c r="U569" t="str">
        <f>IF(salacsv__2[[#This Row],[Tiempo de degustación (Horas)]]&gt;0,"SI","NO")</f>
        <v>SI</v>
      </c>
      <c r="W569" s="7" t="str">
        <f>TEXT(salacsv__2[[#This Row],[Fecha de factura]],"DDDD")</f>
        <v>jueves</v>
      </c>
    </row>
    <row r="570" spans="1:23" x14ac:dyDescent="0.25">
      <c r="A570">
        <v>12</v>
      </c>
      <c r="B570" t="s">
        <v>925</v>
      </c>
      <c r="C570">
        <v>5</v>
      </c>
      <c r="D570" s="8">
        <v>45022.061111111114</v>
      </c>
      <c r="E570" s="8">
        <v>45022.128472222219</v>
      </c>
      <c r="F570" t="s">
        <v>73</v>
      </c>
      <c r="G570" t="s">
        <v>22</v>
      </c>
      <c r="H570" t="s">
        <v>16</v>
      </c>
      <c r="I570" s="5">
        <v>28.52</v>
      </c>
      <c r="J570" t="s">
        <v>28</v>
      </c>
      <c r="K570">
        <v>569</v>
      </c>
      <c r="L570" t="s">
        <v>29</v>
      </c>
      <c r="M570" t="s">
        <v>926</v>
      </c>
      <c r="N570">
        <f>VLOOKUP(salacsv__2[[#This Row],[Número de Orden]],Hoja4!A572:B1338,2,FALSE)</f>
        <v>131</v>
      </c>
      <c r="O570" s="9">
        <f>DATE(YEAR(salacsv__2[[#This Row],[Hora de Llegada]]),MONTH(salacsv__2[[#This Row],[Hora de Llegada]]),DAY(salacsv__2[[#This Row],[Hora de Llegada]]))</f>
        <v>45022</v>
      </c>
      <c r="P570" s="6">
        <f>MOD(salacsv__2[[#This Row],[Hora de Llegada]],1)</f>
        <v>6.1111111113859806E-2</v>
      </c>
      <c r="Q570" s="6">
        <f>MOD(salacsv__2[[#This Row],[Hora de Salida]],1)</f>
        <v>0.12847222221898846</v>
      </c>
      <c r="R570" s="6">
        <f>IF(salacsv__2[[#This Row],[Estado de la Mesa]]="Ocupada",(salacsv__2[[#This Row],[Hora de salida2]]-salacsv__2[[#This Row],[Hora de llegada2]])+$V$2,salacsv__2[[#This Row],[Hora de salida2]]-salacsv__2[[#This Row],[Hora de llegada2]])</f>
        <v>6.7361111105128657E-2</v>
      </c>
      <c r="S570" s="5">
        <f>VLOOKUP(salacsv__2[[#This Row],[Número de Orden]],Hoja4!A572:C1338,3,FALSE)/60</f>
        <v>0.96666666666666667</v>
      </c>
      <c r="T570" s="5">
        <f>IF(salacsv__2[[#This Row],[Tiempo de permanencia]]*24-S570&lt;0,0,salacsv__2[[#This Row],[Tiempo de permanencia]]*24-S570)</f>
        <v>0.6499999998564211</v>
      </c>
      <c r="U570" t="str">
        <f>IF(salacsv__2[[#This Row],[Tiempo de degustación (Horas)]]&gt;0,"SI","NO")</f>
        <v>SI</v>
      </c>
      <c r="W570" s="7" t="str">
        <f>TEXT(salacsv__2[[#This Row],[Fecha de factura]],"DDDD")</f>
        <v>jueves</v>
      </c>
    </row>
    <row r="571" spans="1:23" x14ac:dyDescent="0.25">
      <c r="A571">
        <v>1</v>
      </c>
      <c r="B571" t="s">
        <v>927</v>
      </c>
      <c r="C571">
        <v>6</v>
      </c>
      <c r="D571" s="8">
        <v>45022.111111111109</v>
      </c>
      <c r="E571" s="8">
        <v>45022.185416666667</v>
      </c>
      <c r="F571" t="s">
        <v>21</v>
      </c>
      <c r="G571" t="s">
        <v>22</v>
      </c>
      <c r="H571" t="s">
        <v>16</v>
      </c>
      <c r="I571" s="5">
        <v>38.4</v>
      </c>
      <c r="J571" t="s">
        <v>17</v>
      </c>
      <c r="K571">
        <v>570</v>
      </c>
      <c r="L571" t="s">
        <v>37</v>
      </c>
      <c r="M571" t="s">
        <v>783</v>
      </c>
      <c r="N571">
        <f>VLOOKUP(salacsv__2[[#This Row],[Número de Orden]],Hoja4!A573:B1339,2,FALSE)</f>
        <v>85</v>
      </c>
      <c r="O571" s="9">
        <f>DATE(YEAR(salacsv__2[[#This Row],[Hora de Llegada]]),MONTH(salacsv__2[[#This Row],[Hora de Llegada]]),DAY(salacsv__2[[#This Row],[Hora de Llegada]]))</f>
        <v>45022</v>
      </c>
      <c r="P571" s="6">
        <f>MOD(salacsv__2[[#This Row],[Hora de Llegada]],1)</f>
        <v>0.11111111110949423</v>
      </c>
      <c r="Q571" s="6">
        <f>MOD(salacsv__2[[#This Row],[Hora de Salida]],1)</f>
        <v>0.18541666666715173</v>
      </c>
      <c r="R571" s="6">
        <f>IF(salacsv__2[[#This Row],[Estado de la Mesa]]="Ocupada",(salacsv__2[[#This Row],[Hora de salida2]]-salacsv__2[[#This Row],[Hora de llegada2]])+$V$2,salacsv__2[[#This Row],[Hora de salida2]]-salacsv__2[[#This Row],[Hora de llegada2]])</f>
        <v>7.4305555557657499E-2</v>
      </c>
      <c r="S571" s="5">
        <f>VLOOKUP(salacsv__2[[#This Row],[Número de Orden]],Hoja4!A573:C1339,3,FALSE)/60</f>
        <v>0.76666666666666672</v>
      </c>
      <c r="T571" s="5">
        <f>IF(salacsv__2[[#This Row],[Tiempo de permanencia]]*24-S571&lt;0,0,salacsv__2[[#This Row],[Tiempo de permanencia]]*24-S571)</f>
        <v>1.0166666667171134</v>
      </c>
      <c r="U571" t="str">
        <f>IF(salacsv__2[[#This Row],[Tiempo de degustación (Horas)]]&gt;0,"SI","NO")</f>
        <v>SI</v>
      </c>
      <c r="W571" s="7" t="str">
        <f>TEXT(salacsv__2[[#This Row],[Fecha de factura]],"DDDD")</f>
        <v>jueves</v>
      </c>
    </row>
    <row r="572" spans="1:23" x14ac:dyDescent="0.25">
      <c r="A572">
        <v>15</v>
      </c>
      <c r="B572" t="s">
        <v>196</v>
      </c>
      <c r="C572">
        <v>2</v>
      </c>
      <c r="D572" s="8">
        <v>45022.056250000001</v>
      </c>
      <c r="E572" s="8">
        <v>45022.120833333334</v>
      </c>
      <c r="F572" t="s">
        <v>21</v>
      </c>
      <c r="G572" t="s">
        <v>22</v>
      </c>
      <c r="H572" t="s">
        <v>16</v>
      </c>
      <c r="I572" s="5">
        <v>49.54</v>
      </c>
      <c r="J572" t="s">
        <v>17</v>
      </c>
      <c r="K572">
        <v>571</v>
      </c>
      <c r="L572" t="s">
        <v>18</v>
      </c>
      <c r="M572" t="s">
        <v>50</v>
      </c>
      <c r="N572">
        <f>VLOOKUP(salacsv__2[[#This Row],[Número de Orden]],Hoja4!A574:B1340,2,FALSE)</f>
        <v>54</v>
      </c>
      <c r="O572" s="9">
        <f>DATE(YEAR(salacsv__2[[#This Row],[Hora de Llegada]]),MONTH(salacsv__2[[#This Row],[Hora de Llegada]]),DAY(salacsv__2[[#This Row],[Hora de Llegada]]))</f>
        <v>45022</v>
      </c>
      <c r="P572" s="6">
        <f>MOD(salacsv__2[[#This Row],[Hora de Llegada]],1)</f>
        <v>5.6250000001455192E-2</v>
      </c>
      <c r="Q572" s="6">
        <f>MOD(salacsv__2[[#This Row],[Hora de Salida]],1)</f>
        <v>0.12083333333430346</v>
      </c>
      <c r="R572" s="6">
        <f>IF(salacsv__2[[#This Row],[Estado de la Mesa]]="Ocupada",(salacsv__2[[#This Row],[Hora de salida2]]-salacsv__2[[#This Row],[Hora de llegada2]])+$V$2,salacsv__2[[#This Row],[Hora de salida2]]-salacsv__2[[#This Row],[Hora de llegada2]])</f>
        <v>6.4583333332848269E-2</v>
      </c>
      <c r="S572" s="5">
        <f>VLOOKUP(salacsv__2[[#This Row],[Número de Orden]],Hoja4!A574:C1340,3,FALSE)/60</f>
        <v>0.43333333333333335</v>
      </c>
      <c r="T572" s="5">
        <f>IF(salacsv__2[[#This Row],[Tiempo de permanencia]]*24-S572&lt;0,0,salacsv__2[[#This Row],[Tiempo de permanencia]]*24-S572)</f>
        <v>1.1166666666550251</v>
      </c>
      <c r="U572" t="str">
        <f>IF(salacsv__2[[#This Row],[Tiempo de degustación (Horas)]]&gt;0,"SI","NO")</f>
        <v>SI</v>
      </c>
      <c r="W572" s="7" t="str">
        <f>TEXT(salacsv__2[[#This Row],[Fecha de factura]],"DDDD")</f>
        <v>jueves</v>
      </c>
    </row>
    <row r="573" spans="1:23" x14ac:dyDescent="0.25">
      <c r="A573">
        <v>19</v>
      </c>
      <c r="B573" t="s">
        <v>928</v>
      </c>
      <c r="C573">
        <v>3</v>
      </c>
      <c r="D573" s="8">
        <v>45022.120138888888</v>
      </c>
      <c r="E573" s="8">
        <v>45022.268750000003</v>
      </c>
      <c r="F573" t="s">
        <v>14</v>
      </c>
      <c r="G573" t="s">
        <v>22</v>
      </c>
      <c r="H573" t="s">
        <v>23</v>
      </c>
      <c r="I573" s="5">
        <v>46.21</v>
      </c>
      <c r="J573" t="s">
        <v>24</v>
      </c>
      <c r="K573">
        <v>572</v>
      </c>
      <c r="L573" t="s">
        <v>25</v>
      </c>
      <c r="M573" t="s">
        <v>929</v>
      </c>
      <c r="N573">
        <f>VLOOKUP(salacsv__2[[#This Row],[Número de Orden]],Hoja4!A575:B1341,2,FALSE)</f>
        <v>74</v>
      </c>
      <c r="O573" s="9">
        <f>DATE(YEAR(salacsv__2[[#This Row],[Hora de Llegada]]),MONTH(salacsv__2[[#This Row],[Hora de Llegada]]),DAY(salacsv__2[[#This Row],[Hora de Llegada]]))</f>
        <v>45022</v>
      </c>
      <c r="P573" s="6">
        <f>MOD(salacsv__2[[#This Row],[Hora de Llegada]],1)</f>
        <v>0.12013888888759539</v>
      </c>
      <c r="Q573" s="6">
        <f>MOD(salacsv__2[[#This Row],[Hora de Salida]],1)</f>
        <v>0.26875000000291038</v>
      </c>
      <c r="R573" s="6">
        <f>IF(salacsv__2[[#This Row],[Estado de la Mesa]]="Ocupada",(salacsv__2[[#This Row],[Hora de salida2]]-salacsv__2[[#This Row],[Hora de llegada2]])+$V$2,salacsv__2[[#This Row],[Hora de salida2]]-salacsv__2[[#This Row],[Hora de llegada2]])</f>
        <v>0.15902777778198166</v>
      </c>
      <c r="S573" s="5">
        <f>VLOOKUP(salacsv__2[[#This Row],[Número de Orden]],Hoja4!A575:C1341,3,FALSE)/60</f>
        <v>0.73333333333333328</v>
      </c>
      <c r="T573" s="5">
        <f>IF(salacsv__2[[#This Row],[Tiempo de permanencia]]*24-S573&lt;0,0,salacsv__2[[#This Row],[Tiempo de permanencia]]*24-S573)</f>
        <v>3.0833333334342266</v>
      </c>
      <c r="U573" t="str">
        <f>IF(salacsv__2[[#This Row],[Tiempo de degustación (Horas)]]&gt;0,"SI","NO")</f>
        <v>SI</v>
      </c>
      <c r="W573" s="7" t="str">
        <f>TEXT(salacsv__2[[#This Row],[Fecha de factura]],"DDDD")</f>
        <v>jueves</v>
      </c>
    </row>
    <row r="574" spans="1:23" x14ac:dyDescent="0.25">
      <c r="A574">
        <v>7</v>
      </c>
      <c r="B574" t="s">
        <v>930</v>
      </c>
      <c r="C574">
        <v>3</v>
      </c>
      <c r="D574" s="8">
        <v>45022.133333333331</v>
      </c>
      <c r="E574" s="8">
        <v>45022.29791666667</v>
      </c>
      <c r="F574" t="s">
        <v>52</v>
      </c>
      <c r="G574" t="s">
        <v>22</v>
      </c>
      <c r="H574" t="s">
        <v>16</v>
      </c>
      <c r="I574" s="5">
        <v>47.08</v>
      </c>
      <c r="J574" t="s">
        <v>24</v>
      </c>
      <c r="K574">
        <v>573</v>
      </c>
      <c r="L574" t="s">
        <v>33</v>
      </c>
      <c r="M574" t="s">
        <v>931</v>
      </c>
      <c r="N574">
        <f>VLOOKUP(salacsv__2[[#This Row],[Número de Orden]],Hoja4!A576:B1342,2,FALSE)</f>
        <v>165</v>
      </c>
      <c r="O574" s="9">
        <f>DATE(YEAR(salacsv__2[[#This Row],[Hora de Llegada]]),MONTH(salacsv__2[[#This Row],[Hora de Llegada]]),DAY(salacsv__2[[#This Row],[Hora de Llegada]]))</f>
        <v>45022</v>
      </c>
      <c r="P574" s="6">
        <f>MOD(salacsv__2[[#This Row],[Hora de Llegada]],1)</f>
        <v>0.13333333333139308</v>
      </c>
      <c r="Q574" s="6">
        <f>MOD(salacsv__2[[#This Row],[Hora de Salida]],1)</f>
        <v>0.29791666667006211</v>
      </c>
      <c r="R574" s="6">
        <f>IF(salacsv__2[[#This Row],[Estado de la Mesa]]="Ocupada",(salacsv__2[[#This Row],[Hora de salida2]]-salacsv__2[[#This Row],[Hora de llegada2]])+$V$2,salacsv__2[[#This Row],[Hora de salida2]]-salacsv__2[[#This Row],[Hora de llegada2]])</f>
        <v>0.17500000000533569</v>
      </c>
      <c r="S574" s="5">
        <f>VLOOKUP(salacsv__2[[#This Row],[Número de Orden]],Hoja4!A576:C1342,3,FALSE)/60</f>
        <v>1.1499999999999999</v>
      </c>
      <c r="T574" s="5">
        <f>IF(salacsv__2[[#This Row],[Tiempo de permanencia]]*24-S574&lt;0,0,salacsv__2[[#This Row],[Tiempo de permanencia]]*24-S574)</f>
        <v>3.0500000001280569</v>
      </c>
      <c r="U574" t="str">
        <f>IF(salacsv__2[[#This Row],[Tiempo de degustación (Horas)]]&gt;0,"SI","NO")</f>
        <v>SI</v>
      </c>
      <c r="W574" s="7" t="str">
        <f>TEXT(salacsv__2[[#This Row],[Fecha de factura]],"DDDD")</f>
        <v>jueves</v>
      </c>
    </row>
    <row r="575" spans="1:23" x14ac:dyDescent="0.25">
      <c r="A575">
        <v>20</v>
      </c>
      <c r="B575" t="s">
        <v>932</v>
      </c>
      <c r="C575">
        <v>3</v>
      </c>
      <c r="D575" s="8">
        <v>45022.021527777775</v>
      </c>
      <c r="E575" s="8">
        <v>45022.130555555559</v>
      </c>
      <c r="F575" t="s">
        <v>21</v>
      </c>
      <c r="G575" t="s">
        <v>22</v>
      </c>
      <c r="H575" t="s">
        <v>16</v>
      </c>
      <c r="I575" s="5">
        <v>42.57</v>
      </c>
      <c r="J575" t="s">
        <v>17</v>
      </c>
      <c r="K575">
        <v>574</v>
      </c>
      <c r="L575" t="s">
        <v>25</v>
      </c>
      <c r="M575" t="s">
        <v>933</v>
      </c>
      <c r="N575">
        <f>VLOOKUP(salacsv__2[[#This Row],[Número de Orden]],Hoja4!A577:B1343,2,FALSE)</f>
        <v>207</v>
      </c>
      <c r="O575" s="9">
        <f>DATE(YEAR(salacsv__2[[#This Row],[Hora de Llegada]]),MONTH(salacsv__2[[#This Row],[Hora de Llegada]]),DAY(salacsv__2[[#This Row],[Hora de Llegada]]))</f>
        <v>45022</v>
      </c>
      <c r="P575" s="6">
        <f>MOD(salacsv__2[[#This Row],[Hora de Llegada]],1)</f>
        <v>2.1527777775190771E-2</v>
      </c>
      <c r="Q575" s="6">
        <f>MOD(salacsv__2[[#This Row],[Hora de Salida]],1)</f>
        <v>0.13055555555911269</v>
      </c>
      <c r="R575" s="6">
        <f>IF(salacsv__2[[#This Row],[Estado de la Mesa]]="Ocupada",(salacsv__2[[#This Row],[Hora de salida2]]-salacsv__2[[#This Row],[Hora de llegada2]])+$V$2,salacsv__2[[#This Row],[Hora de salida2]]-salacsv__2[[#This Row],[Hora de llegada2]])</f>
        <v>0.10902777778392192</v>
      </c>
      <c r="S575" s="5">
        <f>VLOOKUP(salacsv__2[[#This Row],[Número de Orden]],Hoja4!A577:C1343,3,FALSE)/60</f>
        <v>2.8</v>
      </c>
      <c r="T575" s="5">
        <f>IF(salacsv__2[[#This Row],[Tiempo de permanencia]]*24-S575&lt;0,0,salacsv__2[[#This Row],[Tiempo de permanencia]]*24-S575)</f>
        <v>0</v>
      </c>
      <c r="U575" t="str">
        <f>IF(salacsv__2[[#This Row],[Tiempo de degustación (Horas)]]&gt;0,"SI","NO")</f>
        <v>NO</v>
      </c>
      <c r="W575" s="7" t="str">
        <f>TEXT(salacsv__2[[#This Row],[Fecha de factura]],"DDDD")</f>
        <v>jueves</v>
      </c>
    </row>
    <row r="576" spans="1:23" x14ac:dyDescent="0.25">
      <c r="A576">
        <v>15</v>
      </c>
      <c r="B576" t="s">
        <v>197</v>
      </c>
      <c r="C576">
        <v>4</v>
      </c>
      <c r="D576" s="8">
        <v>45022.066666666666</v>
      </c>
      <c r="E576" s="8">
        <v>45022.197222222225</v>
      </c>
      <c r="F576" t="s">
        <v>14</v>
      </c>
      <c r="G576" t="s">
        <v>22</v>
      </c>
      <c r="H576" t="s">
        <v>16</v>
      </c>
      <c r="I576" s="5">
        <v>33.520000000000003</v>
      </c>
      <c r="J576" t="s">
        <v>17</v>
      </c>
      <c r="K576">
        <v>575</v>
      </c>
      <c r="L576" t="s">
        <v>70</v>
      </c>
      <c r="M576" t="s">
        <v>46</v>
      </c>
      <c r="N576">
        <f>VLOOKUP(salacsv__2[[#This Row],[Número de Orden]],Hoja4!A578:B1344,2,FALSE)</f>
        <v>18</v>
      </c>
      <c r="O576" s="9">
        <f>DATE(YEAR(salacsv__2[[#This Row],[Hora de Llegada]]),MONTH(salacsv__2[[#This Row],[Hora de Llegada]]),DAY(salacsv__2[[#This Row],[Hora de Llegada]]))</f>
        <v>45022</v>
      </c>
      <c r="P576" s="6">
        <f>MOD(salacsv__2[[#This Row],[Hora de Llegada]],1)</f>
        <v>6.6666666665696539E-2</v>
      </c>
      <c r="Q576" s="6">
        <f>MOD(salacsv__2[[#This Row],[Hora de Salida]],1)</f>
        <v>0.19722222222480923</v>
      </c>
      <c r="R576" s="6">
        <f>IF(salacsv__2[[#This Row],[Estado de la Mesa]]="Ocupada",(salacsv__2[[#This Row],[Hora de salida2]]-salacsv__2[[#This Row],[Hora de llegada2]])+$V$2,salacsv__2[[#This Row],[Hora de salida2]]-salacsv__2[[#This Row],[Hora de llegada2]])</f>
        <v>0.13055555555911269</v>
      </c>
      <c r="S576" s="5">
        <f>VLOOKUP(salacsv__2[[#This Row],[Número de Orden]],Hoja4!A578:C1344,3,FALSE)/60</f>
        <v>0.73333333333333328</v>
      </c>
      <c r="T576" s="5">
        <f>IF(salacsv__2[[#This Row],[Tiempo de permanencia]]*24-S576&lt;0,0,salacsv__2[[#This Row],[Tiempo de permanencia]]*24-S576)</f>
        <v>2.4000000000853712</v>
      </c>
      <c r="U576" t="str">
        <f>IF(salacsv__2[[#This Row],[Tiempo de degustación (Horas)]]&gt;0,"SI","NO")</f>
        <v>SI</v>
      </c>
      <c r="W576" s="7" t="str">
        <f>TEXT(salacsv__2[[#This Row],[Fecha de factura]],"DDDD")</f>
        <v>jueves</v>
      </c>
    </row>
    <row r="577" spans="1:23" x14ac:dyDescent="0.25">
      <c r="A577">
        <v>9</v>
      </c>
      <c r="B577" t="s">
        <v>934</v>
      </c>
      <c r="C577">
        <v>1</v>
      </c>
      <c r="D577" s="8">
        <v>45022.164583333331</v>
      </c>
      <c r="E577" s="8">
        <v>45022.29583333333</v>
      </c>
      <c r="F577" t="s">
        <v>14</v>
      </c>
      <c r="G577" t="s">
        <v>15</v>
      </c>
      <c r="H577" t="s">
        <v>23</v>
      </c>
      <c r="I577" s="5">
        <v>21.71</v>
      </c>
      <c r="J577" t="s">
        <v>28</v>
      </c>
      <c r="K577">
        <v>576</v>
      </c>
      <c r="L577" t="s">
        <v>55</v>
      </c>
      <c r="M577" t="s">
        <v>935</v>
      </c>
      <c r="N577">
        <f>VLOOKUP(salacsv__2[[#This Row],[Número de Orden]],Hoja4!A579:B1345,2,FALSE)</f>
        <v>234</v>
      </c>
      <c r="O577" s="9">
        <f>DATE(YEAR(salacsv__2[[#This Row],[Hora de Llegada]]),MONTH(salacsv__2[[#This Row],[Hora de Llegada]]),DAY(salacsv__2[[#This Row],[Hora de Llegada]]))</f>
        <v>45022</v>
      </c>
      <c r="P577" s="6">
        <f>MOD(salacsv__2[[#This Row],[Hora de Llegada]],1)</f>
        <v>0.16458333333139308</v>
      </c>
      <c r="Q577" s="6">
        <f>MOD(salacsv__2[[#This Row],[Hora de Salida]],1)</f>
        <v>0.29583333332993789</v>
      </c>
      <c r="R577" s="6">
        <f>IF(salacsv__2[[#This Row],[Estado de la Mesa]]="Ocupada",(salacsv__2[[#This Row],[Hora de salida2]]-salacsv__2[[#This Row],[Hora de llegada2]])+$V$2,salacsv__2[[#This Row],[Hora de salida2]]-salacsv__2[[#This Row],[Hora de llegada2]])</f>
        <v>0.13124999999854481</v>
      </c>
      <c r="S577" s="5">
        <f>VLOOKUP(salacsv__2[[#This Row],[Número de Orden]],Hoja4!A579:C1345,3,FALSE)/60</f>
        <v>1.9166666666666667</v>
      </c>
      <c r="T577" s="5">
        <f>IF(salacsv__2[[#This Row],[Tiempo de permanencia]]*24-S577&lt;0,0,salacsv__2[[#This Row],[Tiempo de permanencia]]*24-S577)</f>
        <v>1.2333333332984087</v>
      </c>
      <c r="U577" t="str">
        <f>IF(salacsv__2[[#This Row],[Tiempo de degustación (Horas)]]&gt;0,"SI","NO")</f>
        <v>SI</v>
      </c>
      <c r="W577" s="7" t="str">
        <f>TEXT(salacsv__2[[#This Row],[Fecha de factura]],"DDDD")</f>
        <v>jueves</v>
      </c>
    </row>
    <row r="578" spans="1:23" x14ac:dyDescent="0.25">
      <c r="A578">
        <v>5</v>
      </c>
      <c r="B578" t="s">
        <v>231</v>
      </c>
      <c r="C578">
        <v>4</v>
      </c>
      <c r="D578" s="8">
        <v>45022.134027777778</v>
      </c>
      <c r="E578" s="8">
        <v>45022.277777777781</v>
      </c>
      <c r="F578" t="s">
        <v>14</v>
      </c>
      <c r="G578" t="s">
        <v>22</v>
      </c>
      <c r="H578" t="s">
        <v>16</v>
      </c>
      <c r="I578" s="5">
        <v>34.119999999999997</v>
      </c>
      <c r="J578" t="s">
        <v>17</v>
      </c>
      <c r="K578">
        <v>577</v>
      </c>
      <c r="L578" t="s">
        <v>18</v>
      </c>
      <c r="M578" t="s">
        <v>936</v>
      </c>
      <c r="N578">
        <f>VLOOKUP(salacsv__2[[#This Row],[Número de Orden]],Hoja4!A580:B1346,2,FALSE)</f>
        <v>40</v>
      </c>
      <c r="O578" s="9">
        <f>DATE(YEAR(salacsv__2[[#This Row],[Hora de Llegada]]),MONTH(salacsv__2[[#This Row],[Hora de Llegada]]),DAY(salacsv__2[[#This Row],[Hora de Llegada]]))</f>
        <v>45022</v>
      </c>
      <c r="P578" s="6">
        <f>MOD(salacsv__2[[#This Row],[Hora de Llegada]],1)</f>
        <v>0.13402777777810115</v>
      </c>
      <c r="Q578" s="6">
        <f>MOD(salacsv__2[[#This Row],[Hora de Salida]],1)</f>
        <v>0.27777777778101154</v>
      </c>
      <c r="R578" s="6">
        <f>IF(salacsv__2[[#This Row],[Estado de la Mesa]]="Ocupada",(salacsv__2[[#This Row],[Hora de salida2]]-salacsv__2[[#This Row],[Hora de llegada2]])+$V$2,salacsv__2[[#This Row],[Hora de salida2]]-salacsv__2[[#This Row],[Hora de llegada2]])</f>
        <v>0.14375000000291038</v>
      </c>
      <c r="S578" s="5">
        <f>VLOOKUP(salacsv__2[[#This Row],[Número de Orden]],Hoja4!A580:C1346,3,FALSE)/60</f>
        <v>0.41666666666666669</v>
      </c>
      <c r="T578" s="5">
        <f>IF(salacsv__2[[#This Row],[Tiempo de permanencia]]*24-S578&lt;0,0,salacsv__2[[#This Row],[Tiempo de permanencia]]*24-S578)</f>
        <v>3.0333333334031827</v>
      </c>
      <c r="U578" t="str">
        <f>IF(salacsv__2[[#This Row],[Tiempo de degustación (Horas)]]&gt;0,"SI","NO")</f>
        <v>SI</v>
      </c>
      <c r="W578" s="7" t="str">
        <f>TEXT(salacsv__2[[#This Row],[Fecha de factura]],"DDDD")</f>
        <v>jueves</v>
      </c>
    </row>
    <row r="579" spans="1:23" x14ac:dyDescent="0.25">
      <c r="A579">
        <v>11</v>
      </c>
      <c r="B579" t="s">
        <v>198</v>
      </c>
      <c r="C579">
        <v>6</v>
      </c>
      <c r="D579" s="8">
        <v>45022.09097222222</v>
      </c>
      <c r="E579" s="8">
        <v>45022.183333333334</v>
      </c>
      <c r="F579" t="s">
        <v>52</v>
      </c>
      <c r="G579" t="s">
        <v>22</v>
      </c>
      <c r="H579" t="s">
        <v>16</v>
      </c>
      <c r="I579" s="5">
        <v>32.799999999999997</v>
      </c>
      <c r="J579" t="s">
        <v>24</v>
      </c>
      <c r="K579">
        <v>578</v>
      </c>
      <c r="L579" t="s">
        <v>59</v>
      </c>
      <c r="M579" t="s">
        <v>40</v>
      </c>
      <c r="N579">
        <f>VLOOKUP(salacsv__2[[#This Row],[Número de Orden]],Hoja4!A581:B1347,2,FALSE)</f>
        <v>90</v>
      </c>
      <c r="O579" s="9">
        <f>DATE(YEAR(salacsv__2[[#This Row],[Hora de Llegada]]),MONTH(salacsv__2[[#This Row],[Hora de Llegada]]),DAY(salacsv__2[[#This Row],[Hora de Llegada]]))</f>
        <v>45022</v>
      </c>
      <c r="P579" s="6">
        <f>MOD(salacsv__2[[#This Row],[Hora de Llegada]],1)</f>
        <v>9.0972222220443655E-2</v>
      </c>
      <c r="Q579" s="6">
        <f>MOD(salacsv__2[[#This Row],[Hora de Salida]],1)</f>
        <v>0.18333333333430346</v>
      </c>
      <c r="R579" s="6">
        <f>IF(salacsv__2[[#This Row],[Estado de la Mesa]]="Ocupada",(salacsv__2[[#This Row],[Hora de salida2]]-salacsv__2[[#This Row],[Hora de llegada2]])+$V$2,salacsv__2[[#This Row],[Hora de salida2]]-salacsv__2[[#This Row],[Hora de llegada2]])</f>
        <v>0.10277777778052648</v>
      </c>
      <c r="S579" s="5">
        <f>VLOOKUP(salacsv__2[[#This Row],[Número de Orden]],Hoja4!A581:C1347,3,FALSE)/60</f>
        <v>0.73333333333333328</v>
      </c>
      <c r="T579" s="5">
        <f>IF(salacsv__2[[#This Row],[Tiempo de permanencia]]*24-S579&lt;0,0,salacsv__2[[#This Row],[Tiempo de permanencia]]*24-S579)</f>
        <v>1.733333333399302</v>
      </c>
      <c r="U579" t="str">
        <f>IF(salacsv__2[[#This Row],[Tiempo de degustación (Horas)]]&gt;0,"SI","NO")</f>
        <v>SI</v>
      </c>
      <c r="W579" s="7" t="str">
        <f>TEXT(salacsv__2[[#This Row],[Fecha de factura]],"DDDD")</f>
        <v>jueves</v>
      </c>
    </row>
    <row r="580" spans="1:23" x14ac:dyDescent="0.25">
      <c r="A580">
        <v>9</v>
      </c>
      <c r="B580" t="s">
        <v>199</v>
      </c>
      <c r="C580">
        <v>2</v>
      </c>
      <c r="D580" s="8">
        <v>45022.006944444445</v>
      </c>
      <c r="E580" s="8">
        <v>45022.095138888886</v>
      </c>
      <c r="F580" t="s">
        <v>52</v>
      </c>
      <c r="G580" t="s">
        <v>22</v>
      </c>
      <c r="H580" t="s">
        <v>16</v>
      </c>
      <c r="I580" s="5">
        <v>35.96</v>
      </c>
      <c r="J580" t="s">
        <v>17</v>
      </c>
      <c r="K580">
        <v>579</v>
      </c>
      <c r="L580" t="s">
        <v>70</v>
      </c>
      <c r="M580" t="s">
        <v>60</v>
      </c>
      <c r="N580">
        <f>VLOOKUP(salacsv__2[[#This Row],[Número de Orden]],Hoja4!A582:B1348,2,FALSE)</f>
        <v>50</v>
      </c>
      <c r="O580" s="9">
        <f>DATE(YEAR(salacsv__2[[#This Row],[Hora de Llegada]]),MONTH(salacsv__2[[#This Row],[Hora de Llegada]]),DAY(salacsv__2[[#This Row],[Hora de Llegada]]))</f>
        <v>45022</v>
      </c>
      <c r="P580" s="6">
        <f>MOD(salacsv__2[[#This Row],[Hora de Llegada]],1)</f>
        <v>6.9444444452528842E-3</v>
      </c>
      <c r="Q580" s="6">
        <f>MOD(salacsv__2[[#This Row],[Hora de Salida]],1)</f>
        <v>9.5138888886140194E-2</v>
      </c>
      <c r="R580" s="6">
        <f>IF(salacsv__2[[#This Row],[Estado de la Mesa]]="Ocupada",(salacsv__2[[#This Row],[Hora de salida2]]-salacsv__2[[#This Row],[Hora de llegada2]])+$V$2,salacsv__2[[#This Row],[Hora de salida2]]-salacsv__2[[#This Row],[Hora de llegada2]])</f>
        <v>8.819444444088731E-2</v>
      </c>
      <c r="S580" s="5">
        <f>VLOOKUP(salacsv__2[[#This Row],[Número de Orden]],Hoja4!A582:C1348,3,FALSE)/60</f>
        <v>0.8</v>
      </c>
      <c r="T580" s="5">
        <f>IF(salacsv__2[[#This Row],[Tiempo de permanencia]]*24-S580&lt;0,0,salacsv__2[[#This Row],[Tiempo de permanencia]]*24-S580)</f>
        <v>1.3166666665812954</v>
      </c>
      <c r="U580" t="str">
        <f>IF(salacsv__2[[#This Row],[Tiempo de degustación (Horas)]]&gt;0,"SI","NO")</f>
        <v>SI</v>
      </c>
      <c r="W580" s="7" t="str">
        <f>TEXT(salacsv__2[[#This Row],[Fecha de factura]],"DDDD")</f>
        <v>jueves</v>
      </c>
    </row>
    <row r="581" spans="1:23" x14ac:dyDescent="0.25">
      <c r="A581">
        <v>10</v>
      </c>
      <c r="B581" t="s">
        <v>43</v>
      </c>
      <c r="C581">
        <v>5</v>
      </c>
      <c r="D581" s="8">
        <v>45022.004166666666</v>
      </c>
      <c r="E581" s="8">
        <v>45022.054166666669</v>
      </c>
      <c r="F581" t="s">
        <v>14</v>
      </c>
      <c r="G581" t="s">
        <v>22</v>
      </c>
      <c r="H581" t="s">
        <v>36</v>
      </c>
      <c r="I581" s="5">
        <v>44.54</v>
      </c>
      <c r="J581" t="s">
        <v>17</v>
      </c>
      <c r="K581">
        <v>580</v>
      </c>
      <c r="L581" t="s">
        <v>55</v>
      </c>
      <c r="M581" t="s">
        <v>112</v>
      </c>
      <c r="N581">
        <f>VLOOKUP(salacsv__2[[#This Row],[Número de Orden]],Hoja4!A583:B1349,2,FALSE)</f>
        <v>33</v>
      </c>
      <c r="O581" s="9">
        <f>DATE(YEAR(salacsv__2[[#This Row],[Hora de Llegada]]),MONTH(salacsv__2[[#This Row],[Hora de Llegada]]),DAY(salacsv__2[[#This Row],[Hora de Llegada]]))</f>
        <v>45022</v>
      </c>
      <c r="P581" s="6">
        <f>MOD(salacsv__2[[#This Row],[Hora de Llegada]],1)</f>
        <v>4.166666665696539E-3</v>
      </c>
      <c r="Q581" s="6">
        <f>MOD(salacsv__2[[#This Row],[Hora de Salida]],1)</f>
        <v>5.4166666668606922E-2</v>
      </c>
      <c r="R581" s="6">
        <f>IF(salacsv__2[[#This Row],[Estado de la Mesa]]="Ocupada",(salacsv__2[[#This Row],[Hora de salida2]]-salacsv__2[[#This Row],[Hora de llegada2]])+$V$2,salacsv__2[[#This Row],[Hora de salida2]]-salacsv__2[[#This Row],[Hora de llegada2]])</f>
        <v>5.0000000002910383E-2</v>
      </c>
      <c r="S581" s="5">
        <f>VLOOKUP(salacsv__2[[#This Row],[Número de Orden]],Hoja4!A583:C1349,3,FALSE)/60</f>
        <v>0.5</v>
      </c>
      <c r="T581" s="5">
        <f>IF(salacsv__2[[#This Row],[Tiempo de permanencia]]*24-S581&lt;0,0,salacsv__2[[#This Row],[Tiempo de permanencia]]*24-S581)</f>
        <v>0.70000000006984919</v>
      </c>
      <c r="U581" t="str">
        <f>IF(salacsv__2[[#This Row],[Tiempo de degustación (Horas)]]&gt;0,"SI","NO")</f>
        <v>SI</v>
      </c>
      <c r="W581" s="7" t="str">
        <f>TEXT(salacsv__2[[#This Row],[Fecha de factura]],"DDDD")</f>
        <v>jueves</v>
      </c>
    </row>
    <row r="582" spans="1:23" x14ac:dyDescent="0.25">
      <c r="A582">
        <v>18</v>
      </c>
      <c r="B582" t="s">
        <v>386</v>
      </c>
      <c r="C582">
        <v>5</v>
      </c>
      <c r="D582" s="8">
        <v>45022.147916666669</v>
      </c>
      <c r="E582" s="8">
        <v>45022.213888888888</v>
      </c>
      <c r="F582" t="s">
        <v>14</v>
      </c>
      <c r="G582" t="s">
        <v>22</v>
      </c>
      <c r="H582" t="s">
        <v>16</v>
      </c>
      <c r="I582" s="5">
        <v>13.27</v>
      </c>
      <c r="J582" t="s">
        <v>24</v>
      </c>
      <c r="K582">
        <v>581</v>
      </c>
      <c r="L582" t="s">
        <v>18</v>
      </c>
      <c r="M582" t="s">
        <v>494</v>
      </c>
      <c r="N582">
        <f>VLOOKUP(salacsv__2[[#This Row],[Número de Orden]],Hoja4!A584:B1350,2,FALSE)</f>
        <v>123</v>
      </c>
      <c r="O582" s="9">
        <f>DATE(YEAR(salacsv__2[[#This Row],[Hora de Llegada]]),MONTH(salacsv__2[[#This Row],[Hora de Llegada]]),DAY(salacsv__2[[#This Row],[Hora de Llegada]]))</f>
        <v>45022</v>
      </c>
      <c r="P582" s="6">
        <f>MOD(salacsv__2[[#This Row],[Hora de Llegada]],1)</f>
        <v>0.14791666666860692</v>
      </c>
      <c r="Q582" s="6">
        <f>MOD(salacsv__2[[#This Row],[Hora de Salida]],1)</f>
        <v>0.21388888888759539</v>
      </c>
      <c r="R582" s="6">
        <f>IF(salacsv__2[[#This Row],[Estado de la Mesa]]="Ocupada",(salacsv__2[[#This Row],[Hora de salida2]]-salacsv__2[[#This Row],[Hora de llegada2]])+$V$2,salacsv__2[[#This Row],[Hora de salida2]]-salacsv__2[[#This Row],[Hora de llegada2]])</f>
        <v>7.6388888885655135E-2</v>
      </c>
      <c r="S582" s="5">
        <f>VLOOKUP(salacsv__2[[#This Row],[Número de Orden]],Hoja4!A584:C1350,3,FALSE)/60</f>
        <v>0.91666666666666663</v>
      </c>
      <c r="T582" s="5">
        <f>IF(salacsv__2[[#This Row],[Tiempo de permanencia]]*24-S582&lt;0,0,salacsv__2[[#This Row],[Tiempo de permanencia]]*24-S582)</f>
        <v>0.91666666658905649</v>
      </c>
      <c r="U582" t="str">
        <f>IF(salacsv__2[[#This Row],[Tiempo de degustación (Horas)]]&gt;0,"SI","NO")</f>
        <v>SI</v>
      </c>
      <c r="W582" s="7" t="str">
        <f>TEXT(salacsv__2[[#This Row],[Fecha de factura]],"DDDD")</f>
        <v>jueves</v>
      </c>
    </row>
    <row r="583" spans="1:23" x14ac:dyDescent="0.25">
      <c r="A583">
        <v>3</v>
      </c>
      <c r="B583" t="s">
        <v>200</v>
      </c>
      <c r="C583">
        <v>1</v>
      </c>
      <c r="D583" s="8">
        <v>45022.158333333333</v>
      </c>
      <c r="E583" s="8">
        <v>45022.214583333334</v>
      </c>
      <c r="F583" t="s">
        <v>32</v>
      </c>
      <c r="G583" t="s">
        <v>22</v>
      </c>
      <c r="H583" t="s">
        <v>16</v>
      </c>
      <c r="I583" s="5">
        <v>20.23</v>
      </c>
      <c r="J583" t="s">
        <v>28</v>
      </c>
      <c r="K583">
        <v>582</v>
      </c>
      <c r="L583" t="s">
        <v>55</v>
      </c>
      <c r="M583" t="s">
        <v>50</v>
      </c>
      <c r="N583">
        <f>VLOOKUP(salacsv__2[[#This Row],[Número de Orden]],Hoja4!A585:B1351,2,FALSE)</f>
        <v>54</v>
      </c>
      <c r="O583" s="9">
        <f>DATE(YEAR(salacsv__2[[#This Row],[Hora de Llegada]]),MONTH(salacsv__2[[#This Row],[Hora de Llegada]]),DAY(salacsv__2[[#This Row],[Hora de Llegada]]))</f>
        <v>45022</v>
      </c>
      <c r="P583" s="6">
        <f>MOD(salacsv__2[[#This Row],[Hora de Llegada]],1)</f>
        <v>0.15833333333284827</v>
      </c>
      <c r="Q583" s="6">
        <f>MOD(salacsv__2[[#This Row],[Hora de Salida]],1)</f>
        <v>0.21458333333430346</v>
      </c>
      <c r="R583" s="6">
        <f>IF(salacsv__2[[#This Row],[Estado de la Mesa]]="Ocupada",(salacsv__2[[#This Row],[Hora de salida2]]-salacsv__2[[#This Row],[Hora de llegada2]])+$V$2,salacsv__2[[#This Row],[Hora de salida2]]-salacsv__2[[#This Row],[Hora de llegada2]])</f>
        <v>5.6250000001455192E-2</v>
      </c>
      <c r="S583" s="5">
        <f>VLOOKUP(salacsv__2[[#This Row],[Número de Orden]],Hoja4!A585:C1351,3,FALSE)/60</f>
        <v>0.7</v>
      </c>
      <c r="T583" s="5">
        <f>IF(salacsv__2[[#This Row],[Tiempo de permanencia]]*24-S583&lt;0,0,salacsv__2[[#This Row],[Tiempo de permanencia]]*24-S583)</f>
        <v>0.65000000003492464</v>
      </c>
      <c r="U583" t="str">
        <f>IF(salacsv__2[[#This Row],[Tiempo de degustación (Horas)]]&gt;0,"SI","NO")</f>
        <v>SI</v>
      </c>
      <c r="W583" s="7" t="str">
        <f>TEXT(salacsv__2[[#This Row],[Fecha de factura]],"DDDD")</f>
        <v>jueves</v>
      </c>
    </row>
    <row r="584" spans="1:23" x14ac:dyDescent="0.25">
      <c r="A584">
        <v>9</v>
      </c>
      <c r="B584" t="s">
        <v>120</v>
      </c>
      <c r="C584">
        <v>2</v>
      </c>
      <c r="D584" s="8">
        <v>45022.070138888892</v>
      </c>
      <c r="E584" s="8">
        <v>45022.148611111108</v>
      </c>
      <c r="F584" t="s">
        <v>32</v>
      </c>
      <c r="G584" t="s">
        <v>15</v>
      </c>
      <c r="H584" t="s">
        <v>36</v>
      </c>
      <c r="I584" s="5">
        <v>35.99</v>
      </c>
      <c r="J584" t="s">
        <v>17</v>
      </c>
      <c r="K584">
        <v>583</v>
      </c>
      <c r="L584" t="s">
        <v>25</v>
      </c>
      <c r="M584" t="s">
        <v>937</v>
      </c>
      <c r="N584">
        <f>VLOOKUP(salacsv__2[[#This Row],[Número de Orden]],Hoja4!A586:B1352,2,FALSE)</f>
        <v>243</v>
      </c>
      <c r="O584" s="9">
        <f>DATE(YEAR(salacsv__2[[#This Row],[Hora de Llegada]]),MONTH(salacsv__2[[#This Row],[Hora de Llegada]]),DAY(salacsv__2[[#This Row],[Hora de Llegada]]))</f>
        <v>45022</v>
      </c>
      <c r="P584" s="6">
        <f>MOD(salacsv__2[[#This Row],[Hora de Llegada]],1)</f>
        <v>7.013888889196096E-2</v>
      </c>
      <c r="Q584" s="6">
        <f>MOD(salacsv__2[[#This Row],[Hora de Salida]],1)</f>
        <v>0.14861111110803904</v>
      </c>
      <c r="R584" s="6">
        <f>IF(salacsv__2[[#This Row],[Estado de la Mesa]]="Ocupada",(salacsv__2[[#This Row],[Hora de salida2]]-salacsv__2[[#This Row],[Hora de llegada2]])+$V$2,salacsv__2[[#This Row],[Hora de salida2]]-salacsv__2[[#This Row],[Hora de llegada2]])</f>
        <v>7.847222221607808E-2</v>
      </c>
      <c r="S584" s="5">
        <f>VLOOKUP(salacsv__2[[#This Row],[Número de Orden]],Hoja4!A586:C1352,3,FALSE)/60</f>
        <v>1.75</v>
      </c>
      <c r="T584" s="5">
        <f>IF(salacsv__2[[#This Row],[Tiempo de permanencia]]*24-S584&lt;0,0,salacsv__2[[#This Row],[Tiempo de permanencia]]*24-S584)</f>
        <v>0.13333333318587393</v>
      </c>
      <c r="U584" t="str">
        <f>IF(salacsv__2[[#This Row],[Tiempo de degustación (Horas)]]&gt;0,"SI","NO")</f>
        <v>SI</v>
      </c>
      <c r="W584" s="7" t="str">
        <f>TEXT(salacsv__2[[#This Row],[Fecha de factura]],"DDDD")</f>
        <v>jueves</v>
      </c>
    </row>
    <row r="585" spans="1:23" x14ac:dyDescent="0.25">
      <c r="A585">
        <v>9</v>
      </c>
      <c r="B585" t="s">
        <v>938</v>
      </c>
      <c r="C585">
        <v>4</v>
      </c>
      <c r="D585" s="8">
        <v>45022.149305555555</v>
      </c>
      <c r="E585" s="8">
        <v>45022.290972222225</v>
      </c>
      <c r="F585" t="s">
        <v>52</v>
      </c>
      <c r="G585" t="s">
        <v>22</v>
      </c>
      <c r="H585" t="s">
        <v>36</v>
      </c>
      <c r="I585" s="5">
        <v>36.979999999999997</v>
      </c>
      <c r="J585" t="s">
        <v>28</v>
      </c>
      <c r="K585">
        <v>584</v>
      </c>
      <c r="L585" t="s">
        <v>33</v>
      </c>
      <c r="M585" t="s">
        <v>939</v>
      </c>
      <c r="N585">
        <f>VLOOKUP(salacsv__2[[#This Row],[Número de Orden]],Hoja4!A587:B1353,2,FALSE)</f>
        <v>139</v>
      </c>
      <c r="O585" s="9">
        <f>DATE(YEAR(salacsv__2[[#This Row],[Hora de Llegada]]),MONTH(salacsv__2[[#This Row],[Hora de Llegada]]),DAY(salacsv__2[[#This Row],[Hora de Llegada]]))</f>
        <v>45022</v>
      </c>
      <c r="P585" s="6">
        <f>MOD(salacsv__2[[#This Row],[Hora de Llegada]],1)</f>
        <v>0.14930555555474712</v>
      </c>
      <c r="Q585" s="6">
        <f>MOD(salacsv__2[[#This Row],[Hora de Salida]],1)</f>
        <v>0.29097222222480923</v>
      </c>
      <c r="R585" s="6">
        <f>IF(salacsv__2[[#This Row],[Estado de la Mesa]]="Ocupada",(salacsv__2[[#This Row],[Hora de salida2]]-salacsv__2[[#This Row],[Hora de llegada2]])+$V$2,salacsv__2[[#This Row],[Hora de salida2]]-salacsv__2[[#This Row],[Hora de llegada2]])</f>
        <v>0.14166666667006211</v>
      </c>
      <c r="S585" s="5">
        <f>VLOOKUP(salacsv__2[[#This Row],[Número de Orden]],Hoja4!A587:C1353,3,FALSE)/60</f>
        <v>1.9</v>
      </c>
      <c r="T585" s="5">
        <f>IF(salacsv__2[[#This Row],[Tiempo de permanencia]]*24-S585&lt;0,0,salacsv__2[[#This Row],[Tiempo de permanencia]]*24-S585)</f>
        <v>1.5000000000814908</v>
      </c>
      <c r="U585" t="str">
        <f>IF(salacsv__2[[#This Row],[Tiempo de degustación (Horas)]]&gt;0,"SI","NO")</f>
        <v>SI</v>
      </c>
      <c r="W585" s="7" t="str">
        <f>TEXT(salacsv__2[[#This Row],[Fecha de factura]],"DDDD")</f>
        <v>jueves</v>
      </c>
    </row>
    <row r="586" spans="1:23" x14ac:dyDescent="0.25">
      <c r="A586">
        <v>3</v>
      </c>
      <c r="B586" t="s">
        <v>809</v>
      </c>
      <c r="C586">
        <v>5</v>
      </c>
      <c r="D586" s="8">
        <v>45022.057638888888</v>
      </c>
      <c r="E586" s="8">
        <v>45022.109027777777</v>
      </c>
      <c r="F586" t="s">
        <v>52</v>
      </c>
      <c r="G586" t="s">
        <v>48</v>
      </c>
      <c r="H586" t="s">
        <v>16</v>
      </c>
      <c r="I586" s="5">
        <v>10.07</v>
      </c>
      <c r="J586" t="s">
        <v>17</v>
      </c>
      <c r="K586">
        <v>585</v>
      </c>
      <c r="L586" t="s">
        <v>62</v>
      </c>
      <c r="M586" t="s">
        <v>940</v>
      </c>
      <c r="N586">
        <f>VLOOKUP(salacsv__2[[#This Row],[Número de Orden]],Hoja4!A588:B1354,2,FALSE)</f>
        <v>128</v>
      </c>
      <c r="O586" s="9">
        <f>DATE(YEAR(salacsv__2[[#This Row],[Hora de Llegada]]),MONTH(salacsv__2[[#This Row],[Hora de Llegada]]),DAY(salacsv__2[[#This Row],[Hora de Llegada]]))</f>
        <v>45022</v>
      </c>
      <c r="P586" s="6">
        <f>MOD(salacsv__2[[#This Row],[Hora de Llegada]],1)</f>
        <v>5.7638888887595385E-2</v>
      </c>
      <c r="Q586" s="6">
        <f>MOD(salacsv__2[[#This Row],[Hora de Salida]],1)</f>
        <v>0.10902777777664596</v>
      </c>
      <c r="R586" s="6">
        <f>IF(salacsv__2[[#This Row],[Estado de la Mesa]]="Ocupada",(salacsv__2[[#This Row],[Hora de salida2]]-salacsv__2[[#This Row],[Hora de llegada2]])+$V$2,salacsv__2[[#This Row],[Hora de salida2]]-salacsv__2[[#This Row],[Hora de llegada2]])</f>
        <v>5.1388888889050577E-2</v>
      </c>
      <c r="S586" s="5">
        <f>VLOOKUP(salacsv__2[[#This Row],[Número de Orden]],Hoja4!A588:C1354,3,FALSE)/60</f>
        <v>1.5833333333333333</v>
      </c>
      <c r="T586" s="5">
        <f>IF(salacsv__2[[#This Row],[Tiempo de permanencia]]*24-S586&lt;0,0,salacsv__2[[#This Row],[Tiempo de permanencia]]*24-S586)</f>
        <v>0</v>
      </c>
      <c r="U586" t="str">
        <f>IF(salacsv__2[[#This Row],[Tiempo de degustación (Horas)]]&gt;0,"SI","NO")</f>
        <v>NO</v>
      </c>
      <c r="W586" s="7" t="str">
        <f>TEXT(salacsv__2[[#This Row],[Fecha de factura]],"DDDD")</f>
        <v>jueves</v>
      </c>
    </row>
    <row r="587" spans="1:23" x14ac:dyDescent="0.25">
      <c r="A587">
        <v>17</v>
      </c>
      <c r="B587" t="s">
        <v>941</v>
      </c>
      <c r="C587">
        <v>5</v>
      </c>
      <c r="D587" s="8">
        <v>45022.030555555553</v>
      </c>
      <c r="E587" s="8">
        <v>45022.163194444445</v>
      </c>
      <c r="F587" t="s">
        <v>52</v>
      </c>
      <c r="G587" t="s">
        <v>15</v>
      </c>
      <c r="H587" t="s">
        <v>23</v>
      </c>
      <c r="I587" s="5">
        <v>32.79</v>
      </c>
      <c r="J587" t="s">
        <v>24</v>
      </c>
      <c r="K587">
        <v>586</v>
      </c>
      <c r="L587" t="s">
        <v>91</v>
      </c>
      <c r="M587" t="s">
        <v>711</v>
      </c>
      <c r="N587">
        <f>VLOOKUP(salacsv__2[[#This Row],[Número de Orden]],Hoja4!A589:B1355,2,FALSE)</f>
        <v>171</v>
      </c>
      <c r="O587" s="9">
        <f>DATE(YEAR(salacsv__2[[#This Row],[Hora de Llegada]]),MONTH(salacsv__2[[#This Row],[Hora de Llegada]]),DAY(salacsv__2[[#This Row],[Hora de Llegada]]))</f>
        <v>45022</v>
      </c>
      <c r="P587" s="6">
        <f>MOD(salacsv__2[[#This Row],[Hora de Llegada]],1)</f>
        <v>3.0555555553291924E-2</v>
      </c>
      <c r="Q587" s="6">
        <f>MOD(salacsv__2[[#This Row],[Hora de Salida]],1)</f>
        <v>0.16319444444525288</v>
      </c>
      <c r="R587" s="6">
        <f>IF(salacsv__2[[#This Row],[Estado de la Mesa]]="Ocupada",(salacsv__2[[#This Row],[Hora de salida2]]-salacsv__2[[#This Row],[Hora de llegada2]])+$V$2,salacsv__2[[#This Row],[Hora de salida2]]-salacsv__2[[#This Row],[Hora de llegada2]])</f>
        <v>0.14305555555862762</v>
      </c>
      <c r="S587" s="5">
        <f>VLOOKUP(salacsv__2[[#This Row],[Número de Orden]],Hoja4!A589:C1355,3,FALSE)/60</f>
        <v>1.5333333333333334</v>
      </c>
      <c r="T587" s="5">
        <f>IF(salacsv__2[[#This Row],[Tiempo de permanencia]]*24-S587&lt;0,0,salacsv__2[[#This Row],[Tiempo de permanencia]]*24-S587)</f>
        <v>1.9000000000737296</v>
      </c>
      <c r="U587" t="str">
        <f>IF(salacsv__2[[#This Row],[Tiempo de degustación (Horas)]]&gt;0,"SI","NO")</f>
        <v>SI</v>
      </c>
      <c r="W587" s="7" t="str">
        <f>TEXT(salacsv__2[[#This Row],[Fecha de factura]],"DDDD")</f>
        <v>jueves</v>
      </c>
    </row>
    <row r="588" spans="1:23" x14ac:dyDescent="0.25">
      <c r="A588">
        <v>7</v>
      </c>
      <c r="B588" t="s">
        <v>201</v>
      </c>
      <c r="C588">
        <v>4</v>
      </c>
      <c r="D588" s="8">
        <v>45022.151388888888</v>
      </c>
      <c r="E588" s="8">
        <v>45022.195833333331</v>
      </c>
      <c r="F588" t="s">
        <v>52</v>
      </c>
      <c r="G588" t="s">
        <v>48</v>
      </c>
      <c r="H588" t="s">
        <v>16</v>
      </c>
      <c r="I588" s="5">
        <v>35.03</v>
      </c>
      <c r="J588" t="s">
        <v>24</v>
      </c>
      <c r="K588">
        <v>587</v>
      </c>
      <c r="L588" t="s">
        <v>55</v>
      </c>
      <c r="M588" t="s">
        <v>75</v>
      </c>
      <c r="N588">
        <f>VLOOKUP(salacsv__2[[#This Row],[Número de Orden]],Hoja4!A590:B1356,2,FALSE)</f>
        <v>48</v>
      </c>
      <c r="O588" s="9">
        <f>DATE(YEAR(salacsv__2[[#This Row],[Hora de Llegada]]),MONTH(salacsv__2[[#This Row],[Hora de Llegada]]),DAY(salacsv__2[[#This Row],[Hora de Llegada]]))</f>
        <v>45022</v>
      </c>
      <c r="P588" s="6">
        <f>MOD(salacsv__2[[#This Row],[Hora de Llegada]],1)</f>
        <v>0.15138888888759539</v>
      </c>
      <c r="Q588" s="6">
        <f>MOD(salacsv__2[[#This Row],[Hora de Salida]],1)</f>
        <v>0.19583333333139308</v>
      </c>
      <c r="R588" s="6">
        <f>IF(salacsv__2[[#This Row],[Estado de la Mesa]]="Ocupada",(salacsv__2[[#This Row],[Hora de salida2]]-salacsv__2[[#This Row],[Hora de llegada2]])+$V$2,salacsv__2[[#This Row],[Hora de salida2]]-salacsv__2[[#This Row],[Hora de llegada2]])</f>
        <v>5.4861111110464357E-2</v>
      </c>
      <c r="S588" s="5">
        <f>VLOOKUP(salacsv__2[[#This Row],[Número de Orden]],Hoja4!A590:C1356,3,FALSE)/60</f>
        <v>0.71666666666666667</v>
      </c>
      <c r="T588" s="5">
        <f>IF(salacsv__2[[#This Row],[Tiempo de permanencia]]*24-S588&lt;0,0,salacsv__2[[#This Row],[Tiempo de permanencia]]*24-S588)</f>
        <v>0.59999999998447795</v>
      </c>
      <c r="U588" t="str">
        <f>IF(salacsv__2[[#This Row],[Tiempo de degustación (Horas)]]&gt;0,"SI","NO")</f>
        <v>SI</v>
      </c>
      <c r="W588" s="7" t="str">
        <f>TEXT(salacsv__2[[#This Row],[Fecha de factura]],"DDDD")</f>
        <v>jueves</v>
      </c>
    </row>
    <row r="589" spans="1:23" x14ac:dyDescent="0.25">
      <c r="A589">
        <v>15</v>
      </c>
      <c r="B589" t="s">
        <v>912</v>
      </c>
      <c r="C589">
        <v>2</v>
      </c>
      <c r="D589" s="8">
        <v>45022.097222222219</v>
      </c>
      <c r="E589" s="8">
        <v>45022.248611111114</v>
      </c>
      <c r="F589" t="s">
        <v>52</v>
      </c>
      <c r="G589" t="s">
        <v>15</v>
      </c>
      <c r="H589" t="s">
        <v>23</v>
      </c>
      <c r="I589" s="5">
        <v>33.93</v>
      </c>
      <c r="J589" t="s">
        <v>17</v>
      </c>
      <c r="K589">
        <v>588</v>
      </c>
      <c r="L589" t="s">
        <v>70</v>
      </c>
      <c r="M589" t="s">
        <v>942</v>
      </c>
      <c r="N589">
        <f>VLOOKUP(salacsv__2[[#This Row],[Número de Orden]],Hoja4!A591:B1357,2,FALSE)</f>
        <v>101</v>
      </c>
      <c r="O589" s="9">
        <f>DATE(YEAR(salacsv__2[[#This Row],[Hora de Llegada]]),MONTH(salacsv__2[[#This Row],[Hora de Llegada]]),DAY(salacsv__2[[#This Row],[Hora de Llegada]]))</f>
        <v>45022</v>
      </c>
      <c r="P589" s="6">
        <f>MOD(salacsv__2[[#This Row],[Hora de Llegada]],1)</f>
        <v>9.7222222218988463E-2</v>
      </c>
      <c r="Q589" s="6">
        <f>MOD(salacsv__2[[#This Row],[Hora de Salida]],1)</f>
        <v>0.24861111111385981</v>
      </c>
      <c r="R589" s="6">
        <f>IF(salacsv__2[[#This Row],[Estado de la Mesa]]="Ocupada",(salacsv__2[[#This Row],[Hora de salida2]]-salacsv__2[[#This Row],[Hora de llegada2]])+$V$2,salacsv__2[[#This Row],[Hora de salida2]]-salacsv__2[[#This Row],[Hora de llegada2]])</f>
        <v>0.15138888889487134</v>
      </c>
      <c r="S589" s="5">
        <f>VLOOKUP(salacsv__2[[#This Row],[Número de Orden]],Hoja4!A591:C1357,3,FALSE)/60</f>
        <v>0.6166666666666667</v>
      </c>
      <c r="T589" s="5">
        <f>IF(salacsv__2[[#This Row],[Tiempo de permanencia]]*24-S589&lt;0,0,salacsv__2[[#This Row],[Tiempo de permanencia]]*24-S589)</f>
        <v>3.0166666668102455</v>
      </c>
      <c r="U589" t="str">
        <f>IF(salacsv__2[[#This Row],[Tiempo de degustación (Horas)]]&gt;0,"SI","NO")</f>
        <v>SI</v>
      </c>
      <c r="W589" s="7" t="str">
        <f>TEXT(salacsv__2[[#This Row],[Fecha de factura]],"DDDD")</f>
        <v>jueves</v>
      </c>
    </row>
    <row r="590" spans="1:23" x14ac:dyDescent="0.25">
      <c r="A590">
        <v>10</v>
      </c>
      <c r="B590" t="s">
        <v>943</v>
      </c>
      <c r="C590">
        <v>4</v>
      </c>
      <c r="D590" s="8">
        <v>45022.134722222225</v>
      </c>
      <c r="E590" s="8">
        <v>45022.247916666667</v>
      </c>
      <c r="F590" t="s">
        <v>14</v>
      </c>
      <c r="G590" t="s">
        <v>22</v>
      </c>
      <c r="H590" t="s">
        <v>36</v>
      </c>
      <c r="I590" s="5">
        <v>28.96</v>
      </c>
      <c r="J590" t="s">
        <v>17</v>
      </c>
      <c r="K590">
        <v>589</v>
      </c>
      <c r="L590" t="s">
        <v>55</v>
      </c>
      <c r="M590" t="s">
        <v>944</v>
      </c>
      <c r="N590">
        <f>VLOOKUP(salacsv__2[[#This Row],[Número de Orden]],Hoja4!A592:B1358,2,FALSE)</f>
        <v>284</v>
      </c>
      <c r="O590" s="9">
        <f>DATE(YEAR(salacsv__2[[#This Row],[Hora de Llegada]]),MONTH(salacsv__2[[#This Row],[Hora de Llegada]]),DAY(salacsv__2[[#This Row],[Hora de Llegada]]))</f>
        <v>45022</v>
      </c>
      <c r="P590" s="6">
        <f>MOD(salacsv__2[[#This Row],[Hora de Llegada]],1)</f>
        <v>0.13472222222480923</v>
      </c>
      <c r="Q590" s="6">
        <f>MOD(salacsv__2[[#This Row],[Hora de Salida]],1)</f>
        <v>0.24791666666715173</v>
      </c>
      <c r="R590" s="6">
        <f>IF(salacsv__2[[#This Row],[Estado de la Mesa]]="Ocupada",(salacsv__2[[#This Row],[Hora de salida2]]-salacsv__2[[#This Row],[Hora de llegada2]])+$V$2,salacsv__2[[#This Row],[Hora de salida2]]-salacsv__2[[#This Row],[Hora de llegada2]])</f>
        <v>0.1131944444423425</v>
      </c>
      <c r="S590" s="5">
        <f>VLOOKUP(salacsv__2[[#This Row],[Número de Orden]],Hoja4!A592:C1358,3,FALSE)/60</f>
        <v>2</v>
      </c>
      <c r="T590" s="5">
        <f>IF(salacsv__2[[#This Row],[Tiempo de permanencia]]*24-S590&lt;0,0,salacsv__2[[#This Row],[Tiempo de permanencia]]*24-S590)</f>
        <v>0.71666666661622003</v>
      </c>
      <c r="U590" t="str">
        <f>IF(salacsv__2[[#This Row],[Tiempo de degustación (Horas)]]&gt;0,"SI","NO")</f>
        <v>SI</v>
      </c>
      <c r="W590" s="7" t="str">
        <f>TEXT(salacsv__2[[#This Row],[Fecha de factura]],"DDDD")</f>
        <v>jueves</v>
      </c>
    </row>
    <row r="591" spans="1:23" x14ac:dyDescent="0.25">
      <c r="A591">
        <v>3</v>
      </c>
      <c r="B591" t="s">
        <v>523</v>
      </c>
      <c r="C591">
        <v>6</v>
      </c>
      <c r="D591" s="8">
        <v>45022.114583333336</v>
      </c>
      <c r="E591" s="8">
        <v>45022.185416666667</v>
      </c>
      <c r="F591" t="s">
        <v>32</v>
      </c>
      <c r="G591" t="s">
        <v>48</v>
      </c>
      <c r="H591" t="s">
        <v>16</v>
      </c>
      <c r="I591" s="5">
        <v>40.94</v>
      </c>
      <c r="J591" t="s">
        <v>24</v>
      </c>
      <c r="K591">
        <v>590</v>
      </c>
      <c r="L591" t="s">
        <v>91</v>
      </c>
      <c r="M591" t="s">
        <v>945</v>
      </c>
      <c r="N591">
        <f>VLOOKUP(salacsv__2[[#This Row],[Número de Orden]],Hoja4!A593:B1359,2,FALSE)</f>
        <v>122</v>
      </c>
      <c r="O591" s="9">
        <f>DATE(YEAR(salacsv__2[[#This Row],[Hora de Llegada]]),MONTH(salacsv__2[[#This Row],[Hora de Llegada]]),DAY(salacsv__2[[#This Row],[Hora de Llegada]]))</f>
        <v>45022</v>
      </c>
      <c r="P591" s="6">
        <f>MOD(salacsv__2[[#This Row],[Hora de Llegada]],1)</f>
        <v>0.11458333333575865</v>
      </c>
      <c r="Q591" s="6">
        <f>MOD(salacsv__2[[#This Row],[Hora de Salida]],1)</f>
        <v>0.18541666666715173</v>
      </c>
      <c r="R591" s="6">
        <f>IF(salacsv__2[[#This Row],[Estado de la Mesa]]="Ocupada",(salacsv__2[[#This Row],[Hora de salida2]]-salacsv__2[[#This Row],[Hora de llegada2]])+$V$2,salacsv__2[[#This Row],[Hora de salida2]]-salacsv__2[[#This Row],[Hora de llegada2]])</f>
        <v>8.1249999998059749E-2</v>
      </c>
      <c r="S591" s="5">
        <f>VLOOKUP(salacsv__2[[#This Row],[Número de Orden]],Hoja4!A593:C1359,3,FALSE)/60</f>
        <v>1.0666666666666667</v>
      </c>
      <c r="T591" s="5">
        <f>IF(salacsv__2[[#This Row],[Tiempo de permanencia]]*24-S591&lt;0,0,salacsv__2[[#This Row],[Tiempo de permanencia]]*24-S591)</f>
        <v>0.88333333328676722</v>
      </c>
      <c r="U591" t="str">
        <f>IF(salacsv__2[[#This Row],[Tiempo de degustación (Horas)]]&gt;0,"SI","NO")</f>
        <v>SI</v>
      </c>
      <c r="W591" s="7" t="str">
        <f>TEXT(salacsv__2[[#This Row],[Fecha de factura]],"DDDD")</f>
        <v>jueves</v>
      </c>
    </row>
    <row r="592" spans="1:23" x14ac:dyDescent="0.25">
      <c r="A592">
        <v>11</v>
      </c>
      <c r="B592" t="s">
        <v>202</v>
      </c>
      <c r="C592">
        <v>6</v>
      </c>
      <c r="D592" s="8">
        <v>45022.155555555553</v>
      </c>
      <c r="E592" s="8">
        <v>45022.263194444444</v>
      </c>
      <c r="F592" t="s">
        <v>52</v>
      </c>
      <c r="G592" t="s">
        <v>48</v>
      </c>
      <c r="H592" t="s">
        <v>16</v>
      </c>
      <c r="I592" s="5">
        <v>44.33</v>
      </c>
      <c r="J592" t="s">
        <v>17</v>
      </c>
      <c r="K592">
        <v>591</v>
      </c>
      <c r="L592" t="s">
        <v>29</v>
      </c>
      <c r="M592" t="s">
        <v>34</v>
      </c>
      <c r="N592">
        <f>VLOOKUP(salacsv__2[[#This Row],[Número de Orden]],Hoja4!A594:B1360,2,FALSE)</f>
        <v>120</v>
      </c>
      <c r="O592" s="9">
        <f>DATE(YEAR(salacsv__2[[#This Row],[Hora de Llegada]]),MONTH(salacsv__2[[#This Row],[Hora de Llegada]]),DAY(salacsv__2[[#This Row],[Hora de Llegada]]))</f>
        <v>45022</v>
      </c>
      <c r="P592" s="6">
        <f>MOD(salacsv__2[[#This Row],[Hora de Llegada]],1)</f>
        <v>0.15555555555329192</v>
      </c>
      <c r="Q592" s="6">
        <f>MOD(salacsv__2[[#This Row],[Hora de Salida]],1)</f>
        <v>0.26319444444379769</v>
      </c>
      <c r="R592" s="6">
        <f>IF(salacsv__2[[#This Row],[Estado de la Mesa]]="Ocupada",(salacsv__2[[#This Row],[Hora de salida2]]-salacsv__2[[#This Row],[Hora de llegada2]])+$V$2,salacsv__2[[#This Row],[Hora de salida2]]-salacsv__2[[#This Row],[Hora de llegada2]])</f>
        <v>0.10763888889050577</v>
      </c>
      <c r="S592" s="5">
        <f>VLOOKUP(salacsv__2[[#This Row],[Número de Orden]],Hoja4!A594:C1360,3,FALSE)/60</f>
        <v>0.85</v>
      </c>
      <c r="T592" s="5">
        <f>IF(salacsv__2[[#This Row],[Tiempo de permanencia]]*24-S592&lt;0,0,salacsv__2[[#This Row],[Tiempo de permanencia]]*24-S592)</f>
        <v>1.7333333333721384</v>
      </c>
      <c r="U592" t="str">
        <f>IF(salacsv__2[[#This Row],[Tiempo de degustación (Horas)]]&gt;0,"SI","NO")</f>
        <v>SI</v>
      </c>
      <c r="W592" s="7" t="str">
        <f>TEXT(salacsv__2[[#This Row],[Fecha de factura]],"DDDD")</f>
        <v>jueves</v>
      </c>
    </row>
    <row r="593" spans="1:23" x14ac:dyDescent="0.25">
      <c r="A593">
        <v>5</v>
      </c>
      <c r="B593" t="s">
        <v>946</v>
      </c>
      <c r="C593">
        <v>1</v>
      </c>
      <c r="D593" s="8">
        <v>45022.033333333333</v>
      </c>
      <c r="E593" s="8">
        <v>45022.111111111109</v>
      </c>
      <c r="F593" t="s">
        <v>32</v>
      </c>
      <c r="G593" t="s">
        <v>22</v>
      </c>
      <c r="H593" t="s">
        <v>16</v>
      </c>
      <c r="I593" s="5">
        <v>35.67</v>
      </c>
      <c r="J593" t="s">
        <v>28</v>
      </c>
      <c r="K593">
        <v>592</v>
      </c>
      <c r="L593" t="s">
        <v>62</v>
      </c>
      <c r="M593" t="s">
        <v>947</v>
      </c>
      <c r="N593">
        <f>VLOOKUP(salacsv__2[[#This Row],[Número de Orden]],Hoja4!A595:B1361,2,FALSE)</f>
        <v>94</v>
      </c>
      <c r="O593" s="9">
        <f>DATE(YEAR(salacsv__2[[#This Row],[Hora de Llegada]]),MONTH(salacsv__2[[#This Row],[Hora de Llegada]]),DAY(salacsv__2[[#This Row],[Hora de Llegada]]))</f>
        <v>45022</v>
      </c>
      <c r="P593" s="6">
        <f>MOD(salacsv__2[[#This Row],[Hora de Llegada]],1)</f>
        <v>3.3333333332848269E-2</v>
      </c>
      <c r="Q593" s="6">
        <f>MOD(salacsv__2[[#This Row],[Hora de Salida]],1)</f>
        <v>0.11111111110949423</v>
      </c>
      <c r="R593" s="6">
        <f>IF(salacsv__2[[#This Row],[Estado de la Mesa]]="Ocupada",(salacsv__2[[#This Row],[Hora de salida2]]-salacsv__2[[#This Row],[Hora de llegada2]])+$V$2,salacsv__2[[#This Row],[Hora de salida2]]-salacsv__2[[#This Row],[Hora de llegada2]])</f>
        <v>7.7777777776645962E-2</v>
      </c>
      <c r="S593" s="5">
        <f>VLOOKUP(salacsv__2[[#This Row],[Número de Orden]],Hoja4!A595:C1361,3,FALSE)/60</f>
        <v>1.6833333333333333</v>
      </c>
      <c r="T593" s="5">
        <f>IF(salacsv__2[[#This Row],[Tiempo de permanencia]]*24-S593&lt;0,0,salacsv__2[[#This Row],[Tiempo de permanencia]]*24-S593)</f>
        <v>0.18333333330616974</v>
      </c>
      <c r="U593" t="str">
        <f>IF(salacsv__2[[#This Row],[Tiempo de degustación (Horas)]]&gt;0,"SI","NO")</f>
        <v>SI</v>
      </c>
      <c r="W593" s="7" t="str">
        <f>TEXT(salacsv__2[[#This Row],[Fecha de factura]],"DDDD")</f>
        <v>jueves</v>
      </c>
    </row>
    <row r="594" spans="1:23" x14ac:dyDescent="0.25">
      <c r="A594">
        <v>17</v>
      </c>
      <c r="B594" t="s">
        <v>948</v>
      </c>
      <c r="C594">
        <v>5</v>
      </c>
      <c r="D594" s="8">
        <v>45022.017361111109</v>
      </c>
      <c r="E594" s="8">
        <v>45022.095138888886</v>
      </c>
      <c r="F594" t="s">
        <v>14</v>
      </c>
      <c r="G594" t="s">
        <v>22</v>
      </c>
      <c r="H594" t="s">
        <v>36</v>
      </c>
      <c r="I594" s="5">
        <v>48.8</v>
      </c>
      <c r="J594" t="s">
        <v>28</v>
      </c>
      <c r="K594">
        <v>593</v>
      </c>
      <c r="L594" t="s">
        <v>59</v>
      </c>
      <c r="M594" t="s">
        <v>949</v>
      </c>
      <c r="N594">
        <f>VLOOKUP(salacsv__2[[#This Row],[Número de Orden]],Hoja4!A596:B1362,2,FALSE)</f>
        <v>209</v>
      </c>
      <c r="O594" s="9">
        <f>DATE(YEAR(salacsv__2[[#This Row],[Hora de Llegada]]),MONTH(salacsv__2[[#This Row],[Hora de Llegada]]),DAY(salacsv__2[[#This Row],[Hora de Llegada]]))</f>
        <v>45022</v>
      </c>
      <c r="P594" s="6">
        <f>MOD(salacsv__2[[#This Row],[Hora de Llegada]],1)</f>
        <v>1.7361111109494232E-2</v>
      </c>
      <c r="Q594" s="6">
        <f>MOD(salacsv__2[[#This Row],[Hora de Salida]],1)</f>
        <v>9.5138888886140194E-2</v>
      </c>
      <c r="R594" s="6">
        <f>IF(salacsv__2[[#This Row],[Estado de la Mesa]]="Ocupada",(salacsv__2[[#This Row],[Hora de salida2]]-salacsv__2[[#This Row],[Hora de llegada2]])+$V$2,salacsv__2[[#This Row],[Hora de salida2]]-salacsv__2[[#This Row],[Hora de llegada2]])</f>
        <v>7.7777777776645962E-2</v>
      </c>
      <c r="S594" s="5">
        <f>VLOOKUP(salacsv__2[[#This Row],[Número de Orden]],Hoja4!A596:C1362,3,FALSE)/60</f>
        <v>0.8</v>
      </c>
      <c r="T594" s="5">
        <f>IF(salacsv__2[[#This Row],[Tiempo de permanencia]]*24-S594&lt;0,0,salacsv__2[[#This Row],[Tiempo de permanencia]]*24-S594)</f>
        <v>1.066666666639503</v>
      </c>
      <c r="U594" t="str">
        <f>IF(salacsv__2[[#This Row],[Tiempo de degustación (Horas)]]&gt;0,"SI","NO")</f>
        <v>SI</v>
      </c>
      <c r="W594" s="7" t="str">
        <f>TEXT(salacsv__2[[#This Row],[Fecha de factura]],"DDDD")</f>
        <v>jueves</v>
      </c>
    </row>
    <row r="595" spans="1:23" x14ac:dyDescent="0.25">
      <c r="A595">
        <v>17</v>
      </c>
      <c r="B595" t="s">
        <v>950</v>
      </c>
      <c r="C595">
        <v>1</v>
      </c>
      <c r="D595" s="8">
        <v>45022.138888888891</v>
      </c>
      <c r="E595" s="8">
        <v>45022.200694444444</v>
      </c>
      <c r="F595" t="s">
        <v>52</v>
      </c>
      <c r="G595" t="s">
        <v>22</v>
      </c>
      <c r="H595" t="s">
        <v>36</v>
      </c>
      <c r="I595" s="5">
        <v>46.01</v>
      </c>
      <c r="J595" t="s">
        <v>17</v>
      </c>
      <c r="K595">
        <v>594</v>
      </c>
      <c r="L595" t="s">
        <v>29</v>
      </c>
      <c r="M595" t="s">
        <v>951</v>
      </c>
      <c r="N595">
        <f>VLOOKUP(salacsv__2[[#This Row],[Número de Orden]],Hoja4!A597:B1363,2,FALSE)</f>
        <v>139</v>
      </c>
      <c r="O595" s="9">
        <f>DATE(YEAR(salacsv__2[[#This Row],[Hora de Llegada]]),MONTH(salacsv__2[[#This Row],[Hora de Llegada]]),DAY(salacsv__2[[#This Row],[Hora de Llegada]]))</f>
        <v>45022</v>
      </c>
      <c r="P595" s="6">
        <f>MOD(salacsv__2[[#This Row],[Hora de Llegada]],1)</f>
        <v>0.13888888889050577</v>
      </c>
      <c r="Q595" s="6">
        <f>MOD(salacsv__2[[#This Row],[Hora de Salida]],1)</f>
        <v>0.20069444444379769</v>
      </c>
      <c r="R595" s="6">
        <f>IF(salacsv__2[[#This Row],[Estado de la Mesa]]="Ocupada",(salacsv__2[[#This Row],[Hora de salida2]]-salacsv__2[[#This Row],[Hora de llegada2]])+$V$2,salacsv__2[[#This Row],[Hora de salida2]]-salacsv__2[[#This Row],[Hora de llegada2]])</f>
        <v>6.1805555553291924E-2</v>
      </c>
      <c r="S595" s="5">
        <f>VLOOKUP(salacsv__2[[#This Row],[Número de Orden]],Hoja4!A597:C1363,3,FALSE)/60</f>
        <v>1.6333333333333333</v>
      </c>
      <c r="T595" s="5">
        <f>IF(salacsv__2[[#This Row],[Tiempo de permanencia]]*24-S595&lt;0,0,salacsv__2[[#This Row],[Tiempo de permanencia]]*24-S595)</f>
        <v>0</v>
      </c>
      <c r="U595" t="str">
        <f>IF(salacsv__2[[#This Row],[Tiempo de degustación (Horas)]]&gt;0,"SI","NO")</f>
        <v>NO</v>
      </c>
      <c r="W595" s="7" t="str">
        <f>TEXT(salacsv__2[[#This Row],[Fecha de factura]],"DDDD")</f>
        <v>jueves</v>
      </c>
    </row>
    <row r="596" spans="1:23" x14ac:dyDescent="0.25">
      <c r="A596">
        <v>9</v>
      </c>
      <c r="B596" t="s">
        <v>31</v>
      </c>
      <c r="C596">
        <v>5</v>
      </c>
      <c r="D596" s="8">
        <v>45022.127083333333</v>
      </c>
      <c r="E596" s="8">
        <v>45022.227083333331</v>
      </c>
      <c r="F596" t="s">
        <v>32</v>
      </c>
      <c r="G596" t="s">
        <v>22</v>
      </c>
      <c r="H596" t="s">
        <v>16</v>
      </c>
      <c r="I596" s="5">
        <v>40.33</v>
      </c>
      <c r="J596" t="s">
        <v>24</v>
      </c>
      <c r="K596">
        <v>595</v>
      </c>
      <c r="L596" t="s">
        <v>70</v>
      </c>
      <c r="M596" t="s">
        <v>952</v>
      </c>
      <c r="N596">
        <f>VLOOKUP(salacsv__2[[#This Row],[Número de Orden]],Hoja4!A598:B1364,2,FALSE)</f>
        <v>72</v>
      </c>
      <c r="O596" s="9">
        <f>DATE(YEAR(salacsv__2[[#This Row],[Hora de Llegada]]),MONTH(salacsv__2[[#This Row],[Hora de Llegada]]),DAY(salacsv__2[[#This Row],[Hora de Llegada]]))</f>
        <v>45022</v>
      </c>
      <c r="P596" s="6">
        <f>MOD(salacsv__2[[#This Row],[Hora de Llegada]],1)</f>
        <v>0.12708333333284827</v>
      </c>
      <c r="Q596" s="6">
        <f>MOD(salacsv__2[[#This Row],[Hora de Salida]],1)</f>
        <v>0.22708333333139308</v>
      </c>
      <c r="R596" s="6">
        <f>IF(salacsv__2[[#This Row],[Estado de la Mesa]]="Ocupada",(salacsv__2[[#This Row],[Hora de salida2]]-salacsv__2[[#This Row],[Hora de llegada2]])+$V$2,salacsv__2[[#This Row],[Hora de salida2]]-salacsv__2[[#This Row],[Hora de llegada2]])</f>
        <v>0.11041666666521148</v>
      </c>
      <c r="S596" s="5">
        <f>VLOOKUP(salacsv__2[[#This Row],[Número de Orden]],Hoja4!A598:C1364,3,FALSE)/60</f>
        <v>0.81666666666666665</v>
      </c>
      <c r="T596" s="5">
        <f>IF(salacsv__2[[#This Row],[Tiempo de permanencia]]*24-S596&lt;0,0,salacsv__2[[#This Row],[Tiempo de permanencia]]*24-S596)</f>
        <v>1.8333333332984088</v>
      </c>
      <c r="U596" t="str">
        <f>IF(salacsv__2[[#This Row],[Tiempo de degustación (Horas)]]&gt;0,"SI","NO")</f>
        <v>SI</v>
      </c>
      <c r="W596" s="7" t="str">
        <f>TEXT(salacsv__2[[#This Row],[Fecha de factura]],"DDDD")</f>
        <v>jueves</v>
      </c>
    </row>
    <row r="597" spans="1:23" x14ac:dyDescent="0.25">
      <c r="A597">
        <v>18</v>
      </c>
      <c r="B597" t="s">
        <v>953</v>
      </c>
      <c r="C597">
        <v>2</v>
      </c>
      <c r="D597" s="8">
        <v>45022.056250000001</v>
      </c>
      <c r="E597" s="8">
        <v>45022.152083333334</v>
      </c>
      <c r="F597" t="s">
        <v>32</v>
      </c>
      <c r="G597" t="s">
        <v>22</v>
      </c>
      <c r="H597" t="s">
        <v>36</v>
      </c>
      <c r="I597" s="5">
        <v>23.7</v>
      </c>
      <c r="J597" t="s">
        <v>24</v>
      </c>
      <c r="K597">
        <v>596</v>
      </c>
      <c r="L597" t="s">
        <v>62</v>
      </c>
      <c r="M597" t="s">
        <v>954</v>
      </c>
      <c r="N597">
        <f>VLOOKUP(salacsv__2[[#This Row],[Número de Orden]],Hoja4!A599:B1365,2,FALSE)</f>
        <v>240</v>
      </c>
      <c r="O597" s="9">
        <f>DATE(YEAR(salacsv__2[[#This Row],[Hora de Llegada]]),MONTH(salacsv__2[[#This Row],[Hora de Llegada]]),DAY(salacsv__2[[#This Row],[Hora de Llegada]]))</f>
        <v>45022</v>
      </c>
      <c r="P597" s="6">
        <f>MOD(salacsv__2[[#This Row],[Hora de Llegada]],1)</f>
        <v>5.6250000001455192E-2</v>
      </c>
      <c r="Q597" s="6">
        <f>MOD(salacsv__2[[#This Row],[Hora de Salida]],1)</f>
        <v>0.15208333333430346</v>
      </c>
      <c r="R597" s="6">
        <f>IF(salacsv__2[[#This Row],[Estado de la Mesa]]="Ocupada",(salacsv__2[[#This Row],[Hora de salida2]]-salacsv__2[[#This Row],[Hora de llegada2]])+$V$2,salacsv__2[[#This Row],[Hora de salida2]]-salacsv__2[[#This Row],[Hora de llegada2]])</f>
        <v>0.10624999999951494</v>
      </c>
      <c r="S597" s="5">
        <f>VLOOKUP(salacsv__2[[#This Row],[Número de Orden]],Hoja4!A599:C1365,3,FALSE)/60</f>
        <v>2.6333333333333333</v>
      </c>
      <c r="T597" s="5">
        <f>IF(salacsv__2[[#This Row],[Tiempo de permanencia]]*24-S597&lt;0,0,salacsv__2[[#This Row],[Tiempo de permanencia]]*24-S597)</f>
        <v>0</v>
      </c>
      <c r="U597" t="str">
        <f>IF(salacsv__2[[#This Row],[Tiempo de degustación (Horas)]]&gt;0,"SI","NO")</f>
        <v>NO</v>
      </c>
      <c r="W597" s="7" t="str">
        <f>TEXT(salacsv__2[[#This Row],[Fecha de factura]],"DDDD")</f>
        <v>jueves</v>
      </c>
    </row>
    <row r="598" spans="1:23" x14ac:dyDescent="0.25">
      <c r="A598">
        <v>16</v>
      </c>
      <c r="B598" t="s">
        <v>842</v>
      </c>
      <c r="C598">
        <v>1</v>
      </c>
      <c r="D598" s="8">
        <v>45022.035416666666</v>
      </c>
      <c r="E598" s="8">
        <v>45022.160416666666</v>
      </c>
      <c r="F598" t="s">
        <v>73</v>
      </c>
      <c r="G598" t="s">
        <v>22</v>
      </c>
      <c r="H598" t="s">
        <v>16</v>
      </c>
      <c r="I598" s="5">
        <v>45.46</v>
      </c>
      <c r="J598" t="s">
        <v>24</v>
      </c>
      <c r="K598">
        <v>597</v>
      </c>
      <c r="L598" t="s">
        <v>29</v>
      </c>
      <c r="M598" t="s">
        <v>955</v>
      </c>
      <c r="N598">
        <f>VLOOKUP(salacsv__2[[#This Row],[Número de Orden]],Hoja4!A600:B1366,2,FALSE)</f>
        <v>150</v>
      </c>
      <c r="O598" s="9">
        <f>DATE(YEAR(salacsv__2[[#This Row],[Hora de Llegada]]),MONTH(salacsv__2[[#This Row],[Hora de Llegada]]),DAY(salacsv__2[[#This Row],[Hora de Llegada]]))</f>
        <v>45022</v>
      </c>
      <c r="P598" s="6">
        <f>MOD(salacsv__2[[#This Row],[Hora de Llegada]],1)</f>
        <v>3.5416666665696539E-2</v>
      </c>
      <c r="Q598" s="6">
        <f>MOD(salacsv__2[[#This Row],[Hora de Salida]],1)</f>
        <v>0.16041666666569654</v>
      </c>
      <c r="R598" s="6">
        <f>IF(salacsv__2[[#This Row],[Estado de la Mesa]]="Ocupada",(salacsv__2[[#This Row],[Hora de salida2]]-salacsv__2[[#This Row],[Hora de llegada2]])+$V$2,salacsv__2[[#This Row],[Hora de salida2]]-salacsv__2[[#This Row],[Hora de llegada2]])</f>
        <v>0.13541666666666666</v>
      </c>
      <c r="S598" s="5">
        <f>VLOOKUP(salacsv__2[[#This Row],[Número de Orden]],Hoja4!A600:C1366,3,FALSE)/60</f>
        <v>2.35</v>
      </c>
      <c r="T598" s="5">
        <f>IF(salacsv__2[[#This Row],[Tiempo de permanencia]]*24-S598&lt;0,0,salacsv__2[[#This Row],[Tiempo de permanencia]]*24-S598)</f>
        <v>0.89999999999999991</v>
      </c>
      <c r="U598" t="str">
        <f>IF(salacsv__2[[#This Row],[Tiempo de degustación (Horas)]]&gt;0,"SI","NO")</f>
        <v>SI</v>
      </c>
      <c r="W598" s="7" t="str">
        <f>TEXT(salacsv__2[[#This Row],[Fecha de factura]],"DDDD")</f>
        <v>jueves</v>
      </c>
    </row>
    <row r="599" spans="1:23" x14ac:dyDescent="0.25">
      <c r="A599">
        <v>9</v>
      </c>
      <c r="B599" t="s">
        <v>956</v>
      </c>
      <c r="C599">
        <v>6</v>
      </c>
      <c r="D599" s="8">
        <v>45022.136111111111</v>
      </c>
      <c r="E599" s="8">
        <v>45022.290972222225</v>
      </c>
      <c r="F599" t="s">
        <v>21</v>
      </c>
      <c r="G599" t="s">
        <v>22</v>
      </c>
      <c r="H599" t="s">
        <v>16</v>
      </c>
      <c r="I599" s="5">
        <v>11.31</v>
      </c>
      <c r="J599" t="s">
        <v>28</v>
      </c>
      <c r="K599">
        <v>598</v>
      </c>
      <c r="L599" t="s">
        <v>59</v>
      </c>
      <c r="M599" t="s">
        <v>957</v>
      </c>
      <c r="N599">
        <f>VLOOKUP(salacsv__2[[#This Row],[Número de Orden]],Hoja4!A601:B1367,2,FALSE)</f>
        <v>209</v>
      </c>
      <c r="O599" s="9">
        <f>DATE(YEAR(salacsv__2[[#This Row],[Hora de Llegada]]),MONTH(salacsv__2[[#This Row],[Hora de Llegada]]),DAY(salacsv__2[[#This Row],[Hora de Llegada]]))</f>
        <v>45022</v>
      </c>
      <c r="P599" s="6">
        <f>MOD(salacsv__2[[#This Row],[Hora de Llegada]],1)</f>
        <v>0.13611111111094942</v>
      </c>
      <c r="Q599" s="6">
        <f>MOD(salacsv__2[[#This Row],[Hora de Salida]],1)</f>
        <v>0.29097222222480923</v>
      </c>
      <c r="R599" s="6">
        <f>IF(salacsv__2[[#This Row],[Estado de la Mesa]]="Ocupada",(salacsv__2[[#This Row],[Hora de salida2]]-salacsv__2[[#This Row],[Hora de llegada2]])+$V$2,salacsv__2[[#This Row],[Hora de salida2]]-salacsv__2[[#This Row],[Hora de llegada2]])</f>
        <v>0.15486111111385981</v>
      </c>
      <c r="S599" s="5">
        <f>VLOOKUP(salacsv__2[[#This Row],[Número de Orden]],Hoja4!A601:C1367,3,FALSE)/60</f>
        <v>1.35</v>
      </c>
      <c r="T599" s="5">
        <f>IF(salacsv__2[[#This Row],[Tiempo de permanencia]]*24-S599&lt;0,0,salacsv__2[[#This Row],[Tiempo de permanencia]]*24-S599)</f>
        <v>2.3666666667326353</v>
      </c>
      <c r="U599" t="str">
        <f>IF(salacsv__2[[#This Row],[Tiempo de degustación (Horas)]]&gt;0,"SI","NO")</f>
        <v>SI</v>
      </c>
      <c r="W599" s="7" t="str">
        <f>TEXT(salacsv__2[[#This Row],[Fecha de factura]],"DDDD")</f>
        <v>jueves</v>
      </c>
    </row>
    <row r="600" spans="1:23" x14ac:dyDescent="0.25">
      <c r="A600">
        <v>11</v>
      </c>
      <c r="B600" t="s">
        <v>958</v>
      </c>
      <c r="C600">
        <v>3</v>
      </c>
      <c r="D600" s="8">
        <v>45022.023611111108</v>
      </c>
      <c r="E600" s="8">
        <v>45022.181250000001</v>
      </c>
      <c r="F600" t="s">
        <v>32</v>
      </c>
      <c r="G600" t="s">
        <v>22</v>
      </c>
      <c r="H600" t="s">
        <v>16</v>
      </c>
      <c r="I600" s="5">
        <v>30.97</v>
      </c>
      <c r="J600" t="s">
        <v>17</v>
      </c>
      <c r="K600">
        <v>599</v>
      </c>
      <c r="L600" t="s">
        <v>70</v>
      </c>
      <c r="M600" t="s">
        <v>959</v>
      </c>
      <c r="N600">
        <f>VLOOKUP(salacsv__2[[#This Row],[Número de Orden]],Hoja4!A602:B1368,2,FALSE)</f>
        <v>169</v>
      </c>
      <c r="O600" s="9">
        <f>DATE(YEAR(salacsv__2[[#This Row],[Hora de Llegada]]),MONTH(salacsv__2[[#This Row],[Hora de Llegada]]),DAY(salacsv__2[[#This Row],[Hora de Llegada]]))</f>
        <v>45022</v>
      </c>
      <c r="P600" s="6">
        <f>MOD(salacsv__2[[#This Row],[Hora de Llegada]],1)</f>
        <v>2.361111110803904E-2</v>
      </c>
      <c r="Q600" s="6">
        <f>MOD(salacsv__2[[#This Row],[Hora de Salida]],1)</f>
        <v>0.18125000000145519</v>
      </c>
      <c r="R600" s="6">
        <f>IF(salacsv__2[[#This Row],[Estado de la Mesa]]="Ocupada",(salacsv__2[[#This Row],[Hora de salida2]]-salacsv__2[[#This Row],[Hora de llegada2]])+$V$2,salacsv__2[[#This Row],[Hora de salida2]]-salacsv__2[[#This Row],[Hora de llegada2]])</f>
        <v>0.15763888889341615</v>
      </c>
      <c r="S600" s="5">
        <f>VLOOKUP(salacsv__2[[#This Row],[Número de Orden]],Hoja4!A602:C1368,3,FALSE)/60</f>
        <v>1.8</v>
      </c>
      <c r="T600" s="5">
        <f>IF(salacsv__2[[#This Row],[Tiempo de permanencia]]*24-S600&lt;0,0,salacsv__2[[#This Row],[Tiempo de permanencia]]*24-S600)</f>
        <v>1.9833333334419876</v>
      </c>
      <c r="U600" t="str">
        <f>IF(salacsv__2[[#This Row],[Tiempo de degustación (Horas)]]&gt;0,"SI","NO")</f>
        <v>SI</v>
      </c>
      <c r="W600" s="7" t="str">
        <f>TEXT(salacsv__2[[#This Row],[Fecha de factura]],"DDDD")</f>
        <v>jueves</v>
      </c>
    </row>
    <row r="601" spans="1:23" x14ac:dyDescent="0.25">
      <c r="A601">
        <v>14</v>
      </c>
      <c r="B601" t="s">
        <v>960</v>
      </c>
      <c r="C601">
        <v>4</v>
      </c>
      <c r="D601" s="8">
        <v>45022.165277777778</v>
      </c>
      <c r="E601" s="8">
        <v>45022.209027777775</v>
      </c>
      <c r="F601" t="s">
        <v>52</v>
      </c>
      <c r="G601" t="s">
        <v>22</v>
      </c>
      <c r="H601" t="s">
        <v>36</v>
      </c>
      <c r="I601" s="5">
        <v>41.35</v>
      </c>
      <c r="J601" t="s">
        <v>24</v>
      </c>
      <c r="K601">
        <v>600</v>
      </c>
      <c r="L601" t="s">
        <v>33</v>
      </c>
      <c r="M601" t="s">
        <v>254</v>
      </c>
      <c r="N601">
        <f>VLOOKUP(salacsv__2[[#This Row],[Número de Orden]],Hoja4!A603:B1369,2,FALSE)</f>
        <v>144</v>
      </c>
      <c r="O601" s="9">
        <f>DATE(YEAR(salacsv__2[[#This Row],[Hora de Llegada]]),MONTH(salacsv__2[[#This Row],[Hora de Llegada]]),DAY(salacsv__2[[#This Row],[Hora de Llegada]]))</f>
        <v>45022</v>
      </c>
      <c r="P601" s="6">
        <f>MOD(salacsv__2[[#This Row],[Hora de Llegada]],1)</f>
        <v>0.16527777777810115</v>
      </c>
      <c r="Q601" s="6">
        <f>MOD(salacsv__2[[#This Row],[Hora de Salida]],1)</f>
        <v>0.20902777777519077</v>
      </c>
      <c r="R601" s="6">
        <f>IF(salacsv__2[[#This Row],[Estado de la Mesa]]="Ocupada",(salacsv__2[[#This Row],[Hora de salida2]]-salacsv__2[[#This Row],[Hora de llegada2]])+$V$2,salacsv__2[[#This Row],[Hora de salida2]]-salacsv__2[[#This Row],[Hora de llegada2]])</f>
        <v>5.4166666663756281E-2</v>
      </c>
      <c r="S601" s="5">
        <f>VLOOKUP(salacsv__2[[#This Row],[Número de Orden]],Hoja4!A603:C1369,3,FALSE)/60</f>
        <v>1.0833333333333333</v>
      </c>
      <c r="T601" s="5">
        <f>IF(salacsv__2[[#This Row],[Tiempo de permanencia]]*24-S601&lt;0,0,salacsv__2[[#This Row],[Tiempo de permanencia]]*24-S601)</f>
        <v>0.21666666659681755</v>
      </c>
      <c r="U601" t="str">
        <f>IF(salacsv__2[[#This Row],[Tiempo de degustación (Horas)]]&gt;0,"SI","NO")</f>
        <v>SI</v>
      </c>
      <c r="W601" s="7" t="str">
        <f>TEXT(salacsv__2[[#This Row],[Fecha de factura]],"DDDD")</f>
        <v>jueves</v>
      </c>
    </row>
    <row r="602" spans="1:23" x14ac:dyDescent="0.25">
      <c r="A602">
        <v>13</v>
      </c>
      <c r="B602" t="s">
        <v>195</v>
      </c>
      <c r="C602">
        <v>1</v>
      </c>
      <c r="D602" s="8">
        <v>45022.113194444442</v>
      </c>
      <c r="E602" s="8">
        <v>45022.260416666664</v>
      </c>
      <c r="F602" t="s">
        <v>14</v>
      </c>
      <c r="G602" t="s">
        <v>15</v>
      </c>
      <c r="H602" t="s">
        <v>16</v>
      </c>
      <c r="I602" s="5">
        <v>16.809999999999999</v>
      </c>
      <c r="J602" t="s">
        <v>17</v>
      </c>
      <c r="K602">
        <v>601</v>
      </c>
      <c r="L602" t="s">
        <v>18</v>
      </c>
      <c r="M602" t="s">
        <v>961</v>
      </c>
      <c r="N602">
        <f>VLOOKUP(salacsv__2[[#This Row],[Número de Orden]],Hoja4!A604:B1370,2,FALSE)</f>
        <v>292</v>
      </c>
      <c r="O602" s="9">
        <f>DATE(YEAR(salacsv__2[[#This Row],[Hora de Llegada]]),MONTH(salacsv__2[[#This Row],[Hora de Llegada]]),DAY(salacsv__2[[#This Row],[Hora de Llegada]]))</f>
        <v>45022</v>
      </c>
      <c r="P602" s="6">
        <f>MOD(salacsv__2[[#This Row],[Hora de Llegada]],1)</f>
        <v>0.1131944444423425</v>
      </c>
      <c r="Q602" s="6">
        <f>MOD(salacsv__2[[#This Row],[Hora de Salida]],1)</f>
        <v>0.26041666666424135</v>
      </c>
      <c r="R602" s="6">
        <f>IF(salacsv__2[[#This Row],[Estado de la Mesa]]="Ocupada",(salacsv__2[[#This Row],[Hora de salida2]]-salacsv__2[[#This Row],[Hora de llegada2]])+$V$2,salacsv__2[[#This Row],[Hora de salida2]]-salacsv__2[[#This Row],[Hora de llegada2]])</f>
        <v>0.14722222222189885</v>
      </c>
      <c r="S602" s="5">
        <f>VLOOKUP(salacsv__2[[#This Row],[Número de Orden]],Hoja4!A604:C1370,3,FALSE)/60</f>
        <v>1.9166666666666667</v>
      </c>
      <c r="T602" s="5">
        <f>IF(salacsv__2[[#This Row],[Tiempo de permanencia]]*24-S602&lt;0,0,salacsv__2[[#This Row],[Tiempo de permanencia]]*24-S602)</f>
        <v>1.6166666666589056</v>
      </c>
      <c r="U602" t="str">
        <f>IF(salacsv__2[[#This Row],[Tiempo de degustación (Horas)]]&gt;0,"SI","NO")</f>
        <v>SI</v>
      </c>
      <c r="W602" s="7" t="str">
        <f>TEXT(salacsv__2[[#This Row],[Fecha de factura]],"DDDD")</f>
        <v>jueves</v>
      </c>
    </row>
    <row r="603" spans="1:23" x14ac:dyDescent="0.25">
      <c r="A603">
        <v>12</v>
      </c>
      <c r="B603" t="s">
        <v>962</v>
      </c>
      <c r="C603">
        <v>3</v>
      </c>
      <c r="D603" s="8">
        <v>45022.161111111112</v>
      </c>
      <c r="E603" s="8">
        <v>45022.291666666664</v>
      </c>
      <c r="F603" t="s">
        <v>32</v>
      </c>
      <c r="G603" t="s">
        <v>22</v>
      </c>
      <c r="H603" t="s">
        <v>23</v>
      </c>
      <c r="I603" s="5">
        <v>16.5</v>
      </c>
      <c r="J603" t="s">
        <v>28</v>
      </c>
      <c r="K603">
        <v>602</v>
      </c>
      <c r="L603" t="s">
        <v>59</v>
      </c>
      <c r="M603" t="s">
        <v>963</v>
      </c>
      <c r="N603">
        <f>VLOOKUP(salacsv__2[[#This Row],[Número de Orden]],Hoja4!A605:B1371,2,FALSE)</f>
        <v>266</v>
      </c>
      <c r="O603" s="9">
        <f>DATE(YEAR(salacsv__2[[#This Row],[Hora de Llegada]]),MONTH(salacsv__2[[#This Row],[Hora de Llegada]]),DAY(salacsv__2[[#This Row],[Hora de Llegada]]))</f>
        <v>45022</v>
      </c>
      <c r="P603" s="6">
        <f>MOD(salacsv__2[[#This Row],[Hora de Llegada]],1)</f>
        <v>0.16111111111240461</v>
      </c>
      <c r="Q603" s="6">
        <f>MOD(salacsv__2[[#This Row],[Hora de Salida]],1)</f>
        <v>0.29166666666424135</v>
      </c>
      <c r="R603" s="6">
        <f>IF(salacsv__2[[#This Row],[Estado de la Mesa]]="Ocupada",(salacsv__2[[#This Row],[Hora de salida2]]-salacsv__2[[#This Row],[Hora de llegada2]])+$V$2,salacsv__2[[#This Row],[Hora de salida2]]-salacsv__2[[#This Row],[Hora de llegada2]])</f>
        <v>0.13055555555183673</v>
      </c>
      <c r="S603" s="5">
        <f>VLOOKUP(salacsv__2[[#This Row],[Número de Orden]],Hoja4!A605:C1371,3,FALSE)/60</f>
        <v>2.7</v>
      </c>
      <c r="T603" s="5">
        <f>IF(salacsv__2[[#This Row],[Tiempo de permanencia]]*24-S603&lt;0,0,salacsv__2[[#This Row],[Tiempo de permanencia]]*24-S603)</f>
        <v>0.43333333324408141</v>
      </c>
      <c r="U603" t="str">
        <f>IF(salacsv__2[[#This Row],[Tiempo de degustación (Horas)]]&gt;0,"SI","NO")</f>
        <v>SI</v>
      </c>
      <c r="W603" s="7" t="str">
        <f>TEXT(salacsv__2[[#This Row],[Fecha de factura]],"DDDD")</f>
        <v>jueves</v>
      </c>
    </row>
    <row r="604" spans="1:23" x14ac:dyDescent="0.25">
      <c r="A604">
        <v>19</v>
      </c>
      <c r="B604" t="s">
        <v>203</v>
      </c>
      <c r="C604">
        <v>6</v>
      </c>
      <c r="D604" s="8">
        <v>45022.035416666666</v>
      </c>
      <c r="E604" s="8">
        <v>45022.181250000001</v>
      </c>
      <c r="F604" t="s">
        <v>73</v>
      </c>
      <c r="G604" t="s">
        <v>22</v>
      </c>
      <c r="H604" t="s">
        <v>16</v>
      </c>
      <c r="I604" s="5">
        <v>24.2</v>
      </c>
      <c r="J604" t="s">
        <v>17</v>
      </c>
      <c r="K604">
        <v>603</v>
      </c>
      <c r="L604" t="s">
        <v>55</v>
      </c>
      <c r="M604" t="s">
        <v>56</v>
      </c>
      <c r="N604">
        <f>VLOOKUP(salacsv__2[[#This Row],[Número de Orden]],Hoja4!A606:B1372,2,FALSE)</f>
        <v>62</v>
      </c>
      <c r="O604" s="9">
        <f>DATE(YEAR(salacsv__2[[#This Row],[Hora de Llegada]]),MONTH(salacsv__2[[#This Row],[Hora de Llegada]]),DAY(salacsv__2[[#This Row],[Hora de Llegada]]))</f>
        <v>45022</v>
      </c>
      <c r="P604" s="6">
        <f>MOD(salacsv__2[[#This Row],[Hora de Llegada]],1)</f>
        <v>3.5416666665696539E-2</v>
      </c>
      <c r="Q604" s="6">
        <f>MOD(salacsv__2[[#This Row],[Hora de Salida]],1)</f>
        <v>0.18125000000145519</v>
      </c>
      <c r="R604" s="6">
        <f>IF(salacsv__2[[#This Row],[Estado de la Mesa]]="Ocupada",(salacsv__2[[#This Row],[Hora de salida2]]-salacsv__2[[#This Row],[Hora de llegada2]])+$V$2,salacsv__2[[#This Row],[Hora de salida2]]-salacsv__2[[#This Row],[Hora de llegada2]])</f>
        <v>0.14583333333575865</v>
      </c>
      <c r="S604" s="5">
        <f>VLOOKUP(salacsv__2[[#This Row],[Número de Orden]],Hoja4!A606:C1372,3,FALSE)/60</f>
        <v>0.28333333333333333</v>
      </c>
      <c r="T604" s="5">
        <f>IF(salacsv__2[[#This Row],[Tiempo de permanencia]]*24-S604&lt;0,0,salacsv__2[[#This Row],[Tiempo de permanencia]]*24-S604)</f>
        <v>3.2166666667248744</v>
      </c>
      <c r="U604" t="str">
        <f>IF(salacsv__2[[#This Row],[Tiempo de degustación (Horas)]]&gt;0,"SI","NO")</f>
        <v>SI</v>
      </c>
      <c r="W604" s="7" t="str">
        <f>TEXT(salacsv__2[[#This Row],[Fecha de factura]],"DDDD")</f>
        <v>jueves</v>
      </c>
    </row>
    <row r="605" spans="1:23" x14ac:dyDescent="0.25">
      <c r="A605">
        <v>14</v>
      </c>
      <c r="B605" t="s">
        <v>204</v>
      </c>
      <c r="C605">
        <v>5</v>
      </c>
      <c r="D605" s="8">
        <v>45022.054166666669</v>
      </c>
      <c r="E605" s="8">
        <v>45022.219444444447</v>
      </c>
      <c r="F605" t="s">
        <v>32</v>
      </c>
      <c r="G605" t="s">
        <v>22</v>
      </c>
      <c r="H605" t="s">
        <v>16</v>
      </c>
      <c r="I605" s="5">
        <v>42.6</v>
      </c>
      <c r="J605" t="s">
        <v>24</v>
      </c>
      <c r="K605">
        <v>604</v>
      </c>
      <c r="L605" t="s">
        <v>62</v>
      </c>
      <c r="M605" t="s">
        <v>19</v>
      </c>
      <c r="N605">
        <f>VLOOKUP(salacsv__2[[#This Row],[Número de Orden]],Hoja4!A607:B1373,2,FALSE)</f>
        <v>105</v>
      </c>
      <c r="O605" s="9">
        <f>DATE(YEAR(salacsv__2[[#This Row],[Hora de Llegada]]),MONTH(salacsv__2[[#This Row],[Hora de Llegada]]),DAY(salacsv__2[[#This Row],[Hora de Llegada]]))</f>
        <v>45022</v>
      </c>
      <c r="P605" s="6">
        <f>MOD(salacsv__2[[#This Row],[Hora de Llegada]],1)</f>
        <v>5.4166666668606922E-2</v>
      </c>
      <c r="Q605" s="6">
        <f>MOD(salacsv__2[[#This Row],[Hora de Salida]],1)</f>
        <v>0.21944444444670808</v>
      </c>
      <c r="R605" s="6">
        <f>IF(salacsv__2[[#This Row],[Estado de la Mesa]]="Ocupada",(salacsv__2[[#This Row],[Hora de salida2]]-salacsv__2[[#This Row],[Hora de llegada2]])+$V$2,salacsv__2[[#This Row],[Hora de salida2]]-salacsv__2[[#This Row],[Hora de llegada2]])</f>
        <v>0.17569444444476781</v>
      </c>
      <c r="S605" s="5">
        <f>VLOOKUP(salacsv__2[[#This Row],[Número de Orden]],Hoja4!A607:C1373,3,FALSE)/60</f>
        <v>0.7</v>
      </c>
      <c r="T605" s="5">
        <f>IF(salacsv__2[[#This Row],[Tiempo de permanencia]]*24-S605&lt;0,0,salacsv__2[[#This Row],[Tiempo de permanencia]]*24-S605)</f>
        <v>3.5166666666744275</v>
      </c>
      <c r="U605" t="str">
        <f>IF(salacsv__2[[#This Row],[Tiempo de degustación (Horas)]]&gt;0,"SI","NO")</f>
        <v>SI</v>
      </c>
      <c r="W605" s="7" t="str">
        <f>TEXT(salacsv__2[[#This Row],[Fecha de factura]],"DDDD")</f>
        <v>jueves</v>
      </c>
    </row>
    <row r="606" spans="1:23" x14ac:dyDescent="0.25">
      <c r="A606">
        <v>19</v>
      </c>
      <c r="B606" t="s">
        <v>964</v>
      </c>
      <c r="C606">
        <v>2</v>
      </c>
      <c r="D606" s="8">
        <v>45022.117361111108</v>
      </c>
      <c r="E606" s="8">
        <v>45022.26666666667</v>
      </c>
      <c r="F606" t="s">
        <v>52</v>
      </c>
      <c r="G606" t="s">
        <v>22</v>
      </c>
      <c r="H606" t="s">
        <v>23</v>
      </c>
      <c r="I606" s="5">
        <v>24.38</v>
      </c>
      <c r="J606" t="s">
        <v>24</v>
      </c>
      <c r="K606">
        <v>605</v>
      </c>
      <c r="L606" t="s">
        <v>55</v>
      </c>
      <c r="M606" t="s">
        <v>965</v>
      </c>
      <c r="N606">
        <f>VLOOKUP(salacsv__2[[#This Row],[Número de Orden]],Hoja4!A608:B1374,2,FALSE)</f>
        <v>220</v>
      </c>
      <c r="O606" s="9">
        <f>DATE(YEAR(salacsv__2[[#This Row],[Hora de Llegada]]),MONTH(salacsv__2[[#This Row],[Hora de Llegada]]),DAY(salacsv__2[[#This Row],[Hora de Llegada]]))</f>
        <v>45022</v>
      </c>
      <c r="P606" s="6">
        <f>MOD(salacsv__2[[#This Row],[Hora de Llegada]],1)</f>
        <v>0.11736111110803904</v>
      </c>
      <c r="Q606" s="6">
        <f>MOD(salacsv__2[[#This Row],[Hora de Salida]],1)</f>
        <v>0.26666666667006211</v>
      </c>
      <c r="R606" s="6">
        <f>IF(salacsv__2[[#This Row],[Estado de la Mesa]]="Ocupada",(salacsv__2[[#This Row],[Hora de salida2]]-salacsv__2[[#This Row],[Hora de llegada2]])+$V$2,salacsv__2[[#This Row],[Hora de salida2]]-salacsv__2[[#This Row],[Hora de llegada2]])</f>
        <v>0.15972222222868973</v>
      </c>
      <c r="S606" s="5">
        <f>VLOOKUP(salacsv__2[[#This Row],[Número de Orden]],Hoja4!A608:C1374,3,FALSE)/60</f>
        <v>2.9333333333333331</v>
      </c>
      <c r="T606" s="5">
        <f>IF(salacsv__2[[#This Row],[Tiempo de permanencia]]*24-S606&lt;0,0,salacsv__2[[#This Row],[Tiempo de permanencia]]*24-S606)</f>
        <v>0.90000000015522064</v>
      </c>
      <c r="U606" t="str">
        <f>IF(salacsv__2[[#This Row],[Tiempo de degustación (Horas)]]&gt;0,"SI","NO")</f>
        <v>SI</v>
      </c>
      <c r="W606" s="7" t="str">
        <f>TEXT(salacsv__2[[#This Row],[Fecha de factura]],"DDDD")</f>
        <v>jueves</v>
      </c>
    </row>
    <row r="607" spans="1:23" x14ac:dyDescent="0.25">
      <c r="A607">
        <v>1</v>
      </c>
      <c r="B607" t="s">
        <v>828</v>
      </c>
      <c r="C607">
        <v>2</v>
      </c>
      <c r="D607" s="8">
        <v>45022.134722222225</v>
      </c>
      <c r="E607" s="8">
        <v>45022.254166666666</v>
      </c>
      <c r="F607" t="s">
        <v>21</v>
      </c>
      <c r="G607" t="s">
        <v>22</v>
      </c>
      <c r="H607" t="s">
        <v>16</v>
      </c>
      <c r="I607" s="5">
        <v>31.58</v>
      </c>
      <c r="J607" t="s">
        <v>24</v>
      </c>
      <c r="K607">
        <v>606</v>
      </c>
      <c r="L607" t="s">
        <v>91</v>
      </c>
      <c r="M607" t="s">
        <v>966</v>
      </c>
      <c r="N607">
        <f>VLOOKUP(salacsv__2[[#This Row],[Número de Orden]],Hoja4!A609:B1375,2,FALSE)</f>
        <v>183</v>
      </c>
      <c r="O607" s="9">
        <f>DATE(YEAR(salacsv__2[[#This Row],[Hora de Llegada]]),MONTH(salacsv__2[[#This Row],[Hora de Llegada]]),DAY(salacsv__2[[#This Row],[Hora de Llegada]]))</f>
        <v>45022</v>
      </c>
      <c r="P607" s="6">
        <f>MOD(salacsv__2[[#This Row],[Hora de Llegada]],1)</f>
        <v>0.13472222222480923</v>
      </c>
      <c r="Q607" s="6">
        <f>MOD(salacsv__2[[#This Row],[Hora de Salida]],1)</f>
        <v>0.25416666666569654</v>
      </c>
      <c r="R607" s="6">
        <f>IF(salacsv__2[[#This Row],[Estado de la Mesa]]="Ocupada",(salacsv__2[[#This Row],[Hora de salida2]]-salacsv__2[[#This Row],[Hora de llegada2]])+$V$2,salacsv__2[[#This Row],[Hora de salida2]]-salacsv__2[[#This Row],[Hora de llegada2]])</f>
        <v>0.12986111110755397</v>
      </c>
      <c r="S607" s="5">
        <f>VLOOKUP(salacsv__2[[#This Row],[Número de Orden]],Hoja4!A609:C1375,3,FALSE)/60</f>
        <v>2.4166666666666665</v>
      </c>
      <c r="T607" s="5">
        <f>IF(salacsv__2[[#This Row],[Tiempo de permanencia]]*24-S607&lt;0,0,salacsv__2[[#This Row],[Tiempo de permanencia]]*24-S607)</f>
        <v>0.69999999991462891</v>
      </c>
      <c r="U607" t="str">
        <f>IF(salacsv__2[[#This Row],[Tiempo de degustación (Horas)]]&gt;0,"SI","NO")</f>
        <v>SI</v>
      </c>
      <c r="W607" s="7" t="str">
        <f>TEXT(salacsv__2[[#This Row],[Fecha de factura]],"DDDD")</f>
        <v>jueves</v>
      </c>
    </row>
    <row r="608" spans="1:23" x14ac:dyDescent="0.25">
      <c r="A608">
        <v>10</v>
      </c>
      <c r="B608" t="s">
        <v>277</v>
      </c>
      <c r="C608">
        <v>1</v>
      </c>
      <c r="D608" s="8">
        <v>45022.058333333334</v>
      </c>
      <c r="E608" s="8">
        <v>45022.145138888889</v>
      </c>
      <c r="F608" t="s">
        <v>21</v>
      </c>
      <c r="G608" t="s">
        <v>22</v>
      </c>
      <c r="H608" t="s">
        <v>16</v>
      </c>
      <c r="I608" s="5">
        <v>28.9</v>
      </c>
      <c r="J608" t="s">
        <v>24</v>
      </c>
      <c r="K608">
        <v>607</v>
      </c>
      <c r="L608" t="s">
        <v>70</v>
      </c>
      <c r="M608" t="s">
        <v>678</v>
      </c>
      <c r="N608">
        <f>VLOOKUP(salacsv__2[[#This Row],[Número de Orden]],Hoja4!A610:B1376,2,FALSE)</f>
        <v>68</v>
      </c>
      <c r="O608" s="9">
        <f>DATE(YEAR(salacsv__2[[#This Row],[Hora de Llegada]]),MONTH(salacsv__2[[#This Row],[Hora de Llegada]]),DAY(salacsv__2[[#This Row],[Hora de Llegada]]))</f>
        <v>45022</v>
      </c>
      <c r="P608" s="6">
        <f>MOD(salacsv__2[[#This Row],[Hora de Llegada]],1)</f>
        <v>5.8333333334303461E-2</v>
      </c>
      <c r="Q608" s="6">
        <f>MOD(salacsv__2[[#This Row],[Hora de Salida]],1)</f>
        <v>0.14513888888905058</v>
      </c>
      <c r="R608" s="6">
        <f>IF(salacsv__2[[#This Row],[Estado de la Mesa]]="Ocupada",(salacsv__2[[#This Row],[Hora de salida2]]-salacsv__2[[#This Row],[Hora de llegada2]])+$V$2,salacsv__2[[#This Row],[Hora de salida2]]-salacsv__2[[#This Row],[Hora de llegada2]])</f>
        <v>9.7222222221413787E-2</v>
      </c>
      <c r="S608" s="5">
        <f>VLOOKUP(salacsv__2[[#This Row],[Número de Orden]],Hoja4!A610:C1376,3,FALSE)/60</f>
        <v>1.1499999999999999</v>
      </c>
      <c r="T608" s="5">
        <f>IF(salacsv__2[[#This Row],[Tiempo de permanencia]]*24-S608&lt;0,0,salacsv__2[[#This Row],[Tiempo de permanencia]]*24-S608)</f>
        <v>1.1833333333139309</v>
      </c>
      <c r="U608" t="str">
        <f>IF(salacsv__2[[#This Row],[Tiempo de degustación (Horas)]]&gt;0,"SI","NO")</f>
        <v>SI</v>
      </c>
      <c r="W608" s="7" t="str">
        <f>TEXT(salacsv__2[[#This Row],[Fecha de factura]],"DDDD")</f>
        <v>jueves</v>
      </c>
    </row>
    <row r="609" spans="1:23" x14ac:dyDescent="0.25">
      <c r="A609">
        <v>7</v>
      </c>
      <c r="B609" t="s">
        <v>205</v>
      </c>
      <c r="C609">
        <v>6</v>
      </c>
      <c r="D609" s="8">
        <v>45022.165277777778</v>
      </c>
      <c r="E609" s="8">
        <v>45022.305555555555</v>
      </c>
      <c r="F609" t="s">
        <v>52</v>
      </c>
      <c r="G609" t="s">
        <v>22</v>
      </c>
      <c r="H609" t="s">
        <v>16</v>
      </c>
      <c r="I609" s="5">
        <v>36.549999999999997</v>
      </c>
      <c r="J609" t="s">
        <v>28</v>
      </c>
      <c r="K609">
        <v>608</v>
      </c>
      <c r="L609" t="s">
        <v>59</v>
      </c>
      <c r="M609" t="s">
        <v>26</v>
      </c>
      <c r="N609">
        <f>VLOOKUP(salacsv__2[[#This Row],[Número de Orden]],Hoja4!A611:B1377,2,FALSE)</f>
        <v>29</v>
      </c>
      <c r="O609" s="9">
        <f>DATE(YEAR(salacsv__2[[#This Row],[Hora de Llegada]]),MONTH(salacsv__2[[#This Row],[Hora de Llegada]]),DAY(salacsv__2[[#This Row],[Hora de Llegada]]))</f>
        <v>45022</v>
      </c>
      <c r="P609" s="6">
        <f>MOD(salacsv__2[[#This Row],[Hora de Llegada]],1)</f>
        <v>0.16527777777810115</v>
      </c>
      <c r="Q609" s="6">
        <f>MOD(salacsv__2[[#This Row],[Hora de Salida]],1)</f>
        <v>0.30555555555474712</v>
      </c>
      <c r="R609" s="6">
        <f>IF(salacsv__2[[#This Row],[Estado de la Mesa]]="Ocupada",(salacsv__2[[#This Row],[Hora de salida2]]-salacsv__2[[#This Row],[Hora de llegada2]])+$V$2,salacsv__2[[#This Row],[Hora de salida2]]-salacsv__2[[#This Row],[Hora de llegada2]])</f>
        <v>0.14027777777664596</v>
      </c>
      <c r="S609" s="5">
        <f>VLOOKUP(salacsv__2[[#This Row],[Número de Orden]],Hoja4!A611:C1377,3,FALSE)/60</f>
        <v>0.75</v>
      </c>
      <c r="T609" s="5">
        <f>IF(salacsv__2[[#This Row],[Tiempo de permanencia]]*24-S609&lt;0,0,salacsv__2[[#This Row],[Tiempo de permanencia]]*24-S609)</f>
        <v>2.6166666666395031</v>
      </c>
      <c r="U609" t="str">
        <f>IF(salacsv__2[[#This Row],[Tiempo de degustación (Horas)]]&gt;0,"SI","NO")</f>
        <v>SI</v>
      </c>
      <c r="W609" s="7" t="str">
        <f>TEXT(salacsv__2[[#This Row],[Fecha de factura]],"DDDD")</f>
        <v>jueves</v>
      </c>
    </row>
    <row r="610" spans="1:23" x14ac:dyDescent="0.25">
      <c r="A610">
        <v>1</v>
      </c>
      <c r="B610" t="s">
        <v>103</v>
      </c>
      <c r="C610">
        <v>4</v>
      </c>
      <c r="D610" s="8">
        <v>45022.140972222223</v>
      </c>
      <c r="E610" s="8">
        <v>45022.293055555558</v>
      </c>
      <c r="F610" t="s">
        <v>73</v>
      </c>
      <c r="G610" t="s">
        <v>22</v>
      </c>
      <c r="H610" t="s">
        <v>16</v>
      </c>
      <c r="I610" s="5">
        <v>23.29</v>
      </c>
      <c r="J610" t="s">
        <v>28</v>
      </c>
      <c r="K610">
        <v>609</v>
      </c>
      <c r="L610" t="s">
        <v>62</v>
      </c>
      <c r="M610" t="s">
        <v>105</v>
      </c>
      <c r="N610">
        <f>VLOOKUP(salacsv__2[[#This Row],[Número de Orden]],Hoja4!A612:B1378,2,FALSE)</f>
        <v>32</v>
      </c>
      <c r="O610" s="9">
        <f>DATE(YEAR(salacsv__2[[#This Row],[Hora de Llegada]]),MONTH(salacsv__2[[#This Row],[Hora de Llegada]]),DAY(salacsv__2[[#This Row],[Hora de Llegada]]))</f>
        <v>45022</v>
      </c>
      <c r="P610" s="6">
        <f>MOD(salacsv__2[[#This Row],[Hora de Llegada]],1)</f>
        <v>0.14097222222335404</v>
      </c>
      <c r="Q610" s="6">
        <f>MOD(salacsv__2[[#This Row],[Hora de Salida]],1)</f>
        <v>0.2930555555576575</v>
      </c>
      <c r="R610" s="6">
        <f>IF(salacsv__2[[#This Row],[Estado de la Mesa]]="Ocupada",(salacsv__2[[#This Row],[Hora de salida2]]-salacsv__2[[#This Row],[Hora de llegada2]])+$V$2,salacsv__2[[#This Row],[Hora de salida2]]-salacsv__2[[#This Row],[Hora de llegada2]])</f>
        <v>0.15208333333430346</v>
      </c>
      <c r="S610" s="5">
        <f>VLOOKUP(salacsv__2[[#This Row],[Número de Orden]],Hoja4!A612:C1378,3,FALSE)/60</f>
        <v>0.45</v>
      </c>
      <c r="T610" s="5">
        <f>IF(salacsv__2[[#This Row],[Tiempo de permanencia]]*24-S610&lt;0,0,salacsv__2[[#This Row],[Tiempo de permanencia]]*24-S610)</f>
        <v>3.2000000000232829</v>
      </c>
      <c r="U610" t="str">
        <f>IF(salacsv__2[[#This Row],[Tiempo de degustación (Horas)]]&gt;0,"SI","NO")</f>
        <v>SI</v>
      </c>
      <c r="W610" s="7" t="str">
        <f>TEXT(salacsv__2[[#This Row],[Fecha de factura]],"DDDD")</f>
        <v>jueves</v>
      </c>
    </row>
    <row r="611" spans="1:23" x14ac:dyDescent="0.25">
      <c r="A611">
        <v>19</v>
      </c>
      <c r="B611" t="s">
        <v>193</v>
      </c>
      <c r="C611">
        <v>4</v>
      </c>
      <c r="D611" s="8">
        <v>45022.091666666667</v>
      </c>
      <c r="E611" s="8">
        <v>45022.174305555556</v>
      </c>
      <c r="F611" t="s">
        <v>21</v>
      </c>
      <c r="G611" t="s">
        <v>15</v>
      </c>
      <c r="H611" t="s">
        <v>16</v>
      </c>
      <c r="I611" s="5">
        <v>37.9</v>
      </c>
      <c r="J611" t="s">
        <v>24</v>
      </c>
      <c r="K611">
        <v>610</v>
      </c>
      <c r="L611" t="s">
        <v>70</v>
      </c>
      <c r="M611" t="s">
        <v>967</v>
      </c>
      <c r="N611">
        <f>VLOOKUP(salacsv__2[[#This Row],[Número de Orden]],Hoja4!A613:B1379,2,FALSE)</f>
        <v>44</v>
      </c>
      <c r="O611" s="9">
        <f>DATE(YEAR(salacsv__2[[#This Row],[Hora de Llegada]]),MONTH(salacsv__2[[#This Row],[Hora de Llegada]]),DAY(salacsv__2[[#This Row],[Hora de Llegada]]))</f>
        <v>45022</v>
      </c>
      <c r="P611" s="6">
        <f>MOD(salacsv__2[[#This Row],[Hora de Llegada]],1)</f>
        <v>9.1666666667151731E-2</v>
      </c>
      <c r="Q611" s="6">
        <f>MOD(salacsv__2[[#This Row],[Hora de Salida]],1)</f>
        <v>0.17430555555620231</v>
      </c>
      <c r="R611" s="6">
        <f>IF(salacsv__2[[#This Row],[Estado de la Mesa]]="Ocupada",(salacsv__2[[#This Row],[Hora de salida2]]-salacsv__2[[#This Row],[Hora de llegada2]])+$V$2,salacsv__2[[#This Row],[Hora de salida2]]-salacsv__2[[#This Row],[Hora de llegada2]])</f>
        <v>9.3055555555717248E-2</v>
      </c>
      <c r="S611" s="5">
        <f>VLOOKUP(salacsv__2[[#This Row],[Número de Orden]],Hoja4!A613:C1379,3,FALSE)/60</f>
        <v>0.78333333333333333</v>
      </c>
      <c r="T611" s="5">
        <f>IF(salacsv__2[[#This Row],[Tiempo de permanencia]]*24-S611&lt;0,0,salacsv__2[[#This Row],[Tiempo de permanencia]]*24-S611)</f>
        <v>1.4500000000038806</v>
      </c>
      <c r="U611" t="str">
        <f>IF(salacsv__2[[#This Row],[Tiempo de degustación (Horas)]]&gt;0,"SI","NO")</f>
        <v>SI</v>
      </c>
      <c r="W611" s="7" t="str">
        <f>TEXT(salacsv__2[[#This Row],[Fecha de factura]],"DDDD")</f>
        <v>jueves</v>
      </c>
    </row>
    <row r="612" spans="1:23" x14ac:dyDescent="0.25">
      <c r="A612">
        <v>13</v>
      </c>
      <c r="B612" t="s">
        <v>968</v>
      </c>
      <c r="C612">
        <v>1</v>
      </c>
      <c r="D612" s="8">
        <v>45022.163194444445</v>
      </c>
      <c r="E612" s="8">
        <v>45022.321527777778</v>
      </c>
      <c r="F612" t="s">
        <v>73</v>
      </c>
      <c r="G612" t="s">
        <v>22</v>
      </c>
      <c r="H612" t="s">
        <v>16</v>
      </c>
      <c r="I612" s="5">
        <v>44.28</v>
      </c>
      <c r="J612" t="s">
        <v>24</v>
      </c>
      <c r="K612">
        <v>611</v>
      </c>
      <c r="L612" t="s">
        <v>25</v>
      </c>
      <c r="M612" t="s">
        <v>969</v>
      </c>
      <c r="N612">
        <f>VLOOKUP(salacsv__2[[#This Row],[Número de Orden]],Hoja4!A614:B1380,2,FALSE)</f>
        <v>78</v>
      </c>
      <c r="O612" s="9">
        <f>DATE(YEAR(salacsv__2[[#This Row],[Hora de Llegada]]),MONTH(salacsv__2[[#This Row],[Hora de Llegada]]),DAY(salacsv__2[[#This Row],[Hora de Llegada]]))</f>
        <v>45022</v>
      </c>
      <c r="P612" s="6">
        <f>MOD(salacsv__2[[#This Row],[Hora de Llegada]],1)</f>
        <v>0.16319444444525288</v>
      </c>
      <c r="Q612" s="6">
        <f>MOD(salacsv__2[[#This Row],[Hora de Salida]],1)</f>
        <v>0.32152777777810115</v>
      </c>
      <c r="R612" s="6">
        <f>IF(salacsv__2[[#This Row],[Estado de la Mesa]]="Ocupada",(salacsv__2[[#This Row],[Hora de salida2]]-salacsv__2[[#This Row],[Hora de llegada2]])+$V$2,salacsv__2[[#This Row],[Hora de salida2]]-salacsv__2[[#This Row],[Hora de llegada2]])</f>
        <v>0.16874999999951493</v>
      </c>
      <c r="S612" s="5">
        <f>VLOOKUP(salacsv__2[[#This Row],[Número de Orden]],Hoja4!A614:C1380,3,FALSE)/60</f>
        <v>1.3833333333333333</v>
      </c>
      <c r="T612" s="5">
        <f>IF(salacsv__2[[#This Row],[Tiempo de permanencia]]*24-S612&lt;0,0,salacsv__2[[#This Row],[Tiempo de permanencia]]*24-S612)</f>
        <v>2.6666666666550252</v>
      </c>
      <c r="U612" t="str">
        <f>IF(salacsv__2[[#This Row],[Tiempo de degustación (Horas)]]&gt;0,"SI","NO")</f>
        <v>SI</v>
      </c>
      <c r="W612" s="7" t="str">
        <f>TEXT(salacsv__2[[#This Row],[Fecha de factura]],"DDDD")</f>
        <v>jueves</v>
      </c>
    </row>
    <row r="613" spans="1:23" x14ac:dyDescent="0.25">
      <c r="A613">
        <v>11</v>
      </c>
      <c r="B613" t="s">
        <v>970</v>
      </c>
      <c r="C613">
        <v>4</v>
      </c>
      <c r="D613" s="8">
        <v>45022.05</v>
      </c>
      <c r="E613" s="8">
        <v>45022.208333333336</v>
      </c>
      <c r="F613" t="s">
        <v>21</v>
      </c>
      <c r="G613" t="s">
        <v>22</v>
      </c>
      <c r="H613" t="s">
        <v>16</v>
      </c>
      <c r="I613" s="5">
        <v>23.54</v>
      </c>
      <c r="J613" t="s">
        <v>28</v>
      </c>
      <c r="K613">
        <v>612</v>
      </c>
      <c r="L613" t="s">
        <v>70</v>
      </c>
      <c r="M613" t="s">
        <v>971</v>
      </c>
      <c r="N613">
        <f>VLOOKUP(salacsv__2[[#This Row],[Número de Orden]],Hoja4!A615:B1381,2,FALSE)</f>
        <v>231</v>
      </c>
      <c r="O613" s="9">
        <f>DATE(YEAR(salacsv__2[[#This Row],[Hora de Llegada]]),MONTH(salacsv__2[[#This Row],[Hora de Llegada]]),DAY(salacsv__2[[#This Row],[Hora de Llegada]]))</f>
        <v>45022</v>
      </c>
      <c r="P613" s="6">
        <f>MOD(salacsv__2[[#This Row],[Hora de Llegada]],1)</f>
        <v>5.0000000002910383E-2</v>
      </c>
      <c r="Q613" s="6">
        <f>MOD(salacsv__2[[#This Row],[Hora de Salida]],1)</f>
        <v>0.20833333333575865</v>
      </c>
      <c r="R613" s="6">
        <f>IF(salacsv__2[[#This Row],[Estado de la Mesa]]="Ocupada",(salacsv__2[[#This Row],[Hora de salida2]]-salacsv__2[[#This Row],[Hora de llegada2]])+$V$2,salacsv__2[[#This Row],[Hora de salida2]]-salacsv__2[[#This Row],[Hora de llegada2]])</f>
        <v>0.15833333333284827</v>
      </c>
      <c r="S613" s="5">
        <f>VLOOKUP(salacsv__2[[#This Row],[Número de Orden]],Hoja4!A615:C1381,3,FALSE)/60</f>
        <v>2.15</v>
      </c>
      <c r="T613" s="5">
        <f>IF(salacsv__2[[#This Row],[Tiempo de permanencia]]*24-S613&lt;0,0,salacsv__2[[#This Row],[Tiempo de permanencia]]*24-S613)</f>
        <v>1.6499999999883586</v>
      </c>
      <c r="U613" t="str">
        <f>IF(salacsv__2[[#This Row],[Tiempo de degustación (Horas)]]&gt;0,"SI","NO")</f>
        <v>SI</v>
      </c>
      <c r="W613" s="7" t="str">
        <f>TEXT(salacsv__2[[#This Row],[Fecha de factura]],"DDDD")</f>
        <v>jueves</v>
      </c>
    </row>
    <row r="614" spans="1:23" x14ac:dyDescent="0.25">
      <c r="A614">
        <v>1</v>
      </c>
      <c r="B614" t="s">
        <v>111</v>
      </c>
      <c r="C614">
        <v>5</v>
      </c>
      <c r="D614" s="8">
        <v>45022.081250000003</v>
      </c>
      <c r="E614" s="8">
        <v>45022.149305555555</v>
      </c>
      <c r="F614" t="s">
        <v>32</v>
      </c>
      <c r="G614" t="s">
        <v>48</v>
      </c>
      <c r="H614" t="s">
        <v>23</v>
      </c>
      <c r="I614" s="5">
        <v>23.56</v>
      </c>
      <c r="J614" t="s">
        <v>28</v>
      </c>
      <c r="K614">
        <v>613</v>
      </c>
      <c r="L614" t="s">
        <v>59</v>
      </c>
      <c r="M614" t="s">
        <v>972</v>
      </c>
      <c r="N614">
        <f>VLOOKUP(salacsv__2[[#This Row],[Número de Orden]],Hoja4!A616:B1382,2,FALSE)</f>
        <v>285</v>
      </c>
      <c r="O614" s="9">
        <f>DATE(YEAR(salacsv__2[[#This Row],[Hora de Llegada]]),MONTH(salacsv__2[[#This Row],[Hora de Llegada]]),DAY(salacsv__2[[#This Row],[Hora de Llegada]]))</f>
        <v>45022</v>
      </c>
      <c r="P614" s="6">
        <f>MOD(salacsv__2[[#This Row],[Hora de Llegada]],1)</f>
        <v>8.1250000002910383E-2</v>
      </c>
      <c r="Q614" s="6">
        <f>MOD(salacsv__2[[#This Row],[Hora de Salida]],1)</f>
        <v>0.14930555555474712</v>
      </c>
      <c r="R614" s="6">
        <f>IF(salacsv__2[[#This Row],[Estado de la Mesa]]="Ocupada",(salacsv__2[[#This Row],[Hora de salida2]]-salacsv__2[[#This Row],[Hora de llegada2]])+$V$2,salacsv__2[[#This Row],[Hora de salida2]]-salacsv__2[[#This Row],[Hora de llegada2]])</f>
        <v>6.8055555551836733E-2</v>
      </c>
      <c r="S614" s="5">
        <f>VLOOKUP(salacsv__2[[#This Row],[Número de Orden]],Hoja4!A616:C1382,3,FALSE)/60</f>
        <v>2.5333333333333332</v>
      </c>
      <c r="T614" s="5">
        <f>IF(salacsv__2[[#This Row],[Tiempo de permanencia]]*24-S614&lt;0,0,salacsv__2[[#This Row],[Tiempo de permanencia]]*24-S614)</f>
        <v>0</v>
      </c>
      <c r="U614" t="str">
        <f>IF(salacsv__2[[#This Row],[Tiempo de degustación (Horas)]]&gt;0,"SI","NO")</f>
        <v>NO</v>
      </c>
      <c r="W614" s="7" t="str">
        <f>TEXT(salacsv__2[[#This Row],[Fecha de factura]],"DDDD")</f>
        <v>jueves</v>
      </c>
    </row>
    <row r="615" spans="1:23" x14ac:dyDescent="0.25">
      <c r="A615">
        <v>19</v>
      </c>
      <c r="B615" t="s">
        <v>137</v>
      </c>
      <c r="C615">
        <v>6</v>
      </c>
      <c r="D615" s="8">
        <v>45022.105555555558</v>
      </c>
      <c r="E615" s="8">
        <v>45022.192361111112</v>
      </c>
      <c r="F615" t="s">
        <v>73</v>
      </c>
      <c r="G615" t="s">
        <v>48</v>
      </c>
      <c r="H615" t="s">
        <v>36</v>
      </c>
      <c r="I615" s="5">
        <v>26.48</v>
      </c>
      <c r="J615" t="s">
        <v>28</v>
      </c>
      <c r="K615">
        <v>614</v>
      </c>
      <c r="L615" t="s">
        <v>91</v>
      </c>
      <c r="M615" t="s">
        <v>75</v>
      </c>
      <c r="N615">
        <f>VLOOKUP(salacsv__2[[#This Row],[Número de Orden]],Hoja4!A617:B1383,2,FALSE)</f>
        <v>72</v>
      </c>
      <c r="O615" s="9">
        <f>DATE(YEAR(salacsv__2[[#This Row],[Hora de Llegada]]),MONTH(salacsv__2[[#This Row],[Hora de Llegada]]),DAY(salacsv__2[[#This Row],[Hora de Llegada]]))</f>
        <v>45022</v>
      </c>
      <c r="P615" s="6">
        <f>MOD(salacsv__2[[#This Row],[Hora de Llegada]],1)</f>
        <v>0.1055555555576575</v>
      </c>
      <c r="Q615" s="6">
        <f>MOD(salacsv__2[[#This Row],[Hora de Salida]],1)</f>
        <v>0.19236111111240461</v>
      </c>
      <c r="R615" s="6">
        <f>IF(salacsv__2[[#This Row],[Estado de la Mesa]]="Ocupada",(salacsv__2[[#This Row],[Hora de salida2]]-salacsv__2[[#This Row],[Hora de llegada2]])+$V$2,salacsv__2[[#This Row],[Hora de salida2]]-salacsv__2[[#This Row],[Hora de llegada2]])</f>
        <v>8.6805555554747116E-2</v>
      </c>
      <c r="S615" s="5">
        <f>VLOOKUP(salacsv__2[[#This Row],[Número de Orden]],Hoja4!A617:C1383,3,FALSE)/60</f>
        <v>0.83333333333333337</v>
      </c>
      <c r="T615" s="5">
        <f>IF(salacsv__2[[#This Row],[Tiempo de permanencia]]*24-S615&lt;0,0,salacsv__2[[#This Row],[Tiempo de permanencia]]*24-S615)</f>
        <v>1.2499999999805973</v>
      </c>
      <c r="U615" t="str">
        <f>IF(salacsv__2[[#This Row],[Tiempo de degustación (Horas)]]&gt;0,"SI","NO")</f>
        <v>SI</v>
      </c>
      <c r="W615" s="7" t="str">
        <f>TEXT(salacsv__2[[#This Row],[Fecha de factura]],"DDDD")</f>
        <v>jueves</v>
      </c>
    </row>
    <row r="616" spans="1:23" x14ac:dyDescent="0.25">
      <c r="A616">
        <v>7</v>
      </c>
      <c r="B616" t="s">
        <v>973</v>
      </c>
      <c r="C616">
        <v>1</v>
      </c>
      <c r="D616" s="8">
        <v>45022.031944444447</v>
      </c>
      <c r="E616" s="8">
        <v>45022.078472222223</v>
      </c>
      <c r="F616" t="s">
        <v>21</v>
      </c>
      <c r="G616" t="s">
        <v>15</v>
      </c>
      <c r="H616" t="s">
        <v>16</v>
      </c>
      <c r="I616" s="5">
        <v>18.420000000000002</v>
      </c>
      <c r="J616" t="s">
        <v>24</v>
      </c>
      <c r="K616">
        <v>615</v>
      </c>
      <c r="L616" t="s">
        <v>62</v>
      </c>
      <c r="M616" t="s">
        <v>974</v>
      </c>
      <c r="N616">
        <f>VLOOKUP(salacsv__2[[#This Row],[Número de Orden]],Hoja4!A618:B1384,2,FALSE)</f>
        <v>333</v>
      </c>
      <c r="O616" s="9">
        <f>DATE(YEAR(salacsv__2[[#This Row],[Hora de Llegada]]),MONTH(salacsv__2[[#This Row],[Hora de Llegada]]),DAY(salacsv__2[[#This Row],[Hora de Llegada]]))</f>
        <v>45022</v>
      </c>
      <c r="P616" s="6">
        <f>MOD(salacsv__2[[#This Row],[Hora de Llegada]],1)</f>
        <v>3.1944444446708076E-2</v>
      </c>
      <c r="Q616" s="6">
        <f>MOD(salacsv__2[[#This Row],[Hora de Salida]],1)</f>
        <v>7.8472222223354038E-2</v>
      </c>
      <c r="R616" s="6">
        <f>IF(salacsv__2[[#This Row],[Estado de la Mesa]]="Ocupada",(salacsv__2[[#This Row],[Hora de salida2]]-salacsv__2[[#This Row],[Hora de llegada2]])+$V$2,salacsv__2[[#This Row],[Hora de salida2]]-salacsv__2[[#This Row],[Hora de llegada2]])</f>
        <v>5.6944444443312627E-2</v>
      </c>
      <c r="S616" s="5">
        <f>VLOOKUP(salacsv__2[[#This Row],[Número de Orden]],Hoja4!A618:C1384,3,FALSE)/60</f>
        <v>2.6</v>
      </c>
      <c r="T616" s="5">
        <f>IF(salacsv__2[[#This Row],[Tiempo de permanencia]]*24-S616&lt;0,0,salacsv__2[[#This Row],[Tiempo de permanencia]]*24-S616)</f>
        <v>0</v>
      </c>
      <c r="U616" t="str">
        <f>IF(salacsv__2[[#This Row],[Tiempo de degustación (Horas)]]&gt;0,"SI","NO")</f>
        <v>NO</v>
      </c>
      <c r="W616" s="7" t="str">
        <f>TEXT(salacsv__2[[#This Row],[Fecha de factura]],"DDDD")</f>
        <v>jueves</v>
      </c>
    </row>
    <row r="617" spans="1:23" x14ac:dyDescent="0.25">
      <c r="A617">
        <v>4</v>
      </c>
      <c r="B617" t="s">
        <v>964</v>
      </c>
      <c r="C617">
        <v>4</v>
      </c>
      <c r="D617" s="8">
        <v>45022.009722222225</v>
      </c>
      <c r="E617" s="8">
        <v>45022.15</v>
      </c>
      <c r="F617" t="s">
        <v>21</v>
      </c>
      <c r="G617" t="s">
        <v>15</v>
      </c>
      <c r="H617" t="s">
        <v>16</v>
      </c>
      <c r="I617" s="5">
        <v>23.89</v>
      </c>
      <c r="J617" t="s">
        <v>24</v>
      </c>
      <c r="K617">
        <v>616</v>
      </c>
      <c r="L617" t="s">
        <v>91</v>
      </c>
      <c r="M617" t="s">
        <v>238</v>
      </c>
      <c r="N617">
        <f>VLOOKUP(salacsv__2[[#This Row],[Número de Orden]],Hoja4!A619:B1385,2,FALSE)</f>
        <v>132</v>
      </c>
      <c r="O617" s="9">
        <f>DATE(YEAR(salacsv__2[[#This Row],[Hora de Llegada]]),MONTH(salacsv__2[[#This Row],[Hora de Llegada]]),DAY(salacsv__2[[#This Row],[Hora de Llegada]]))</f>
        <v>45022</v>
      </c>
      <c r="P617" s="6">
        <f>MOD(salacsv__2[[#This Row],[Hora de Llegada]],1)</f>
        <v>9.7222222248092294E-3</v>
      </c>
      <c r="Q617" s="6">
        <f>MOD(salacsv__2[[#This Row],[Hora de Salida]],1)</f>
        <v>0.15000000000145519</v>
      </c>
      <c r="R617" s="6">
        <f>IF(salacsv__2[[#This Row],[Estado de la Mesa]]="Ocupada",(salacsv__2[[#This Row],[Hora de salida2]]-salacsv__2[[#This Row],[Hora de llegada2]])+$V$2,salacsv__2[[#This Row],[Hora de salida2]]-salacsv__2[[#This Row],[Hora de llegada2]])</f>
        <v>0.15069444444331262</v>
      </c>
      <c r="S617" s="5">
        <f>VLOOKUP(salacsv__2[[#This Row],[Número de Orden]],Hoja4!A619:C1385,3,FALSE)/60</f>
        <v>0.78333333333333333</v>
      </c>
      <c r="T617" s="5">
        <f>IF(salacsv__2[[#This Row],[Tiempo de permanencia]]*24-S617&lt;0,0,salacsv__2[[#This Row],[Tiempo de permanencia]]*24-S617)</f>
        <v>2.8333333333061699</v>
      </c>
      <c r="U617" t="str">
        <f>IF(salacsv__2[[#This Row],[Tiempo de degustación (Horas)]]&gt;0,"SI","NO")</f>
        <v>SI</v>
      </c>
      <c r="W617" s="7" t="str">
        <f>TEXT(salacsv__2[[#This Row],[Fecha de factura]],"DDDD")</f>
        <v>jueves</v>
      </c>
    </row>
    <row r="618" spans="1:23" x14ac:dyDescent="0.25">
      <c r="A618">
        <v>13</v>
      </c>
      <c r="B618" t="s">
        <v>173</v>
      </c>
      <c r="C618">
        <v>5</v>
      </c>
      <c r="D618" s="8">
        <v>45022.055555555555</v>
      </c>
      <c r="E618" s="8">
        <v>45022.220138888886</v>
      </c>
      <c r="F618" t="s">
        <v>32</v>
      </c>
      <c r="G618" t="s">
        <v>22</v>
      </c>
      <c r="H618" t="s">
        <v>16</v>
      </c>
      <c r="I618" s="5">
        <v>38.18</v>
      </c>
      <c r="J618" t="s">
        <v>17</v>
      </c>
      <c r="K618">
        <v>617</v>
      </c>
      <c r="L618" t="s">
        <v>55</v>
      </c>
      <c r="M618" t="s">
        <v>636</v>
      </c>
      <c r="N618">
        <f>VLOOKUP(salacsv__2[[#This Row],[Número de Orden]],Hoja4!A620:B1386,2,FALSE)</f>
        <v>142</v>
      </c>
      <c r="O618" s="9">
        <f>DATE(YEAR(salacsv__2[[#This Row],[Hora de Llegada]]),MONTH(salacsv__2[[#This Row],[Hora de Llegada]]),DAY(salacsv__2[[#This Row],[Hora de Llegada]]))</f>
        <v>45022</v>
      </c>
      <c r="P618" s="6">
        <f>MOD(salacsv__2[[#This Row],[Hora de Llegada]],1)</f>
        <v>5.5555555554747116E-2</v>
      </c>
      <c r="Q618" s="6">
        <f>MOD(salacsv__2[[#This Row],[Hora de Salida]],1)</f>
        <v>0.22013888888614019</v>
      </c>
      <c r="R618" s="6">
        <f>IF(salacsv__2[[#This Row],[Estado de la Mesa]]="Ocupada",(salacsv__2[[#This Row],[Hora de salida2]]-salacsv__2[[#This Row],[Hora de llegada2]])+$V$2,salacsv__2[[#This Row],[Hora de salida2]]-salacsv__2[[#This Row],[Hora de llegada2]])</f>
        <v>0.16458333333139308</v>
      </c>
      <c r="S618" s="5">
        <f>VLOOKUP(salacsv__2[[#This Row],[Número de Orden]],Hoja4!A620:C1386,3,FALSE)/60</f>
        <v>0.85</v>
      </c>
      <c r="T618" s="5">
        <f>IF(salacsv__2[[#This Row],[Tiempo de permanencia]]*24-S618&lt;0,0,salacsv__2[[#This Row],[Tiempo de permanencia]]*24-S618)</f>
        <v>3.0999999999534338</v>
      </c>
      <c r="U618" t="str">
        <f>IF(salacsv__2[[#This Row],[Tiempo de degustación (Horas)]]&gt;0,"SI","NO")</f>
        <v>SI</v>
      </c>
      <c r="W618" s="7" t="str">
        <f>TEXT(salacsv__2[[#This Row],[Fecha de factura]],"DDDD")</f>
        <v>jueves</v>
      </c>
    </row>
    <row r="619" spans="1:23" x14ac:dyDescent="0.25">
      <c r="A619">
        <v>3</v>
      </c>
      <c r="B619" t="s">
        <v>975</v>
      </c>
      <c r="C619">
        <v>5</v>
      </c>
      <c r="D619" s="8">
        <v>45022.038888888892</v>
      </c>
      <c r="E619" s="8">
        <v>45022.133333333331</v>
      </c>
      <c r="F619" t="s">
        <v>14</v>
      </c>
      <c r="G619" t="s">
        <v>48</v>
      </c>
      <c r="H619" t="s">
        <v>16</v>
      </c>
      <c r="I619" s="5">
        <v>25.93</v>
      </c>
      <c r="J619" t="s">
        <v>17</v>
      </c>
      <c r="K619">
        <v>618</v>
      </c>
      <c r="L619" t="s">
        <v>33</v>
      </c>
      <c r="M619" t="s">
        <v>976</v>
      </c>
      <c r="N619">
        <f>VLOOKUP(salacsv__2[[#This Row],[Número de Orden]],Hoja4!A621:B1387,2,FALSE)</f>
        <v>319</v>
      </c>
      <c r="O619" s="9">
        <f>DATE(YEAR(salacsv__2[[#This Row],[Hora de Llegada]]),MONTH(salacsv__2[[#This Row],[Hora de Llegada]]),DAY(salacsv__2[[#This Row],[Hora de Llegada]]))</f>
        <v>45022</v>
      </c>
      <c r="P619" s="6">
        <f>MOD(salacsv__2[[#This Row],[Hora de Llegada]],1)</f>
        <v>3.888888889196096E-2</v>
      </c>
      <c r="Q619" s="6">
        <f>MOD(salacsv__2[[#This Row],[Hora de Salida]],1)</f>
        <v>0.13333333333139308</v>
      </c>
      <c r="R619" s="6">
        <f>IF(salacsv__2[[#This Row],[Estado de la Mesa]]="Ocupada",(salacsv__2[[#This Row],[Hora de salida2]]-salacsv__2[[#This Row],[Hora de llegada2]])+$V$2,salacsv__2[[#This Row],[Hora de salida2]]-salacsv__2[[#This Row],[Hora de llegada2]])</f>
        <v>9.4444444439432118E-2</v>
      </c>
      <c r="S619" s="5">
        <f>VLOOKUP(salacsv__2[[#This Row],[Número de Orden]],Hoja4!A621:C1387,3,FALSE)/60</f>
        <v>1.9666666666666666</v>
      </c>
      <c r="T619" s="5">
        <f>IF(salacsv__2[[#This Row],[Tiempo de permanencia]]*24-S619&lt;0,0,salacsv__2[[#This Row],[Tiempo de permanencia]]*24-S619)</f>
        <v>0.29999999987970427</v>
      </c>
      <c r="U619" t="str">
        <f>IF(salacsv__2[[#This Row],[Tiempo de degustación (Horas)]]&gt;0,"SI","NO")</f>
        <v>SI</v>
      </c>
      <c r="W619" s="7" t="str">
        <f>TEXT(salacsv__2[[#This Row],[Fecha de factura]],"DDDD")</f>
        <v>jueves</v>
      </c>
    </row>
    <row r="620" spans="1:23" x14ac:dyDescent="0.25">
      <c r="A620">
        <v>6</v>
      </c>
      <c r="B620" t="s">
        <v>690</v>
      </c>
      <c r="C620">
        <v>4</v>
      </c>
      <c r="D620" s="8">
        <v>45022.011111111111</v>
      </c>
      <c r="E620" s="8">
        <v>45022.111805555556</v>
      </c>
      <c r="F620" t="s">
        <v>21</v>
      </c>
      <c r="G620" t="s">
        <v>15</v>
      </c>
      <c r="H620" t="s">
        <v>16</v>
      </c>
      <c r="I620" s="5">
        <v>16.440000000000001</v>
      </c>
      <c r="J620" t="s">
        <v>28</v>
      </c>
      <c r="K620">
        <v>619</v>
      </c>
      <c r="L620" t="s">
        <v>62</v>
      </c>
      <c r="M620" t="s">
        <v>977</v>
      </c>
      <c r="N620">
        <f>VLOOKUP(salacsv__2[[#This Row],[Número de Orden]],Hoja4!A622:B1388,2,FALSE)</f>
        <v>132</v>
      </c>
      <c r="O620" s="9">
        <f>DATE(YEAR(salacsv__2[[#This Row],[Hora de Llegada]]),MONTH(salacsv__2[[#This Row],[Hora de Llegada]]),DAY(salacsv__2[[#This Row],[Hora de Llegada]]))</f>
        <v>45022</v>
      </c>
      <c r="P620" s="6">
        <f>MOD(salacsv__2[[#This Row],[Hora de Llegada]],1)</f>
        <v>1.1111111110949423E-2</v>
      </c>
      <c r="Q620" s="6">
        <f>MOD(salacsv__2[[#This Row],[Hora de Salida]],1)</f>
        <v>0.11180555555620231</v>
      </c>
      <c r="R620" s="6">
        <f>IF(salacsv__2[[#This Row],[Estado de la Mesa]]="Ocupada",(salacsv__2[[#This Row],[Hora de salida2]]-salacsv__2[[#This Row],[Hora de llegada2]])+$V$2,salacsv__2[[#This Row],[Hora de salida2]]-salacsv__2[[#This Row],[Hora de llegada2]])</f>
        <v>0.10069444444525288</v>
      </c>
      <c r="S620" s="5">
        <f>VLOOKUP(salacsv__2[[#This Row],[Número de Orden]],Hoja4!A622:C1388,3,FALSE)/60</f>
        <v>1.6</v>
      </c>
      <c r="T620" s="5">
        <f>IF(salacsv__2[[#This Row],[Tiempo de permanencia]]*24-S620&lt;0,0,salacsv__2[[#This Row],[Tiempo de permanencia]]*24-S620)</f>
        <v>0.81666666668606913</v>
      </c>
      <c r="U620" t="str">
        <f>IF(salacsv__2[[#This Row],[Tiempo de degustación (Horas)]]&gt;0,"SI","NO")</f>
        <v>SI</v>
      </c>
      <c r="W620" s="7" t="str">
        <f>TEXT(salacsv__2[[#This Row],[Fecha de factura]],"DDDD")</f>
        <v>jueves</v>
      </c>
    </row>
    <row r="621" spans="1:23" x14ac:dyDescent="0.25">
      <c r="A621">
        <v>16</v>
      </c>
      <c r="B621" t="s">
        <v>206</v>
      </c>
      <c r="C621">
        <v>3</v>
      </c>
      <c r="D621" s="8">
        <v>45022.117361111108</v>
      </c>
      <c r="E621" s="8">
        <v>45022.254861111112</v>
      </c>
      <c r="F621" t="s">
        <v>14</v>
      </c>
      <c r="G621" t="s">
        <v>22</v>
      </c>
      <c r="H621" t="s">
        <v>16</v>
      </c>
      <c r="I621" s="5">
        <v>26.64</v>
      </c>
      <c r="J621" t="s">
        <v>28</v>
      </c>
      <c r="K621">
        <v>620</v>
      </c>
      <c r="L621" t="s">
        <v>70</v>
      </c>
      <c r="M621" t="s">
        <v>53</v>
      </c>
      <c r="N621">
        <f>VLOOKUP(salacsv__2[[#This Row],[Número de Orden]],Hoja4!A623:B1389,2,FALSE)</f>
        <v>57</v>
      </c>
      <c r="O621" s="9">
        <f>DATE(YEAR(salacsv__2[[#This Row],[Hora de Llegada]]),MONTH(salacsv__2[[#This Row],[Hora de Llegada]]),DAY(salacsv__2[[#This Row],[Hora de Llegada]]))</f>
        <v>45022</v>
      </c>
      <c r="P621" s="6">
        <f>MOD(salacsv__2[[#This Row],[Hora de Llegada]],1)</f>
        <v>0.11736111110803904</v>
      </c>
      <c r="Q621" s="6">
        <f>MOD(salacsv__2[[#This Row],[Hora de Salida]],1)</f>
        <v>0.25486111111240461</v>
      </c>
      <c r="R621" s="6">
        <f>IF(salacsv__2[[#This Row],[Estado de la Mesa]]="Ocupada",(salacsv__2[[#This Row],[Hora de salida2]]-salacsv__2[[#This Row],[Hora de llegada2]])+$V$2,salacsv__2[[#This Row],[Hora de salida2]]-salacsv__2[[#This Row],[Hora de llegada2]])</f>
        <v>0.13750000000436557</v>
      </c>
      <c r="S621" s="5">
        <f>VLOOKUP(salacsv__2[[#This Row],[Número de Orden]],Hoja4!A623:C1389,3,FALSE)/60</f>
        <v>0.66666666666666663</v>
      </c>
      <c r="T621" s="5">
        <f>IF(salacsv__2[[#This Row],[Tiempo de permanencia]]*24-S621&lt;0,0,salacsv__2[[#This Row],[Tiempo de permanencia]]*24-S621)</f>
        <v>2.6333333334381073</v>
      </c>
      <c r="U621" t="str">
        <f>IF(salacsv__2[[#This Row],[Tiempo de degustación (Horas)]]&gt;0,"SI","NO")</f>
        <v>SI</v>
      </c>
      <c r="W621" s="7" t="str">
        <f>TEXT(salacsv__2[[#This Row],[Fecha de factura]],"DDDD")</f>
        <v>jueves</v>
      </c>
    </row>
    <row r="622" spans="1:23" x14ac:dyDescent="0.25">
      <c r="A622">
        <v>5</v>
      </c>
      <c r="B622" t="s">
        <v>207</v>
      </c>
      <c r="C622">
        <v>2</v>
      </c>
      <c r="D622" s="8">
        <v>45022.047222222223</v>
      </c>
      <c r="E622" s="8">
        <v>45022.102083333331</v>
      </c>
      <c r="F622" t="s">
        <v>32</v>
      </c>
      <c r="G622" t="s">
        <v>22</v>
      </c>
      <c r="H622" t="s">
        <v>16</v>
      </c>
      <c r="I622" s="5">
        <v>42.27</v>
      </c>
      <c r="J622" t="s">
        <v>24</v>
      </c>
      <c r="K622">
        <v>621</v>
      </c>
      <c r="L622" t="s">
        <v>62</v>
      </c>
      <c r="M622" t="s">
        <v>19</v>
      </c>
      <c r="N622">
        <f>VLOOKUP(salacsv__2[[#This Row],[Número de Orden]],Hoja4!A624:B1390,2,FALSE)</f>
        <v>105</v>
      </c>
      <c r="O622" s="9">
        <f>DATE(YEAR(salacsv__2[[#This Row],[Hora de Llegada]]),MONTH(salacsv__2[[#This Row],[Hora de Llegada]]),DAY(salacsv__2[[#This Row],[Hora de Llegada]]))</f>
        <v>45022</v>
      </c>
      <c r="P622" s="6">
        <f>MOD(salacsv__2[[#This Row],[Hora de Llegada]],1)</f>
        <v>4.7222222223354038E-2</v>
      </c>
      <c r="Q622" s="6">
        <f>MOD(salacsv__2[[#This Row],[Hora de Salida]],1)</f>
        <v>0.10208333333139308</v>
      </c>
      <c r="R622" s="6">
        <f>IF(salacsv__2[[#This Row],[Estado de la Mesa]]="Ocupada",(salacsv__2[[#This Row],[Hora de salida2]]-salacsv__2[[#This Row],[Hora de llegada2]])+$V$2,salacsv__2[[#This Row],[Hora de salida2]]-salacsv__2[[#This Row],[Hora de llegada2]])</f>
        <v>6.5277777774705711E-2</v>
      </c>
      <c r="S622" s="5">
        <f>VLOOKUP(salacsv__2[[#This Row],[Número de Orden]],Hoja4!A624:C1390,3,FALSE)/60</f>
        <v>0.13333333333333333</v>
      </c>
      <c r="T622" s="5">
        <f>IF(salacsv__2[[#This Row],[Tiempo de permanencia]]*24-S622&lt;0,0,salacsv__2[[#This Row],[Tiempo de permanencia]]*24-S622)</f>
        <v>1.4333333332596037</v>
      </c>
      <c r="U622" t="str">
        <f>IF(salacsv__2[[#This Row],[Tiempo de degustación (Horas)]]&gt;0,"SI","NO")</f>
        <v>SI</v>
      </c>
      <c r="W622" s="7" t="str">
        <f>TEXT(salacsv__2[[#This Row],[Fecha de factura]],"DDDD")</f>
        <v>jueves</v>
      </c>
    </row>
    <row r="623" spans="1:23" x14ac:dyDescent="0.25">
      <c r="A623">
        <v>7</v>
      </c>
      <c r="B623" t="s">
        <v>231</v>
      </c>
      <c r="C623">
        <v>5</v>
      </c>
      <c r="D623" s="8">
        <v>45022.088194444441</v>
      </c>
      <c r="E623" s="8">
        <v>45022.229861111111</v>
      </c>
      <c r="F623" t="s">
        <v>52</v>
      </c>
      <c r="G623" t="s">
        <v>15</v>
      </c>
      <c r="H623" t="s">
        <v>16</v>
      </c>
      <c r="I623" s="5">
        <v>11.47</v>
      </c>
      <c r="J623" t="s">
        <v>28</v>
      </c>
      <c r="K623">
        <v>622</v>
      </c>
      <c r="L623" t="s">
        <v>49</v>
      </c>
      <c r="M623" t="s">
        <v>978</v>
      </c>
      <c r="N623">
        <f>VLOOKUP(salacsv__2[[#This Row],[Número de Orden]],Hoja4!A625:B1391,2,FALSE)</f>
        <v>121</v>
      </c>
      <c r="O623" s="9">
        <f>DATE(YEAR(salacsv__2[[#This Row],[Hora de Llegada]]),MONTH(salacsv__2[[#This Row],[Hora de Llegada]]),DAY(salacsv__2[[#This Row],[Hora de Llegada]]))</f>
        <v>45022</v>
      </c>
      <c r="P623" s="6">
        <f>MOD(salacsv__2[[#This Row],[Hora de Llegada]],1)</f>
        <v>8.819444444088731E-2</v>
      </c>
      <c r="Q623" s="6">
        <f>MOD(salacsv__2[[#This Row],[Hora de Salida]],1)</f>
        <v>0.22986111111094942</v>
      </c>
      <c r="R623" s="6">
        <f>IF(salacsv__2[[#This Row],[Estado de la Mesa]]="Ocupada",(salacsv__2[[#This Row],[Hora de salida2]]-salacsv__2[[#This Row],[Hora de llegada2]])+$V$2,salacsv__2[[#This Row],[Hora de salida2]]-salacsv__2[[#This Row],[Hora de llegada2]])</f>
        <v>0.14166666667006211</v>
      </c>
      <c r="S623" s="5">
        <f>VLOOKUP(salacsv__2[[#This Row],[Número de Orden]],Hoja4!A625:C1391,3,FALSE)/60</f>
        <v>1.3</v>
      </c>
      <c r="T623" s="5">
        <f>IF(salacsv__2[[#This Row],[Tiempo de permanencia]]*24-S623&lt;0,0,salacsv__2[[#This Row],[Tiempo de permanencia]]*24-S623)</f>
        <v>2.1000000000814909</v>
      </c>
      <c r="U623" t="str">
        <f>IF(salacsv__2[[#This Row],[Tiempo de degustación (Horas)]]&gt;0,"SI","NO")</f>
        <v>SI</v>
      </c>
      <c r="W623" s="7" t="str">
        <f>TEXT(salacsv__2[[#This Row],[Fecha de factura]],"DDDD")</f>
        <v>jueves</v>
      </c>
    </row>
    <row r="624" spans="1:23" x14ac:dyDescent="0.25">
      <c r="A624">
        <v>13</v>
      </c>
      <c r="B624" t="s">
        <v>756</v>
      </c>
      <c r="C624">
        <v>1</v>
      </c>
      <c r="D624" s="8">
        <v>45022.03125</v>
      </c>
      <c r="E624" s="8">
        <v>45022.131944444445</v>
      </c>
      <c r="F624" t="s">
        <v>52</v>
      </c>
      <c r="G624" t="s">
        <v>22</v>
      </c>
      <c r="H624" t="s">
        <v>23</v>
      </c>
      <c r="I624" s="5">
        <v>22.05</v>
      </c>
      <c r="J624" t="s">
        <v>17</v>
      </c>
      <c r="K624">
        <v>623</v>
      </c>
      <c r="L624" t="s">
        <v>55</v>
      </c>
      <c r="M624" t="s">
        <v>979</v>
      </c>
      <c r="N624">
        <f>VLOOKUP(salacsv__2[[#This Row],[Número de Orden]],Hoja4!A626:B1392,2,FALSE)</f>
        <v>235</v>
      </c>
      <c r="O624" s="9">
        <f>DATE(YEAR(salacsv__2[[#This Row],[Hora de Llegada]]),MONTH(salacsv__2[[#This Row],[Hora de Llegada]]),DAY(salacsv__2[[#This Row],[Hora de Llegada]]))</f>
        <v>45022</v>
      </c>
      <c r="P624" s="6">
        <f>MOD(salacsv__2[[#This Row],[Hora de Llegada]],1)</f>
        <v>3.125E-2</v>
      </c>
      <c r="Q624" s="6">
        <f>MOD(salacsv__2[[#This Row],[Hora de Salida]],1)</f>
        <v>0.13194444444525288</v>
      </c>
      <c r="R624" s="6">
        <f>IF(salacsv__2[[#This Row],[Estado de la Mesa]]="Ocupada",(salacsv__2[[#This Row],[Hora de salida2]]-salacsv__2[[#This Row],[Hora de llegada2]])+$V$2,salacsv__2[[#This Row],[Hora de salida2]]-salacsv__2[[#This Row],[Hora de llegada2]])</f>
        <v>0.10069444444525288</v>
      </c>
      <c r="S624" s="5">
        <f>VLOOKUP(salacsv__2[[#This Row],[Número de Orden]],Hoja4!A626:C1392,3,FALSE)/60</f>
        <v>2.4166666666666665</v>
      </c>
      <c r="T624" s="5">
        <f>IF(salacsv__2[[#This Row],[Tiempo de permanencia]]*24-S624&lt;0,0,salacsv__2[[#This Row],[Tiempo de permanencia]]*24-S624)</f>
        <v>1.9402701667559086E-11</v>
      </c>
      <c r="U624" t="str">
        <f>IF(salacsv__2[[#This Row],[Tiempo de degustación (Horas)]]&gt;0,"SI","NO")</f>
        <v>SI</v>
      </c>
      <c r="W624" s="7" t="str">
        <f>TEXT(salacsv__2[[#This Row],[Fecha de factura]],"DDDD")</f>
        <v>jueves</v>
      </c>
    </row>
    <row r="625" spans="1:23" x14ac:dyDescent="0.25">
      <c r="A625">
        <v>1</v>
      </c>
      <c r="B625" t="s">
        <v>691</v>
      </c>
      <c r="C625">
        <v>4</v>
      </c>
      <c r="D625" s="8">
        <v>45022.080555555556</v>
      </c>
      <c r="E625" s="8">
        <v>45022.143055555556</v>
      </c>
      <c r="F625" t="s">
        <v>73</v>
      </c>
      <c r="G625" t="s">
        <v>15</v>
      </c>
      <c r="H625" t="s">
        <v>16</v>
      </c>
      <c r="I625" s="5">
        <v>38</v>
      </c>
      <c r="J625" t="s">
        <v>28</v>
      </c>
      <c r="K625">
        <v>624</v>
      </c>
      <c r="L625" t="s">
        <v>49</v>
      </c>
      <c r="M625" t="s">
        <v>980</v>
      </c>
      <c r="N625">
        <f>VLOOKUP(salacsv__2[[#This Row],[Número de Orden]],Hoja4!A627:B1393,2,FALSE)</f>
        <v>102</v>
      </c>
      <c r="O625" s="9">
        <f>DATE(YEAR(salacsv__2[[#This Row],[Hora de Llegada]]),MONTH(salacsv__2[[#This Row],[Hora de Llegada]]),DAY(salacsv__2[[#This Row],[Hora de Llegada]]))</f>
        <v>45022</v>
      </c>
      <c r="P625" s="6">
        <f>MOD(salacsv__2[[#This Row],[Hora de Llegada]],1)</f>
        <v>8.0555555556202307E-2</v>
      </c>
      <c r="Q625" s="6">
        <f>MOD(salacsv__2[[#This Row],[Hora de Salida]],1)</f>
        <v>0.14305555555620231</v>
      </c>
      <c r="R625" s="6">
        <f>IF(salacsv__2[[#This Row],[Estado de la Mesa]]="Ocupada",(salacsv__2[[#This Row],[Hora de salida2]]-salacsv__2[[#This Row],[Hora de llegada2]])+$V$2,salacsv__2[[#This Row],[Hora de salida2]]-salacsv__2[[#This Row],[Hora de llegada2]])</f>
        <v>6.25E-2</v>
      </c>
      <c r="S625" s="5">
        <f>VLOOKUP(salacsv__2[[#This Row],[Número de Orden]],Hoja4!A627:C1393,3,FALSE)/60</f>
        <v>1.3166666666666667</v>
      </c>
      <c r="T625" s="5">
        <f>IF(salacsv__2[[#This Row],[Tiempo de permanencia]]*24-S625&lt;0,0,salacsv__2[[#This Row],[Tiempo de permanencia]]*24-S625)</f>
        <v>0.18333333333333335</v>
      </c>
      <c r="U625" t="str">
        <f>IF(salacsv__2[[#This Row],[Tiempo de degustación (Horas)]]&gt;0,"SI","NO")</f>
        <v>SI</v>
      </c>
      <c r="W625" s="7" t="str">
        <f>TEXT(salacsv__2[[#This Row],[Fecha de factura]],"DDDD")</f>
        <v>jueves</v>
      </c>
    </row>
    <row r="626" spans="1:23" x14ac:dyDescent="0.25">
      <c r="A626">
        <v>5</v>
      </c>
      <c r="B626" t="s">
        <v>981</v>
      </c>
      <c r="C626">
        <v>4</v>
      </c>
      <c r="D626" s="8">
        <v>45022.006249999999</v>
      </c>
      <c r="E626" s="8">
        <v>45022.140277777777</v>
      </c>
      <c r="F626" t="s">
        <v>14</v>
      </c>
      <c r="G626" t="s">
        <v>15</v>
      </c>
      <c r="H626" t="s">
        <v>16</v>
      </c>
      <c r="I626" s="5">
        <v>41.73</v>
      </c>
      <c r="J626" t="s">
        <v>24</v>
      </c>
      <c r="K626">
        <v>625</v>
      </c>
      <c r="L626" t="s">
        <v>33</v>
      </c>
      <c r="M626" t="s">
        <v>982</v>
      </c>
      <c r="N626">
        <f>VLOOKUP(salacsv__2[[#This Row],[Número de Orden]],Hoja4!A628:B1394,2,FALSE)</f>
        <v>139</v>
      </c>
      <c r="O626" s="9">
        <f>DATE(YEAR(salacsv__2[[#This Row],[Hora de Llegada]]),MONTH(salacsv__2[[#This Row],[Hora de Llegada]]),DAY(salacsv__2[[#This Row],[Hora de Llegada]]))</f>
        <v>45022</v>
      </c>
      <c r="P626" s="6">
        <f>MOD(salacsv__2[[#This Row],[Hora de Llegada]],1)</f>
        <v>6.2499999985448085E-3</v>
      </c>
      <c r="Q626" s="6">
        <f>MOD(salacsv__2[[#This Row],[Hora de Salida]],1)</f>
        <v>0.14027777777664596</v>
      </c>
      <c r="R626" s="6">
        <f>IF(salacsv__2[[#This Row],[Estado de la Mesa]]="Ocupada",(salacsv__2[[#This Row],[Hora de salida2]]-salacsv__2[[#This Row],[Hora de llegada2]])+$V$2,salacsv__2[[#This Row],[Hora de salida2]]-salacsv__2[[#This Row],[Hora de llegada2]])</f>
        <v>0.14444444444476781</v>
      </c>
      <c r="S626" s="5">
        <f>VLOOKUP(salacsv__2[[#This Row],[Número de Orden]],Hoja4!A628:C1394,3,FALSE)/60</f>
        <v>1.6166666666666667</v>
      </c>
      <c r="T626" s="5">
        <f>IF(salacsv__2[[#This Row],[Tiempo de permanencia]]*24-S626&lt;0,0,salacsv__2[[#This Row],[Tiempo de permanencia]]*24-S626)</f>
        <v>1.850000000007761</v>
      </c>
      <c r="U626" t="str">
        <f>IF(salacsv__2[[#This Row],[Tiempo de degustación (Horas)]]&gt;0,"SI","NO")</f>
        <v>SI</v>
      </c>
      <c r="W626" s="7" t="str">
        <f>TEXT(salacsv__2[[#This Row],[Fecha de factura]],"DDDD")</f>
        <v>jueves</v>
      </c>
    </row>
    <row r="627" spans="1:23" x14ac:dyDescent="0.25">
      <c r="A627">
        <v>14</v>
      </c>
      <c r="B627" t="s">
        <v>983</v>
      </c>
      <c r="C627">
        <v>4</v>
      </c>
      <c r="D627" s="8">
        <v>45022.114583333336</v>
      </c>
      <c r="E627" s="8">
        <v>45022.173611111109</v>
      </c>
      <c r="F627" t="s">
        <v>14</v>
      </c>
      <c r="G627" t="s">
        <v>48</v>
      </c>
      <c r="H627" t="s">
        <v>16</v>
      </c>
      <c r="I627" s="5">
        <v>19.239999999999998</v>
      </c>
      <c r="J627" t="s">
        <v>17</v>
      </c>
      <c r="K627">
        <v>626</v>
      </c>
      <c r="L627" t="s">
        <v>49</v>
      </c>
      <c r="M627" t="s">
        <v>984</v>
      </c>
      <c r="N627">
        <f>VLOOKUP(salacsv__2[[#This Row],[Número de Orden]],Hoja4!A629:B1395,2,FALSE)</f>
        <v>137</v>
      </c>
      <c r="O627" s="9">
        <f>DATE(YEAR(salacsv__2[[#This Row],[Hora de Llegada]]),MONTH(salacsv__2[[#This Row],[Hora de Llegada]]),DAY(salacsv__2[[#This Row],[Hora de Llegada]]))</f>
        <v>45022</v>
      </c>
      <c r="P627" s="6">
        <f>MOD(salacsv__2[[#This Row],[Hora de Llegada]],1)</f>
        <v>0.11458333333575865</v>
      </c>
      <c r="Q627" s="6">
        <f>MOD(salacsv__2[[#This Row],[Hora de Salida]],1)</f>
        <v>0.17361111110949423</v>
      </c>
      <c r="R627" s="6">
        <f>IF(salacsv__2[[#This Row],[Estado de la Mesa]]="Ocupada",(salacsv__2[[#This Row],[Hora de salida2]]-salacsv__2[[#This Row],[Hora de llegada2]])+$V$2,salacsv__2[[#This Row],[Hora de salida2]]-salacsv__2[[#This Row],[Hora de llegada2]])</f>
        <v>5.9027777773735579E-2</v>
      </c>
      <c r="S627" s="5">
        <f>VLOOKUP(salacsv__2[[#This Row],[Número de Orden]],Hoja4!A629:C1395,3,FALSE)/60</f>
        <v>0.96666666666666667</v>
      </c>
      <c r="T627" s="5">
        <f>IF(salacsv__2[[#This Row],[Tiempo de permanencia]]*24-S627&lt;0,0,salacsv__2[[#This Row],[Tiempo de permanencia]]*24-S627)</f>
        <v>0.44999999990298722</v>
      </c>
      <c r="U627" t="str">
        <f>IF(salacsv__2[[#This Row],[Tiempo de degustación (Horas)]]&gt;0,"SI","NO")</f>
        <v>SI</v>
      </c>
      <c r="W627" s="7" t="str">
        <f>TEXT(salacsv__2[[#This Row],[Fecha de factura]],"DDDD")</f>
        <v>jueves</v>
      </c>
    </row>
    <row r="628" spans="1:23" x14ac:dyDescent="0.25">
      <c r="A628">
        <v>4</v>
      </c>
      <c r="B628" t="s">
        <v>208</v>
      </c>
      <c r="C628">
        <v>3</v>
      </c>
      <c r="D628" s="8">
        <v>45022.099305555559</v>
      </c>
      <c r="E628" s="8">
        <v>45022.175694444442</v>
      </c>
      <c r="F628" t="s">
        <v>52</v>
      </c>
      <c r="G628" t="s">
        <v>22</v>
      </c>
      <c r="H628" t="s">
        <v>16</v>
      </c>
      <c r="I628" s="5">
        <v>44.24</v>
      </c>
      <c r="J628" t="s">
        <v>24</v>
      </c>
      <c r="K628">
        <v>627</v>
      </c>
      <c r="L628" t="s">
        <v>62</v>
      </c>
      <c r="M628" t="s">
        <v>42</v>
      </c>
      <c r="N628">
        <f>VLOOKUP(salacsv__2[[#This Row],[Número de Orden]],Hoja4!A630:B1396,2,FALSE)</f>
        <v>21</v>
      </c>
      <c r="O628" s="9">
        <f>DATE(YEAR(salacsv__2[[#This Row],[Hora de Llegada]]),MONTH(salacsv__2[[#This Row],[Hora de Llegada]]),DAY(salacsv__2[[#This Row],[Hora de Llegada]]))</f>
        <v>45022</v>
      </c>
      <c r="P628" s="6">
        <f>MOD(salacsv__2[[#This Row],[Hora de Llegada]],1)</f>
        <v>9.930555555911269E-2</v>
      </c>
      <c r="Q628" s="6">
        <f>MOD(salacsv__2[[#This Row],[Hora de Salida]],1)</f>
        <v>0.1756944444423425</v>
      </c>
      <c r="R628" s="6">
        <f>IF(salacsv__2[[#This Row],[Estado de la Mesa]]="Ocupada",(salacsv__2[[#This Row],[Hora de salida2]]-salacsv__2[[#This Row],[Hora de llegada2]])+$V$2,salacsv__2[[#This Row],[Hora de salida2]]-salacsv__2[[#This Row],[Hora de llegada2]])</f>
        <v>8.6805555549896482E-2</v>
      </c>
      <c r="S628" s="5">
        <f>VLOOKUP(salacsv__2[[#This Row],[Número de Orden]],Hoja4!A630:C1396,3,FALSE)/60</f>
        <v>0.6166666666666667</v>
      </c>
      <c r="T628" s="5">
        <f>IF(salacsv__2[[#This Row],[Tiempo de permanencia]]*24-S628&lt;0,0,salacsv__2[[#This Row],[Tiempo de permanencia]]*24-S628)</f>
        <v>1.4666666665308488</v>
      </c>
      <c r="U628" t="str">
        <f>IF(salacsv__2[[#This Row],[Tiempo de degustación (Horas)]]&gt;0,"SI","NO")</f>
        <v>SI</v>
      </c>
      <c r="W628" s="7" t="str">
        <f>TEXT(salacsv__2[[#This Row],[Fecha de factura]],"DDDD")</f>
        <v>jueves</v>
      </c>
    </row>
    <row r="629" spans="1:23" x14ac:dyDescent="0.25">
      <c r="A629">
        <v>2</v>
      </c>
      <c r="B629" t="s">
        <v>94</v>
      </c>
      <c r="C629">
        <v>1</v>
      </c>
      <c r="D629" s="8">
        <v>45022.006249999999</v>
      </c>
      <c r="E629" s="8">
        <v>45022.067361111112</v>
      </c>
      <c r="F629" t="s">
        <v>52</v>
      </c>
      <c r="G629" t="s">
        <v>48</v>
      </c>
      <c r="H629" t="s">
        <v>16</v>
      </c>
      <c r="I629" s="5">
        <v>15.03</v>
      </c>
      <c r="J629" t="s">
        <v>28</v>
      </c>
      <c r="K629">
        <v>628</v>
      </c>
      <c r="L629" t="s">
        <v>33</v>
      </c>
      <c r="M629" t="s">
        <v>985</v>
      </c>
      <c r="N629">
        <f>VLOOKUP(salacsv__2[[#This Row],[Número de Orden]],Hoja4!A631:B1397,2,FALSE)</f>
        <v>168</v>
      </c>
      <c r="O629" s="9">
        <f>DATE(YEAR(salacsv__2[[#This Row],[Hora de Llegada]]),MONTH(salacsv__2[[#This Row],[Hora de Llegada]]),DAY(salacsv__2[[#This Row],[Hora de Llegada]]))</f>
        <v>45022</v>
      </c>
      <c r="P629" s="6">
        <f>MOD(salacsv__2[[#This Row],[Hora de Llegada]],1)</f>
        <v>6.2499999985448085E-3</v>
      </c>
      <c r="Q629" s="6">
        <f>MOD(salacsv__2[[#This Row],[Hora de Salida]],1)</f>
        <v>6.7361111112404615E-2</v>
      </c>
      <c r="R629" s="6">
        <f>IF(salacsv__2[[#This Row],[Estado de la Mesa]]="Ocupada",(salacsv__2[[#This Row],[Hora de salida2]]-salacsv__2[[#This Row],[Hora de llegada2]])+$V$2,salacsv__2[[#This Row],[Hora de salida2]]-salacsv__2[[#This Row],[Hora de llegada2]])</f>
        <v>6.1111111113859806E-2</v>
      </c>
      <c r="S629" s="5">
        <f>VLOOKUP(salacsv__2[[#This Row],[Número de Orden]],Hoja4!A631:C1397,3,FALSE)/60</f>
        <v>0.71666666666666667</v>
      </c>
      <c r="T629" s="5">
        <f>IF(salacsv__2[[#This Row],[Tiempo de permanencia]]*24-S629&lt;0,0,salacsv__2[[#This Row],[Tiempo de permanencia]]*24-S629)</f>
        <v>0.75000000006596867</v>
      </c>
      <c r="U629" t="str">
        <f>IF(salacsv__2[[#This Row],[Tiempo de degustación (Horas)]]&gt;0,"SI","NO")</f>
        <v>SI</v>
      </c>
      <c r="W629" s="7" t="str">
        <f>TEXT(salacsv__2[[#This Row],[Fecha de factura]],"DDDD")</f>
        <v>jueves</v>
      </c>
    </row>
    <row r="630" spans="1:23" x14ac:dyDescent="0.25">
      <c r="A630">
        <v>17</v>
      </c>
      <c r="B630" t="s">
        <v>287</v>
      </c>
      <c r="C630">
        <v>2</v>
      </c>
      <c r="D630" s="8">
        <v>45022.088194444441</v>
      </c>
      <c r="E630" s="8">
        <v>45022.246527777781</v>
      </c>
      <c r="F630" t="s">
        <v>14</v>
      </c>
      <c r="G630" t="s">
        <v>15</v>
      </c>
      <c r="H630" t="s">
        <v>36</v>
      </c>
      <c r="I630" s="5">
        <v>26.07</v>
      </c>
      <c r="J630" t="s">
        <v>24</v>
      </c>
      <c r="K630">
        <v>629</v>
      </c>
      <c r="L630" t="s">
        <v>49</v>
      </c>
      <c r="M630" t="s">
        <v>986</v>
      </c>
      <c r="N630">
        <f>VLOOKUP(salacsv__2[[#This Row],[Número de Orden]],Hoja4!A632:B1398,2,FALSE)</f>
        <v>130</v>
      </c>
      <c r="O630" s="9">
        <f>DATE(YEAR(salacsv__2[[#This Row],[Hora de Llegada]]),MONTH(salacsv__2[[#This Row],[Hora de Llegada]]),DAY(salacsv__2[[#This Row],[Hora de Llegada]]))</f>
        <v>45022</v>
      </c>
      <c r="P630" s="6">
        <f>MOD(salacsv__2[[#This Row],[Hora de Llegada]],1)</f>
        <v>8.819444444088731E-2</v>
      </c>
      <c r="Q630" s="6">
        <f>MOD(salacsv__2[[#This Row],[Hora de Salida]],1)</f>
        <v>0.24652777778101154</v>
      </c>
      <c r="R630" s="6">
        <f>IF(salacsv__2[[#This Row],[Estado de la Mesa]]="Ocupada",(salacsv__2[[#This Row],[Hora de salida2]]-salacsv__2[[#This Row],[Hora de llegada2]])+$V$2,salacsv__2[[#This Row],[Hora de salida2]]-salacsv__2[[#This Row],[Hora de llegada2]])</f>
        <v>0.16875000000679088</v>
      </c>
      <c r="S630" s="5">
        <f>VLOOKUP(salacsv__2[[#This Row],[Número de Orden]],Hoja4!A632:C1398,3,FALSE)/60</f>
        <v>1.4</v>
      </c>
      <c r="T630" s="5">
        <f>IF(salacsv__2[[#This Row],[Tiempo de permanencia]]*24-S630&lt;0,0,salacsv__2[[#This Row],[Tiempo de permanencia]]*24-S630)</f>
        <v>2.6500000001629815</v>
      </c>
      <c r="U630" t="str">
        <f>IF(salacsv__2[[#This Row],[Tiempo de degustación (Horas)]]&gt;0,"SI","NO")</f>
        <v>SI</v>
      </c>
      <c r="W630" s="7" t="str">
        <f>TEXT(salacsv__2[[#This Row],[Fecha de factura]],"DDDD")</f>
        <v>jueves</v>
      </c>
    </row>
    <row r="631" spans="1:23" x14ac:dyDescent="0.25">
      <c r="A631">
        <v>2</v>
      </c>
      <c r="B631" t="s">
        <v>623</v>
      </c>
      <c r="C631">
        <v>2</v>
      </c>
      <c r="D631" s="8">
        <v>45022.001388888886</v>
      </c>
      <c r="E631" s="8">
        <v>45022.117361111108</v>
      </c>
      <c r="F631" t="s">
        <v>21</v>
      </c>
      <c r="G631" t="s">
        <v>22</v>
      </c>
      <c r="H631" t="s">
        <v>36</v>
      </c>
      <c r="I631" s="5">
        <v>36.619999999999997</v>
      </c>
      <c r="J631" t="s">
        <v>17</v>
      </c>
      <c r="K631">
        <v>630</v>
      </c>
      <c r="L631" t="s">
        <v>29</v>
      </c>
      <c r="M631" t="s">
        <v>987</v>
      </c>
      <c r="N631">
        <f>VLOOKUP(salacsv__2[[#This Row],[Número de Orden]],Hoja4!A633:B1399,2,FALSE)</f>
        <v>182</v>
      </c>
      <c r="O631" s="9">
        <f>DATE(YEAR(salacsv__2[[#This Row],[Hora de Llegada]]),MONTH(salacsv__2[[#This Row],[Hora de Llegada]]),DAY(salacsv__2[[#This Row],[Hora de Llegada]]))</f>
        <v>45022</v>
      </c>
      <c r="P631" s="6">
        <f>MOD(salacsv__2[[#This Row],[Hora de Llegada]],1)</f>
        <v>1.3888888861401938E-3</v>
      </c>
      <c r="Q631" s="6">
        <f>MOD(salacsv__2[[#This Row],[Hora de Salida]],1)</f>
        <v>0.11736111110803904</v>
      </c>
      <c r="R631" s="6">
        <f>IF(salacsv__2[[#This Row],[Estado de la Mesa]]="Ocupada",(salacsv__2[[#This Row],[Hora de salida2]]-salacsv__2[[#This Row],[Hora de llegada2]])+$V$2,salacsv__2[[#This Row],[Hora de salida2]]-salacsv__2[[#This Row],[Hora de llegada2]])</f>
        <v>0.11597222222189885</v>
      </c>
      <c r="S631" s="5">
        <f>VLOOKUP(salacsv__2[[#This Row],[Número de Orden]],Hoja4!A633:C1399,3,FALSE)/60</f>
        <v>1.25</v>
      </c>
      <c r="T631" s="5">
        <f>IF(salacsv__2[[#This Row],[Tiempo de permanencia]]*24-S631&lt;0,0,salacsv__2[[#This Row],[Tiempo de permanencia]]*24-S631)</f>
        <v>1.5333333333255723</v>
      </c>
      <c r="U631" t="str">
        <f>IF(salacsv__2[[#This Row],[Tiempo de degustación (Horas)]]&gt;0,"SI","NO")</f>
        <v>SI</v>
      </c>
      <c r="W631" s="7" t="str">
        <f>TEXT(salacsv__2[[#This Row],[Fecha de factura]],"DDDD")</f>
        <v>jueves</v>
      </c>
    </row>
    <row r="632" spans="1:23" x14ac:dyDescent="0.25">
      <c r="A632">
        <v>6</v>
      </c>
      <c r="B632" t="s">
        <v>209</v>
      </c>
      <c r="C632">
        <v>1</v>
      </c>
      <c r="D632" s="8">
        <v>45022.01458333333</v>
      </c>
      <c r="E632" s="8">
        <v>45022.118750000001</v>
      </c>
      <c r="F632" t="s">
        <v>21</v>
      </c>
      <c r="G632" t="s">
        <v>15</v>
      </c>
      <c r="H632" t="s">
        <v>16</v>
      </c>
      <c r="I632" s="5">
        <v>39.71</v>
      </c>
      <c r="J632" t="s">
        <v>28</v>
      </c>
      <c r="K632">
        <v>631</v>
      </c>
      <c r="L632" t="s">
        <v>37</v>
      </c>
      <c r="M632" t="s">
        <v>92</v>
      </c>
      <c r="N632">
        <f>VLOOKUP(salacsv__2[[#This Row],[Número de Orden]],Hoja4!A634:B1400,2,FALSE)</f>
        <v>66</v>
      </c>
      <c r="O632" s="9">
        <f>DATE(YEAR(salacsv__2[[#This Row],[Hora de Llegada]]),MONTH(salacsv__2[[#This Row],[Hora de Llegada]]),DAY(salacsv__2[[#This Row],[Hora de Llegada]]))</f>
        <v>45022</v>
      </c>
      <c r="P632" s="6">
        <f>MOD(salacsv__2[[#This Row],[Hora de Llegada]],1)</f>
        <v>1.4583333329937886E-2</v>
      </c>
      <c r="Q632" s="6">
        <f>MOD(salacsv__2[[#This Row],[Hora de Salida]],1)</f>
        <v>0.11875000000145519</v>
      </c>
      <c r="R632" s="6">
        <f>IF(salacsv__2[[#This Row],[Estado de la Mesa]]="Ocupada",(salacsv__2[[#This Row],[Hora de salida2]]-salacsv__2[[#This Row],[Hora de llegada2]])+$V$2,salacsv__2[[#This Row],[Hora de salida2]]-salacsv__2[[#This Row],[Hora de llegada2]])</f>
        <v>0.10416666667151731</v>
      </c>
      <c r="S632" s="5">
        <f>VLOOKUP(salacsv__2[[#This Row],[Número de Orden]],Hoja4!A634:C1400,3,FALSE)/60</f>
        <v>0.76666666666666672</v>
      </c>
      <c r="T632" s="5">
        <f>IF(salacsv__2[[#This Row],[Tiempo de permanencia]]*24-S632&lt;0,0,salacsv__2[[#This Row],[Tiempo de permanencia]]*24-S632)</f>
        <v>1.7333333334497487</v>
      </c>
      <c r="U632" t="str">
        <f>IF(salacsv__2[[#This Row],[Tiempo de degustación (Horas)]]&gt;0,"SI","NO")</f>
        <v>SI</v>
      </c>
      <c r="W632" s="7" t="str">
        <f>TEXT(salacsv__2[[#This Row],[Fecha de factura]],"DDDD")</f>
        <v>jueves</v>
      </c>
    </row>
    <row r="633" spans="1:23" x14ac:dyDescent="0.25">
      <c r="A633">
        <v>16</v>
      </c>
      <c r="B633" t="s">
        <v>988</v>
      </c>
      <c r="C633">
        <v>2</v>
      </c>
      <c r="D633" s="8">
        <v>45022.010416666664</v>
      </c>
      <c r="E633" s="8">
        <v>45022.121527777781</v>
      </c>
      <c r="F633" t="s">
        <v>52</v>
      </c>
      <c r="G633" t="s">
        <v>48</v>
      </c>
      <c r="H633" t="s">
        <v>16</v>
      </c>
      <c r="I633" s="5">
        <v>22.41</v>
      </c>
      <c r="J633" t="s">
        <v>17</v>
      </c>
      <c r="K633">
        <v>632</v>
      </c>
      <c r="L633" t="s">
        <v>62</v>
      </c>
      <c r="M633" t="s">
        <v>989</v>
      </c>
      <c r="N633">
        <f>VLOOKUP(salacsv__2[[#This Row],[Número de Orden]],Hoja4!A635:B1401,2,FALSE)</f>
        <v>129</v>
      </c>
      <c r="O633" s="9">
        <f>DATE(YEAR(salacsv__2[[#This Row],[Hora de Llegada]]),MONTH(salacsv__2[[#This Row],[Hora de Llegada]]),DAY(salacsv__2[[#This Row],[Hora de Llegada]]))</f>
        <v>45022</v>
      </c>
      <c r="P633" s="6">
        <f>MOD(salacsv__2[[#This Row],[Hora de Llegada]],1)</f>
        <v>1.0416666664241347E-2</v>
      </c>
      <c r="Q633" s="6">
        <f>MOD(salacsv__2[[#This Row],[Hora de Salida]],1)</f>
        <v>0.12152777778101154</v>
      </c>
      <c r="R633" s="6">
        <f>IF(salacsv__2[[#This Row],[Estado de la Mesa]]="Ocupada",(salacsv__2[[#This Row],[Hora de salida2]]-salacsv__2[[#This Row],[Hora de llegada2]])+$V$2,salacsv__2[[#This Row],[Hora de salida2]]-salacsv__2[[#This Row],[Hora de llegada2]])</f>
        <v>0.11111111111677019</v>
      </c>
      <c r="S633" s="5">
        <f>VLOOKUP(salacsv__2[[#This Row],[Número de Orden]],Hoja4!A635:C1401,3,FALSE)/60</f>
        <v>1.4666666666666666</v>
      </c>
      <c r="T633" s="5">
        <f>IF(salacsv__2[[#This Row],[Tiempo de permanencia]]*24-S633&lt;0,0,salacsv__2[[#This Row],[Tiempo de permanencia]]*24-S633)</f>
        <v>1.200000000135818</v>
      </c>
      <c r="U633" t="str">
        <f>IF(salacsv__2[[#This Row],[Tiempo de degustación (Horas)]]&gt;0,"SI","NO")</f>
        <v>SI</v>
      </c>
      <c r="W633" s="7" t="str">
        <f>TEXT(salacsv__2[[#This Row],[Fecha de factura]],"DDDD")</f>
        <v>jueves</v>
      </c>
    </row>
    <row r="634" spans="1:23" x14ac:dyDescent="0.25">
      <c r="A634">
        <v>16</v>
      </c>
      <c r="B634" t="s">
        <v>990</v>
      </c>
      <c r="C634">
        <v>5</v>
      </c>
      <c r="D634" s="8">
        <v>45022.154861111114</v>
      </c>
      <c r="E634" s="8">
        <v>45022.227777777778</v>
      </c>
      <c r="F634" t="s">
        <v>52</v>
      </c>
      <c r="G634" t="s">
        <v>22</v>
      </c>
      <c r="H634" t="s">
        <v>16</v>
      </c>
      <c r="I634" s="5">
        <v>11.19</v>
      </c>
      <c r="J634" t="s">
        <v>28</v>
      </c>
      <c r="K634">
        <v>633</v>
      </c>
      <c r="L634" t="s">
        <v>29</v>
      </c>
      <c r="M634" t="s">
        <v>991</v>
      </c>
      <c r="N634">
        <f>VLOOKUP(salacsv__2[[#This Row],[Número de Orden]],Hoja4!A636:B1402,2,FALSE)</f>
        <v>236</v>
      </c>
      <c r="O634" s="9">
        <f>DATE(YEAR(salacsv__2[[#This Row],[Hora de Llegada]]),MONTH(salacsv__2[[#This Row],[Hora de Llegada]]),DAY(salacsv__2[[#This Row],[Hora de Llegada]]))</f>
        <v>45022</v>
      </c>
      <c r="P634" s="6">
        <f>MOD(salacsv__2[[#This Row],[Hora de Llegada]],1)</f>
        <v>0.15486111111385981</v>
      </c>
      <c r="Q634" s="6">
        <f>MOD(salacsv__2[[#This Row],[Hora de Salida]],1)</f>
        <v>0.22777777777810115</v>
      </c>
      <c r="R634" s="6">
        <f>IF(salacsv__2[[#This Row],[Estado de la Mesa]]="Ocupada",(salacsv__2[[#This Row],[Hora de salida2]]-salacsv__2[[#This Row],[Hora de llegada2]])+$V$2,salacsv__2[[#This Row],[Hora de salida2]]-salacsv__2[[#This Row],[Hora de llegada2]])</f>
        <v>7.2916666664241347E-2</v>
      </c>
      <c r="S634" s="5">
        <f>VLOOKUP(salacsv__2[[#This Row],[Número de Orden]],Hoja4!A636:C1402,3,FALSE)/60</f>
        <v>2.4833333333333334</v>
      </c>
      <c r="T634" s="5">
        <f>IF(salacsv__2[[#This Row],[Tiempo de permanencia]]*24-S634&lt;0,0,salacsv__2[[#This Row],[Tiempo de permanencia]]*24-S634)</f>
        <v>0</v>
      </c>
      <c r="U634" t="str">
        <f>IF(salacsv__2[[#This Row],[Tiempo de degustación (Horas)]]&gt;0,"SI","NO")</f>
        <v>NO</v>
      </c>
      <c r="W634" s="7" t="str">
        <f>TEXT(salacsv__2[[#This Row],[Fecha de factura]],"DDDD")</f>
        <v>jueves</v>
      </c>
    </row>
    <row r="635" spans="1:23" x14ac:dyDescent="0.25">
      <c r="A635">
        <v>2</v>
      </c>
      <c r="B635" t="s">
        <v>738</v>
      </c>
      <c r="C635">
        <v>1</v>
      </c>
      <c r="D635" s="8">
        <v>45022.002083333333</v>
      </c>
      <c r="E635" s="8">
        <v>45022.15</v>
      </c>
      <c r="F635" t="s">
        <v>73</v>
      </c>
      <c r="G635" t="s">
        <v>48</v>
      </c>
      <c r="H635" t="s">
        <v>16</v>
      </c>
      <c r="I635" s="5">
        <v>29.25</v>
      </c>
      <c r="J635" t="s">
        <v>28</v>
      </c>
      <c r="K635">
        <v>634</v>
      </c>
      <c r="L635" t="s">
        <v>91</v>
      </c>
      <c r="M635" t="s">
        <v>992</v>
      </c>
      <c r="N635">
        <f>VLOOKUP(salacsv__2[[#This Row],[Número de Orden]],Hoja4!A637:B1403,2,FALSE)</f>
        <v>344</v>
      </c>
      <c r="O635" s="9">
        <f>DATE(YEAR(salacsv__2[[#This Row],[Hora de Llegada]]),MONTH(salacsv__2[[#This Row],[Hora de Llegada]]),DAY(salacsv__2[[#This Row],[Hora de Llegada]]))</f>
        <v>45022</v>
      </c>
      <c r="P635" s="6">
        <f>MOD(salacsv__2[[#This Row],[Hora de Llegada]],1)</f>
        <v>2.0833333328482695E-3</v>
      </c>
      <c r="Q635" s="6">
        <f>MOD(salacsv__2[[#This Row],[Hora de Salida]],1)</f>
        <v>0.15000000000145519</v>
      </c>
      <c r="R635" s="6">
        <f>IF(salacsv__2[[#This Row],[Estado de la Mesa]]="Ocupada",(salacsv__2[[#This Row],[Hora de salida2]]-salacsv__2[[#This Row],[Hora de llegada2]])+$V$2,salacsv__2[[#This Row],[Hora de salida2]]-salacsv__2[[#This Row],[Hora de llegada2]])</f>
        <v>0.14791666666860692</v>
      </c>
      <c r="S635" s="5">
        <f>VLOOKUP(salacsv__2[[#This Row],[Número de Orden]],Hoja4!A637:C1403,3,FALSE)/60</f>
        <v>2.6166666666666667</v>
      </c>
      <c r="T635" s="5">
        <f>IF(salacsv__2[[#This Row],[Tiempo de permanencia]]*24-S635&lt;0,0,salacsv__2[[#This Row],[Tiempo de permanencia]]*24-S635)</f>
        <v>0.93333333337989943</v>
      </c>
      <c r="U635" t="str">
        <f>IF(salacsv__2[[#This Row],[Tiempo de degustación (Horas)]]&gt;0,"SI","NO")</f>
        <v>SI</v>
      </c>
      <c r="W635" s="7" t="str">
        <f>TEXT(salacsv__2[[#This Row],[Fecha de factura]],"DDDD")</f>
        <v>jueves</v>
      </c>
    </row>
    <row r="636" spans="1:23" x14ac:dyDescent="0.25">
      <c r="A636">
        <v>5</v>
      </c>
      <c r="B636" t="s">
        <v>210</v>
      </c>
      <c r="C636">
        <v>2</v>
      </c>
      <c r="D636" s="8">
        <v>45022.011805555558</v>
      </c>
      <c r="E636" s="8">
        <v>45022.12777777778</v>
      </c>
      <c r="F636" t="s">
        <v>32</v>
      </c>
      <c r="G636" t="s">
        <v>22</v>
      </c>
      <c r="H636" t="s">
        <v>16</v>
      </c>
      <c r="I636" s="5">
        <v>22.15</v>
      </c>
      <c r="J636" t="s">
        <v>17</v>
      </c>
      <c r="K636">
        <v>635</v>
      </c>
      <c r="L636" t="s">
        <v>18</v>
      </c>
      <c r="M636" t="s">
        <v>26</v>
      </c>
      <c r="N636">
        <f>VLOOKUP(salacsv__2[[#This Row],[Número de Orden]],Hoja4!A638:B1404,2,FALSE)</f>
        <v>58</v>
      </c>
      <c r="O636" s="9">
        <f>DATE(YEAR(salacsv__2[[#This Row],[Hora de Llegada]]),MONTH(salacsv__2[[#This Row],[Hora de Llegada]]),DAY(salacsv__2[[#This Row],[Hora de Llegada]]))</f>
        <v>45022</v>
      </c>
      <c r="P636" s="6">
        <f>MOD(salacsv__2[[#This Row],[Hora de Llegada]],1)</f>
        <v>1.1805555557657499E-2</v>
      </c>
      <c r="Q636" s="6">
        <f>MOD(salacsv__2[[#This Row],[Hora de Salida]],1)</f>
        <v>0.12777777777955635</v>
      </c>
      <c r="R636" s="6">
        <f>IF(salacsv__2[[#This Row],[Estado de la Mesa]]="Ocupada",(salacsv__2[[#This Row],[Hora de salida2]]-salacsv__2[[#This Row],[Hora de llegada2]])+$V$2,salacsv__2[[#This Row],[Hora de salida2]]-salacsv__2[[#This Row],[Hora de llegada2]])</f>
        <v>0.11597222222189885</v>
      </c>
      <c r="S636" s="5">
        <f>VLOOKUP(salacsv__2[[#This Row],[Número de Orden]],Hoja4!A638:C1404,3,FALSE)/60</f>
        <v>0.41666666666666669</v>
      </c>
      <c r="T636" s="5">
        <f>IF(salacsv__2[[#This Row],[Tiempo de permanencia]]*24-S636&lt;0,0,salacsv__2[[#This Row],[Tiempo de permanencia]]*24-S636)</f>
        <v>2.3666666666589058</v>
      </c>
      <c r="U636" t="str">
        <f>IF(salacsv__2[[#This Row],[Tiempo de degustación (Horas)]]&gt;0,"SI","NO")</f>
        <v>SI</v>
      </c>
      <c r="W636" s="7" t="str">
        <f>TEXT(salacsv__2[[#This Row],[Fecha de factura]],"DDDD")</f>
        <v>jueves</v>
      </c>
    </row>
    <row r="637" spans="1:23" x14ac:dyDescent="0.25">
      <c r="A637">
        <v>14</v>
      </c>
      <c r="B637" t="s">
        <v>993</v>
      </c>
      <c r="C637">
        <v>3</v>
      </c>
      <c r="D637" s="8">
        <v>45022.149305555555</v>
      </c>
      <c r="E637" s="8">
        <v>45022.241666666669</v>
      </c>
      <c r="F637" t="s">
        <v>21</v>
      </c>
      <c r="G637" t="s">
        <v>15</v>
      </c>
      <c r="H637" t="s">
        <v>36</v>
      </c>
      <c r="I637" s="5">
        <v>32.86</v>
      </c>
      <c r="J637" t="s">
        <v>17</v>
      </c>
      <c r="K637">
        <v>636</v>
      </c>
      <c r="L637" t="s">
        <v>62</v>
      </c>
      <c r="M637" t="s">
        <v>994</v>
      </c>
      <c r="N637">
        <f>VLOOKUP(salacsv__2[[#This Row],[Número de Orden]],Hoja4!A639:B1405,2,FALSE)</f>
        <v>126</v>
      </c>
      <c r="O637" s="9">
        <f>DATE(YEAR(salacsv__2[[#This Row],[Hora de Llegada]]),MONTH(salacsv__2[[#This Row],[Hora de Llegada]]),DAY(salacsv__2[[#This Row],[Hora de Llegada]]))</f>
        <v>45022</v>
      </c>
      <c r="P637" s="6">
        <f>MOD(salacsv__2[[#This Row],[Hora de Llegada]],1)</f>
        <v>0.14930555555474712</v>
      </c>
      <c r="Q637" s="6">
        <f>MOD(salacsv__2[[#This Row],[Hora de Salida]],1)</f>
        <v>0.24166666666860692</v>
      </c>
      <c r="R637" s="6">
        <f>IF(salacsv__2[[#This Row],[Estado de la Mesa]]="Ocupada",(salacsv__2[[#This Row],[Hora de salida2]]-salacsv__2[[#This Row],[Hora de llegada2]])+$V$2,salacsv__2[[#This Row],[Hora de salida2]]-salacsv__2[[#This Row],[Hora de llegada2]])</f>
        <v>9.2361111113859806E-2</v>
      </c>
      <c r="S637" s="5">
        <f>VLOOKUP(salacsv__2[[#This Row],[Número de Orden]],Hoja4!A639:C1405,3,FALSE)/60</f>
        <v>2.5166666666666666</v>
      </c>
      <c r="T637" s="5">
        <f>IF(salacsv__2[[#This Row],[Tiempo de permanencia]]*24-S637&lt;0,0,salacsv__2[[#This Row],[Tiempo de permanencia]]*24-S637)</f>
        <v>0</v>
      </c>
      <c r="U637" t="str">
        <f>IF(salacsv__2[[#This Row],[Tiempo de degustación (Horas)]]&gt;0,"SI","NO")</f>
        <v>NO</v>
      </c>
      <c r="W637" s="7" t="str">
        <f>TEXT(salacsv__2[[#This Row],[Fecha de factura]],"DDDD")</f>
        <v>jueves</v>
      </c>
    </row>
    <row r="638" spans="1:23" x14ac:dyDescent="0.25">
      <c r="A638">
        <v>6</v>
      </c>
      <c r="B638" t="s">
        <v>995</v>
      </c>
      <c r="C638">
        <v>3</v>
      </c>
      <c r="D638" s="8">
        <v>45022.079861111109</v>
      </c>
      <c r="E638" s="8">
        <v>45022.188888888886</v>
      </c>
      <c r="F638" t="s">
        <v>14</v>
      </c>
      <c r="G638" t="s">
        <v>22</v>
      </c>
      <c r="H638" t="s">
        <v>16</v>
      </c>
      <c r="I638" s="5">
        <v>36.58</v>
      </c>
      <c r="J638" t="s">
        <v>28</v>
      </c>
      <c r="K638">
        <v>637</v>
      </c>
      <c r="L638" t="s">
        <v>62</v>
      </c>
      <c r="M638" t="s">
        <v>996</v>
      </c>
      <c r="N638">
        <f>VLOOKUP(salacsv__2[[#This Row],[Número de Orden]],Hoja4!A640:B1406,2,FALSE)</f>
        <v>117</v>
      </c>
      <c r="O638" s="9">
        <f>DATE(YEAR(salacsv__2[[#This Row],[Hora de Llegada]]),MONTH(salacsv__2[[#This Row],[Hora de Llegada]]),DAY(salacsv__2[[#This Row],[Hora de Llegada]]))</f>
        <v>45022</v>
      </c>
      <c r="P638" s="6">
        <f>MOD(salacsv__2[[#This Row],[Hora de Llegada]],1)</f>
        <v>7.9861111109494232E-2</v>
      </c>
      <c r="Q638" s="6">
        <f>MOD(salacsv__2[[#This Row],[Hora de Salida]],1)</f>
        <v>0.18888888888614019</v>
      </c>
      <c r="R638" s="6">
        <f>IF(salacsv__2[[#This Row],[Estado de la Mesa]]="Ocupada",(salacsv__2[[#This Row],[Hora de salida2]]-salacsv__2[[#This Row],[Hora de llegada2]])+$V$2,salacsv__2[[#This Row],[Hora de salida2]]-salacsv__2[[#This Row],[Hora de llegada2]])</f>
        <v>0.10902777777664596</v>
      </c>
      <c r="S638" s="5">
        <f>VLOOKUP(salacsv__2[[#This Row],[Número de Orden]],Hoja4!A640:C1406,3,FALSE)/60</f>
        <v>1.0166666666666666</v>
      </c>
      <c r="T638" s="5">
        <f>IF(salacsv__2[[#This Row],[Tiempo de permanencia]]*24-S638&lt;0,0,salacsv__2[[#This Row],[Tiempo de permanencia]]*24-S638)</f>
        <v>1.5999999999728365</v>
      </c>
      <c r="U638" t="str">
        <f>IF(salacsv__2[[#This Row],[Tiempo de degustación (Horas)]]&gt;0,"SI","NO")</f>
        <v>SI</v>
      </c>
      <c r="W638" s="7" t="str">
        <f>TEXT(salacsv__2[[#This Row],[Fecha de factura]],"DDDD")</f>
        <v>jueves</v>
      </c>
    </row>
    <row r="639" spans="1:23" x14ac:dyDescent="0.25">
      <c r="A639">
        <v>16</v>
      </c>
      <c r="B639" t="s">
        <v>87</v>
      </c>
      <c r="C639">
        <v>6</v>
      </c>
      <c r="D639" s="8">
        <v>45022.037499999999</v>
      </c>
      <c r="E639" s="8">
        <v>45022.094444444447</v>
      </c>
      <c r="F639" t="s">
        <v>52</v>
      </c>
      <c r="G639" t="s">
        <v>15</v>
      </c>
      <c r="H639" t="s">
        <v>16</v>
      </c>
      <c r="I639" s="5">
        <v>30.71</v>
      </c>
      <c r="J639" t="s">
        <v>24</v>
      </c>
      <c r="K639">
        <v>638</v>
      </c>
      <c r="L639" t="s">
        <v>49</v>
      </c>
      <c r="M639" t="s">
        <v>40</v>
      </c>
      <c r="N639">
        <f>VLOOKUP(salacsv__2[[#This Row],[Número de Orden]],Hoja4!A641:B1407,2,FALSE)</f>
        <v>90</v>
      </c>
      <c r="O639" s="9">
        <f>DATE(YEAR(salacsv__2[[#This Row],[Hora de Llegada]]),MONTH(salacsv__2[[#This Row],[Hora de Llegada]]),DAY(salacsv__2[[#This Row],[Hora de Llegada]]))</f>
        <v>45022</v>
      </c>
      <c r="P639" s="6">
        <f>MOD(salacsv__2[[#This Row],[Hora de Llegada]],1)</f>
        <v>3.7499999998544808E-2</v>
      </c>
      <c r="Q639" s="6">
        <f>MOD(salacsv__2[[#This Row],[Hora de Salida]],1)</f>
        <v>9.4444444446708076E-2</v>
      </c>
      <c r="R639" s="6">
        <f>IF(salacsv__2[[#This Row],[Estado de la Mesa]]="Ocupada",(salacsv__2[[#This Row],[Hora de salida2]]-salacsv__2[[#This Row],[Hora de llegada2]])+$V$2,salacsv__2[[#This Row],[Hora de salida2]]-salacsv__2[[#This Row],[Hora de llegada2]])</f>
        <v>6.7361111114829939E-2</v>
      </c>
      <c r="S639" s="5">
        <f>VLOOKUP(salacsv__2[[#This Row],[Número de Orden]],Hoja4!A641:C1407,3,FALSE)/60</f>
        <v>0.73333333333333328</v>
      </c>
      <c r="T639" s="5">
        <f>IF(salacsv__2[[#This Row],[Tiempo de permanencia]]*24-S639&lt;0,0,salacsv__2[[#This Row],[Tiempo de permanencia]]*24-S639)</f>
        <v>0.88333333342258513</v>
      </c>
      <c r="U639" t="str">
        <f>IF(salacsv__2[[#This Row],[Tiempo de degustación (Horas)]]&gt;0,"SI","NO")</f>
        <v>SI</v>
      </c>
      <c r="W639" s="7" t="str">
        <f>TEXT(salacsv__2[[#This Row],[Fecha de factura]],"DDDD")</f>
        <v>jueves</v>
      </c>
    </row>
    <row r="640" spans="1:23" x14ac:dyDescent="0.25">
      <c r="A640">
        <v>8</v>
      </c>
      <c r="B640" t="s">
        <v>997</v>
      </c>
      <c r="C640">
        <v>4</v>
      </c>
      <c r="D640" s="8">
        <v>45022.095138888886</v>
      </c>
      <c r="E640" s="8">
        <v>45022.22152777778</v>
      </c>
      <c r="F640" t="s">
        <v>32</v>
      </c>
      <c r="G640" t="s">
        <v>15</v>
      </c>
      <c r="H640" t="s">
        <v>16</v>
      </c>
      <c r="I640" s="5">
        <v>18.97</v>
      </c>
      <c r="J640" t="s">
        <v>28</v>
      </c>
      <c r="K640">
        <v>639</v>
      </c>
      <c r="L640" t="s">
        <v>59</v>
      </c>
      <c r="M640" t="s">
        <v>998</v>
      </c>
      <c r="N640">
        <f>VLOOKUP(salacsv__2[[#This Row],[Número de Orden]],Hoja4!A642:B1408,2,FALSE)</f>
        <v>152</v>
      </c>
      <c r="O640" s="9">
        <f>DATE(YEAR(salacsv__2[[#This Row],[Hora de Llegada]]),MONTH(salacsv__2[[#This Row],[Hora de Llegada]]),DAY(salacsv__2[[#This Row],[Hora de Llegada]]))</f>
        <v>45022</v>
      </c>
      <c r="P640" s="6">
        <f>MOD(salacsv__2[[#This Row],[Hora de Llegada]],1)</f>
        <v>9.5138888886140194E-2</v>
      </c>
      <c r="Q640" s="6">
        <f>MOD(salacsv__2[[#This Row],[Hora de Salida]],1)</f>
        <v>0.22152777777955635</v>
      </c>
      <c r="R640" s="6">
        <f>IF(salacsv__2[[#This Row],[Estado de la Mesa]]="Ocupada",(salacsv__2[[#This Row],[Hora de salida2]]-salacsv__2[[#This Row],[Hora de llegada2]])+$V$2,salacsv__2[[#This Row],[Hora de salida2]]-salacsv__2[[#This Row],[Hora de llegada2]])</f>
        <v>0.12638888889341615</v>
      </c>
      <c r="S640" s="5">
        <f>VLOOKUP(salacsv__2[[#This Row],[Número de Orden]],Hoja4!A642:C1408,3,FALSE)/60</f>
        <v>2.2666666666666666</v>
      </c>
      <c r="T640" s="5">
        <f>IF(salacsv__2[[#This Row],[Tiempo de permanencia]]*24-S640&lt;0,0,salacsv__2[[#This Row],[Tiempo de permanencia]]*24-S640)</f>
        <v>0.76666666677532103</v>
      </c>
      <c r="U640" t="str">
        <f>IF(salacsv__2[[#This Row],[Tiempo de degustación (Horas)]]&gt;0,"SI","NO")</f>
        <v>SI</v>
      </c>
      <c r="W640" s="7" t="str">
        <f>TEXT(salacsv__2[[#This Row],[Fecha de factura]],"DDDD")</f>
        <v>jueves</v>
      </c>
    </row>
    <row r="641" spans="1:23" x14ac:dyDescent="0.25">
      <c r="A641">
        <v>14</v>
      </c>
      <c r="B641" t="s">
        <v>999</v>
      </c>
      <c r="C641">
        <v>3</v>
      </c>
      <c r="D641" s="8">
        <v>45022.02847222222</v>
      </c>
      <c r="E641" s="8">
        <v>45022.076388888891</v>
      </c>
      <c r="F641" t="s">
        <v>52</v>
      </c>
      <c r="G641" t="s">
        <v>22</v>
      </c>
      <c r="H641" t="s">
        <v>36</v>
      </c>
      <c r="I641" s="5">
        <v>49.29</v>
      </c>
      <c r="J641" t="s">
        <v>17</v>
      </c>
      <c r="K641">
        <v>640</v>
      </c>
      <c r="L641" t="s">
        <v>91</v>
      </c>
      <c r="M641" t="s">
        <v>1000</v>
      </c>
      <c r="N641">
        <f>VLOOKUP(salacsv__2[[#This Row],[Número de Orden]],Hoja4!A643:B1409,2,FALSE)</f>
        <v>219</v>
      </c>
      <c r="O641" s="9">
        <f>DATE(YEAR(salacsv__2[[#This Row],[Hora de Llegada]]),MONTH(salacsv__2[[#This Row],[Hora de Llegada]]),DAY(salacsv__2[[#This Row],[Hora de Llegada]]))</f>
        <v>45022</v>
      </c>
      <c r="P641" s="6">
        <f>MOD(salacsv__2[[#This Row],[Hora de Llegada]],1)</f>
        <v>2.8472222220443655E-2</v>
      </c>
      <c r="Q641" s="6">
        <f>MOD(salacsv__2[[#This Row],[Hora de Salida]],1)</f>
        <v>7.6388888890505768E-2</v>
      </c>
      <c r="R641" s="6">
        <f>IF(salacsv__2[[#This Row],[Estado de la Mesa]]="Ocupada",(salacsv__2[[#This Row],[Hora de salida2]]-salacsv__2[[#This Row],[Hora de llegada2]])+$V$2,salacsv__2[[#This Row],[Hora de salida2]]-salacsv__2[[#This Row],[Hora de llegada2]])</f>
        <v>4.7916666670062114E-2</v>
      </c>
      <c r="S641" s="5">
        <f>VLOOKUP(salacsv__2[[#This Row],[Número de Orden]],Hoja4!A643:C1409,3,FALSE)/60</f>
        <v>1.25</v>
      </c>
      <c r="T641" s="5">
        <f>IF(salacsv__2[[#This Row],[Tiempo de permanencia]]*24-S641&lt;0,0,salacsv__2[[#This Row],[Tiempo de permanencia]]*24-S641)</f>
        <v>0</v>
      </c>
      <c r="U641" t="str">
        <f>IF(salacsv__2[[#This Row],[Tiempo de degustación (Horas)]]&gt;0,"SI","NO")</f>
        <v>NO</v>
      </c>
      <c r="W641" s="7" t="str">
        <f>TEXT(salacsv__2[[#This Row],[Fecha de factura]],"DDDD")</f>
        <v>jueves</v>
      </c>
    </row>
    <row r="642" spans="1:23" x14ac:dyDescent="0.25">
      <c r="A642">
        <v>2</v>
      </c>
      <c r="B642" t="s">
        <v>1001</v>
      </c>
      <c r="C642">
        <v>4</v>
      </c>
      <c r="D642" s="8">
        <v>45022.047222222223</v>
      </c>
      <c r="E642" s="8">
        <v>45022.161111111112</v>
      </c>
      <c r="F642" t="s">
        <v>73</v>
      </c>
      <c r="G642" t="s">
        <v>22</v>
      </c>
      <c r="H642" t="s">
        <v>36</v>
      </c>
      <c r="I642" s="5">
        <v>39.68</v>
      </c>
      <c r="J642" t="s">
        <v>28</v>
      </c>
      <c r="K642">
        <v>641</v>
      </c>
      <c r="L642" t="s">
        <v>62</v>
      </c>
      <c r="M642" t="s">
        <v>1002</v>
      </c>
      <c r="N642">
        <f>VLOOKUP(salacsv__2[[#This Row],[Número de Orden]],Hoja4!A644:B1410,2,FALSE)</f>
        <v>208</v>
      </c>
      <c r="O642" s="9">
        <f>DATE(YEAR(salacsv__2[[#This Row],[Hora de Llegada]]),MONTH(salacsv__2[[#This Row],[Hora de Llegada]]),DAY(salacsv__2[[#This Row],[Hora de Llegada]]))</f>
        <v>45022</v>
      </c>
      <c r="P642" s="6">
        <f>MOD(salacsv__2[[#This Row],[Hora de Llegada]],1)</f>
        <v>4.7222222223354038E-2</v>
      </c>
      <c r="Q642" s="6">
        <f>MOD(salacsv__2[[#This Row],[Hora de Salida]],1)</f>
        <v>0.16111111111240461</v>
      </c>
      <c r="R642" s="6">
        <f>IF(salacsv__2[[#This Row],[Estado de la Mesa]]="Ocupada",(salacsv__2[[#This Row],[Hora de salida2]]-salacsv__2[[#This Row],[Hora de llegada2]])+$V$2,salacsv__2[[#This Row],[Hora de salida2]]-salacsv__2[[#This Row],[Hora de llegada2]])</f>
        <v>0.11388888888905058</v>
      </c>
      <c r="S642" s="5">
        <f>VLOOKUP(salacsv__2[[#This Row],[Número de Orden]],Hoja4!A644:C1410,3,FALSE)/60</f>
        <v>1.2333333333333334</v>
      </c>
      <c r="T642" s="5">
        <f>IF(salacsv__2[[#This Row],[Tiempo de permanencia]]*24-S642&lt;0,0,salacsv__2[[#This Row],[Tiempo de permanencia]]*24-S642)</f>
        <v>1.5000000000038805</v>
      </c>
      <c r="U642" t="str">
        <f>IF(salacsv__2[[#This Row],[Tiempo de degustación (Horas)]]&gt;0,"SI","NO")</f>
        <v>SI</v>
      </c>
      <c r="W642" s="7" t="str">
        <f>TEXT(salacsv__2[[#This Row],[Fecha de factura]],"DDDD")</f>
        <v>jueves</v>
      </c>
    </row>
    <row r="643" spans="1:23" x14ac:dyDescent="0.25">
      <c r="A643">
        <v>15</v>
      </c>
      <c r="B643" t="s">
        <v>1003</v>
      </c>
      <c r="C643">
        <v>1</v>
      </c>
      <c r="D643" s="8">
        <v>45022.10833333333</v>
      </c>
      <c r="E643" s="8">
        <v>45022.224999999999</v>
      </c>
      <c r="F643" t="s">
        <v>32</v>
      </c>
      <c r="G643" t="s">
        <v>22</v>
      </c>
      <c r="H643" t="s">
        <v>16</v>
      </c>
      <c r="I643" s="5">
        <v>11.11</v>
      </c>
      <c r="J643" t="s">
        <v>24</v>
      </c>
      <c r="K643">
        <v>642</v>
      </c>
      <c r="L643" t="s">
        <v>49</v>
      </c>
      <c r="M643" t="s">
        <v>1004</v>
      </c>
      <c r="N643">
        <f>VLOOKUP(salacsv__2[[#This Row],[Número de Orden]],Hoja4!A645:B1411,2,FALSE)</f>
        <v>176</v>
      </c>
      <c r="O643" s="9">
        <f>DATE(YEAR(salacsv__2[[#This Row],[Hora de Llegada]]),MONTH(salacsv__2[[#This Row],[Hora de Llegada]]),DAY(salacsv__2[[#This Row],[Hora de Llegada]]))</f>
        <v>45022</v>
      </c>
      <c r="P643" s="6">
        <f>MOD(salacsv__2[[#This Row],[Hora de Llegada]],1)</f>
        <v>0.10833333332993789</v>
      </c>
      <c r="Q643" s="6">
        <f>MOD(salacsv__2[[#This Row],[Hora de Salida]],1)</f>
        <v>0.22499999999854481</v>
      </c>
      <c r="R643" s="6">
        <f>IF(salacsv__2[[#This Row],[Estado de la Mesa]]="Ocupada",(salacsv__2[[#This Row],[Hora de salida2]]-salacsv__2[[#This Row],[Hora de llegada2]])+$V$2,salacsv__2[[#This Row],[Hora de salida2]]-salacsv__2[[#This Row],[Hora de llegada2]])</f>
        <v>0.12708333333527358</v>
      </c>
      <c r="S643" s="5">
        <f>VLOOKUP(salacsv__2[[#This Row],[Número de Orden]],Hoja4!A645:C1411,3,FALSE)/60</f>
        <v>1.35</v>
      </c>
      <c r="T643" s="5">
        <f>IF(salacsv__2[[#This Row],[Tiempo de permanencia]]*24-S643&lt;0,0,salacsv__2[[#This Row],[Tiempo de permanencia]]*24-S643)</f>
        <v>1.700000000046566</v>
      </c>
      <c r="U643" t="str">
        <f>IF(salacsv__2[[#This Row],[Tiempo de degustación (Horas)]]&gt;0,"SI","NO")</f>
        <v>SI</v>
      </c>
      <c r="W643" s="7" t="str">
        <f>TEXT(salacsv__2[[#This Row],[Fecha de factura]],"DDDD")</f>
        <v>jueves</v>
      </c>
    </row>
    <row r="644" spans="1:23" x14ac:dyDescent="0.25">
      <c r="A644">
        <v>17</v>
      </c>
      <c r="B644" t="s">
        <v>211</v>
      </c>
      <c r="C644">
        <v>2</v>
      </c>
      <c r="D644" s="8">
        <v>45022.011805555558</v>
      </c>
      <c r="E644" s="8">
        <v>45022.080555555556</v>
      </c>
      <c r="F644" t="s">
        <v>32</v>
      </c>
      <c r="G644" t="s">
        <v>48</v>
      </c>
      <c r="H644" t="s">
        <v>36</v>
      </c>
      <c r="I644" s="5">
        <v>28.81</v>
      </c>
      <c r="J644" t="s">
        <v>24</v>
      </c>
      <c r="K644">
        <v>643</v>
      </c>
      <c r="L644" t="s">
        <v>55</v>
      </c>
      <c r="M644" t="s">
        <v>112</v>
      </c>
      <c r="N644">
        <f>VLOOKUP(salacsv__2[[#This Row],[Número de Orden]],Hoja4!A646:B1412,2,FALSE)</f>
        <v>33</v>
      </c>
      <c r="O644" s="9">
        <f>DATE(YEAR(salacsv__2[[#This Row],[Hora de Llegada]]),MONTH(salacsv__2[[#This Row],[Hora de Llegada]]),DAY(salacsv__2[[#This Row],[Hora de Llegada]]))</f>
        <v>45022</v>
      </c>
      <c r="P644" s="6">
        <f>MOD(salacsv__2[[#This Row],[Hora de Llegada]],1)</f>
        <v>1.1805555557657499E-2</v>
      </c>
      <c r="Q644" s="6">
        <f>MOD(salacsv__2[[#This Row],[Hora de Salida]],1)</f>
        <v>8.0555555556202307E-2</v>
      </c>
      <c r="R644" s="6">
        <f>IF(salacsv__2[[#This Row],[Estado de la Mesa]]="Ocupada",(salacsv__2[[#This Row],[Hora de salida2]]-salacsv__2[[#This Row],[Hora de llegada2]])+$V$2,salacsv__2[[#This Row],[Hora de salida2]]-salacsv__2[[#This Row],[Hora de llegada2]])</f>
        <v>7.916666666521148E-2</v>
      </c>
      <c r="S644" s="5">
        <f>VLOOKUP(salacsv__2[[#This Row],[Número de Orden]],Hoja4!A646:C1412,3,FALSE)/60</f>
        <v>0.3</v>
      </c>
      <c r="T644" s="5">
        <f>IF(salacsv__2[[#This Row],[Tiempo de permanencia]]*24-S644&lt;0,0,salacsv__2[[#This Row],[Tiempo de permanencia]]*24-S644)</f>
        <v>1.5999999999650754</v>
      </c>
      <c r="U644" t="str">
        <f>IF(salacsv__2[[#This Row],[Tiempo de degustación (Horas)]]&gt;0,"SI","NO")</f>
        <v>SI</v>
      </c>
      <c r="W644" s="7" t="str">
        <f>TEXT(salacsv__2[[#This Row],[Fecha de factura]],"DDDD")</f>
        <v>jueves</v>
      </c>
    </row>
    <row r="645" spans="1:23" x14ac:dyDescent="0.25">
      <c r="A645">
        <v>9</v>
      </c>
      <c r="B645" t="s">
        <v>212</v>
      </c>
      <c r="C645">
        <v>6</v>
      </c>
      <c r="D645" s="8">
        <v>45022.155555555553</v>
      </c>
      <c r="E645" s="8">
        <v>45022.298611111109</v>
      </c>
      <c r="F645" t="s">
        <v>73</v>
      </c>
      <c r="G645" t="s">
        <v>22</v>
      </c>
      <c r="H645" t="s">
        <v>36</v>
      </c>
      <c r="I645" s="5">
        <v>13.86</v>
      </c>
      <c r="J645" t="s">
        <v>28</v>
      </c>
      <c r="K645">
        <v>644</v>
      </c>
      <c r="L645" t="s">
        <v>62</v>
      </c>
      <c r="M645" t="s">
        <v>56</v>
      </c>
      <c r="N645">
        <f>VLOOKUP(salacsv__2[[#This Row],[Número de Orden]],Hoja4!A647:B1413,2,FALSE)</f>
        <v>93</v>
      </c>
      <c r="O645" s="9">
        <f>DATE(YEAR(salacsv__2[[#This Row],[Hora de Llegada]]),MONTH(salacsv__2[[#This Row],[Hora de Llegada]]),DAY(salacsv__2[[#This Row],[Hora de Llegada]]))</f>
        <v>45022</v>
      </c>
      <c r="P645" s="6">
        <f>MOD(salacsv__2[[#This Row],[Hora de Llegada]],1)</f>
        <v>0.15555555555329192</v>
      </c>
      <c r="Q645" s="6">
        <f>MOD(salacsv__2[[#This Row],[Hora de Salida]],1)</f>
        <v>0.29861111110949423</v>
      </c>
      <c r="R645" s="6">
        <f>IF(salacsv__2[[#This Row],[Estado de la Mesa]]="Ocupada",(salacsv__2[[#This Row],[Hora de salida2]]-salacsv__2[[#This Row],[Hora de llegada2]])+$V$2,salacsv__2[[#This Row],[Hora de salida2]]-salacsv__2[[#This Row],[Hora de llegada2]])</f>
        <v>0.14305555555620231</v>
      </c>
      <c r="S645" s="5">
        <f>VLOOKUP(salacsv__2[[#This Row],[Número de Orden]],Hoja4!A647:C1413,3,FALSE)/60</f>
        <v>0.85</v>
      </c>
      <c r="T645" s="5">
        <f>IF(salacsv__2[[#This Row],[Tiempo de permanencia]]*24-S645&lt;0,0,salacsv__2[[#This Row],[Tiempo de permanencia]]*24-S645)</f>
        <v>2.5833333333488553</v>
      </c>
      <c r="U645" t="str">
        <f>IF(salacsv__2[[#This Row],[Tiempo de degustación (Horas)]]&gt;0,"SI","NO")</f>
        <v>SI</v>
      </c>
      <c r="W645" s="7" t="str">
        <f>TEXT(salacsv__2[[#This Row],[Fecha de factura]],"DDDD")</f>
        <v>jueves</v>
      </c>
    </row>
    <row r="646" spans="1:23" x14ac:dyDescent="0.25">
      <c r="A646">
        <v>6</v>
      </c>
      <c r="B646" t="s">
        <v>729</v>
      </c>
      <c r="C646">
        <v>6</v>
      </c>
      <c r="D646" s="8">
        <v>45022.118055555555</v>
      </c>
      <c r="E646" s="8">
        <v>45022.267361111109</v>
      </c>
      <c r="F646" t="s">
        <v>52</v>
      </c>
      <c r="G646" t="s">
        <v>15</v>
      </c>
      <c r="H646" t="s">
        <v>23</v>
      </c>
      <c r="I646" s="5">
        <v>40.03</v>
      </c>
      <c r="J646" t="s">
        <v>17</v>
      </c>
      <c r="K646">
        <v>645</v>
      </c>
      <c r="L646" t="s">
        <v>29</v>
      </c>
      <c r="M646" t="s">
        <v>1005</v>
      </c>
      <c r="N646">
        <f>VLOOKUP(salacsv__2[[#This Row],[Número de Orden]],Hoja4!A648:B1414,2,FALSE)</f>
        <v>180</v>
      </c>
      <c r="O646" s="9">
        <f>DATE(YEAR(salacsv__2[[#This Row],[Hora de Llegada]]),MONTH(salacsv__2[[#This Row],[Hora de Llegada]]),DAY(salacsv__2[[#This Row],[Hora de Llegada]]))</f>
        <v>45022</v>
      </c>
      <c r="P646" s="6">
        <f>MOD(salacsv__2[[#This Row],[Hora de Llegada]],1)</f>
        <v>0.11805555555474712</v>
      </c>
      <c r="Q646" s="6">
        <f>MOD(salacsv__2[[#This Row],[Hora de Salida]],1)</f>
        <v>0.26736111110949423</v>
      </c>
      <c r="R646" s="6">
        <f>IF(salacsv__2[[#This Row],[Estado de la Mesa]]="Ocupada",(salacsv__2[[#This Row],[Hora de salida2]]-salacsv__2[[#This Row],[Hora de llegada2]])+$V$2,salacsv__2[[#This Row],[Hora de salida2]]-salacsv__2[[#This Row],[Hora de llegada2]])</f>
        <v>0.14930555555474712</v>
      </c>
      <c r="S646" s="5">
        <f>VLOOKUP(salacsv__2[[#This Row],[Número de Orden]],Hoja4!A648:C1414,3,FALSE)/60</f>
        <v>1.6166666666666667</v>
      </c>
      <c r="T646" s="5">
        <f>IF(salacsv__2[[#This Row],[Tiempo de permanencia]]*24-S646&lt;0,0,salacsv__2[[#This Row],[Tiempo de permanencia]]*24-S646)</f>
        <v>1.9666666666472641</v>
      </c>
      <c r="U646" t="str">
        <f>IF(salacsv__2[[#This Row],[Tiempo de degustación (Horas)]]&gt;0,"SI","NO")</f>
        <v>SI</v>
      </c>
      <c r="W646" s="7" t="str">
        <f>TEXT(salacsv__2[[#This Row],[Fecha de factura]],"DDDD")</f>
        <v>jueves</v>
      </c>
    </row>
    <row r="647" spans="1:23" x14ac:dyDescent="0.25">
      <c r="A647">
        <v>12</v>
      </c>
      <c r="B647" t="s">
        <v>213</v>
      </c>
      <c r="C647">
        <v>2</v>
      </c>
      <c r="D647" s="8">
        <v>45022.165972222225</v>
      </c>
      <c r="E647" s="8">
        <v>45022.276388888888</v>
      </c>
      <c r="F647" t="s">
        <v>32</v>
      </c>
      <c r="G647" t="s">
        <v>22</v>
      </c>
      <c r="H647" t="s">
        <v>36</v>
      </c>
      <c r="I647" s="5">
        <v>12.59</v>
      </c>
      <c r="J647" t="s">
        <v>17</v>
      </c>
      <c r="K647">
        <v>646</v>
      </c>
      <c r="L647" t="s">
        <v>29</v>
      </c>
      <c r="M647" t="s">
        <v>19</v>
      </c>
      <c r="N647">
        <f>VLOOKUP(salacsv__2[[#This Row],[Número de Orden]],Hoja4!A649:B1415,2,FALSE)</f>
        <v>70</v>
      </c>
      <c r="O647" s="9">
        <f>DATE(YEAR(salacsv__2[[#This Row],[Hora de Llegada]]),MONTH(salacsv__2[[#This Row],[Hora de Llegada]]),DAY(salacsv__2[[#This Row],[Hora de Llegada]]))</f>
        <v>45022</v>
      </c>
      <c r="P647" s="6">
        <f>MOD(salacsv__2[[#This Row],[Hora de Llegada]],1)</f>
        <v>0.16597222222480923</v>
      </c>
      <c r="Q647" s="6">
        <f>MOD(salacsv__2[[#This Row],[Hora de Salida]],1)</f>
        <v>0.27638888888759539</v>
      </c>
      <c r="R647" s="6">
        <f>IF(salacsv__2[[#This Row],[Estado de la Mesa]]="Ocupada",(salacsv__2[[#This Row],[Hora de salida2]]-salacsv__2[[#This Row],[Hora de llegada2]])+$V$2,salacsv__2[[#This Row],[Hora de salida2]]-salacsv__2[[#This Row],[Hora de llegada2]])</f>
        <v>0.11041666666278616</v>
      </c>
      <c r="S647" s="5">
        <f>VLOOKUP(salacsv__2[[#This Row],[Número de Orden]],Hoja4!A649:C1415,3,FALSE)/60</f>
        <v>0.6</v>
      </c>
      <c r="T647" s="5">
        <f>IF(salacsv__2[[#This Row],[Tiempo de permanencia]]*24-S647&lt;0,0,salacsv__2[[#This Row],[Tiempo de permanencia]]*24-S647)</f>
        <v>2.0499999999068677</v>
      </c>
      <c r="U647" t="str">
        <f>IF(salacsv__2[[#This Row],[Tiempo de degustación (Horas)]]&gt;0,"SI","NO")</f>
        <v>SI</v>
      </c>
      <c r="W647" s="7" t="str">
        <f>TEXT(salacsv__2[[#This Row],[Fecha de factura]],"DDDD")</f>
        <v>jueves</v>
      </c>
    </row>
    <row r="648" spans="1:23" x14ac:dyDescent="0.25">
      <c r="A648">
        <v>12</v>
      </c>
      <c r="B648" t="s">
        <v>1006</v>
      </c>
      <c r="C648">
        <v>2</v>
      </c>
      <c r="D648" s="8">
        <v>45022.121527777781</v>
      </c>
      <c r="E648" s="8">
        <v>45022.267361111109</v>
      </c>
      <c r="F648" t="s">
        <v>32</v>
      </c>
      <c r="G648" t="s">
        <v>22</v>
      </c>
      <c r="H648" t="s">
        <v>16</v>
      </c>
      <c r="I648" s="5">
        <v>42.79</v>
      </c>
      <c r="J648" t="s">
        <v>28</v>
      </c>
      <c r="K648">
        <v>647</v>
      </c>
      <c r="L648" t="s">
        <v>29</v>
      </c>
      <c r="M648" t="s">
        <v>1007</v>
      </c>
      <c r="N648">
        <f>VLOOKUP(salacsv__2[[#This Row],[Número de Orden]],Hoja4!A650:B1416,2,FALSE)</f>
        <v>98</v>
      </c>
      <c r="O648" s="9">
        <f>DATE(YEAR(salacsv__2[[#This Row],[Hora de Llegada]]),MONTH(salacsv__2[[#This Row],[Hora de Llegada]]),DAY(salacsv__2[[#This Row],[Hora de Llegada]]))</f>
        <v>45022</v>
      </c>
      <c r="P648" s="6">
        <f>MOD(salacsv__2[[#This Row],[Hora de Llegada]],1)</f>
        <v>0.12152777778101154</v>
      </c>
      <c r="Q648" s="6">
        <f>MOD(salacsv__2[[#This Row],[Hora de Salida]],1)</f>
        <v>0.26736111110949423</v>
      </c>
      <c r="R648" s="6">
        <f>IF(salacsv__2[[#This Row],[Estado de la Mesa]]="Ocupada",(salacsv__2[[#This Row],[Hora de salida2]]-salacsv__2[[#This Row],[Hora de llegada2]])+$V$2,salacsv__2[[#This Row],[Hora de salida2]]-salacsv__2[[#This Row],[Hora de llegada2]])</f>
        <v>0.14583333332848269</v>
      </c>
      <c r="S648" s="5">
        <f>VLOOKUP(salacsv__2[[#This Row],[Número de Orden]],Hoja4!A650:C1416,3,FALSE)/60</f>
        <v>0.65</v>
      </c>
      <c r="T648" s="5">
        <f>IF(salacsv__2[[#This Row],[Tiempo de permanencia]]*24-S648&lt;0,0,salacsv__2[[#This Row],[Tiempo de permanencia]]*24-S648)</f>
        <v>2.8499999998835848</v>
      </c>
      <c r="U648" t="str">
        <f>IF(salacsv__2[[#This Row],[Tiempo de degustación (Horas)]]&gt;0,"SI","NO")</f>
        <v>SI</v>
      </c>
      <c r="W648" s="7" t="str">
        <f>TEXT(salacsv__2[[#This Row],[Fecha de factura]],"DDDD")</f>
        <v>jueves</v>
      </c>
    </row>
    <row r="649" spans="1:23" x14ac:dyDescent="0.25">
      <c r="A649">
        <v>9</v>
      </c>
      <c r="B649" t="s">
        <v>214</v>
      </c>
      <c r="C649">
        <v>1</v>
      </c>
      <c r="D649" s="8">
        <v>45022.124305555553</v>
      </c>
      <c r="E649" s="8">
        <v>45022.204861111109</v>
      </c>
      <c r="F649" t="s">
        <v>32</v>
      </c>
      <c r="G649" t="s">
        <v>15</v>
      </c>
      <c r="H649" t="s">
        <v>16</v>
      </c>
      <c r="I649" s="5">
        <v>17.43</v>
      </c>
      <c r="J649" t="s">
        <v>17</v>
      </c>
      <c r="K649">
        <v>648</v>
      </c>
      <c r="L649" t="s">
        <v>25</v>
      </c>
      <c r="M649" t="s">
        <v>30</v>
      </c>
      <c r="N649">
        <f>VLOOKUP(salacsv__2[[#This Row],[Número de Orden]],Hoja4!A651:B1417,2,FALSE)</f>
        <v>56</v>
      </c>
      <c r="O649" s="9">
        <f>DATE(YEAR(salacsv__2[[#This Row],[Hora de Llegada]]),MONTH(salacsv__2[[#This Row],[Hora de Llegada]]),DAY(salacsv__2[[#This Row],[Hora de Llegada]]))</f>
        <v>45022</v>
      </c>
      <c r="P649" s="6">
        <f>MOD(salacsv__2[[#This Row],[Hora de Llegada]],1)</f>
        <v>0.12430555555329192</v>
      </c>
      <c r="Q649" s="6">
        <f>MOD(salacsv__2[[#This Row],[Hora de Salida]],1)</f>
        <v>0.20486111110949423</v>
      </c>
      <c r="R649" s="6">
        <f>IF(salacsv__2[[#This Row],[Estado de la Mesa]]="Ocupada",(salacsv__2[[#This Row],[Hora de salida2]]-salacsv__2[[#This Row],[Hora de llegada2]])+$V$2,salacsv__2[[#This Row],[Hora de salida2]]-salacsv__2[[#This Row],[Hora de llegada2]])</f>
        <v>8.0555555556202307E-2</v>
      </c>
      <c r="S649" s="5">
        <f>VLOOKUP(salacsv__2[[#This Row],[Número de Orden]],Hoja4!A651:C1417,3,FALSE)/60</f>
        <v>0.78333333333333333</v>
      </c>
      <c r="T649" s="5">
        <f>IF(salacsv__2[[#This Row],[Tiempo de permanencia]]*24-S649&lt;0,0,salacsv__2[[#This Row],[Tiempo de permanencia]]*24-S649)</f>
        <v>1.1500000000155222</v>
      </c>
      <c r="U649" t="str">
        <f>IF(salacsv__2[[#This Row],[Tiempo de degustación (Horas)]]&gt;0,"SI","NO")</f>
        <v>SI</v>
      </c>
      <c r="W649" s="7" t="str">
        <f>TEXT(salacsv__2[[#This Row],[Fecha de factura]],"DDDD")</f>
        <v>jueves</v>
      </c>
    </row>
    <row r="650" spans="1:23" x14ac:dyDescent="0.25">
      <c r="A650">
        <v>9</v>
      </c>
      <c r="B650" t="s">
        <v>1008</v>
      </c>
      <c r="C650">
        <v>1</v>
      </c>
      <c r="D650" s="8">
        <v>45022.038194444445</v>
      </c>
      <c r="E650" s="8">
        <v>45022.15625</v>
      </c>
      <c r="F650" t="s">
        <v>21</v>
      </c>
      <c r="G650" t="s">
        <v>22</v>
      </c>
      <c r="H650" t="s">
        <v>23</v>
      </c>
      <c r="I650" s="5">
        <v>15.98</v>
      </c>
      <c r="J650" t="s">
        <v>24</v>
      </c>
      <c r="K650">
        <v>649</v>
      </c>
      <c r="L650" t="s">
        <v>70</v>
      </c>
      <c r="M650" t="s">
        <v>1009</v>
      </c>
      <c r="N650">
        <f>VLOOKUP(salacsv__2[[#This Row],[Número de Orden]],Hoja4!A652:B1418,2,FALSE)</f>
        <v>256</v>
      </c>
      <c r="O650" s="9">
        <f>DATE(YEAR(salacsv__2[[#This Row],[Hora de Llegada]]),MONTH(salacsv__2[[#This Row],[Hora de Llegada]]),DAY(salacsv__2[[#This Row],[Hora de Llegada]]))</f>
        <v>45022</v>
      </c>
      <c r="P650" s="6">
        <f>MOD(salacsv__2[[#This Row],[Hora de Llegada]],1)</f>
        <v>3.8194444445252884E-2</v>
      </c>
      <c r="Q650" s="6">
        <f>MOD(salacsv__2[[#This Row],[Hora de Salida]],1)</f>
        <v>0.15625</v>
      </c>
      <c r="R650" s="6">
        <f>IF(salacsv__2[[#This Row],[Estado de la Mesa]]="Ocupada",(salacsv__2[[#This Row],[Hora de salida2]]-salacsv__2[[#This Row],[Hora de llegada2]])+$V$2,salacsv__2[[#This Row],[Hora de salida2]]-salacsv__2[[#This Row],[Hora de llegada2]])</f>
        <v>0.12847222222141377</v>
      </c>
      <c r="S650" s="5">
        <f>VLOOKUP(salacsv__2[[#This Row],[Número de Orden]],Hoja4!A652:C1418,3,FALSE)/60</f>
        <v>1.8166666666666667</v>
      </c>
      <c r="T650" s="5">
        <f>IF(salacsv__2[[#This Row],[Tiempo de permanencia]]*24-S650&lt;0,0,salacsv__2[[#This Row],[Tiempo de permanencia]]*24-S650)</f>
        <v>1.2666666666472641</v>
      </c>
      <c r="U650" t="str">
        <f>IF(salacsv__2[[#This Row],[Tiempo de degustación (Horas)]]&gt;0,"SI","NO")</f>
        <v>SI</v>
      </c>
      <c r="W650" s="7" t="str">
        <f>TEXT(salacsv__2[[#This Row],[Fecha de factura]],"DDDD")</f>
        <v>jueves</v>
      </c>
    </row>
    <row r="651" spans="1:23" x14ac:dyDescent="0.25">
      <c r="A651">
        <v>11</v>
      </c>
      <c r="B651" t="s">
        <v>878</v>
      </c>
      <c r="C651">
        <v>3</v>
      </c>
      <c r="D651" s="8">
        <v>45023.147916666669</v>
      </c>
      <c r="E651" s="8">
        <v>45023.209722222222</v>
      </c>
      <c r="F651" t="s">
        <v>52</v>
      </c>
      <c r="G651" t="s">
        <v>22</v>
      </c>
      <c r="H651" t="s">
        <v>36</v>
      </c>
      <c r="I651" s="5">
        <v>38.21</v>
      </c>
      <c r="J651" t="s">
        <v>17</v>
      </c>
      <c r="K651">
        <v>650</v>
      </c>
      <c r="L651" t="s">
        <v>49</v>
      </c>
      <c r="M651" t="s">
        <v>1010</v>
      </c>
      <c r="N651">
        <f>VLOOKUP(salacsv__2[[#This Row],[Número de Orden]],Hoja4!A653:B1419,2,FALSE)</f>
        <v>237</v>
      </c>
      <c r="O651" s="9">
        <f>DATE(YEAR(salacsv__2[[#This Row],[Hora de Llegada]]),MONTH(salacsv__2[[#This Row],[Hora de Llegada]]),DAY(salacsv__2[[#This Row],[Hora de Llegada]]))</f>
        <v>45023</v>
      </c>
      <c r="P651" s="6">
        <f>MOD(salacsv__2[[#This Row],[Hora de Llegada]],1)</f>
        <v>0.14791666666860692</v>
      </c>
      <c r="Q651" s="6">
        <f>MOD(salacsv__2[[#This Row],[Hora de Salida]],1)</f>
        <v>0.20972222222189885</v>
      </c>
      <c r="R651" s="6">
        <f>IF(salacsv__2[[#This Row],[Estado de la Mesa]]="Ocupada",(salacsv__2[[#This Row],[Hora de salida2]]-salacsv__2[[#This Row],[Hora de llegada2]])+$V$2,salacsv__2[[#This Row],[Hora de salida2]]-salacsv__2[[#This Row],[Hora de llegada2]])</f>
        <v>6.1805555553291924E-2</v>
      </c>
      <c r="S651" s="5">
        <f>VLOOKUP(salacsv__2[[#This Row],[Número de Orden]],Hoja4!A653:C1419,3,FALSE)/60</f>
        <v>1.2666666666666666</v>
      </c>
      <c r="T651" s="5">
        <f>IF(salacsv__2[[#This Row],[Tiempo de permanencia]]*24-S651&lt;0,0,salacsv__2[[#This Row],[Tiempo de permanencia]]*24-S651)</f>
        <v>0.21666666661233958</v>
      </c>
      <c r="U651" t="str">
        <f>IF(salacsv__2[[#This Row],[Tiempo de degustación (Horas)]]&gt;0,"SI","NO")</f>
        <v>SI</v>
      </c>
      <c r="W651" s="7" t="str">
        <f>TEXT(salacsv__2[[#This Row],[Fecha de factura]],"DDDD")</f>
        <v>viernes</v>
      </c>
    </row>
    <row r="652" spans="1:23" x14ac:dyDescent="0.25">
      <c r="A652">
        <v>16</v>
      </c>
      <c r="B652" t="s">
        <v>1011</v>
      </c>
      <c r="C652">
        <v>4</v>
      </c>
      <c r="D652" s="8">
        <v>45023.086111111108</v>
      </c>
      <c r="E652" s="8">
        <v>45023.238888888889</v>
      </c>
      <c r="F652" t="s">
        <v>14</v>
      </c>
      <c r="G652" t="s">
        <v>15</v>
      </c>
      <c r="H652" t="s">
        <v>16</v>
      </c>
      <c r="I652" s="5">
        <v>20.27</v>
      </c>
      <c r="J652" t="s">
        <v>17</v>
      </c>
      <c r="K652">
        <v>651</v>
      </c>
      <c r="L652" t="s">
        <v>49</v>
      </c>
      <c r="M652" t="s">
        <v>1012</v>
      </c>
      <c r="N652">
        <f>VLOOKUP(salacsv__2[[#This Row],[Número de Orden]],Hoja4!A654:B1420,2,FALSE)</f>
        <v>209</v>
      </c>
      <c r="O652" s="9">
        <f>DATE(YEAR(salacsv__2[[#This Row],[Hora de Llegada]]),MONTH(salacsv__2[[#This Row],[Hora de Llegada]]),DAY(salacsv__2[[#This Row],[Hora de Llegada]]))</f>
        <v>45023</v>
      </c>
      <c r="P652" s="6">
        <f>MOD(salacsv__2[[#This Row],[Hora de Llegada]],1)</f>
        <v>8.611111110803904E-2</v>
      </c>
      <c r="Q652" s="6">
        <f>MOD(salacsv__2[[#This Row],[Hora de Salida]],1)</f>
        <v>0.23888888888905058</v>
      </c>
      <c r="R652" s="6">
        <f>IF(salacsv__2[[#This Row],[Estado de la Mesa]]="Ocupada",(salacsv__2[[#This Row],[Hora de salida2]]-salacsv__2[[#This Row],[Hora de llegada2]])+$V$2,salacsv__2[[#This Row],[Hora de salida2]]-salacsv__2[[#This Row],[Hora de llegada2]])</f>
        <v>0.15277777778101154</v>
      </c>
      <c r="S652" s="5">
        <f>VLOOKUP(salacsv__2[[#This Row],[Número de Orden]],Hoja4!A654:C1420,3,FALSE)/60</f>
        <v>1.4666666666666666</v>
      </c>
      <c r="T652" s="5">
        <f>IF(salacsv__2[[#This Row],[Tiempo de permanencia]]*24-S652&lt;0,0,salacsv__2[[#This Row],[Tiempo de permanencia]]*24-S652)</f>
        <v>2.2000000000776101</v>
      </c>
      <c r="U652" t="str">
        <f>IF(salacsv__2[[#This Row],[Tiempo de degustación (Horas)]]&gt;0,"SI","NO")</f>
        <v>SI</v>
      </c>
      <c r="W652" s="7" t="str">
        <f>TEXT(salacsv__2[[#This Row],[Fecha de factura]],"DDDD")</f>
        <v>viernes</v>
      </c>
    </row>
    <row r="653" spans="1:23" x14ac:dyDescent="0.25">
      <c r="A653">
        <v>14</v>
      </c>
      <c r="B653" t="s">
        <v>898</v>
      </c>
      <c r="C653">
        <v>5</v>
      </c>
      <c r="D653" s="8">
        <v>45023.004166666666</v>
      </c>
      <c r="E653" s="8">
        <v>45023.101388888892</v>
      </c>
      <c r="F653" t="s">
        <v>32</v>
      </c>
      <c r="G653" t="s">
        <v>22</v>
      </c>
      <c r="H653" t="s">
        <v>36</v>
      </c>
      <c r="I653" s="5">
        <v>23.26</v>
      </c>
      <c r="J653" t="s">
        <v>24</v>
      </c>
      <c r="K653">
        <v>652</v>
      </c>
      <c r="L653" t="s">
        <v>55</v>
      </c>
      <c r="M653" t="s">
        <v>1013</v>
      </c>
      <c r="N653">
        <f>VLOOKUP(salacsv__2[[#This Row],[Número de Orden]],Hoja4!A655:B1421,2,FALSE)</f>
        <v>170</v>
      </c>
      <c r="O653" s="9">
        <f>DATE(YEAR(salacsv__2[[#This Row],[Hora de Llegada]]),MONTH(salacsv__2[[#This Row],[Hora de Llegada]]),DAY(salacsv__2[[#This Row],[Hora de Llegada]]))</f>
        <v>45023</v>
      </c>
      <c r="P653" s="6">
        <f>MOD(salacsv__2[[#This Row],[Hora de Llegada]],1)</f>
        <v>4.166666665696539E-3</v>
      </c>
      <c r="Q653" s="6">
        <f>MOD(salacsv__2[[#This Row],[Hora de Salida]],1)</f>
        <v>0.10138888889196096</v>
      </c>
      <c r="R653" s="6">
        <f>IF(salacsv__2[[#This Row],[Estado de la Mesa]]="Ocupada",(salacsv__2[[#This Row],[Hora de salida2]]-salacsv__2[[#This Row],[Hora de llegada2]])+$V$2,salacsv__2[[#This Row],[Hora de salida2]]-salacsv__2[[#This Row],[Hora de llegada2]])</f>
        <v>0.10763888889293109</v>
      </c>
      <c r="S653" s="5">
        <f>VLOOKUP(salacsv__2[[#This Row],[Número de Orden]],Hoja4!A655:C1421,3,FALSE)/60</f>
        <v>0.83333333333333337</v>
      </c>
      <c r="T653" s="5">
        <f>IF(salacsv__2[[#This Row],[Tiempo de permanencia]]*24-S653&lt;0,0,salacsv__2[[#This Row],[Tiempo de permanencia]]*24-S653)</f>
        <v>1.7500000000970126</v>
      </c>
      <c r="U653" t="str">
        <f>IF(salacsv__2[[#This Row],[Tiempo de degustación (Horas)]]&gt;0,"SI","NO")</f>
        <v>SI</v>
      </c>
      <c r="W653" s="7" t="str">
        <f>TEXT(salacsv__2[[#This Row],[Fecha de factura]],"DDDD")</f>
        <v>viernes</v>
      </c>
    </row>
    <row r="654" spans="1:23" x14ac:dyDescent="0.25">
      <c r="A654">
        <v>13</v>
      </c>
      <c r="B654" t="s">
        <v>1014</v>
      </c>
      <c r="C654">
        <v>5</v>
      </c>
      <c r="D654" s="8">
        <v>45023.104861111111</v>
      </c>
      <c r="E654" s="8">
        <v>45023.180555555555</v>
      </c>
      <c r="F654" t="s">
        <v>73</v>
      </c>
      <c r="G654" t="s">
        <v>22</v>
      </c>
      <c r="H654" t="s">
        <v>16</v>
      </c>
      <c r="I654" s="5">
        <v>34.33</v>
      </c>
      <c r="J654" t="s">
        <v>17</v>
      </c>
      <c r="K654">
        <v>653</v>
      </c>
      <c r="L654" t="s">
        <v>91</v>
      </c>
      <c r="M654" t="s">
        <v>1015</v>
      </c>
      <c r="N654">
        <f>VLOOKUP(salacsv__2[[#This Row],[Número de Orden]],Hoja4!A656:B1422,2,FALSE)</f>
        <v>244</v>
      </c>
      <c r="O654" s="9">
        <f>DATE(YEAR(salacsv__2[[#This Row],[Hora de Llegada]]),MONTH(salacsv__2[[#This Row],[Hora de Llegada]]),DAY(salacsv__2[[#This Row],[Hora de Llegada]]))</f>
        <v>45023</v>
      </c>
      <c r="P654" s="6">
        <f>MOD(salacsv__2[[#This Row],[Hora de Llegada]],1)</f>
        <v>0.10486111111094942</v>
      </c>
      <c r="Q654" s="6">
        <f>MOD(salacsv__2[[#This Row],[Hora de Salida]],1)</f>
        <v>0.18055555555474712</v>
      </c>
      <c r="R654" s="6">
        <f>IF(salacsv__2[[#This Row],[Estado de la Mesa]]="Ocupada",(salacsv__2[[#This Row],[Hora de salida2]]-salacsv__2[[#This Row],[Hora de llegada2]])+$V$2,salacsv__2[[#This Row],[Hora de salida2]]-salacsv__2[[#This Row],[Hora de llegada2]])</f>
        <v>7.5694444443797693E-2</v>
      </c>
      <c r="S654" s="5">
        <f>VLOOKUP(salacsv__2[[#This Row],[Número de Orden]],Hoja4!A656:C1422,3,FALSE)/60</f>
        <v>2.5</v>
      </c>
      <c r="T654" s="5">
        <f>IF(salacsv__2[[#This Row],[Tiempo de permanencia]]*24-S654&lt;0,0,salacsv__2[[#This Row],[Tiempo de permanencia]]*24-S654)</f>
        <v>0</v>
      </c>
      <c r="U654" t="str">
        <f>IF(salacsv__2[[#This Row],[Tiempo de degustación (Horas)]]&gt;0,"SI","NO")</f>
        <v>NO</v>
      </c>
      <c r="W654" s="7" t="str">
        <f>TEXT(salacsv__2[[#This Row],[Fecha de factura]],"DDDD")</f>
        <v>viernes</v>
      </c>
    </row>
    <row r="655" spans="1:23" x14ac:dyDescent="0.25">
      <c r="A655">
        <v>12</v>
      </c>
      <c r="B655" t="s">
        <v>1016</v>
      </c>
      <c r="C655">
        <v>5</v>
      </c>
      <c r="D655" s="8">
        <v>45023.001388888886</v>
      </c>
      <c r="E655" s="8">
        <v>45023.072222222225</v>
      </c>
      <c r="F655" t="s">
        <v>21</v>
      </c>
      <c r="G655" t="s">
        <v>15</v>
      </c>
      <c r="H655" t="s">
        <v>16</v>
      </c>
      <c r="I655" s="5">
        <v>23.98</v>
      </c>
      <c r="J655" t="s">
        <v>24</v>
      </c>
      <c r="K655">
        <v>654</v>
      </c>
      <c r="L655" t="s">
        <v>55</v>
      </c>
      <c r="M655" t="s">
        <v>319</v>
      </c>
      <c r="N655">
        <f>VLOOKUP(salacsv__2[[#This Row],[Número de Orden]],Hoja4!A657:B1423,2,FALSE)</f>
        <v>42</v>
      </c>
      <c r="O655" s="9">
        <f>DATE(YEAR(salacsv__2[[#This Row],[Hora de Llegada]]),MONTH(salacsv__2[[#This Row],[Hora de Llegada]]),DAY(salacsv__2[[#This Row],[Hora de Llegada]]))</f>
        <v>45023</v>
      </c>
      <c r="P655" s="6">
        <f>MOD(salacsv__2[[#This Row],[Hora de Llegada]],1)</f>
        <v>1.3888888861401938E-3</v>
      </c>
      <c r="Q655" s="6">
        <f>MOD(salacsv__2[[#This Row],[Hora de Salida]],1)</f>
        <v>7.2222222224809229E-2</v>
      </c>
      <c r="R655" s="6">
        <f>IF(salacsv__2[[#This Row],[Estado de la Mesa]]="Ocupada",(salacsv__2[[#This Row],[Hora de salida2]]-salacsv__2[[#This Row],[Hora de llegada2]])+$V$2,salacsv__2[[#This Row],[Hora de salida2]]-salacsv__2[[#This Row],[Hora de llegada2]])</f>
        <v>8.1250000005335707E-2</v>
      </c>
      <c r="S655" s="5">
        <f>VLOOKUP(salacsv__2[[#This Row],[Número de Orden]],Hoja4!A657:C1423,3,FALSE)/60</f>
        <v>0.73333333333333328</v>
      </c>
      <c r="T655" s="5">
        <f>IF(salacsv__2[[#This Row],[Tiempo de permanencia]]*24-S655&lt;0,0,salacsv__2[[#This Row],[Tiempo de permanencia]]*24-S655)</f>
        <v>1.2166666667947235</v>
      </c>
      <c r="U655" t="str">
        <f>IF(salacsv__2[[#This Row],[Tiempo de degustación (Horas)]]&gt;0,"SI","NO")</f>
        <v>SI</v>
      </c>
      <c r="W655" s="7" t="str">
        <f>TEXT(salacsv__2[[#This Row],[Fecha de factura]],"DDDD")</f>
        <v>viernes</v>
      </c>
    </row>
    <row r="656" spans="1:23" x14ac:dyDescent="0.25">
      <c r="A656">
        <v>5</v>
      </c>
      <c r="B656" t="s">
        <v>215</v>
      </c>
      <c r="C656">
        <v>4</v>
      </c>
      <c r="D656" s="8">
        <v>45023.052083333336</v>
      </c>
      <c r="E656" s="8">
        <v>45023.200694444444</v>
      </c>
      <c r="F656" t="s">
        <v>21</v>
      </c>
      <c r="G656" t="s">
        <v>22</v>
      </c>
      <c r="H656" t="s">
        <v>23</v>
      </c>
      <c r="I656" s="5">
        <v>21.7</v>
      </c>
      <c r="J656" t="s">
        <v>28</v>
      </c>
      <c r="K656">
        <v>655</v>
      </c>
      <c r="L656" t="s">
        <v>25</v>
      </c>
      <c r="M656" t="s">
        <v>56</v>
      </c>
      <c r="N656">
        <f>VLOOKUP(salacsv__2[[#This Row],[Número de Orden]],Hoja4!A658:B1424,2,FALSE)</f>
        <v>93</v>
      </c>
      <c r="O656" s="9">
        <f>DATE(YEAR(salacsv__2[[#This Row],[Hora de Llegada]]),MONTH(salacsv__2[[#This Row],[Hora de Llegada]]),DAY(salacsv__2[[#This Row],[Hora de Llegada]]))</f>
        <v>45023</v>
      </c>
      <c r="P656" s="6">
        <f>MOD(salacsv__2[[#This Row],[Hora de Llegada]],1)</f>
        <v>5.2083333335758653E-2</v>
      </c>
      <c r="Q656" s="6">
        <f>MOD(salacsv__2[[#This Row],[Hora de Salida]],1)</f>
        <v>0.20069444444379769</v>
      </c>
      <c r="R656" s="6">
        <f>IF(salacsv__2[[#This Row],[Estado de la Mesa]]="Ocupada",(salacsv__2[[#This Row],[Hora de salida2]]-salacsv__2[[#This Row],[Hora de llegada2]])+$V$2,salacsv__2[[#This Row],[Hora de salida2]]-salacsv__2[[#This Row],[Hora de llegada2]])</f>
        <v>0.14861111110803904</v>
      </c>
      <c r="S656" s="5">
        <f>VLOOKUP(salacsv__2[[#This Row],[Número de Orden]],Hoja4!A658:C1424,3,FALSE)/60</f>
        <v>0.6</v>
      </c>
      <c r="T656" s="5">
        <f>IF(salacsv__2[[#This Row],[Tiempo de permanencia]]*24-S656&lt;0,0,salacsv__2[[#This Row],[Tiempo de permanencia]]*24-S656)</f>
        <v>2.9666666665929369</v>
      </c>
      <c r="U656" t="str">
        <f>IF(salacsv__2[[#This Row],[Tiempo de degustación (Horas)]]&gt;0,"SI","NO")</f>
        <v>SI</v>
      </c>
      <c r="W656" s="7" t="str">
        <f>TEXT(salacsv__2[[#This Row],[Fecha de factura]],"DDDD")</f>
        <v>viernes</v>
      </c>
    </row>
    <row r="657" spans="1:23" x14ac:dyDescent="0.25">
      <c r="A657">
        <v>19</v>
      </c>
      <c r="B657" t="s">
        <v>1017</v>
      </c>
      <c r="C657">
        <v>6</v>
      </c>
      <c r="D657" s="8">
        <v>45023.15</v>
      </c>
      <c r="E657" s="8">
        <v>45023.277777777781</v>
      </c>
      <c r="F657" t="s">
        <v>73</v>
      </c>
      <c r="G657" t="s">
        <v>15</v>
      </c>
      <c r="H657" t="s">
        <v>16</v>
      </c>
      <c r="I657" s="5">
        <v>31.23</v>
      </c>
      <c r="J657" t="s">
        <v>28</v>
      </c>
      <c r="K657">
        <v>656</v>
      </c>
      <c r="L657" t="s">
        <v>49</v>
      </c>
      <c r="M657" t="s">
        <v>1018</v>
      </c>
      <c r="N657">
        <f>VLOOKUP(salacsv__2[[#This Row],[Número de Orden]],Hoja4!A659:B1425,2,FALSE)</f>
        <v>157</v>
      </c>
      <c r="O657" s="9">
        <f>DATE(YEAR(salacsv__2[[#This Row],[Hora de Llegada]]),MONTH(salacsv__2[[#This Row],[Hora de Llegada]]),DAY(salacsv__2[[#This Row],[Hora de Llegada]]))</f>
        <v>45023</v>
      </c>
      <c r="P657" s="6">
        <f>MOD(salacsv__2[[#This Row],[Hora de Llegada]],1)</f>
        <v>0.15000000000145519</v>
      </c>
      <c r="Q657" s="6">
        <f>MOD(salacsv__2[[#This Row],[Hora de Salida]],1)</f>
        <v>0.27777777778101154</v>
      </c>
      <c r="R657" s="6">
        <f>IF(salacsv__2[[#This Row],[Estado de la Mesa]]="Ocupada",(salacsv__2[[#This Row],[Hora de salida2]]-salacsv__2[[#This Row],[Hora de llegada2]])+$V$2,salacsv__2[[#This Row],[Hora de salida2]]-salacsv__2[[#This Row],[Hora de llegada2]])</f>
        <v>0.12777777777955635</v>
      </c>
      <c r="S657" s="5">
        <f>VLOOKUP(salacsv__2[[#This Row],[Número de Orden]],Hoja4!A659:C1425,3,FALSE)/60</f>
        <v>1.8333333333333333</v>
      </c>
      <c r="T657" s="5">
        <f>IF(salacsv__2[[#This Row],[Tiempo de permanencia]]*24-S657&lt;0,0,salacsv__2[[#This Row],[Tiempo de permanencia]]*24-S657)</f>
        <v>1.233333333376019</v>
      </c>
      <c r="U657" t="str">
        <f>IF(salacsv__2[[#This Row],[Tiempo de degustación (Horas)]]&gt;0,"SI","NO")</f>
        <v>SI</v>
      </c>
      <c r="W657" s="7" t="str">
        <f>TEXT(salacsv__2[[#This Row],[Fecha de factura]],"DDDD")</f>
        <v>viernes</v>
      </c>
    </row>
    <row r="658" spans="1:23" x14ac:dyDescent="0.25">
      <c r="A658">
        <v>1</v>
      </c>
      <c r="B658" t="s">
        <v>1019</v>
      </c>
      <c r="C658">
        <v>2</v>
      </c>
      <c r="D658" s="8">
        <v>45023.035416666666</v>
      </c>
      <c r="E658" s="8">
        <v>45023.171527777777</v>
      </c>
      <c r="F658" t="s">
        <v>73</v>
      </c>
      <c r="G658" t="s">
        <v>22</v>
      </c>
      <c r="H658" t="s">
        <v>23</v>
      </c>
      <c r="I658" s="5">
        <v>44.2</v>
      </c>
      <c r="J658" t="s">
        <v>28</v>
      </c>
      <c r="K658">
        <v>657</v>
      </c>
      <c r="L658" t="s">
        <v>33</v>
      </c>
      <c r="M658" t="s">
        <v>1020</v>
      </c>
      <c r="N658">
        <f>VLOOKUP(salacsv__2[[#This Row],[Número de Orden]],Hoja4!A660:B1426,2,FALSE)</f>
        <v>196</v>
      </c>
      <c r="O658" s="9">
        <f>DATE(YEAR(salacsv__2[[#This Row],[Hora de Llegada]]),MONTH(salacsv__2[[#This Row],[Hora de Llegada]]),DAY(salacsv__2[[#This Row],[Hora de Llegada]]))</f>
        <v>45023</v>
      </c>
      <c r="P658" s="6">
        <f>MOD(salacsv__2[[#This Row],[Hora de Llegada]],1)</f>
        <v>3.5416666665696539E-2</v>
      </c>
      <c r="Q658" s="6">
        <f>MOD(salacsv__2[[#This Row],[Hora de Salida]],1)</f>
        <v>0.17152777777664596</v>
      </c>
      <c r="R658" s="6">
        <f>IF(salacsv__2[[#This Row],[Estado de la Mesa]]="Ocupada",(salacsv__2[[#This Row],[Hora de salida2]]-salacsv__2[[#This Row],[Hora de llegada2]])+$V$2,salacsv__2[[#This Row],[Hora de salida2]]-salacsv__2[[#This Row],[Hora de llegada2]])</f>
        <v>0.13611111111094942</v>
      </c>
      <c r="S658" s="5">
        <f>VLOOKUP(salacsv__2[[#This Row],[Número de Orden]],Hoja4!A660:C1426,3,FALSE)/60</f>
        <v>2.2333333333333334</v>
      </c>
      <c r="T658" s="5">
        <f>IF(salacsv__2[[#This Row],[Tiempo de permanencia]]*24-S658&lt;0,0,salacsv__2[[#This Row],[Tiempo de permanencia]]*24-S658)</f>
        <v>1.0333333333294528</v>
      </c>
      <c r="U658" t="str">
        <f>IF(salacsv__2[[#This Row],[Tiempo de degustación (Horas)]]&gt;0,"SI","NO")</f>
        <v>SI</v>
      </c>
      <c r="W658" s="7" t="str">
        <f>TEXT(salacsv__2[[#This Row],[Fecha de factura]],"DDDD")</f>
        <v>viernes</v>
      </c>
    </row>
    <row r="659" spans="1:23" x14ac:dyDescent="0.25">
      <c r="A659">
        <v>19</v>
      </c>
      <c r="B659" t="s">
        <v>1021</v>
      </c>
      <c r="C659">
        <v>5</v>
      </c>
      <c r="D659" s="8">
        <v>45023.071527777778</v>
      </c>
      <c r="E659" s="8">
        <v>45023.209722222222</v>
      </c>
      <c r="F659" t="s">
        <v>21</v>
      </c>
      <c r="G659" t="s">
        <v>48</v>
      </c>
      <c r="H659" t="s">
        <v>23</v>
      </c>
      <c r="I659" s="5">
        <v>31.27</v>
      </c>
      <c r="J659" t="s">
        <v>28</v>
      </c>
      <c r="K659">
        <v>658</v>
      </c>
      <c r="L659" t="s">
        <v>25</v>
      </c>
      <c r="M659" t="s">
        <v>1022</v>
      </c>
      <c r="N659">
        <f>VLOOKUP(salacsv__2[[#This Row],[Número de Orden]],Hoja4!A661:B1427,2,FALSE)</f>
        <v>86</v>
      </c>
      <c r="O659" s="9">
        <f>DATE(YEAR(salacsv__2[[#This Row],[Hora de Llegada]]),MONTH(salacsv__2[[#This Row],[Hora de Llegada]]),DAY(salacsv__2[[#This Row],[Hora de Llegada]]))</f>
        <v>45023</v>
      </c>
      <c r="P659" s="6">
        <f>MOD(salacsv__2[[#This Row],[Hora de Llegada]],1)</f>
        <v>7.1527777778101154E-2</v>
      </c>
      <c r="Q659" s="6">
        <f>MOD(salacsv__2[[#This Row],[Hora de Salida]],1)</f>
        <v>0.20972222222189885</v>
      </c>
      <c r="R659" s="6">
        <f>IF(salacsv__2[[#This Row],[Estado de la Mesa]]="Ocupada",(salacsv__2[[#This Row],[Hora de salida2]]-salacsv__2[[#This Row],[Hora de llegada2]])+$V$2,salacsv__2[[#This Row],[Hora de salida2]]-salacsv__2[[#This Row],[Hora de llegada2]])</f>
        <v>0.13819444444379769</v>
      </c>
      <c r="S659" s="5">
        <f>VLOOKUP(salacsv__2[[#This Row],[Número de Orden]],Hoja4!A661:C1427,3,FALSE)/60</f>
        <v>0.8</v>
      </c>
      <c r="T659" s="5">
        <f>IF(salacsv__2[[#This Row],[Tiempo de permanencia]]*24-S659&lt;0,0,salacsv__2[[#This Row],[Tiempo de permanencia]]*24-S659)</f>
        <v>2.5166666666511448</v>
      </c>
      <c r="U659" t="str">
        <f>IF(salacsv__2[[#This Row],[Tiempo de degustación (Horas)]]&gt;0,"SI","NO")</f>
        <v>SI</v>
      </c>
      <c r="W659" s="7" t="str">
        <f>TEXT(salacsv__2[[#This Row],[Fecha de factura]],"DDDD")</f>
        <v>viernes</v>
      </c>
    </row>
    <row r="660" spans="1:23" x14ac:dyDescent="0.25">
      <c r="A660">
        <v>9</v>
      </c>
      <c r="B660" t="s">
        <v>117</v>
      </c>
      <c r="C660">
        <v>4</v>
      </c>
      <c r="D660" s="8">
        <v>45023.118055555555</v>
      </c>
      <c r="E660" s="8">
        <v>45023.168749999997</v>
      </c>
      <c r="F660" t="s">
        <v>14</v>
      </c>
      <c r="G660" t="s">
        <v>22</v>
      </c>
      <c r="H660" t="s">
        <v>16</v>
      </c>
      <c r="I660" s="5">
        <v>35.24</v>
      </c>
      <c r="J660" t="s">
        <v>24</v>
      </c>
      <c r="K660">
        <v>659</v>
      </c>
      <c r="L660" t="s">
        <v>18</v>
      </c>
      <c r="M660" t="s">
        <v>26</v>
      </c>
      <c r="N660">
        <f>VLOOKUP(salacsv__2[[#This Row],[Número de Orden]],Hoja4!A662:B1428,2,FALSE)</f>
        <v>87</v>
      </c>
      <c r="O660" s="9">
        <f>DATE(YEAR(salacsv__2[[#This Row],[Hora de Llegada]]),MONTH(salacsv__2[[#This Row],[Hora de Llegada]]),DAY(salacsv__2[[#This Row],[Hora de Llegada]]))</f>
        <v>45023</v>
      </c>
      <c r="P660" s="6">
        <f>MOD(salacsv__2[[#This Row],[Hora de Llegada]],1)</f>
        <v>0.11805555555474712</v>
      </c>
      <c r="Q660" s="6">
        <f>MOD(salacsv__2[[#This Row],[Hora de Salida]],1)</f>
        <v>0.16874999999708962</v>
      </c>
      <c r="R660" s="6">
        <f>IF(salacsv__2[[#This Row],[Estado de la Mesa]]="Ocupada",(salacsv__2[[#This Row],[Hora de salida2]]-salacsv__2[[#This Row],[Hora de llegada2]])+$V$2,salacsv__2[[#This Row],[Hora de salida2]]-salacsv__2[[#This Row],[Hora de llegada2]])</f>
        <v>6.1111111109009165E-2</v>
      </c>
      <c r="S660" s="5">
        <f>VLOOKUP(salacsv__2[[#This Row],[Número de Orden]],Hoja4!A662:C1428,3,FALSE)/60</f>
        <v>0.51666666666666672</v>
      </c>
      <c r="T660" s="5">
        <f>IF(salacsv__2[[#This Row],[Tiempo de permanencia]]*24-S660&lt;0,0,salacsv__2[[#This Row],[Tiempo de permanencia]]*24-S660)</f>
        <v>0.94999999994955331</v>
      </c>
      <c r="U660" t="str">
        <f>IF(salacsv__2[[#This Row],[Tiempo de degustación (Horas)]]&gt;0,"SI","NO")</f>
        <v>SI</v>
      </c>
      <c r="W660" s="7" t="str">
        <f>TEXT(salacsv__2[[#This Row],[Fecha de factura]],"DDDD")</f>
        <v>viernes</v>
      </c>
    </row>
    <row r="661" spans="1:23" x14ac:dyDescent="0.25">
      <c r="A661">
        <v>19</v>
      </c>
      <c r="B661" t="s">
        <v>1023</v>
      </c>
      <c r="C661">
        <v>4</v>
      </c>
      <c r="D661" s="8">
        <v>45023.080555555556</v>
      </c>
      <c r="E661" s="8">
        <v>45023.243750000001</v>
      </c>
      <c r="F661" t="s">
        <v>32</v>
      </c>
      <c r="G661" t="s">
        <v>48</v>
      </c>
      <c r="H661" t="s">
        <v>16</v>
      </c>
      <c r="I661" s="5">
        <v>15.91</v>
      </c>
      <c r="J661" t="s">
        <v>28</v>
      </c>
      <c r="K661">
        <v>660</v>
      </c>
      <c r="L661" t="s">
        <v>25</v>
      </c>
      <c r="M661" t="s">
        <v>1024</v>
      </c>
      <c r="N661">
        <f>VLOOKUP(salacsv__2[[#This Row],[Número de Orden]],Hoja4!A663:B1429,2,FALSE)</f>
        <v>208</v>
      </c>
      <c r="O661" s="9">
        <f>DATE(YEAR(salacsv__2[[#This Row],[Hora de Llegada]]),MONTH(salacsv__2[[#This Row],[Hora de Llegada]]),DAY(salacsv__2[[#This Row],[Hora de Llegada]]))</f>
        <v>45023</v>
      </c>
      <c r="P661" s="6">
        <f>MOD(salacsv__2[[#This Row],[Hora de Llegada]],1)</f>
        <v>8.0555555556202307E-2</v>
      </c>
      <c r="Q661" s="6">
        <f>MOD(salacsv__2[[#This Row],[Hora de Salida]],1)</f>
        <v>0.24375000000145519</v>
      </c>
      <c r="R661" s="6">
        <f>IF(salacsv__2[[#This Row],[Estado de la Mesa]]="Ocupada",(salacsv__2[[#This Row],[Hora de salida2]]-salacsv__2[[#This Row],[Hora de llegada2]])+$V$2,salacsv__2[[#This Row],[Hora de salida2]]-salacsv__2[[#This Row],[Hora de llegada2]])</f>
        <v>0.16319444444525288</v>
      </c>
      <c r="S661" s="5">
        <f>VLOOKUP(salacsv__2[[#This Row],[Número de Orden]],Hoja4!A663:C1429,3,FALSE)/60</f>
        <v>0.75</v>
      </c>
      <c r="T661" s="5">
        <f>IF(salacsv__2[[#This Row],[Tiempo de permanencia]]*24-S661&lt;0,0,salacsv__2[[#This Row],[Tiempo de permanencia]]*24-S661)</f>
        <v>3.1666666666860692</v>
      </c>
      <c r="U661" t="str">
        <f>IF(salacsv__2[[#This Row],[Tiempo de degustación (Horas)]]&gt;0,"SI","NO")</f>
        <v>SI</v>
      </c>
      <c r="W661" s="7" t="str">
        <f>TEXT(salacsv__2[[#This Row],[Fecha de factura]],"DDDD")</f>
        <v>viernes</v>
      </c>
    </row>
    <row r="662" spans="1:23" x14ac:dyDescent="0.25">
      <c r="A662">
        <v>16</v>
      </c>
      <c r="B662" t="s">
        <v>403</v>
      </c>
      <c r="C662">
        <v>4</v>
      </c>
      <c r="D662" s="8">
        <v>45023.140277777777</v>
      </c>
      <c r="E662" s="8">
        <v>45023.286111111112</v>
      </c>
      <c r="F662" t="s">
        <v>14</v>
      </c>
      <c r="G662" t="s">
        <v>15</v>
      </c>
      <c r="H662" t="s">
        <v>16</v>
      </c>
      <c r="I662" s="5">
        <v>32.54</v>
      </c>
      <c r="J662" t="s">
        <v>24</v>
      </c>
      <c r="K662">
        <v>661</v>
      </c>
      <c r="L662" t="s">
        <v>49</v>
      </c>
      <c r="M662" t="s">
        <v>1025</v>
      </c>
      <c r="N662">
        <f>VLOOKUP(salacsv__2[[#This Row],[Número de Orden]],Hoja4!A664:B1430,2,FALSE)</f>
        <v>206</v>
      </c>
      <c r="O662" s="9">
        <f>DATE(YEAR(salacsv__2[[#This Row],[Hora de Llegada]]),MONTH(salacsv__2[[#This Row],[Hora de Llegada]]),DAY(salacsv__2[[#This Row],[Hora de Llegada]]))</f>
        <v>45023</v>
      </c>
      <c r="P662" s="6">
        <f>MOD(salacsv__2[[#This Row],[Hora de Llegada]],1)</f>
        <v>0.14027777777664596</v>
      </c>
      <c r="Q662" s="6">
        <f>MOD(salacsv__2[[#This Row],[Hora de Salida]],1)</f>
        <v>0.28611111111240461</v>
      </c>
      <c r="R662" s="6">
        <f>IF(salacsv__2[[#This Row],[Estado de la Mesa]]="Ocupada",(salacsv__2[[#This Row],[Hora de salida2]]-salacsv__2[[#This Row],[Hora de llegada2]])+$V$2,salacsv__2[[#This Row],[Hora de salida2]]-salacsv__2[[#This Row],[Hora de llegada2]])</f>
        <v>0.15625000000242531</v>
      </c>
      <c r="S662" s="5">
        <f>VLOOKUP(salacsv__2[[#This Row],[Número de Orden]],Hoja4!A664:C1430,3,FALSE)/60</f>
        <v>2.25</v>
      </c>
      <c r="T662" s="5">
        <f>IF(salacsv__2[[#This Row],[Tiempo de permanencia]]*24-S662&lt;0,0,salacsv__2[[#This Row],[Tiempo de permanencia]]*24-S662)</f>
        <v>1.5000000000582077</v>
      </c>
      <c r="U662" t="str">
        <f>IF(salacsv__2[[#This Row],[Tiempo de degustación (Horas)]]&gt;0,"SI","NO")</f>
        <v>SI</v>
      </c>
      <c r="W662" s="7" t="str">
        <f>TEXT(salacsv__2[[#This Row],[Fecha de factura]],"DDDD")</f>
        <v>viernes</v>
      </c>
    </row>
    <row r="663" spans="1:23" x14ac:dyDescent="0.25">
      <c r="A663">
        <v>15</v>
      </c>
      <c r="B663" t="s">
        <v>1026</v>
      </c>
      <c r="C663">
        <v>4</v>
      </c>
      <c r="D663" s="8">
        <v>45023.084027777775</v>
      </c>
      <c r="E663" s="8">
        <v>45023.209722222222</v>
      </c>
      <c r="F663" t="s">
        <v>73</v>
      </c>
      <c r="G663" t="s">
        <v>22</v>
      </c>
      <c r="H663" t="s">
        <v>16</v>
      </c>
      <c r="I663" s="5">
        <v>11.64</v>
      </c>
      <c r="J663" t="s">
        <v>17</v>
      </c>
      <c r="K663">
        <v>662</v>
      </c>
      <c r="L663" t="s">
        <v>29</v>
      </c>
      <c r="M663" t="s">
        <v>1027</v>
      </c>
      <c r="N663">
        <f>VLOOKUP(salacsv__2[[#This Row],[Número de Orden]],Hoja4!A665:B1431,2,FALSE)</f>
        <v>133</v>
      </c>
      <c r="O663" s="9">
        <f>DATE(YEAR(salacsv__2[[#This Row],[Hora de Llegada]]),MONTH(salacsv__2[[#This Row],[Hora de Llegada]]),DAY(salacsv__2[[#This Row],[Hora de Llegada]]))</f>
        <v>45023</v>
      </c>
      <c r="P663" s="6">
        <f>MOD(salacsv__2[[#This Row],[Hora de Llegada]],1)</f>
        <v>8.4027777775190771E-2</v>
      </c>
      <c r="Q663" s="6">
        <f>MOD(salacsv__2[[#This Row],[Hora de Salida]],1)</f>
        <v>0.20972222222189885</v>
      </c>
      <c r="R663" s="6">
        <f>IF(salacsv__2[[#This Row],[Estado de la Mesa]]="Ocupada",(salacsv__2[[#This Row],[Hora de salida2]]-salacsv__2[[#This Row],[Hora de llegada2]])+$V$2,salacsv__2[[#This Row],[Hora de salida2]]-salacsv__2[[#This Row],[Hora de llegada2]])</f>
        <v>0.12569444444670808</v>
      </c>
      <c r="S663" s="5">
        <f>VLOOKUP(salacsv__2[[#This Row],[Número de Orden]],Hoja4!A665:C1431,3,FALSE)/60</f>
        <v>1.4166666666666667</v>
      </c>
      <c r="T663" s="5">
        <f>IF(salacsv__2[[#This Row],[Tiempo de permanencia]]*24-S663&lt;0,0,salacsv__2[[#This Row],[Tiempo de permanencia]]*24-S663)</f>
        <v>1.6000000000543271</v>
      </c>
      <c r="U663" t="str">
        <f>IF(salacsv__2[[#This Row],[Tiempo de degustación (Horas)]]&gt;0,"SI","NO")</f>
        <v>SI</v>
      </c>
      <c r="W663" s="7" t="str">
        <f>TEXT(salacsv__2[[#This Row],[Fecha de factura]],"DDDD")</f>
        <v>viernes</v>
      </c>
    </row>
    <row r="664" spans="1:23" x14ac:dyDescent="0.25">
      <c r="A664">
        <v>3</v>
      </c>
      <c r="B664" t="s">
        <v>1028</v>
      </c>
      <c r="C664">
        <v>1</v>
      </c>
      <c r="D664" s="8">
        <v>45023.04791666667</v>
      </c>
      <c r="E664" s="8">
        <v>45023.157638888886</v>
      </c>
      <c r="F664" t="s">
        <v>73</v>
      </c>
      <c r="G664" t="s">
        <v>22</v>
      </c>
      <c r="H664" t="s">
        <v>23</v>
      </c>
      <c r="I664" s="5">
        <v>41.8</v>
      </c>
      <c r="J664" t="s">
        <v>24</v>
      </c>
      <c r="K664">
        <v>663</v>
      </c>
      <c r="L664" t="s">
        <v>59</v>
      </c>
      <c r="M664" t="s">
        <v>1029</v>
      </c>
      <c r="N664">
        <f>VLOOKUP(salacsv__2[[#This Row],[Número de Orden]],Hoja4!A666:B1432,2,FALSE)</f>
        <v>114</v>
      </c>
      <c r="O664" s="9">
        <f>DATE(YEAR(salacsv__2[[#This Row],[Hora de Llegada]]),MONTH(salacsv__2[[#This Row],[Hora de Llegada]]),DAY(salacsv__2[[#This Row],[Hora de Llegada]]))</f>
        <v>45023</v>
      </c>
      <c r="P664" s="6">
        <f>MOD(salacsv__2[[#This Row],[Hora de Llegada]],1)</f>
        <v>4.7916666670062114E-2</v>
      </c>
      <c r="Q664" s="6">
        <f>MOD(salacsv__2[[#This Row],[Hora de Salida]],1)</f>
        <v>0.15763888888614019</v>
      </c>
      <c r="R664" s="6">
        <f>IF(salacsv__2[[#This Row],[Estado de la Mesa]]="Ocupada",(salacsv__2[[#This Row],[Hora de salida2]]-salacsv__2[[#This Row],[Hora de llegada2]])+$V$2,salacsv__2[[#This Row],[Hora de salida2]]-salacsv__2[[#This Row],[Hora de llegada2]])</f>
        <v>0.12013888888274475</v>
      </c>
      <c r="S664" s="5">
        <f>VLOOKUP(salacsv__2[[#This Row],[Número de Orden]],Hoja4!A666:C1432,3,FALSE)/60</f>
        <v>1.45</v>
      </c>
      <c r="T664" s="5">
        <f>IF(salacsv__2[[#This Row],[Tiempo de permanencia]]*24-S664&lt;0,0,salacsv__2[[#This Row],[Tiempo de permanencia]]*24-S664)</f>
        <v>1.433333333185874</v>
      </c>
      <c r="U664" t="str">
        <f>IF(salacsv__2[[#This Row],[Tiempo de degustación (Horas)]]&gt;0,"SI","NO")</f>
        <v>SI</v>
      </c>
      <c r="W664" s="7" t="str">
        <f>TEXT(salacsv__2[[#This Row],[Fecha de factura]],"DDDD")</f>
        <v>viernes</v>
      </c>
    </row>
    <row r="665" spans="1:23" x14ac:dyDescent="0.25">
      <c r="A665">
        <v>20</v>
      </c>
      <c r="B665" t="s">
        <v>1030</v>
      </c>
      <c r="C665">
        <v>6</v>
      </c>
      <c r="D665" s="8">
        <v>45023.065972222219</v>
      </c>
      <c r="E665" s="8">
        <v>45023.161805555559</v>
      </c>
      <c r="F665" t="s">
        <v>14</v>
      </c>
      <c r="G665" t="s">
        <v>48</v>
      </c>
      <c r="H665" t="s">
        <v>36</v>
      </c>
      <c r="I665" s="5">
        <v>31.27</v>
      </c>
      <c r="J665" t="s">
        <v>28</v>
      </c>
      <c r="K665">
        <v>664</v>
      </c>
      <c r="L665" t="s">
        <v>37</v>
      </c>
      <c r="M665" t="s">
        <v>1031</v>
      </c>
      <c r="N665">
        <f>VLOOKUP(salacsv__2[[#This Row],[Número de Orden]],Hoja4!A667:B1433,2,FALSE)</f>
        <v>122</v>
      </c>
      <c r="O665" s="9">
        <f>DATE(YEAR(salacsv__2[[#This Row],[Hora de Llegada]]),MONTH(salacsv__2[[#This Row],[Hora de Llegada]]),DAY(salacsv__2[[#This Row],[Hora de Llegada]]))</f>
        <v>45023</v>
      </c>
      <c r="P665" s="6">
        <f>MOD(salacsv__2[[#This Row],[Hora de Llegada]],1)</f>
        <v>6.5972222218988463E-2</v>
      </c>
      <c r="Q665" s="6">
        <f>MOD(salacsv__2[[#This Row],[Hora de Salida]],1)</f>
        <v>0.16180555555911269</v>
      </c>
      <c r="R665" s="6">
        <f>IF(salacsv__2[[#This Row],[Estado de la Mesa]]="Ocupada",(salacsv__2[[#This Row],[Hora de salida2]]-salacsv__2[[#This Row],[Hora de llegada2]])+$V$2,salacsv__2[[#This Row],[Hora de salida2]]-salacsv__2[[#This Row],[Hora de llegada2]])</f>
        <v>9.5833333340124227E-2</v>
      </c>
      <c r="S665" s="5">
        <f>VLOOKUP(salacsv__2[[#This Row],[Número de Orden]],Hoja4!A667:C1433,3,FALSE)/60</f>
        <v>1.65</v>
      </c>
      <c r="T665" s="5">
        <f>IF(salacsv__2[[#This Row],[Tiempo de permanencia]]*24-S665&lt;0,0,salacsv__2[[#This Row],[Tiempo de permanencia]]*24-S665)</f>
        <v>0.65000000016298154</v>
      </c>
      <c r="U665" t="str">
        <f>IF(salacsv__2[[#This Row],[Tiempo de degustación (Horas)]]&gt;0,"SI","NO")</f>
        <v>SI</v>
      </c>
      <c r="W665" s="7" t="str">
        <f>TEXT(salacsv__2[[#This Row],[Fecha de factura]],"DDDD")</f>
        <v>viernes</v>
      </c>
    </row>
    <row r="666" spans="1:23" x14ac:dyDescent="0.25">
      <c r="A666">
        <v>6</v>
      </c>
      <c r="B666" t="s">
        <v>564</v>
      </c>
      <c r="C666">
        <v>1</v>
      </c>
      <c r="D666" s="8">
        <v>45023.086805555555</v>
      </c>
      <c r="E666" s="8">
        <v>45023.24722222222</v>
      </c>
      <c r="F666" t="s">
        <v>21</v>
      </c>
      <c r="G666" t="s">
        <v>22</v>
      </c>
      <c r="H666" t="s">
        <v>16</v>
      </c>
      <c r="I666" s="5">
        <v>25.32</v>
      </c>
      <c r="J666" t="s">
        <v>24</v>
      </c>
      <c r="K666">
        <v>665</v>
      </c>
      <c r="L666" t="s">
        <v>29</v>
      </c>
      <c r="M666" t="s">
        <v>1032</v>
      </c>
      <c r="N666">
        <f>VLOOKUP(salacsv__2[[#This Row],[Número de Orden]],Hoja4!A668:B1434,2,FALSE)</f>
        <v>129</v>
      </c>
      <c r="O666" s="9">
        <f>DATE(YEAR(salacsv__2[[#This Row],[Hora de Llegada]]),MONTH(salacsv__2[[#This Row],[Hora de Llegada]]),DAY(salacsv__2[[#This Row],[Hora de Llegada]]))</f>
        <v>45023</v>
      </c>
      <c r="P666" s="6">
        <f>MOD(salacsv__2[[#This Row],[Hora de Llegada]],1)</f>
        <v>8.6805555554747116E-2</v>
      </c>
      <c r="Q666" s="6">
        <f>MOD(salacsv__2[[#This Row],[Hora de Salida]],1)</f>
        <v>0.24722222222044365</v>
      </c>
      <c r="R666" s="6">
        <f>IF(salacsv__2[[#This Row],[Estado de la Mesa]]="Ocupada",(salacsv__2[[#This Row],[Hora de salida2]]-salacsv__2[[#This Row],[Hora de llegada2]])+$V$2,salacsv__2[[#This Row],[Hora de salida2]]-salacsv__2[[#This Row],[Hora de llegada2]])</f>
        <v>0.1708333333323632</v>
      </c>
      <c r="S666" s="5">
        <f>VLOOKUP(salacsv__2[[#This Row],[Número de Orden]],Hoja4!A668:C1434,3,FALSE)/60</f>
        <v>0.66666666666666663</v>
      </c>
      <c r="T666" s="5">
        <f>IF(salacsv__2[[#This Row],[Tiempo de permanencia]]*24-S666&lt;0,0,salacsv__2[[#This Row],[Tiempo de permanencia]]*24-S666)</f>
        <v>3.4333333333100504</v>
      </c>
      <c r="U666" t="str">
        <f>IF(salacsv__2[[#This Row],[Tiempo de degustación (Horas)]]&gt;0,"SI","NO")</f>
        <v>SI</v>
      </c>
      <c r="W666" s="7" t="str">
        <f>TEXT(salacsv__2[[#This Row],[Fecha de factura]],"DDDD")</f>
        <v>viernes</v>
      </c>
    </row>
    <row r="667" spans="1:23" x14ac:dyDescent="0.25">
      <c r="A667">
        <v>8</v>
      </c>
      <c r="B667" t="s">
        <v>216</v>
      </c>
      <c r="C667">
        <v>4</v>
      </c>
      <c r="D667" s="8">
        <v>45023.044444444444</v>
      </c>
      <c r="E667" s="8">
        <v>45023.206250000003</v>
      </c>
      <c r="F667" t="s">
        <v>32</v>
      </c>
      <c r="G667" t="s">
        <v>22</v>
      </c>
      <c r="H667" t="s">
        <v>16</v>
      </c>
      <c r="I667" s="5">
        <v>11.86</v>
      </c>
      <c r="J667" t="s">
        <v>17</v>
      </c>
      <c r="K667">
        <v>666</v>
      </c>
      <c r="L667" t="s">
        <v>70</v>
      </c>
      <c r="M667" t="s">
        <v>66</v>
      </c>
      <c r="N667">
        <f>VLOOKUP(salacsv__2[[#This Row],[Número de Orden]],Hoja4!A669:B1435,2,FALSE)</f>
        <v>40</v>
      </c>
      <c r="O667" s="9">
        <f>DATE(YEAR(salacsv__2[[#This Row],[Hora de Llegada]]),MONTH(salacsv__2[[#This Row],[Hora de Llegada]]),DAY(salacsv__2[[#This Row],[Hora de Llegada]]))</f>
        <v>45023</v>
      </c>
      <c r="P667" s="6">
        <f>MOD(salacsv__2[[#This Row],[Hora de Llegada]],1)</f>
        <v>4.4444444443797693E-2</v>
      </c>
      <c r="Q667" s="6">
        <f>MOD(salacsv__2[[#This Row],[Hora de Salida]],1)</f>
        <v>0.20625000000291038</v>
      </c>
      <c r="R667" s="6">
        <f>IF(salacsv__2[[#This Row],[Estado de la Mesa]]="Ocupada",(salacsv__2[[#This Row],[Hora de salida2]]-salacsv__2[[#This Row],[Hora de llegada2]])+$V$2,salacsv__2[[#This Row],[Hora de salida2]]-salacsv__2[[#This Row],[Hora de llegada2]])</f>
        <v>0.16180555555911269</v>
      </c>
      <c r="S667" s="5">
        <f>VLOOKUP(salacsv__2[[#This Row],[Número de Orden]],Hoja4!A669:C1435,3,FALSE)/60</f>
        <v>0.45</v>
      </c>
      <c r="T667" s="5">
        <f>IF(salacsv__2[[#This Row],[Tiempo de permanencia]]*24-S667&lt;0,0,salacsv__2[[#This Row],[Tiempo de permanencia]]*24-S667)</f>
        <v>3.4333333334187044</v>
      </c>
      <c r="U667" t="str">
        <f>IF(salacsv__2[[#This Row],[Tiempo de degustación (Horas)]]&gt;0,"SI","NO")</f>
        <v>SI</v>
      </c>
      <c r="W667" s="7" t="str">
        <f>TEXT(salacsv__2[[#This Row],[Fecha de factura]],"DDDD")</f>
        <v>viernes</v>
      </c>
    </row>
    <row r="668" spans="1:23" x14ac:dyDescent="0.25">
      <c r="A668">
        <v>6</v>
      </c>
      <c r="B668" t="s">
        <v>217</v>
      </c>
      <c r="C668">
        <v>5</v>
      </c>
      <c r="D668" s="8">
        <v>45023.152083333334</v>
      </c>
      <c r="E668" s="8">
        <v>45023.296527777777</v>
      </c>
      <c r="F668" t="s">
        <v>52</v>
      </c>
      <c r="G668" t="s">
        <v>22</v>
      </c>
      <c r="H668" t="s">
        <v>16</v>
      </c>
      <c r="I668" s="5">
        <v>20.49</v>
      </c>
      <c r="J668" t="s">
        <v>28</v>
      </c>
      <c r="K668">
        <v>667</v>
      </c>
      <c r="L668" t="s">
        <v>18</v>
      </c>
      <c r="M668" t="s">
        <v>44</v>
      </c>
      <c r="N668">
        <f>VLOOKUP(salacsv__2[[#This Row],[Número de Orden]],Hoja4!A670:B1436,2,FALSE)</f>
        <v>36</v>
      </c>
      <c r="O668" s="9">
        <f>DATE(YEAR(salacsv__2[[#This Row],[Hora de Llegada]]),MONTH(salacsv__2[[#This Row],[Hora de Llegada]]),DAY(salacsv__2[[#This Row],[Hora de Llegada]]))</f>
        <v>45023</v>
      </c>
      <c r="P668" s="6">
        <f>MOD(salacsv__2[[#This Row],[Hora de Llegada]],1)</f>
        <v>0.15208333333430346</v>
      </c>
      <c r="Q668" s="6">
        <f>MOD(salacsv__2[[#This Row],[Hora de Salida]],1)</f>
        <v>0.29652777777664596</v>
      </c>
      <c r="R668" s="6">
        <f>IF(salacsv__2[[#This Row],[Estado de la Mesa]]="Ocupada",(salacsv__2[[#This Row],[Hora de salida2]]-salacsv__2[[#This Row],[Hora de llegada2]])+$V$2,salacsv__2[[#This Row],[Hora de salida2]]-salacsv__2[[#This Row],[Hora de llegada2]])</f>
        <v>0.1444444444423425</v>
      </c>
      <c r="S668" s="5">
        <f>VLOOKUP(salacsv__2[[#This Row],[Número de Orden]],Hoja4!A670:C1436,3,FALSE)/60</f>
        <v>0.2</v>
      </c>
      <c r="T668" s="5">
        <f>IF(salacsv__2[[#This Row],[Tiempo de permanencia]]*24-S668&lt;0,0,salacsv__2[[#This Row],[Tiempo de permanencia]]*24-S668)</f>
        <v>3.2666666666162198</v>
      </c>
      <c r="U668" t="str">
        <f>IF(salacsv__2[[#This Row],[Tiempo de degustación (Horas)]]&gt;0,"SI","NO")</f>
        <v>SI</v>
      </c>
      <c r="W668" s="7" t="str">
        <f>TEXT(salacsv__2[[#This Row],[Fecha de factura]],"DDDD")</f>
        <v>viernes</v>
      </c>
    </row>
    <row r="669" spans="1:23" x14ac:dyDescent="0.25">
      <c r="A669">
        <v>12</v>
      </c>
      <c r="B669" t="s">
        <v>579</v>
      </c>
      <c r="C669">
        <v>4</v>
      </c>
      <c r="D669" s="8">
        <v>45023.071527777778</v>
      </c>
      <c r="E669" s="8">
        <v>45023.195138888892</v>
      </c>
      <c r="F669" t="s">
        <v>73</v>
      </c>
      <c r="G669" t="s">
        <v>48</v>
      </c>
      <c r="H669" t="s">
        <v>16</v>
      </c>
      <c r="I669" s="5">
        <v>18.61</v>
      </c>
      <c r="J669" t="s">
        <v>28</v>
      </c>
      <c r="K669">
        <v>668</v>
      </c>
      <c r="L669" t="s">
        <v>29</v>
      </c>
      <c r="M669" t="s">
        <v>1033</v>
      </c>
      <c r="N669">
        <f>VLOOKUP(salacsv__2[[#This Row],[Número de Orden]],Hoja4!A671:B1437,2,FALSE)</f>
        <v>201</v>
      </c>
      <c r="O669" s="9">
        <f>DATE(YEAR(salacsv__2[[#This Row],[Hora de Llegada]]),MONTH(salacsv__2[[#This Row],[Hora de Llegada]]),DAY(salacsv__2[[#This Row],[Hora de Llegada]]))</f>
        <v>45023</v>
      </c>
      <c r="P669" s="6">
        <f>MOD(salacsv__2[[#This Row],[Hora de Llegada]],1)</f>
        <v>7.1527777778101154E-2</v>
      </c>
      <c r="Q669" s="6">
        <f>MOD(salacsv__2[[#This Row],[Hora de Salida]],1)</f>
        <v>0.19513888889196096</v>
      </c>
      <c r="R669" s="6">
        <f>IF(salacsv__2[[#This Row],[Estado de la Mesa]]="Ocupada",(salacsv__2[[#This Row],[Hora de salida2]]-salacsv__2[[#This Row],[Hora de llegada2]])+$V$2,salacsv__2[[#This Row],[Hora de salida2]]-salacsv__2[[#This Row],[Hora de llegada2]])</f>
        <v>0.12361111111385981</v>
      </c>
      <c r="S669" s="5">
        <f>VLOOKUP(salacsv__2[[#This Row],[Número de Orden]],Hoja4!A671:C1437,3,FALSE)/60</f>
        <v>1.9166666666666667</v>
      </c>
      <c r="T669" s="5">
        <f>IF(salacsv__2[[#This Row],[Tiempo de permanencia]]*24-S669&lt;0,0,salacsv__2[[#This Row],[Tiempo de permanencia]]*24-S669)</f>
        <v>1.0500000000659686</v>
      </c>
      <c r="U669" t="str">
        <f>IF(salacsv__2[[#This Row],[Tiempo de degustación (Horas)]]&gt;0,"SI","NO")</f>
        <v>SI</v>
      </c>
      <c r="W669" s="7" t="str">
        <f>TEXT(salacsv__2[[#This Row],[Fecha de factura]],"DDDD")</f>
        <v>viernes</v>
      </c>
    </row>
    <row r="670" spans="1:23" x14ac:dyDescent="0.25">
      <c r="A670">
        <v>10</v>
      </c>
      <c r="B670" t="s">
        <v>1034</v>
      </c>
      <c r="C670">
        <v>4</v>
      </c>
      <c r="D670" s="8">
        <v>45023.042361111111</v>
      </c>
      <c r="E670" s="8">
        <v>45023.19027777778</v>
      </c>
      <c r="F670" t="s">
        <v>52</v>
      </c>
      <c r="G670" t="s">
        <v>22</v>
      </c>
      <c r="H670" t="s">
        <v>16</v>
      </c>
      <c r="I670" s="5">
        <v>10.68</v>
      </c>
      <c r="J670" t="s">
        <v>17</v>
      </c>
      <c r="K670">
        <v>669</v>
      </c>
      <c r="L670" t="s">
        <v>91</v>
      </c>
      <c r="M670" t="s">
        <v>1035</v>
      </c>
      <c r="N670">
        <f>VLOOKUP(salacsv__2[[#This Row],[Número de Orden]],Hoja4!A672:B1438,2,FALSE)</f>
        <v>181</v>
      </c>
      <c r="O670" s="9">
        <f>DATE(YEAR(salacsv__2[[#This Row],[Hora de Llegada]]),MONTH(salacsv__2[[#This Row],[Hora de Llegada]]),DAY(salacsv__2[[#This Row],[Hora de Llegada]]))</f>
        <v>45023</v>
      </c>
      <c r="P670" s="6">
        <f>MOD(salacsv__2[[#This Row],[Hora de Llegada]],1)</f>
        <v>4.2361111110949423E-2</v>
      </c>
      <c r="Q670" s="6">
        <f>MOD(salacsv__2[[#This Row],[Hora de Salida]],1)</f>
        <v>0.19027777777955635</v>
      </c>
      <c r="R670" s="6">
        <f>IF(salacsv__2[[#This Row],[Estado de la Mesa]]="Ocupada",(salacsv__2[[#This Row],[Hora de salida2]]-salacsv__2[[#This Row],[Hora de llegada2]])+$V$2,salacsv__2[[#This Row],[Hora de salida2]]-salacsv__2[[#This Row],[Hora de llegada2]])</f>
        <v>0.14791666666860692</v>
      </c>
      <c r="S670" s="5">
        <f>VLOOKUP(salacsv__2[[#This Row],[Número de Orden]],Hoja4!A672:C1438,3,FALSE)/60</f>
        <v>1.1499999999999999</v>
      </c>
      <c r="T670" s="5">
        <f>IF(salacsv__2[[#This Row],[Tiempo de permanencia]]*24-S670&lt;0,0,salacsv__2[[#This Row],[Tiempo de permanencia]]*24-S670)</f>
        <v>2.4000000000465662</v>
      </c>
      <c r="U670" t="str">
        <f>IF(salacsv__2[[#This Row],[Tiempo de degustación (Horas)]]&gt;0,"SI","NO")</f>
        <v>SI</v>
      </c>
      <c r="W670" s="7" t="str">
        <f>TEXT(salacsv__2[[#This Row],[Fecha de factura]],"DDDD")</f>
        <v>viernes</v>
      </c>
    </row>
    <row r="671" spans="1:23" x14ac:dyDescent="0.25">
      <c r="A671">
        <v>16</v>
      </c>
      <c r="B671" t="s">
        <v>1036</v>
      </c>
      <c r="C671">
        <v>6</v>
      </c>
      <c r="D671" s="8">
        <v>45023.077777777777</v>
      </c>
      <c r="E671" s="8">
        <v>45023.133333333331</v>
      </c>
      <c r="F671" t="s">
        <v>32</v>
      </c>
      <c r="G671" t="s">
        <v>22</v>
      </c>
      <c r="H671" t="s">
        <v>23</v>
      </c>
      <c r="I671" s="5">
        <v>37.93</v>
      </c>
      <c r="J671" t="s">
        <v>24</v>
      </c>
      <c r="K671">
        <v>670</v>
      </c>
      <c r="L671" t="s">
        <v>29</v>
      </c>
      <c r="M671" t="s">
        <v>1037</v>
      </c>
      <c r="N671">
        <f>VLOOKUP(salacsv__2[[#This Row],[Número de Orden]],Hoja4!A673:B1439,2,FALSE)</f>
        <v>94</v>
      </c>
      <c r="O671" s="9">
        <f>DATE(YEAR(salacsv__2[[#This Row],[Hora de Llegada]]),MONTH(salacsv__2[[#This Row],[Hora de Llegada]]),DAY(salacsv__2[[#This Row],[Hora de Llegada]]))</f>
        <v>45023</v>
      </c>
      <c r="P671" s="6">
        <f>MOD(salacsv__2[[#This Row],[Hora de Llegada]],1)</f>
        <v>7.7777777776645962E-2</v>
      </c>
      <c r="Q671" s="6">
        <f>MOD(salacsv__2[[#This Row],[Hora de Salida]],1)</f>
        <v>0.13333333333139308</v>
      </c>
      <c r="R671" s="6">
        <f>IF(salacsv__2[[#This Row],[Estado de la Mesa]]="Ocupada",(salacsv__2[[#This Row],[Hora de salida2]]-salacsv__2[[#This Row],[Hora de llegada2]])+$V$2,salacsv__2[[#This Row],[Hora de salida2]]-salacsv__2[[#This Row],[Hora de llegada2]])</f>
        <v>6.5972222221413787E-2</v>
      </c>
      <c r="S671" s="5">
        <f>VLOOKUP(salacsv__2[[#This Row],[Número de Orden]],Hoja4!A673:C1439,3,FALSE)/60</f>
        <v>1.25</v>
      </c>
      <c r="T671" s="5">
        <f>IF(salacsv__2[[#This Row],[Tiempo de permanencia]]*24-S671&lt;0,0,salacsv__2[[#This Row],[Tiempo de permanencia]]*24-S671)</f>
        <v>0.33333333331393078</v>
      </c>
      <c r="U671" t="str">
        <f>IF(salacsv__2[[#This Row],[Tiempo de degustación (Horas)]]&gt;0,"SI","NO")</f>
        <v>SI</v>
      </c>
      <c r="W671" s="7" t="str">
        <f>TEXT(salacsv__2[[#This Row],[Fecha de factura]],"DDDD")</f>
        <v>viernes</v>
      </c>
    </row>
    <row r="672" spans="1:23" x14ac:dyDescent="0.25">
      <c r="A672">
        <v>17</v>
      </c>
      <c r="B672" t="s">
        <v>525</v>
      </c>
      <c r="C672">
        <v>3</v>
      </c>
      <c r="D672" s="8">
        <v>45023.095833333333</v>
      </c>
      <c r="E672" s="8">
        <v>45023.145833333336</v>
      </c>
      <c r="F672" t="s">
        <v>52</v>
      </c>
      <c r="G672" t="s">
        <v>22</v>
      </c>
      <c r="H672" t="s">
        <v>23</v>
      </c>
      <c r="I672" s="5">
        <v>32.200000000000003</v>
      </c>
      <c r="J672" t="s">
        <v>28</v>
      </c>
      <c r="K672">
        <v>671</v>
      </c>
      <c r="L672" t="s">
        <v>29</v>
      </c>
      <c r="M672" t="s">
        <v>1038</v>
      </c>
      <c r="N672">
        <f>VLOOKUP(salacsv__2[[#This Row],[Número de Orden]],Hoja4!A674:B1440,2,FALSE)</f>
        <v>184</v>
      </c>
      <c r="O672" s="9">
        <f>DATE(YEAR(salacsv__2[[#This Row],[Hora de Llegada]]),MONTH(salacsv__2[[#This Row],[Hora de Llegada]]),DAY(salacsv__2[[#This Row],[Hora de Llegada]]))</f>
        <v>45023</v>
      </c>
      <c r="P672" s="6">
        <f>MOD(salacsv__2[[#This Row],[Hora de Llegada]],1)</f>
        <v>9.5833333332848269E-2</v>
      </c>
      <c r="Q672" s="6">
        <f>MOD(salacsv__2[[#This Row],[Hora de Salida]],1)</f>
        <v>0.14583333333575865</v>
      </c>
      <c r="R672" s="6">
        <f>IF(salacsv__2[[#This Row],[Estado de la Mesa]]="Ocupada",(salacsv__2[[#This Row],[Hora de salida2]]-salacsv__2[[#This Row],[Hora de llegada2]])+$V$2,salacsv__2[[#This Row],[Hora de salida2]]-salacsv__2[[#This Row],[Hora de llegada2]])</f>
        <v>5.0000000002910383E-2</v>
      </c>
      <c r="S672" s="5">
        <f>VLOOKUP(salacsv__2[[#This Row],[Número de Orden]],Hoja4!A674:C1440,3,FALSE)/60</f>
        <v>1.5833333333333333</v>
      </c>
      <c r="T672" s="5">
        <f>IF(salacsv__2[[#This Row],[Tiempo de permanencia]]*24-S672&lt;0,0,salacsv__2[[#This Row],[Tiempo de permanencia]]*24-S672)</f>
        <v>0</v>
      </c>
      <c r="U672" t="str">
        <f>IF(salacsv__2[[#This Row],[Tiempo de degustación (Horas)]]&gt;0,"SI","NO")</f>
        <v>NO</v>
      </c>
      <c r="W672" s="7" t="str">
        <f>TEXT(salacsv__2[[#This Row],[Fecha de factura]],"DDDD")</f>
        <v>viernes</v>
      </c>
    </row>
    <row r="673" spans="1:23" x14ac:dyDescent="0.25">
      <c r="A673">
        <v>12</v>
      </c>
      <c r="B673" t="s">
        <v>388</v>
      </c>
      <c r="C673">
        <v>6</v>
      </c>
      <c r="D673" s="8">
        <v>45023.058333333334</v>
      </c>
      <c r="E673" s="8">
        <v>45023.160416666666</v>
      </c>
      <c r="F673" t="s">
        <v>14</v>
      </c>
      <c r="G673" t="s">
        <v>15</v>
      </c>
      <c r="H673" t="s">
        <v>16</v>
      </c>
      <c r="I673" s="5">
        <v>29.19</v>
      </c>
      <c r="J673" t="s">
        <v>28</v>
      </c>
      <c r="K673">
        <v>672</v>
      </c>
      <c r="L673" t="s">
        <v>33</v>
      </c>
      <c r="M673" t="s">
        <v>1039</v>
      </c>
      <c r="N673">
        <f>VLOOKUP(salacsv__2[[#This Row],[Número de Orden]],Hoja4!A675:B1441,2,FALSE)</f>
        <v>157</v>
      </c>
      <c r="O673" s="9">
        <f>DATE(YEAR(salacsv__2[[#This Row],[Hora de Llegada]]),MONTH(salacsv__2[[#This Row],[Hora de Llegada]]),DAY(salacsv__2[[#This Row],[Hora de Llegada]]))</f>
        <v>45023</v>
      </c>
      <c r="P673" s="6">
        <f>MOD(salacsv__2[[#This Row],[Hora de Llegada]],1)</f>
        <v>5.8333333334303461E-2</v>
      </c>
      <c r="Q673" s="6">
        <f>MOD(salacsv__2[[#This Row],[Hora de Salida]],1)</f>
        <v>0.16041666666569654</v>
      </c>
      <c r="R673" s="6">
        <f>IF(salacsv__2[[#This Row],[Estado de la Mesa]]="Ocupada",(salacsv__2[[#This Row],[Hora de salida2]]-salacsv__2[[#This Row],[Hora de llegada2]])+$V$2,salacsv__2[[#This Row],[Hora de salida2]]-salacsv__2[[#This Row],[Hora de llegada2]])</f>
        <v>0.10208333333139308</v>
      </c>
      <c r="S673" s="5">
        <f>VLOOKUP(salacsv__2[[#This Row],[Número de Orden]],Hoja4!A675:C1441,3,FALSE)/60</f>
        <v>1.3</v>
      </c>
      <c r="T673" s="5">
        <f>IF(salacsv__2[[#This Row],[Tiempo de permanencia]]*24-S673&lt;0,0,salacsv__2[[#This Row],[Tiempo de permanencia]]*24-S673)</f>
        <v>1.1499999999534338</v>
      </c>
      <c r="U673" t="str">
        <f>IF(salacsv__2[[#This Row],[Tiempo de degustación (Horas)]]&gt;0,"SI","NO")</f>
        <v>SI</v>
      </c>
      <c r="W673" s="7" t="str">
        <f>TEXT(salacsv__2[[#This Row],[Fecha de factura]],"DDDD")</f>
        <v>viernes</v>
      </c>
    </row>
    <row r="674" spans="1:23" x14ac:dyDescent="0.25">
      <c r="A674">
        <v>20</v>
      </c>
      <c r="B674" t="s">
        <v>219</v>
      </c>
      <c r="C674">
        <v>6</v>
      </c>
      <c r="D674" s="8">
        <v>45023.025694444441</v>
      </c>
      <c r="E674" s="8">
        <v>45023.119444444441</v>
      </c>
      <c r="F674" t="s">
        <v>21</v>
      </c>
      <c r="G674" t="s">
        <v>22</v>
      </c>
      <c r="H674" t="s">
        <v>16</v>
      </c>
      <c r="I674" s="5">
        <v>36.5</v>
      </c>
      <c r="J674" t="s">
        <v>28</v>
      </c>
      <c r="K674">
        <v>673</v>
      </c>
      <c r="L674" t="s">
        <v>91</v>
      </c>
      <c r="M674" t="s">
        <v>1040</v>
      </c>
      <c r="N674">
        <f>VLOOKUP(salacsv__2[[#This Row],[Número de Orden]],Hoja4!A676:B1442,2,FALSE)</f>
        <v>265</v>
      </c>
      <c r="O674" s="9">
        <f>DATE(YEAR(salacsv__2[[#This Row],[Hora de Llegada]]),MONTH(salacsv__2[[#This Row],[Hora de Llegada]]),DAY(salacsv__2[[#This Row],[Hora de Llegada]]))</f>
        <v>45023</v>
      </c>
      <c r="P674" s="6">
        <f>MOD(salacsv__2[[#This Row],[Hora de Llegada]],1)</f>
        <v>2.569444444088731E-2</v>
      </c>
      <c r="Q674" s="6">
        <f>MOD(salacsv__2[[#This Row],[Hora de Salida]],1)</f>
        <v>0.11944444444088731</v>
      </c>
      <c r="R674" s="6">
        <f>IF(salacsv__2[[#This Row],[Estado de la Mesa]]="Ocupada",(salacsv__2[[#This Row],[Hora de salida2]]-salacsv__2[[#This Row],[Hora de llegada2]])+$V$2,salacsv__2[[#This Row],[Hora de salida2]]-salacsv__2[[#This Row],[Hora de llegada2]])</f>
        <v>9.375E-2</v>
      </c>
      <c r="S674" s="5">
        <f>VLOOKUP(salacsv__2[[#This Row],[Número de Orden]],Hoja4!A676:C1442,3,FALSE)/60</f>
        <v>1.55</v>
      </c>
      <c r="T674" s="5">
        <f>IF(salacsv__2[[#This Row],[Tiempo de permanencia]]*24-S674&lt;0,0,salacsv__2[[#This Row],[Tiempo de permanencia]]*24-S674)</f>
        <v>0.7</v>
      </c>
      <c r="U674" t="str">
        <f>IF(salacsv__2[[#This Row],[Tiempo de degustación (Horas)]]&gt;0,"SI","NO")</f>
        <v>SI</v>
      </c>
      <c r="W674" s="7" t="str">
        <f>TEXT(salacsv__2[[#This Row],[Fecha de factura]],"DDDD")</f>
        <v>viernes</v>
      </c>
    </row>
    <row r="675" spans="1:23" x14ac:dyDescent="0.25">
      <c r="A675">
        <v>1</v>
      </c>
      <c r="B675" t="s">
        <v>1041</v>
      </c>
      <c r="C675">
        <v>3</v>
      </c>
      <c r="D675" s="8">
        <v>45023.002083333333</v>
      </c>
      <c r="E675" s="8">
        <v>45023.0625</v>
      </c>
      <c r="F675" t="s">
        <v>21</v>
      </c>
      <c r="G675" t="s">
        <v>15</v>
      </c>
      <c r="H675" t="s">
        <v>16</v>
      </c>
      <c r="I675" s="5">
        <v>41.29</v>
      </c>
      <c r="J675" t="s">
        <v>17</v>
      </c>
      <c r="K675">
        <v>674</v>
      </c>
      <c r="L675" t="s">
        <v>70</v>
      </c>
      <c r="M675" t="s">
        <v>1042</v>
      </c>
      <c r="N675">
        <f>VLOOKUP(salacsv__2[[#This Row],[Número de Orden]],Hoja4!A677:B1443,2,FALSE)</f>
        <v>207</v>
      </c>
      <c r="O675" s="9">
        <f>DATE(YEAR(salacsv__2[[#This Row],[Hora de Llegada]]),MONTH(salacsv__2[[#This Row],[Hora de Llegada]]),DAY(salacsv__2[[#This Row],[Hora de Llegada]]))</f>
        <v>45023</v>
      </c>
      <c r="P675" s="6">
        <f>MOD(salacsv__2[[#This Row],[Hora de Llegada]],1)</f>
        <v>2.0833333328482695E-3</v>
      </c>
      <c r="Q675" s="6">
        <f>MOD(salacsv__2[[#This Row],[Hora de Salida]],1)</f>
        <v>6.25E-2</v>
      </c>
      <c r="R675" s="6">
        <f>IF(salacsv__2[[#This Row],[Estado de la Mesa]]="Ocupada",(salacsv__2[[#This Row],[Hora de salida2]]-salacsv__2[[#This Row],[Hora de llegada2]])+$V$2,salacsv__2[[#This Row],[Hora de salida2]]-salacsv__2[[#This Row],[Hora de llegada2]])</f>
        <v>6.0416666667151731E-2</v>
      </c>
      <c r="S675" s="5">
        <f>VLOOKUP(salacsv__2[[#This Row],[Número de Orden]],Hoja4!A677:C1443,3,FALSE)/60</f>
        <v>1.0833333333333333</v>
      </c>
      <c r="T675" s="5">
        <f>IF(salacsv__2[[#This Row],[Tiempo de permanencia]]*24-S675&lt;0,0,salacsv__2[[#This Row],[Tiempo de permanencia]]*24-S675)</f>
        <v>0.36666666667830827</v>
      </c>
      <c r="U675" t="str">
        <f>IF(salacsv__2[[#This Row],[Tiempo de degustación (Horas)]]&gt;0,"SI","NO")</f>
        <v>SI</v>
      </c>
      <c r="W675" s="7" t="str">
        <f>TEXT(salacsv__2[[#This Row],[Fecha de factura]],"DDDD")</f>
        <v>viernes</v>
      </c>
    </row>
    <row r="676" spans="1:23" x14ac:dyDescent="0.25">
      <c r="A676">
        <v>5</v>
      </c>
      <c r="B676" t="s">
        <v>1043</v>
      </c>
      <c r="C676">
        <v>2</v>
      </c>
      <c r="D676" s="8">
        <v>45023.037499999999</v>
      </c>
      <c r="E676" s="8">
        <v>45023.189583333333</v>
      </c>
      <c r="F676" t="s">
        <v>32</v>
      </c>
      <c r="G676" t="s">
        <v>15</v>
      </c>
      <c r="H676" t="s">
        <v>23</v>
      </c>
      <c r="I676" s="5">
        <v>30.74</v>
      </c>
      <c r="J676" t="s">
        <v>28</v>
      </c>
      <c r="K676">
        <v>675</v>
      </c>
      <c r="L676" t="s">
        <v>62</v>
      </c>
      <c r="M676" t="s">
        <v>1044</v>
      </c>
      <c r="N676">
        <f>VLOOKUP(salacsv__2[[#This Row],[Número de Orden]],Hoja4!A678:B1444,2,FALSE)</f>
        <v>193</v>
      </c>
      <c r="O676" s="9">
        <f>DATE(YEAR(salacsv__2[[#This Row],[Hora de Llegada]]),MONTH(salacsv__2[[#This Row],[Hora de Llegada]]),DAY(salacsv__2[[#This Row],[Hora de Llegada]]))</f>
        <v>45023</v>
      </c>
      <c r="P676" s="6">
        <f>MOD(salacsv__2[[#This Row],[Hora de Llegada]],1)</f>
        <v>3.7499999998544808E-2</v>
      </c>
      <c r="Q676" s="6">
        <f>MOD(salacsv__2[[#This Row],[Hora de Salida]],1)</f>
        <v>0.18958333333284827</v>
      </c>
      <c r="R676" s="6">
        <f>IF(salacsv__2[[#This Row],[Estado de la Mesa]]="Ocupada",(salacsv__2[[#This Row],[Hora de salida2]]-salacsv__2[[#This Row],[Hora de llegada2]])+$V$2,salacsv__2[[#This Row],[Hora de salida2]]-salacsv__2[[#This Row],[Hora de llegada2]])</f>
        <v>0.15208333333430346</v>
      </c>
      <c r="S676" s="5">
        <f>VLOOKUP(salacsv__2[[#This Row],[Número de Orden]],Hoja4!A678:C1444,3,FALSE)/60</f>
        <v>2.0166666666666666</v>
      </c>
      <c r="T676" s="5">
        <f>IF(salacsv__2[[#This Row],[Tiempo de permanencia]]*24-S676&lt;0,0,salacsv__2[[#This Row],[Tiempo de permanencia]]*24-S676)</f>
        <v>1.6333333333566165</v>
      </c>
      <c r="U676" t="str">
        <f>IF(salacsv__2[[#This Row],[Tiempo de degustación (Horas)]]&gt;0,"SI","NO")</f>
        <v>SI</v>
      </c>
      <c r="W676" s="7" t="str">
        <f>TEXT(salacsv__2[[#This Row],[Fecha de factura]],"DDDD")</f>
        <v>viernes</v>
      </c>
    </row>
    <row r="677" spans="1:23" x14ac:dyDescent="0.25">
      <c r="A677">
        <v>7</v>
      </c>
      <c r="B677" t="s">
        <v>541</v>
      </c>
      <c r="C677">
        <v>6</v>
      </c>
      <c r="D677" s="8">
        <v>45023.019444444442</v>
      </c>
      <c r="E677" s="8">
        <v>45023.15625</v>
      </c>
      <c r="F677" t="s">
        <v>52</v>
      </c>
      <c r="G677" t="s">
        <v>22</v>
      </c>
      <c r="H677" t="s">
        <v>16</v>
      </c>
      <c r="I677" s="5">
        <v>41.6</v>
      </c>
      <c r="J677" t="s">
        <v>24</v>
      </c>
      <c r="K677">
        <v>676</v>
      </c>
      <c r="L677" t="s">
        <v>62</v>
      </c>
      <c r="M677" t="s">
        <v>1045</v>
      </c>
      <c r="N677">
        <f>VLOOKUP(salacsv__2[[#This Row],[Número de Orden]],Hoja4!A679:B1445,2,FALSE)</f>
        <v>124</v>
      </c>
      <c r="O677" s="9">
        <f>DATE(YEAR(salacsv__2[[#This Row],[Hora de Llegada]]),MONTH(salacsv__2[[#This Row],[Hora de Llegada]]),DAY(salacsv__2[[#This Row],[Hora de Llegada]]))</f>
        <v>45023</v>
      </c>
      <c r="P677" s="6">
        <f>MOD(salacsv__2[[#This Row],[Hora de Llegada]],1)</f>
        <v>1.9444444442342501E-2</v>
      </c>
      <c r="Q677" s="6">
        <f>MOD(salacsv__2[[#This Row],[Hora de Salida]],1)</f>
        <v>0.15625</v>
      </c>
      <c r="R677" s="6">
        <f>IF(salacsv__2[[#This Row],[Estado de la Mesa]]="Ocupada",(salacsv__2[[#This Row],[Hora de salida2]]-salacsv__2[[#This Row],[Hora de llegada2]])+$V$2,salacsv__2[[#This Row],[Hora de salida2]]-salacsv__2[[#This Row],[Hora de llegada2]])</f>
        <v>0.14722222222432416</v>
      </c>
      <c r="S677" s="5">
        <f>VLOOKUP(salacsv__2[[#This Row],[Número de Orden]],Hoja4!A679:C1445,3,FALSE)/60</f>
        <v>2.0166666666666666</v>
      </c>
      <c r="T677" s="5">
        <f>IF(salacsv__2[[#This Row],[Tiempo de permanencia]]*24-S677&lt;0,0,salacsv__2[[#This Row],[Tiempo de permanencia]]*24-S677)</f>
        <v>1.5166666667171134</v>
      </c>
      <c r="U677" t="str">
        <f>IF(salacsv__2[[#This Row],[Tiempo de degustación (Horas)]]&gt;0,"SI","NO")</f>
        <v>SI</v>
      </c>
      <c r="W677" s="7" t="str">
        <f>TEXT(salacsv__2[[#This Row],[Fecha de factura]],"DDDD")</f>
        <v>viernes</v>
      </c>
    </row>
    <row r="678" spans="1:23" x14ac:dyDescent="0.25">
      <c r="A678">
        <v>14</v>
      </c>
      <c r="B678" t="s">
        <v>103</v>
      </c>
      <c r="C678">
        <v>6</v>
      </c>
      <c r="D678" s="8">
        <v>45023.023611111108</v>
      </c>
      <c r="E678" s="8">
        <v>45023.109027777777</v>
      </c>
      <c r="F678" t="s">
        <v>32</v>
      </c>
      <c r="G678" t="s">
        <v>22</v>
      </c>
      <c r="H678" t="s">
        <v>16</v>
      </c>
      <c r="I678" s="5">
        <v>12.57</v>
      </c>
      <c r="J678" t="s">
        <v>24</v>
      </c>
      <c r="K678">
        <v>677</v>
      </c>
      <c r="L678" t="s">
        <v>29</v>
      </c>
      <c r="M678" t="s">
        <v>1046</v>
      </c>
      <c r="N678">
        <f>VLOOKUP(salacsv__2[[#This Row],[Número de Orden]],Hoja4!A680:B1446,2,FALSE)</f>
        <v>144</v>
      </c>
      <c r="O678" s="9">
        <f>DATE(YEAR(salacsv__2[[#This Row],[Hora de Llegada]]),MONTH(salacsv__2[[#This Row],[Hora de Llegada]]),DAY(salacsv__2[[#This Row],[Hora de Llegada]]))</f>
        <v>45023</v>
      </c>
      <c r="P678" s="6">
        <f>MOD(salacsv__2[[#This Row],[Hora de Llegada]],1)</f>
        <v>2.361111110803904E-2</v>
      </c>
      <c r="Q678" s="6">
        <f>MOD(salacsv__2[[#This Row],[Hora de Salida]],1)</f>
        <v>0.10902777777664596</v>
      </c>
      <c r="R678" s="6">
        <f>IF(salacsv__2[[#This Row],[Estado de la Mesa]]="Ocupada",(salacsv__2[[#This Row],[Hora de salida2]]-salacsv__2[[#This Row],[Hora de llegada2]])+$V$2,salacsv__2[[#This Row],[Hora de salida2]]-salacsv__2[[#This Row],[Hora de llegada2]])</f>
        <v>9.5833333335273593E-2</v>
      </c>
      <c r="S678" s="5">
        <f>VLOOKUP(salacsv__2[[#This Row],[Número de Orden]],Hoja4!A680:C1446,3,FALSE)/60</f>
        <v>2.4666666666666668</v>
      </c>
      <c r="T678" s="5">
        <f>IF(salacsv__2[[#This Row],[Tiempo de permanencia]]*24-S678&lt;0,0,salacsv__2[[#This Row],[Tiempo de permanencia]]*24-S678)</f>
        <v>0</v>
      </c>
      <c r="U678" t="str">
        <f>IF(salacsv__2[[#This Row],[Tiempo de degustación (Horas)]]&gt;0,"SI","NO")</f>
        <v>NO</v>
      </c>
      <c r="W678" s="7" t="str">
        <f>TEXT(salacsv__2[[#This Row],[Fecha de factura]],"DDDD")</f>
        <v>viernes</v>
      </c>
    </row>
    <row r="679" spans="1:23" x14ac:dyDescent="0.25">
      <c r="A679">
        <v>19</v>
      </c>
      <c r="B679" t="s">
        <v>1023</v>
      </c>
      <c r="C679">
        <v>1</v>
      </c>
      <c r="D679" s="8">
        <v>45023.125694444447</v>
      </c>
      <c r="E679" s="8">
        <v>45023.223611111112</v>
      </c>
      <c r="F679" t="s">
        <v>52</v>
      </c>
      <c r="G679" t="s">
        <v>22</v>
      </c>
      <c r="H679" t="s">
        <v>16</v>
      </c>
      <c r="I679" s="5">
        <v>26.76</v>
      </c>
      <c r="J679" t="s">
        <v>24</v>
      </c>
      <c r="K679">
        <v>678</v>
      </c>
      <c r="L679" t="s">
        <v>33</v>
      </c>
      <c r="M679" t="s">
        <v>1047</v>
      </c>
      <c r="N679">
        <f>VLOOKUP(salacsv__2[[#This Row],[Número de Orden]],Hoja4!A681:B1447,2,FALSE)</f>
        <v>204</v>
      </c>
      <c r="O679" s="9">
        <f>DATE(YEAR(salacsv__2[[#This Row],[Hora de Llegada]]),MONTH(salacsv__2[[#This Row],[Hora de Llegada]]),DAY(salacsv__2[[#This Row],[Hora de Llegada]]))</f>
        <v>45023</v>
      </c>
      <c r="P679" s="6">
        <f>MOD(salacsv__2[[#This Row],[Hora de Llegada]],1)</f>
        <v>0.12569444444670808</v>
      </c>
      <c r="Q679" s="6">
        <f>MOD(salacsv__2[[#This Row],[Hora de Salida]],1)</f>
        <v>0.22361111111240461</v>
      </c>
      <c r="R679" s="6">
        <f>IF(salacsv__2[[#This Row],[Estado de la Mesa]]="Ocupada",(salacsv__2[[#This Row],[Hora de salida2]]-salacsv__2[[#This Row],[Hora de llegada2]])+$V$2,salacsv__2[[#This Row],[Hora de salida2]]-salacsv__2[[#This Row],[Hora de llegada2]])</f>
        <v>0.10833333333236321</v>
      </c>
      <c r="S679" s="5">
        <f>VLOOKUP(salacsv__2[[#This Row],[Número de Orden]],Hoja4!A681:C1447,3,FALSE)/60</f>
        <v>2.0166666666666666</v>
      </c>
      <c r="T679" s="5">
        <f>IF(salacsv__2[[#This Row],[Tiempo de permanencia]]*24-S679&lt;0,0,salacsv__2[[#This Row],[Tiempo de permanencia]]*24-S679)</f>
        <v>0.58333333331005033</v>
      </c>
      <c r="U679" t="str">
        <f>IF(salacsv__2[[#This Row],[Tiempo de degustación (Horas)]]&gt;0,"SI","NO")</f>
        <v>SI</v>
      </c>
      <c r="W679" s="7" t="str">
        <f>TEXT(salacsv__2[[#This Row],[Fecha de factura]],"DDDD")</f>
        <v>viernes</v>
      </c>
    </row>
    <row r="680" spans="1:23" x14ac:dyDescent="0.25">
      <c r="A680">
        <v>9</v>
      </c>
      <c r="B680" t="s">
        <v>130</v>
      </c>
      <c r="C680">
        <v>4</v>
      </c>
      <c r="D680" s="8">
        <v>45023.001388888886</v>
      </c>
      <c r="E680" s="8">
        <v>45023.127083333333</v>
      </c>
      <c r="F680" t="s">
        <v>32</v>
      </c>
      <c r="G680" t="s">
        <v>22</v>
      </c>
      <c r="H680" t="s">
        <v>16</v>
      </c>
      <c r="I680" s="5">
        <v>36.43</v>
      </c>
      <c r="J680" t="s">
        <v>24</v>
      </c>
      <c r="K680">
        <v>679</v>
      </c>
      <c r="L680" t="s">
        <v>33</v>
      </c>
      <c r="M680" t="s">
        <v>1048</v>
      </c>
      <c r="N680">
        <f>VLOOKUP(salacsv__2[[#This Row],[Número de Orden]],Hoja4!A682:B1448,2,FALSE)</f>
        <v>199</v>
      </c>
      <c r="O680" s="9">
        <f>DATE(YEAR(salacsv__2[[#This Row],[Hora de Llegada]]),MONTH(salacsv__2[[#This Row],[Hora de Llegada]]),DAY(salacsv__2[[#This Row],[Hora de Llegada]]))</f>
        <v>45023</v>
      </c>
      <c r="P680" s="6">
        <f>MOD(salacsv__2[[#This Row],[Hora de Llegada]],1)</f>
        <v>1.3888888861401938E-3</v>
      </c>
      <c r="Q680" s="6">
        <f>MOD(salacsv__2[[#This Row],[Hora de Salida]],1)</f>
        <v>0.12708333333284827</v>
      </c>
      <c r="R680" s="6">
        <f>IF(salacsv__2[[#This Row],[Estado de la Mesa]]="Ocupada",(salacsv__2[[#This Row],[Hora de salida2]]-salacsv__2[[#This Row],[Hora de llegada2]])+$V$2,salacsv__2[[#This Row],[Hora de salida2]]-salacsv__2[[#This Row],[Hora de llegada2]])</f>
        <v>0.13611111111337473</v>
      </c>
      <c r="S680" s="5">
        <f>VLOOKUP(salacsv__2[[#This Row],[Número de Orden]],Hoja4!A682:C1448,3,FALSE)/60</f>
        <v>1.7666666666666666</v>
      </c>
      <c r="T680" s="5">
        <f>IF(salacsv__2[[#This Row],[Tiempo de permanencia]]*24-S680&lt;0,0,salacsv__2[[#This Row],[Tiempo de permanencia]]*24-S680)</f>
        <v>1.5000000000543272</v>
      </c>
      <c r="U680" t="str">
        <f>IF(salacsv__2[[#This Row],[Tiempo de degustación (Horas)]]&gt;0,"SI","NO")</f>
        <v>SI</v>
      </c>
      <c r="W680" s="7" t="str">
        <f>TEXT(salacsv__2[[#This Row],[Fecha de factura]],"DDDD")</f>
        <v>viernes</v>
      </c>
    </row>
    <row r="681" spans="1:23" x14ac:dyDescent="0.25">
      <c r="A681">
        <v>5</v>
      </c>
      <c r="B681" t="s">
        <v>1049</v>
      </c>
      <c r="C681">
        <v>4</v>
      </c>
      <c r="D681" s="8">
        <v>45023.057638888888</v>
      </c>
      <c r="E681" s="8">
        <v>45023.222222222219</v>
      </c>
      <c r="F681" t="s">
        <v>52</v>
      </c>
      <c r="G681" t="s">
        <v>22</v>
      </c>
      <c r="H681" t="s">
        <v>23</v>
      </c>
      <c r="I681" s="5">
        <v>12.06</v>
      </c>
      <c r="J681" t="s">
        <v>28</v>
      </c>
      <c r="K681">
        <v>680</v>
      </c>
      <c r="L681" t="s">
        <v>70</v>
      </c>
      <c r="M681" t="s">
        <v>1050</v>
      </c>
      <c r="N681">
        <f>VLOOKUP(salacsv__2[[#This Row],[Número de Orden]],Hoja4!A683:B1449,2,FALSE)</f>
        <v>162</v>
      </c>
      <c r="O681" s="9">
        <f>DATE(YEAR(salacsv__2[[#This Row],[Hora de Llegada]]),MONTH(salacsv__2[[#This Row],[Hora de Llegada]]),DAY(salacsv__2[[#This Row],[Hora de Llegada]]))</f>
        <v>45023</v>
      </c>
      <c r="P681" s="6">
        <f>MOD(salacsv__2[[#This Row],[Hora de Llegada]],1)</f>
        <v>5.7638888887595385E-2</v>
      </c>
      <c r="Q681" s="6">
        <f>MOD(salacsv__2[[#This Row],[Hora de Salida]],1)</f>
        <v>0.22222222221898846</v>
      </c>
      <c r="R681" s="6">
        <f>IF(salacsv__2[[#This Row],[Estado de la Mesa]]="Ocupada",(salacsv__2[[#This Row],[Hora de salida2]]-salacsv__2[[#This Row],[Hora de llegada2]])+$V$2,salacsv__2[[#This Row],[Hora de salida2]]-salacsv__2[[#This Row],[Hora de llegada2]])</f>
        <v>0.16458333333139308</v>
      </c>
      <c r="S681" s="5">
        <f>VLOOKUP(salacsv__2[[#This Row],[Número de Orden]],Hoja4!A683:C1449,3,FALSE)/60</f>
        <v>1.85</v>
      </c>
      <c r="T681" s="5">
        <f>IF(salacsv__2[[#This Row],[Tiempo de permanencia]]*24-S681&lt;0,0,salacsv__2[[#This Row],[Tiempo de permanencia]]*24-S681)</f>
        <v>2.0999999999534338</v>
      </c>
      <c r="U681" t="str">
        <f>IF(salacsv__2[[#This Row],[Tiempo de degustación (Horas)]]&gt;0,"SI","NO")</f>
        <v>SI</v>
      </c>
      <c r="W681" s="7" t="str">
        <f>TEXT(salacsv__2[[#This Row],[Fecha de factura]],"DDDD")</f>
        <v>viernes</v>
      </c>
    </row>
    <row r="682" spans="1:23" x14ac:dyDescent="0.25">
      <c r="A682">
        <v>2</v>
      </c>
      <c r="B682" t="s">
        <v>372</v>
      </c>
      <c r="C682">
        <v>4</v>
      </c>
      <c r="D682" s="8">
        <v>45023.12222222222</v>
      </c>
      <c r="E682" s="8">
        <v>45023.284722222219</v>
      </c>
      <c r="F682" t="s">
        <v>14</v>
      </c>
      <c r="G682" t="s">
        <v>22</v>
      </c>
      <c r="H682" t="s">
        <v>36</v>
      </c>
      <c r="I682" s="5">
        <v>37.07</v>
      </c>
      <c r="J682" t="s">
        <v>17</v>
      </c>
      <c r="K682">
        <v>681</v>
      </c>
      <c r="L682" t="s">
        <v>70</v>
      </c>
      <c r="M682" t="s">
        <v>1051</v>
      </c>
      <c r="N682">
        <f>VLOOKUP(salacsv__2[[#This Row],[Número de Orden]],Hoja4!A684:B1450,2,FALSE)</f>
        <v>75</v>
      </c>
      <c r="O682" s="9">
        <f>DATE(YEAR(salacsv__2[[#This Row],[Hora de Llegada]]),MONTH(salacsv__2[[#This Row],[Hora de Llegada]]),DAY(salacsv__2[[#This Row],[Hora de Llegada]]))</f>
        <v>45023</v>
      </c>
      <c r="P682" s="6">
        <f>MOD(salacsv__2[[#This Row],[Hora de Llegada]],1)</f>
        <v>0.12222222222044365</v>
      </c>
      <c r="Q682" s="6">
        <f>MOD(salacsv__2[[#This Row],[Hora de Salida]],1)</f>
        <v>0.28472222221898846</v>
      </c>
      <c r="R682" s="6">
        <f>IF(salacsv__2[[#This Row],[Estado de la Mesa]]="Ocupada",(salacsv__2[[#This Row],[Hora de salida2]]-salacsv__2[[#This Row],[Hora de llegada2]])+$V$2,salacsv__2[[#This Row],[Hora de salida2]]-salacsv__2[[#This Row],[Hora de llegada2]])</f>
        <v>0.16249999999854481</v>
      </c>
      <c r="S682" s="5">
        <f>VLOOKUP(salacsv__2[[#This Row],[Número de Orden]],Hoja4!A684:C1450,3,FALSE)/60</f>
        <v>1.0833333333333333</v>
      </c>
      <c r="T682" s="5">
        <f>IF(salacsv__2[[#This Row],[Tiempo de permanencia]]*24-S682&lt;0,0,salacsv__2[[#This Row],[Tiempo de permanencia]]*24-S682)</f>
        <v>2.8166666666317424</v>
      </c>
      <c r="U682" t="str">
        <f>IF(salacsv__2[[#This Row],[Tiempo de degustación (Horas)]]&gt;0,"SI","NO")</f>
        <v>SI</v>
      </c>
      <c r="W682" s="7" t="str">
        <f>TEXT(salacsv__2[[#This Row],[Fecha de factura]],"DDDD")</f>
        <v>viernes</v>
      </c>
    </row>
    <row r="683" spans="1:23" x14ac:dyDescent="0.25">
      <c r="A683">
        <v>1</v>
      </c>
      <c r="B683" t="s">
        <v>218</v>
      </c>
      <c r="C683">
        <v>5</v>
      </c>
      <c r="D683" s="8">
        <v>45023.05972222222</v>
      </c>
      <c r="E683" s="8">
        <v>45023.170138888891</v>
      </c>
      <c r="F683" t="s">
        <v>21</v>
      </c>
      <c r="G683" t="s">
        <v>48</v>
      </c>
      <c r="H683" t="s">
        <v>16</v>
      </c>
      <c r="I683" s="5">
        <v>21.04</v>
      </c>
      <c r="J683" t="s">
        <v>24</v>
      </c>
      <c r="K683">
        <v>682</v>
      </c>
      <c r="L683" t="s">
        <v>91</v>
      </c>
      <c r="M683" t="s">
        <v>89</v>
      </c>
      <c r="N683">
        <f>VLOOKUP(salacsv__2[[#This Row],[Número de Orden]],Hoja4!A685:B1451,2,FALSE)</f>
        <v>23</v>
      </c>
      <c r="O683" s="9">
        <f>DATE(YEAR(salacsv__2[[#This Row],[Hora de Llegada]]),MONTH(salacsv__2[[#This Row],[Hora de Llegada]]),DAY(salacsv__2[[#This Row],[Hora de Llegada]]))</f>
        <v>45023</v>
      </c>
      <c r="P683" s="6">
        <f>MOD(salacsv__2[[#This Row],[Hora de Llegada]],1)</f>
        <v>5.9722222220443655E-2</v>
      </c>
      <c r="Q683" s="6">
        <f>MOD(salacsv__2[[#This Row],[Hora de Salida]],1)</f>
        <v>0.17013888889050577</v>
      </c>
      <c r="R683" s="6">
        <f>IF(salacsv__2[[#This Row],[Estado de la Mesa]]="Ocupada",(salacsv__2[[#This Row],[Hora de salida2]]-salacsv__2[[#This Row],[Hora de llegada2]])+$V$2,salacsv__2[[#This Row],[Hora de salida2]]-salacsv__2[[#This Row],[Hora de llegada2]])</f>
        <v>0.12083333333672878</v>
      </c>
      <c r="S683" s="5">
        <f>VLOOKUP(salacsv__2[[#This Row],[Número de Orden]],Hoja4!A685:C1451,3,FALSE)/60</f>
        <v>0.71666666666666667</v>
      </c>
      <c r="T683" s="5">
        <f>IF(salacsv__2[[#This Row],[Tiempo de permanencia]]*24-S683&lt;0,0,salacsv__2[[#This Row],[Tiempo de permanencia]]*24-S683)</f>
        <v>2.1833333334148239</v>
      </c>
      <c r="U683" t="str">
        <f>IF(salacsv__2[[#This Row],[Tiempo de degustación (Horas)]]&gt;0,"SI","NO")</f>
        <v>SI</v>
      </c>
      <c r="W683" s="7" t="str">
        <f>TEXT(salacsv__2[[#This Row],[Fecha de factura]],"DDDD")</f>
        <v>viernes</v>
      </c>
    </row>
    <row r="684" spans="1:23" x14ac:dyDescent="0.25">
      <c r="A684">
        <v>2</v>
      </c>
      <c r="B684" t="s">
        <v>1052</v>
      </c>
      <c r="C684">
        <v>6</v>
      </c>
      <c r="D684" s="8">
        <v>45023.163888888892</v>
      </c>
      <c r="E684" s="8">
        <v>45023.265277777777</v>
      </c>
      <c r="F684" t="s">
        <v>21</v>
      </c>
      <c r="G684" t="s">
        <v>22</v>
      </c>
      <c r="H684" t="s">
        <v>16</v>
      </c>
      <c r="I684" s="5">
        <v>40.42</v>
      </c>
      <c r="J684" t="s">
        <v>24</v>
      </c>
      <c r="K684">
        <v>683</v>
      </c>
      <c r="L684" t="s">
        <v>37</v>
      </c>
      <c r="M684" t="s">
        <v>1053</v>
      </c>
      <c r="N684">
        <f>VLOOKUP(salacsv__2[[#This Row],[Número de Orden]],Hoja4!A686:B1452,2,FALSE)</f>
        <v>164</v>
      </c>
      <c r="O684" s="9">
        <f>DATE(YEAR(salacsv__2[[#This Row],[Hora de Llegada]]),MONTH(salacsv__2[[#This Row],[Hora de Llegada]]),DAY(salacsv__2[[#This Row],[Hora de Llegada]]))</f>
        <v>45023</v>
      </c>
      <c r="P684" s="6">
        <f>MOD(salacsv__2[[#This Row],[Hora de Llegada]],1)</f>
        <v>0.16388888889196096</v>
      </c>
      <c r="Q684" s="6">
        <f>MOD(salacsv__2[[#This Row],[Hora de Salida]],1)</f>
        <v>0.26527777777664596</v>
      </c>
      <c r="R684" s="6">
        <f>IF(salacsv__2[[#This Row],[Estado de la Mesa]]="Ocupada",(salacsv__2[[#This Row],[Hora de salida2]]-salacsv__2[[#This Row],[Hora de llegada2]])+$V$2,salacsv__2[[#This Row],[Hora de salida2]]-salacsv__2[[#This Row],[Hora de llegada2]])</f>
        <v>0.11180555555135167</v>
      </c>
      <c r="S684" s="5">
        <f>VLOOKUP(salacsv__2[[#This Row],[Número de Orden]],Hoja4!A686:C1452,3,FALSE)/60</f>
        <v>1.3666666666666667</v>
      </c>
      <c r="T684" s="5">
        <f>IF(salacsv__2[[#This Row],[Tiempo de permanencia]]*24-S684&lt;0,0,salacsv__2[[#This Row],[Tiempo de permanencia]]*24-S684)</f>
        <v>1.3166666665657734</v>
      </c>
      <c r="U684" t="str">
        <f>IF(salacsv__2[[#This Row],[Tiempo de degustación (Horas)]]&gt;0,"SI","NO")</f>
        <v>SI</v>
      </c>
      <c r="W684" s="7" t="str">
        <f>TEXT(salacsv__2[[#This Row],[Fecha de factura]],"DDDD")</f>
        <v>viernes</v>
      </c>
    </row>
    <row r="685" spans="1:23" x14ac:dyDescent="0.25">
      <c r="A685">
        <v>10</v>
      </c>
      <c r="B685" t="s">
        <v>1054</v>
      </c>
      <c r="C685">
        <v>6</v>
      </c>
      <c r="D685" s="8">
        <v>45023.145138888889</v>
      </c>
      <c r="E685" s="8">
        <v>45023.194444444445</v>
      </c>
      <c r="F685" t="s">
        <v>14</v>
      </c>
      <c r="G685" t="s">
        <v>15</v>
      </c>
      <c r="H685" t="s">
        <v>16</v>
      </c>
      <c r="I685" s="5">
        <v>48.15</v>
      </c>
      <c r="J685" t="s">
        <v>24</v>
      </c>
      <c r="K685">
        <v>684</v>
      </c>
      <c r="L685" t="s">
        <v>33</v>
      </c>
      <c r="M685" t="s">
        <v>1055</v>
      </c>
      <c r="N685">
        <f>VLOOKUP(salacsv__2[[#This Row],[Número de Orden]],Hoja4!A687:B1453,2,FALSE)</f>
        <v>180</v>
      </c>
      <c r="O685" s="9">
        <f>DATE(YEAR(salacsv__2[[#This Row],[Hora de Llegada]]),MONTH(salacsv__2[[#This Row],[Hora de Llegada]]),DAY(salacsv__2[[#This Row],[Hora de Llegada]]))</f>
        <v>45023</v>
      </c>
      <c r="P685" s="6">
        <f>MOD(salacsv__2[[#This Row],[Hora de Llegada]],1)</f>
        <v>0.14513888888905058</v>
      </c>
      <c r="Q685" s="6">
        <f>MOD(salacsv__2[[#This Row],[Hora de Salida]],1)</f>
        <v>0.19444444444525288</v>
      </c>
      <c r="R685" s="6">
        <f>IF(salacsv__2[[#This Row],[Estado de la Mesa]]="Ocupada",(salacsv__2[[#This Row],[Hora de salida2]]-salacsv__2[[#This Row],[Hora de llegada2]])+$V$2,salacsv__2[[#This Row],[Hora de salida2]]-salacsv__2[[#This Row],[Hora de llegada2]])</f>
        <v>5.9722222222868972E-2</v>
      </c>
      <c r="S685" s="5">
        <f>VLOOKUP(salacsv__2[[#This Row],[Número de Orden]],Hoja4!A687:C1453,3,FALSE)/60</f>
        <v>1.8333333333333333</v>
      </c>
      <c r="T685" s="5">
        <f>IF(salacsv__2[[#This Row],[Tiempo de permanencia]]*24-S685&lt;0,0,salacsv__2[[#This Row],[Tiempo de permanencia]]*24-S685)</f>
        <v>0</v>
      </c>
      <c r="U685" t="str">
        <f>IF(salacsv__2[[#This Row],[Tiempo de degustación (Horas)]]&gt;0,"SI","NO")</f>
        <v>NO</v>
      </c>
      <c r="W685" s="7" t="str">
        <f>TEXT(salacsv__2[[#This Row],[Fecha de factura]],"DDDD")</f>
        <v>viernes</v>
      </c>
    </row>
    <row r="686" spans="1:23" x14ac:dyDescent="0.25">
      <c r="A686">
        <v>5</v>
      </c>
      <c r="B686" t="s">
        <v>219</v>
      </c>
      <c r="C686">
        <v>5</v>
      </c>
      <c r="D686" s="8">
        <v>45023.019444444442</v>
      </c>
      <c r="E686" s="8">
        <v>45023.071527777778</v>
      </c>
      <c r="F686" t="s">
        <v>32</v>
      </c>
      <c r="G686" t="s">
        <v>22</v>
      </c>
      <c r="H686" t="s">
        <v>36</v>
      </c>
      <c r="I686" s="5">
        <v>19.89</v>
      </c>
      <c r="J686" t="s">
        <v>17</v>
      </c>
      <c r="K686">
        <v>685</v>
      </c>
      <c r="L686" t="s">
        <v>59</v>
      </c>
      <c r="M686" t="s">
        <v>50</v>
      </c>
      <c r="N686">
        <f>VLOOKUP(salacsv__2[[#This Row],[Número de Orden]],Hoja4!A688:B1454,2,FALSE)</f>
        <v>54</v>
      </c>
      <c r="O686" s="9">
        <f>DATE(YEAR(salacsv__2[[#This Row],[Hora de Llegada]]),MONTH(salacsv__2[[#This Row],[Hora de Llegada]]),DAY(salacsv__2[[#This Row],[Hora de Llegada]]))</f>
        <v>45023</v>
      </c>
      <c r="P686" s="6">
        <f>MOD(salacsv__2[[#This Row],[Hora de Llegada]],1)</f>
        <v>1.9444444442342501E-2</v>
      </c>
      <c r="Q686" s="6">
        <f>MOD(salacsv__2[[#This Row],[Hora de Salida]],1)</f>
        <v>7.1527777778101154E-2</v>
      </c>
      <c r="R686" s="6">
        <f>IF(salacsv__2[[#This Row],[Estado de la Mesa]]="Ocupada",(salacsv__2[[#This Row],[Hora de salida2]]-salacsv__2[[#This Row],[Hora de llegada2]])+$V$2,salacsv__2[[#This Row],[Hora de salida2]]-salacsv__2[[#This Row],[Hora de llegada2]])</f>
        <v>5.2083333335758653E-2</v>
      </c>
      <c r="S686" s="5">
        <f>VLOOKUP(salacsv__2[[#This Row],[Número de Orden]],Hoja4!A688:C1454,3,FALSE)/60</f>
        <v>0.28333333333333333</v>
      </c>
      <c r="T686" s="5">
        <f>IF(salacsv__2[[#This Row],[Tiempo de permanencia]]*24-S686&lt;0,0,salacsv__2[[#This Row],[Tiempo de permanencia]]*24-S686)</f>
        <v>0.96666666672487433</v>
      </c>
      <c r="U686" t="str">
        <f>IF(salacsv__2[[#This Row],[Tiempo de degustación (Horas)]]&gt;0,"SI","NO")</f>
        <v>SI</v>
      </c>
      <c r="W686" s="7" t="str">
        <f>TEXT(salacsv__2[[#This Row],[Fecha de factura]],"DDDD")</f>
        <v>viernes</v>
      </c>
    </row>
    <row r="687" spans="1:23" x14ac:dyDescent="0.25">
      <c r="A687">
        <v>10</v>
      </c>
      <c r="B687" t="s">
        <v>948</v>
      </c>
      <c r="C687">
        <v>6</v>
      </c>
      <c r="D687" s="8">
        <v>45023.05</v>
      </c>
      <c r="E687" s="8">
        <v>45023.152083333334</v>
      </c>
      <c r="F687" t="s">
        <v>73</v>
      </c>
      <c r="G687" t="s">
        <v>22</v>
      </c>
      <c r="H687" t="s">
        <v>23</v>
      </c>
      <c r="I687" s="5">
        <v>15.83</v>
      </c>
      <c r="J687" t="s">
        <v>28</v>
      </c>
      <c r="K687">
        <v>686</v>
      </c>
      <c r="L687" t="s">
        <v>70</v>
      </c>
      <c r="M687" t="s">
        <v>1056</v>
      </c>
      <c r="N687">
        <f>VLOOKUP(salacsv__2[[#This Row],[Número de Orden]],Hoja4!A689:B1455,2,FALSE)</f>
        <v>102</v>
      </c>
      <c r="O687" s="9">
        <f>DATE(YEAR(salacsv__2[[#This Row],[Hora de Llegada]]),MONTH(salacsv__2[[#This Row],[Hora de Llegada]]),DAY(salacsv__2[[#This Row],[Hora de Llegada]]))</f>
        <v>45023</v>
      </c>
      <c r="P687" s="6">
        <f>MOD(salacsv__2[[#This Row],[Hora de Llegada]],1)</f>
        <v>5.0000000002910383E-2</v>
      </c>
      <c r="Q687" s="6">
        <f>MOD(salacsv__2[[#This Row],[Hora de Salida]],1)</f>
        <v>0.15208333333430346</v>
      </c>
      <c r="R687" s="6">
        <f>IF(salacsv__2[[#This Row],[Estado de la Mesa]]="Ocupada",(salacsv__2[[#This Row],[Hora de salida2]]-salacsv__2[[#This Row],[Hora de llegada2]])+$V$2,salacsv__2[[#This Row],[Hora de salida2]]-salacsv__2[[#This Row],[Hora de llegada2]])</f>
        <v>0.10208333333139308</v>
      </c>
      <c r="S687" s="5">
        <f>VLOOKUP(salacsv__2[[#This Row],[Número de Orden]],Hoja4!A689:C1455,3,FALSE)/60</f>
        <v>0.96666666666666667</v>
      </c>
      <c r="T687" s="5">
        <f>IF(salacsv__2[[#This Row],[Tiempo de permanencia]]*24-S687&lt;0,0,salacsv__2[[#This Row],[Tiempo de permanencia]]*24-S687)</f>
        <v>1.4833333332867671</v>
      </c>
      <c r="U687" t="str">
        <f>IF(salacsv__2[[#This Row],[Tiempo de degustación (Horas)]]&gt;0,"SI","NO")</f>
        <v>SI</v>
      </c>
      <c r="W687" s="7" t="str">
        <f>TEXT(salacsv__2[[#This Row],[Fecha de factura]],"DDDD")</f>
        <v>viernes</v>
      </c>
    </row>
    <row r="688" spans="1:23" x14ac:dyDescent="0.25">
      <c r="A688">
        <v>2</v>
      </c>
      <c r="B688" t="s">
        <v>220</v>
      </c>
      <c r="C688">
        <v>6</v>
      </c>
      <c r="D688" s="8">
        <v>45023.07916666667</v>
      </c>
      <c r="E688" s="8">
        <v>45023.23541666667</v>
      </c>
      <c r="F688" t="s">
        <v>14</v>
      </c>
      <c r="G688" t="s">
        <v>22</v>
      </c>
      <c r="H688" t="s">
        <v>23</v>
      </c>
      <c r="I688" s="5">
        <v>10.53</v>
      </c>
      <c r="J688" t="s">
        <v>17</v>
      </c>
      <c r="K688">
        <v>687</v>
      </c>
      <c r="L688" t="s">
        <v>59</v>
      </c>
      <c r="M688" t="s">
        <v>44</v>
      </c>
      <c r="N688">
        <f>VLOOKUP(salacsv__2[[#This Row],[Número de Orden]],Hoja4!A690:B1456,2,FALSE)</f>
        <v>72</v>
      </c>
      <c r="O688" s="9">
        <f>DATE(YEAR(salacsv__2[[#This Row],[Hora de Llegada]]),MONTH(salacsv__2[[#This Row],[Hora de Llegada]]),DAY(salacsv__2[[#This Row],[Hora de Llegada]]))</f>
        <v>45023</v>
      </c>
      <c r="P688" s="6">
        <f>MOD(salacsv__2[[#This Row],[Hora de Llegada]],1)</f>
        <v>7.9166666670062114E-2</v>
      </c>
      <c r="Q688" s="6">
        <f>MOD(salacsv__2[[#This Row],[Hora de Salida]],1)</f>
        <v>0.23541666667006211</v>
      </c>
      <c r="R688" s="6">
        <f>IF(salacsv__2[[#This Row],[Estado de la Mesa]]="Ocupada",(salacsv__2[[#This Row],[Hora de salida2]]-salacsv__2[[#This Row],[Hora de llegada2]])+$V$2,salacsv__2[[#This Row],[Hora de salida2]]-salacsv__2[[#This Row],[Hora de llegada2]])</f>
        <v>0.15625</v>
      </c>
      <c r="S688" s="5">
        <f>VLOOKUP(salacsv__2[[#This Row],[Número de Orden]],Hoja4!A690:C1456,3,FALSE)/60</f>
        <v>0.48333333333333334</v>
      </c>
      <c r="T688" s="5">
        <f>IF(salacsv__2[[#This Row],[Tiempo de permanencia]]*24-S688&lt;0,0,salacsv__2[[#This Row],[Tiempo de permanencia]]*24-S688)</f>
        <v>3.2666666666666666</v>
      </c>
      <c r="U688" t="str">
        <f>IF(salacsv__2[[#This Row],[Tiempo de degustación (Horas)]]&gt;0,"SI","NO")</f>
        <v>SI</v>
      </c>
      <c r="W688" s="7" t="str">
        <f>TEXT(salacsv__2[[#This Row],[Fecha de factura]],"DDDD")</f>
        <v>viernes</v>
      </c>
    </row>
    <row r="689" spans="1:23" x14ac:dyDescent="0.25">
      <c r="A689">
        <v>3</v>
      </c>
      <c r="B689" t="s">
        <v>221</v>
      </c>
      <c r="C689">
        <v>1</v>
      </c>
      <c r="D689" s="8">
        <v>45023.143055555556</v>
      </c>
      <c r="E689" s="8">
        <v>45023.210416666669</v>
      </c>
      <c r="F689" t="s">
        <v>73</v>
      </c>
      <c r="G689" t="s">
        <v>22</v>
      </c>
      <c r="H689" t="s">
        <v>16</v>
      </c>
      <c r="I689" s="5">
        <v>48.7</v>
      </c>
      <c r="J689" t="s">
        <v>24</v>
      </c>
      <c r="K689">
        <v>688</v>
      </c>
      <c r="L689" t="s">
        <v>49</v>
      </c>
      <c r="M689" t="s">
        <v>26</v>
      </c>
      <c r="N689">
        <f>VLOOKUP(salacsv__2[[#This Row],[Número de Orden]],Hoja4!A691:B1457,2,FALSE)</f>
        <v>29</v>
      </c>
      <c r="O689" s="9">
        <f>DATE(YEAR(salacsv__2[[#This Row],[Hora de Llegada]]),MONTH(salacsv__2[[#This Row],[Hora de Llegada]]),DAY(salacsv__2[[#This Row],[Hora de Llegada]]))</f>
        <v>45023</v>
      </c>
      <c r="P689" s="6">
        <f>MOD(salacsv__2[[#This Row],[Hora de Llegada]],1)</f>
        <v>0.14305555555620231</v>
      </c>
      <c r="Q689" s="6">
        <f>MOD(salacsv__2[[#This Row],[Hora de Salida]],1)</f>
        <v>0.21041666666860692</v>
      </c>
      <c r="R689" s="6">
        <f>IF(salacsv__2[[#This Row],[Estado de la Mesa]]="Ocupada",(salacsv__2[[#This Row],[Hora de salida2]]-salacsv__2[[#This Row],[Hora de llegada2]])+$V$2,salacsv__2[[#This Row],[Hora de salida2]]-salacsv__2[[#This Row],[Hora de llegada2]])</f>
        <v>7.7777777779071286E-2</v>
      </c>
      <c r="S689" s="5">
        <f>VLOOKUP(salacsv__2[[#This Row],[Número de Orden]],Hoja4!A691:C1457,3,FALSE)/60</f>
        <v>0.23333333333333334</v>
      </c>
      <c r="T689" s="5">
        <f>IF(salacsv__2[[#This Row],[Tiempo de permanencia]]*24-S689&lt;0,0,salacsv__2[[#This Row],[Tiempo de permanencia]]*24-S689)</f>
        <v>1.6333333333643774</v>
      </c>
      <c r="U689" t="str">
        <f>IF(salacsv__2[[#This Row],[Tiempo de degustación (Horas)]]&gt;0,"SI","NO")</f>
        <v>SI</v>
      </c>
      <c r="W689" s="7" t="str">
        <f>TEXT(salacsv__2[[#This Row],[Fecha de factura]],"DDDD")</f>
        <v>viernes</v>
      </c>
    </row>
    <row r="690" spans="1:23" x14ac:dyDescent="0.25">
      <c r="A690">
        <v>14</v>
      </c>
      <c r="B690" t="s">
        <v>1057</v>
      </c>
      <c r="C690">
        <v>1</v>
      </c>
      <c r="D690" s="8">
        <v>45023.025000000001</v>
      </c>
      <c r="E690" s="8">
        <v>45023.098611111112</v>
      </c>
      <c r="F690" t="s">
        <v>73</v>
      </c>
      <c r="G690" t="s">
        <v>22</v>
      </c>
      <c r="H690" t="s">
        <v>16</v>
      </c>
      <c r="I690" s="5">
        <v>10.25</v>
      </c>
      <c r="J690" t="s">
        <v>24</v>
      </c>
      <c r="K690">
        <v>689</v>
      </c>
      <c r="L690" t="s">
        <v>70</v>
      </c>
      <c r="M690" t="s">
        <v>1058</v>
      </c>
      <c r="N690">
        <f>VLOOKUP(salacsv__2[[#This Row],[Número de Orden]],Hoja4!A692:B1458,2,FALSE)</f>
        <v>165</v>
      </c>
      <c r="O690" s="9">
        <f>DATE(YEAR(salacsv__2[[#This Row],[Hora de Llegada]]),MONTH(salacsv__2[[#This Row],[Hora de Llegada]]),DAY(salacsv__2[[#This Row],[Hora de Llegada]]))</f>
        <v>45023</v>
      </c>
      <c r="P690" s="6">
        <f>MOD(salacsv__2[[#This Row],[Hora de Llegada]],1)</f>
        <v>2.5000000001455192E-2</v>
      </c>
      <c r="Q690" s="6">
        <f>MOD(salacsv__2[[#This Row],[Hora de Salida]],1)</f>
        <v>9.8611111112404615E-2</v>
      </c>
      <c r="R690" s="6">
        <f>IF(salacsv__2[[#This Row],[Estado de la Mesa]]="Ocupada",(salacsv__2[[#This Row],[Hora de salida2]]-salacsv__2[[#This Row],[Hora de llegada2]])+$V$2,salacsv__2[[#This Row],[Hora de salida2]]-salacsv__2[[#This Row],[Hora de llegada2]])</f>
        <v>8.4027777777616094E-2</v>
      </c>
      <c r="S690" s="5">
        <f>VLOOKUP(salacsv__2[[#This Row],[Número de Orden]],Hoja4!A692:C1458,3,FALSE)/60</f>
        <v>0.48333333333333334</v>
      </c>
      <c r="T690" s="5">
        <f>IF(salacsv__2[[#This Row],[Tiempo de permanencia]]*24-S690&lt;0,0,salacsv__2[[#This Row],[Tiempo de permanencia]]*24-S690)</f>
        <v>1.5333333333294528</v>
      </c>
      <c r="U690" t="str">
        <f>IF(salacsv__2[[#This Row],[Tiempo de degustación (Horas)]]&gt;0,"SI","NO")</f>
        <v>SI</v>
      </c>
      <c r="W690" s="7" t="str">
        <f>TEXT(salacsv__2[[#This Row],[Fecha de factura]],"DDDD")</f>
        <v>viernes</v>
      </c>
    </row>
    <row r="691" spans="1:23" x14ac:dyDescent="0.25">
      <c r="A691">
        <v>15</v>
      </c>
      <c r="B691" t="s">
        <v>874</v>
      </c>
      <c r="C691">
        <v>4</v>
      </c>
      <c r="D691" s="8">
        <v>45023.113194444442</v>
      </c>
      <c r="E691" s="8">
        <v>45023.238194444442</v>
      </c>
      <c r="F691" t="s">
        <v>21</v>
      </c>
      <c r="G691" t="s">
        <v>15</v>
      </c>
      <c r="H691" t="s">
        <v>36</v>
      </c>
      <c r="I691" s="5">
        <v>37.22</v>
      </c>
      <c r="J691" t="s">
        <v>28</v>
      </c>
      <c r="K691">
        <v>690</v>
      </c>
      <c r="L691" t="s">
        <v>59</v>
      </c>
      <c r="M691" t="s">
        <v>1059</v>
      </c>
      <c r="N691">
        <f>VLOOKUP(salacsv__2[[#This Row],[Número de Orden]],Hoja4!A693:B1459,2,FALSE)</f>
        <v>191</v>
      </c>
      <c r="O691" s="9">
        <f>DATE(YEAR(salacsv__2[[#This Row],[Hora de Llegada]]),MONTH(salacsv__2[[#This Row],[Hora de Llegada]]),DAY(salacsv__2[[#This Row],[Hora de Llegada]]))</f>
        <v>45023</v>
      </c>
      <c r="P691" s="6">
        <f>MOD(salacsv__2[[#This Row],[Hora de Llegada]],1)</f>
        <v>0.1131944444423425</v>
      </c>
      <c r="Q691" s="6">
        <f>MOD(salacsv__2[[#This Row],[Hora de Salida]],1)</f>
        <v>0.2381944444423425</v>
      </c>
      <c r="R691" s="6">
        <f>IF(salacsv__2[[#This Row],[Estado de la Mesa]]="Ocupada",(salacsv__2[[#This Row],[Hora de salida2]]-salacsv__2[[#This Row],[Hora de llegada2]])+$V$2,salacsv__2[[#This Row],[Hora de salida2]]-salacsv__2[[#This Row],[Hora de llegada2]])</f>
        <v>0.125</v>
      </c>
      <c r="S691" s="5">
        <f>VLOOKUP(salacsv__2[[#This Row],[Número de Orden]],Hoja4!A693:C1459,3,FALSE)/60</f>
        <v>2.3833333333333333</v>
      </c>
      <c r="T691" s="5">
        <f>IF(salacsv__2[[#This Row],[Tiempo de permanencia]]*24-S691&lt;0,0,salacsv__2[[#This Row],[Tiempo de permanencia]]*24-S691)</f>
        <v>0.6166666666666667</v>
      </c>
      <c r="U691" t="str">
        <f>IF(salacsv__2[[#This Row],[Tiempo de degustación (Horas)]]&gt;0,"SI","NO")</f>
        <v>SI</v>
      </c>
      <c r="W691" s="7" t="str">
        <f>TEXT(salacsv__2[[#This Row],[Fecha de factura]],"DDDD")</f>
        <v>viernes</v>
      </c>
    </row>
    <row r="692" spans="1:23" x14ac:dyDescent="0.25">
      <c r="A692">
        <v>19</v>
      </c>
      <c r="B692" t="s">
        <v>222</v>
      </c>
      <c r="C692">
        <v>4</v>
      </c>
      <c r="D692" s="8">
        <v>45023.071527777778</v>
      </c>
      <c r="E692" s="8">
        <v>45023.220138888886</v>
      </c>
      <c r="F692" t="s">
        <v>52</v>
      </c>
      <c r="G692" t="s">
        <v>15</v>
      </c>
      <c r="H692" t="s">
        <v>36</v>
      </c>
      <c r="I692" s="5">
        <v>13.9</v>
      </c>
      <c r="J692" t="s">
        <v>24</v>
      </c>
      <c r="K692">
        <v>691</v>
      </c>
      <c r="L692" t="s">
        <v>37</v>
      </c>
      <c r="M692" t="s">
        <v>92</v>
      </c>
      <c r="N692">
        <f>VLOOKUP(salacsv__2[[#This Row],[Número de Orden]],Hoja4!A694:B1460,2,FALSE)</f>
        <v>66</v>
      </c>
      <c r="O692" s="9">
        <f>DATE(YEAR(salacsv__2[[#This Row],[Hora de Llegada]]),MONTH(salacsv__2[[#This Row],[Hora de Llegada]]),DAY(salacsv__2[[#This Row],[Hora de Llegada]]))</f>
        <v>45023</v>
      </c>
      <c r="P692" s="6">
        <f>MOD(salacsv__2[[#This Row],[Hora de Llegada]],1)</f>
        <v>7.1527777778101154E-2</v>
      </c>
      <c r="Q692" s="6">
        <f>MOD(salacsv__2[[#This Row],[Hora de Salida]],1)</f>
        <v>0.22013888888614019</v>
      </c>
      <c r="R692" s="6">
        <f>IF(salacsv__2[[#This Row],[Estado de la Mesa]]="Ocupada",(salacsv__2[[#This Row],[Hora de salida2]]-salacsv__2[[#This Row],[Hora de llegada2]])+$V$2,salacsv__2[[#This Row],[Hora de salida2]]-salacsv__2[[#This Row],[Hora de llegada2]])</f>
        <v>0.1590277777747057</v>
      </c>
      <c r="S692" s="5">
        <f>VLOOKUP(salacsv__2[[#This Row],[Número de Orden]],Hoja4!A694:C1460,3,FALSE)/60</f>
        <v>0.56666666666666665</v>
      </c>
      <c r="T692" s="5">
        <f>IF(salacsv__2[[#This Row],[Tiempo de permanencia]]*24-S692&lt;0,0,salacsv__2[[#This Row],[Tiempo de permanencia]]*24-S692)</f>
        <v>3.2499999999262705</v>
      </c>
      <c r="U692" t="str">
        <f>IF(salacsv__2[[#This Row],[Tiempo de degustación (Horas)]]&gt;0,"SI","NO")</f>
        <v>SI</v>
      </c>
      <c r="W692" s="7" t="str">
        <f>TEXT(salacsv__2[[#This Row],[Fecha de factura]],"DDDD")</f>
        <v>viernes</v>
      </c>
    </row>
    <row r="693" spans="1:23" x14ac:dyDescent="0.25">
      <c r="A693">
        <v>9</v>
      </c>
      <c r="B693" t="s">
        <v>490</v>
      </c>
      <c r="C693">
        <v>2</v>
      </c>
      <c r="D693" s="8">
        <v>45023.036805555559</v>
      </c>
      <c r="E693" s="8">
        <v>45023.18472222222</v>
      </c>
      <c r="F693" t="s">
        <v>73</v>
      </c>
      <c r="G693" t="s">
        <v>15</v>
      </c>
      <c r="H693" t="s">
        <v>16</v>
      </c>
      <c r="I693" s="5">
        <v>25.92</v>
      </c>
      <c r="J693" t="s">
        <v>28</v>
      </c>
      <c r="K693">
        <v>692</v>
      </c>
      <c r="L693" t="s">
        <v>49</v>
      </c>
      <c r="M693" t="s">
        <v>1060</v>
      </c>
      <c r="N693">
        <f>VLOOKUP(salacsv__2[[#This Row],[Número de Orden]],Hoja4!A695:B1461,2,FALSE)</f>
        <v>173</v>
      </c>
      <c r="O693" s="9">
        <f>DATE(YEAR(salacsv__2[[#This Row],[Hora de Llegada]]),MONTH(salacsv__2[[#This Row],[Hora de Llegada]]),DAY(salacsv__2[[#This Row],[Hora de Llegada]]))</f>
        <v>45023</v>
      </c>
      <c r="P693" s="6">
        <f>MOD(salacsv__2[[#This Row],[Hora de Llegada]],1)</f>
        <v>3.680555555911269E-2</v>
      </c>
      <c r="Q693" s="6">
        <f>MOD(salacsv__2[[#This Row],[Hora de Salida]],1)</f>
        <v>0.18472222222044365</v>
      </c>
      <c r="R693" s="6">
        <f>IF(salacsv__2[[#This Row],[Estado de la Mesa]]="Ocupada",(salacsv__2[[#This Row],[Hora de salida2]]-salacsv__2[[#This Row],[Hora de llegada2]])+$V$2,salacsv__2[[#This Row],[Hora de salida2]]-salacsv__2[[#This Row],[Hora de llegada2]])</f>
        <v>0.14791666666133096</v>
      </c>
      <c r="S693" s="5">
        <f>VLOOKUP(salacsv__2[[#This Row],[Número de Orden]],Hoja4!A695:C1461,3,FALSE)/60</f>
        <v>1.6666666666666667</v>
      </c>
      <c r="T693" s="5">
        <f>IF(salacsv__2[[#This Row],[Tiempo de permanencia]]*24-S693&lt;0,0,salacsv__2[[#This Row],[Tiempo de permanencia]]*24-S693)</f>
        <v>1.8833333332052764</v>
      </c>
      <c r="U693" t="str">
        <f>IF(salacsv__2[[#This Row],[Tiempo de degustación (Horas)]]&gt;0,"SI","NO")</f>
        <v>SI</v>
      </c>
      <c r="W693" s="7" t="str">
        <f>TEXT(salacsv__2[[#This Row],[Fecha de factura]],"DDDD")</f>
        <v>viernes</v>
      </c>
    </row>
    <row r="694" spans="1:23" x14ac:dyDescent="0.25">
      <c r="A694">
        <v>15</v>
      </c>
      <c r="B694" t="s">
        <v>734</v>
      </c>
      <c r="C694">
        <v>4</v>
      </c>
      <c r="D694" s="8">
        <v>45023.155555555553</v>
      </c>
      <c r="E694" s="8">
        <v>45023.313194444447</v>
      </c>
      <c r="F694" t="s">
        <v>52</v>
      </c>
      <c r="G694" t="s">
        <v>22</v>
      </c>
      <c r="H694" t="s">
        <v>16</v>
      </c>
      <c r="I694" s="5">
        <v>28.31</v>
      </c>
      <c r="J694" t="s">
        <v>17</v>
      </c>
      <c r="K694">
        <v>693</v>
      </c>
      <c r="L694" t="s">
        <v>62</v>
      </c>
      <c r="M694" t="s">
        <v>1061</v>
      </c>
      <c r="N694">
        <f>VLOOKUP(salacsv__2[[#This Row],[Número de Orden]],Hoja4!A696:B1462,2,FALSE)</f>
        <v>78</v>
      </c>
      <c r="O694" s="9">
        <f>DATE(YEAR(salacsv__2[[#This Row],[Hora de Llegada]]),MONTH(salacsv__2[[#This Row],[Hora de Llegada]]),DAY(salacsv__2[[#This Row],[Hora de Llegada]]))</f>
        <v>45023</v>
      </c>
      <c r="P694" s="6">
        <f>MOD(salacsv__2[[#This Row],[Hora de Llegada]],1)</f>
        <v>0.15555555555329192</v>
      </c>
      <c r="Q694" s="6">
        <f>MOD(salacsv__2[[#This Row],[Hora de Salida]],1)</f>
        <v>0.31319444444670808</v>
      </c>
      <c r="R694" s="6">
        <f>IF(salacsv__2[[#This Row],[Estado de la Mesa]]="Ocupada",(salacsv__2[[#This Row],[Hora de salida2]]-salacsv__2[[#This Row],[Hora de llegada2]])+$V$2,salacsv__2[[#This Row],[Hora de salida2]]-salacsv__2[[#This Row],[Hora de llegada2]])</f>
        <v>0.15763888889341615</v>
      </c>
      <c r="S694" s="5">
        <f>VLOOKUP(salacsv__2[[#This Row],[Número de Orden]],Hoja4!A696:C1462,3,FALSE)/60</f>
        <v>0.73333333333333328</v>
      </c>
      <c r="T694" s="5">
        <f>IF(salacsv__2[[#This Row],[Tiempo de permanencia]]*24-S694&lt;0,0,salacsv__2[[#This Row],[Tiempo de permanencia]]*24-S694)</f>
        <v>3.0500000001086542</v>
      </c>
      <c r="U694" t="str">
        <f>IF(salacsv__2[[#This Row],[Tiempo de degustación (Horas)]]&gt;0,"SI","NO")</f>
        <v>SI</v>
      </c>
      <c r="W694" s="7" t="str">
        <f>TEXT(salacsv__2[[#This Row],[Fecha de factura]],"DDDD")</f>
        <v>viernes</v>
      </c>
    </row>
    <row r="695" spans="1:23" x14ac:dyDescent="0.25">
      <c r="A695">
        <v>5</v>
      </c>
      <c r="B695" t="s">
        <v>195</v>
      </c>
      <c r="C695">
        <v>4</v>
      </c>
      <c r="D695" s="8">
        <v>45023.07708333333</v>
      </c>
      <c r="E695" s="8">
        <v>45023.217361111114</v>
      </c>
      <c r="F695" t="s">
        <v>32</v>
      </c>
      <c r="G695" t="s">
        <v>22</v>
      </c>
      <c r="H695" t="s">
        <v>16</v>
      </c>
      <c r="I695" s="5">
        <v>23.66</v>
      </c>
      <c r="J695" t="s">
        <v>17</v>
      </c>
      <c r="K695">
        <v>694</v>
      </c>
      <c r="L695" t="s">
        <v>91</v>
      </c>
      <c r="M695" t="s">
        <v>1062</v>
      </c>
      <c r="N695">
        <f>VLOOKUP(salacsv__2[[#This Row],[Número de Orden]],Hoja4!A697:B1463,2,FALSE)</f>
        <v>157</v>
      </c>
      <c r="O695" s="9">
        <f>DATE(YEAR(salacsv__2[[#This Row],[Hora de Llegada]]),MONTH(salacsv__2[[#This Row],[Hora de Llegada]]),DAY(salacsv__2[[#This Row],[Hora de Llegada]]))</f>
        <v>45023</v>
      </c>
      <c r="P695" s="6">
        <f>MOD(salacsv__2[[#This Row],[Hora de Llegada]],1)</f>
        <v>7.7083333329937886E-2</v>
      </c>
      <c r="Q695" s="6">
        <f>MOD(salacsv__2[[#This Row],[Hora de Salida]],1)</f>
        <v>0.21736111111385981</v>
      </c>
      <c r="R695" s="6">
        <f>IF(salacsv__2[[#This Row],[Estado de la Mesa]]="Ocupada",(salacsv__2[[#This Row],[Hora de salida2]]-salacsv__2[[#This Row],[Hora de llegada2]])+$V$2,salacsv__2[[#This Row],[Hora de salida2]]-salacsv__2[[#This Row],[Hora de llegada2]])</f>
        <v>0.14027777778392192</v>
      </c>
      <c r="S695" s="5">
        <f>VLOOKUP(salacsv__2[[#This Row],[Número de Orden]],Hoja4!A697:C1463,3,FALSE)/60</f>
        <v>2.1333333333333333</v>
      </c>
      <c r="T695" s="5">
        <f>IF(salacsv__2[[#This Row],[Tiempo de permanencia]]*24-S695&lt;0,0,salacsv__2[[#This Row],[Tiempo de permanencia]]*24-S695)</f>
        <v>1.2333333334807928</v>
      </c>
      <c r="U695" t="str">
        <f>IF(salacsv__2[[#This Row],[Tiempo de degustación (Horas)]]&gt;0,"SI","NO")</f>
        <v>SI</v>
      </c>
      <c r="W695" s="7" t="str">
        <f>TEXT(salacsv__2[[#This Row],[Fecha de factura]],"DDDD")</f>
        <v>viernes</v>
      </c>
    </row>
    <row r="696" spans="1:23" x14ac:dyDescent="0.25">
      <c r="A696">
        <v>9</v>
      </c>
      <c r="B696" t="s">
        <v>620</v>
      </c>
      <c r="C696">
        <v>1</v>
      </c>
      <c r="D696" s="8">
        <v>45023.084722222222</v>
      </c>
      <c r="E696" s="8">
        <v>45023.230555555558</v>
      </c>
      <c r="F696" t="s">
        <v>52</v>
      </c>
      <c r="G696" t="s">
        <v>22</v>
      </c>
      <c r="H696" t="s">
        <v>16</v>
      </c>
      <c r="I696" s="5">
        <v>18.23</v>
      </c>
      <c r="J696" t="s">
        <v>24</v>
      </c>
      <c r="K696">
        <v>695</v>
      </c>
      <c r="L696" t="s">
        <v>91</v>
      </c>
      <c r="M696" t="s">
        <v>254</v>
      </c>
      <c r="N696">
        <f>VLOOKUP(salacsv__2[[#This Row],[Número de Orden]],Hoja4!A698:B1464,2,FALSE)</f>
        <v>116</v>
      </c>
      <c r="O696" s="9">
        <f>DATE(YEAR(salacsv__2[[#This Row],[Hora de Llegada]]),MONTH(salacsv__2[[#This Row],[Hora de Llegada]]),DAY(salacsv__2[[#This Row],[Hora de Llegada]]))</f>
        <v>45023</v>
      </c>
      <c r="P696" s="6">
        <f>MOD(salacsv__2[[#This Row],[Hora de Llegada]],1)</f>
        <v>8.4722222221898846E-2</v>
      </c>
      <c r="Q696" s="6">
        <f>MOD(salacsv__2[[#This Row],[Hora de Salida]],1)</f>
        <v>0.2305555555576575</v>
      </c>
      <c r="R696" s="6">
        <f>IF(salacsv__2[[#This Row],[Estado de la Mesa]]="Ocupada",(salacsv__2[[#This Row],[Hora de salida2]]-salacsv__2[[#This Row],[Hora de llegada2]])+$V$2,salacsv__2[[#This Row],[Hora de salida2]]-salacsv__2[[#This Row],[Hora de llegada2]])</f>
        <v>0.15625000000242531</v>
      </c>
      <c r="S696" s="5">
        <f>VLOOKUP(salacsv__2[[#This Row],[Número de Orden]],Hoja4!A698:C1464,3,FALSE)/60</f>
        <v>0.6166666666666667</v>
      </c>
      <c r="T696" s="5">
        <f>IF(salacsv__2[[#This Row],[Tiempo de permanencia]]*24-S696&lt;0,0,salacsv__2[[#This Row],[Tiempo de permanencia]]*24-S696)</f>
        <v>3.133333333391541</v>
      </c>
      <c r="U696" t="str">
        <f>IF(salacsv__2[[#This Row],[Tiempo de degustación (Horas)]]&gt;0,"SI","NO")</f>
        <v>SI</v>
      </c>
      <c r="W696" s="7" t="str">
        <f>TEXT(salacsv__2[[#This Row],[Fecha de factura]],"DDDD")</f>
        <v>viernes</v>
      </c>
    </row>
    <row r="697" spans="1:23" x14ac:dyDescent="0.25">
      <c r="A697">
        <v>2</v>
      </c>
      <c r="B697" t="s">
        <v>223</v>
      </c>
      <c r="C697">
        <v>6</v>
      </c>
      <c r="D697" s="8">
        <v>45023.094444444447</v>
      </c>
      <c r="E697" s="8">
        <v>45023.257638888892</v>
      </c>
      <c r="F697" t="s">
        <v>73</v>
      </c>
      <c r="G697" t="s">
        <v>15</v>
      </c>
      <c r="H697" t="s">
        <v>16</v>
      </c>
      <c r="I697" s="5">
        <v>18.760000000000002</v>
      </c>
      <c r="J697" t="s">
        <v>24</v>
      </c>
      <c r="K697">
        <v>696</v>
      </c>
      <c r="L697" t="s">
        <v>18</v>
      </c>
      <c r="M697" t="s">
        <v>89</v>
      </c>
      <c r="N697">
        <f>VLOOKUP(salacsv__2[[#This Row],[Número de Orden]],Hoja4!A699:B1465,2,FALSE)</f>
        <v>46</v>
      </c>
      <c r="O697" s="9">
        <f>DATE(YEAR(salacsv__2[[#This Row],[Hora de Llegada]]),MONTH(salacsv__2[[#This Row],[Hora de Llegada]]),DAY(salacsv__2[[#This Row],[Hora de Llegada]]))</f>
        <v>45023</v>
      </c>
      <c r="P697" s="6">
        <f>MOD(salacsv__2[[#This Row],[Hora de Llegada]],1)</f>
        <v>9.4444444446708076E-2</v>
      </c>
      <c r="Q697" s="6">
        <f>MOD(salacsv__2[[#This Row],[Hora de Salida]],1)</f>
        <v>0.25763888889196096</v>
      </c>
      <c r="R697" s="6">
        <f>IF(salacsv__2[[#This Row],[Estado de la Mesa]]="Ocupada",(salacsv__2[[#This Row],[Hora de salida2]]-salacsv__2[[#This Row],[Hora de llegada2]])+$V$2,salacsv__2[[#This Row],[Hora de salida2]]-salacsv__2[[#This Row],[Hora de llegada2]])</f>
        <v>0.17361111111191954</v>
      </c>
      <c r="S697" s="5">
        <f>VLOOKUP(salacsv__2[[#This Row],[Número de Orden]],Hoja4!A699:C1465,3,FALSE)/60</f>
        <v>0.38333333333333336</v>
      </c>
      <c r="T697" s="5">
        <f>IF(salacsv__2[[#This Row],[Tiempo de permanencia]]*24-S697&lt;0,0,salacsv__2[[#This Row],[Tiempo de permanencia]]*24-S697)</f>
        <v>3.7833333333527359</v>
      </c>
      <c r="U697" t="str">
        <f>IF(salacsv__2[[#This Row],[Tiempo de degustación (Horas)]]&gt;0,"SI","NO")</f>
        <v>SI</v>
      </c>
      <c r="W697" s="7" t="str">
        <f>TEXT(salacsv__2[[#This Row],[Fecha de factura]],"DDDD")</f>
        <v>viernes</v>
      </c>
    </row>
    <row r="698" spans="1:23" x14ac:dyDescent="0.25">
      <c r="A698">
        <v>4</v>
      </c>
      <c r="B698" t="s">
        <v>1063</v>
      </c>
      <c r="C698">
        <v>1</v>
      </c>
      <c r="D698" s="8">
        <v>45023.158333333333</v>
      </c>
      <c r="E698" s="8">
        <v>45023.279166666667</v>
      </c>
      <c r="F698" t="s">
        <v>32</v>
      </c>
      <c r="G698" t="s">
        <v>22</v>
      </c>
      <c r="H698" t="s">
        <v>16</v>
      </c>
      <c r="I698" s="5">
        <v>34.35</v>
      </c>
      <c r="J698" t="s">
        <v>28</v>
      </c>
      <c r="K698">
        <v>697</v>
      </c>
      <c r="L698" t="s">
        <v>55</v>
      </c>
      <c r="M698" t="s">
        <v>1064</v>
      </c>
      <c r="N698">
        <f>VLOOKUP(salacsv__2[[#This Row],[Número de Orden]],Hoja4!A700:B1466,2,FALSE)</f>
        <v>199</v>
      </c>
      <c r="O698" s="9">
        <f>DATE(YEAR(salacsv__2[[#This Row],[Hora de Llegada]]),MONTH(salacsv__2[[#This Row],[Hora de Llegada]]),DAY(salacsv__2[[#This Row],[Hora de Llegada]]))</f>
        <v>45023</v>
      </c>
      <c r="P698" s="6">
        <f>MOD(salacsv__2[[#This Row],[Hora de Llegada]],1)</f>
        <v>0.15833333333284827</v>
      </c>
      <c r="Q698" s="6">
        <f>MOD(salacsv__2[[#This Row],[Hora de Salida]],1)</f>
        <v>0.27916666666715173</v>
      </c>
      <c r="R698" s="6">
        <f>IF(salacsv__2[[#This Row],[Estado de la Mesa]]="Ocupada",(salacsv__2[[#This Row],[Hora de salida2]]-salacsv__2[[#This Row],[Hora de llegada2]])+$V$2,salacsv__2[[#This Row],[Hora de salida2]]-salacsv__2[[#This Row],[Hora de llegada2]])</f>
        <v>0.12083333333430346</v>
      </c>
      <c r="S698" s="5">
        <f>VLOOKUP(salacsv__2[[#This Row],[Número de Orden]],Hoja4!A700:C1466,3,FALSE)/60</f>
        <v>1.7833333333333334</v>
      </c>
      <c r="T698" s="5">
        <f>IF(salacsv__2[[#This Row],[Tiempo de permanencia]]*24-S698&lt;0,0,salacsv__2[[#This Row],[Tiempo de permanencia]]*24-S698)</f>
        <v>1.1166666666899496</v>
      </c>
      <c r="U698" t="str">
        <f>IF(salacsv__2[[#This Row],[Tiempo de degustación (Horas)]]&gt;0,"SI","NO")</f>
        <v>SI</v>
      </c>
      <c r="W698" s="7" t="str">
        <f>TEXT(salacsv__2[[#This Row],[Fecha de factura]],"DDDD")</f>
        <v>viernes</v>
      </c>
    </row>
    <row r="699" spans="1:23" x14ac:dyDescent="0.25">
      <c r="A699">
        <v>19</v>
      </c>
      <c r="B699" t="s">
        <v>177</v>
      </c>
      <c r="C699">
        <v>4</v>
      </c>
      <c r="D699" s="8">
        <v>45023.104166666664</v>
      </c>
      <c r="E699" s="8">
        <v>45023.267361111109</v>
      </c>
      <c r="F699" t="s">
        <v>73</v>
      </c>
      <c r="G699" t="s">
        <v>15</v>
      </c>
      <c r="H699" t="s">
        <v>16</v>
      </c>
      <c r="I699" s="5">
        <v>39.89</v>
      </c>
      <c r="J699" t="s">
        <v>17</v>
      </c>
      <c r="K699">
        <v>698</v>
      </c>
      <c r="L699" t="s">
        <v>29</v>
      </c>
      <c r="M699" t="s">
        <v>1065</v>
      </c>
      <c r="N699">
        <f>VLOOKUP(salacsv__2[[#This Row],[Número de Orden]],Hoja4!A701:B1467,2,FALSE)</f>
        <v>185</v>
      </c>
      <c r="O699" s="9">
        <f>DATE(YEAR(salacsv__2[[#This Row],[Hora de Llegada]]),MONTH(salacsv__2[[#This Row],[Hora de Llegada]]),DAY(salacsv__2[[#This Row],[Hora de Llegada]]))</f>
        <v>45023</v>
      </c>
      <c r="P699" s="6">
        <f>MOD(salacsv__2[[#This Row],[Hora de Llegada]],1)</f>
        <v>0.10416666666424135</v>
      </c>
      <c r="Q699" s="6">
        <f>MOD(salacsv__2[[#This Row],[Hora de Salida]],1)</f>
        <v>0.26736111110949423</v>
      </c>
      <c r="R699" s="6">
        <f>IF(salacsv__2[[#This Row],[Estado de la Mesa]]="Ocupada",(salacsv__2[[#This Row],[Hora de salida2]]-salacsv__2[[#This Row],[Hora de llegada2]])+$V$2,salacsv__2[[#This Row],[Hora de salida2]]-salacsv__2[[#This Row],[Hora de llegada2]])</f>
        <v>0.16319444444525288</v>
      </c>
      <c r="S699" s="5">
        <f>VLOOKUP(salacsv__2[[#This Row],[Número de Orden]],Hoja4!A701:C1467,3,FALSE)/60</f>
        <v>1.6833333333333333</v>
      </c>
      <c r="T699" s="5">
        <f>IF(salacsv__2[[#This Row],[Tiempo de permanencia]]*24-S699&lt;0,0,salacsv__2[[#This Row],[Tiempo de permanencia]]*24-S699)</f>
        <v>2.2333333333527357</v>
      </c>
      <c r="U699" t="str">
        <f>IF(salacsv__2[[#This Row],[Tiempo de degustación (Horas)]]&gt;0,"SI","NO")</f>
        <v>SI</v>
      </c>
      <c r="W699" s="7" t="str">
        <f>TEXT(salacsv__2[[#This Row],[Fecha de factura]],"DDDD")</f>
        <v>viernes</v>
      </c>
    </row>
    <row r="700" spans="1:23" x14ac:dyDescent="0.25">
      <c r="A700">
        <v>8</v>
      </c>
      <c r="B700" t="s">
        <v>224</v>
      </c>
      <c r="C700">
        <v>6</v>
      </c>
      <c r="D700" s="8">
        <v>45023.065972222219</v>
      </c>
      <c r="E700" s="8">
        <v>45023.12222222222</v>
      </c>
      <c r="F700" t="s">
        <v>32</v>
      </c>
      <c r="G700" t="s">
        <v>22</v>
      </c>
      <c r="H700" t="s">
        <v>16</v>
      </c>
      <c r="I700" s="5">
        <v>38.44</v>
      </c>
      <c r="J700" t="s">
        <v>28</v>
      </c>
      <c r="K700">
        <v>699</v>
      </c>
      <c r="L700" t="s">
        <v>59</v>
      </c>
      <c r="M700" t="s">
        <v>26</v>
      </c>
      <c r="N700">
        <f>VLOOKUP(salacsv__2[[#This Row],[Número de Orden]],Hoja4!A702:B1468,2,FALSE)</f>
        <v>58</v>
      </c>
      <c r="O700" s="9">
        <f>DATE(YEAR(salacsv__2[[#This Row],[Hora de Llegada]]),MONTH(salacsv__2[[#This Row],[Hora de Llegada]]),DAY(salacsv__2[[#This Row],[Hora de Llegada]]))</f>
        <v>45023</v>
      </c>
      <c r="P700" s="6">
        <f>MOD(salacsv__2[[#This Row],[Hora de Llegada]],1)</f>
        <v>6.5972222218988463E-2</v>
      </c>
      <c r="Q700" s="6">
        <f>MOD(salacsv__2[[#This Row],[Hora de Salida]],1)</f>
        <v>0.12222222222044365</v>
      </c>
      <c r="R700" s="6">
        <f>IF(salacsv__2[[#This Row],[Estado de la Mesa]]="Ocupada",(salacsv__2[[#This Row],[Hora de salida2]]-salacsv__2[[#This Row],[Hora de llegada2]])+$V$2,salacsv__2[[#This Row],[Hora de salida2]]-salacsv__2[[#This Row],[Hora de llegada2]])</f>
        <v>5.6250000001455192E-2</v>
      </c>
      <c r="S700" s="5">
        <f>VLOOKUP(salacsv__2[[#This Row],[Número de Orden]],Hoja4!A702:C1468,3,FALSE)/60</f>
        <v>0.18333333333333332</v>
      </c>
      <c r="T700" s="5">
        <f>IF(salacsv__2[[#This Row],[Tiempo de permanencia]]*24-S700&lt;0,0,salacsv__2[[#This Row],[Tiempo de permanencia]]*24-S700)</f>
        <v>1.1666666667015912</v>
      </c>
      <c r="U700" t="str">
        <f>IF(salacsv__2[[#This Row],[Tiempo de degustación (Horas)]]&gt;0,"SI","NO")</f>
        <v>SI</v>
      </c>
      <c r="W700" s="7" t="str">
        <f>TEXT(salacsv__2[[#This Row],[Fecha de factura]],"DDDD")</f>
        <v>viernes</v>
      </c>
    </row>
    <row r="701" spans="1:23" x14ac:dyDescent="0.25">
      <c r="A701">
        <v>8</v>
      </c>
      <c r="B701" t="s">
        <v>1066</v>
      </c>
      <c r="C701">
        <v>2</v>
      </c>
      <c r="D701" s="8">
        <v>45023.015972222223</v>
      </c>
      <c r="E701" s="8">
        <v>45023.118055555555</v>
      </c>
      <c r="F701" t="s">
        <v>32</v>
      </c>
      <c r="G701" t="s">
        <v>22</v>
      </c>
      <c r="H701" t="s">
        <v>16</v>
      </c>
      <c r="I701" s="5">
        <v>21.66</v>
      </c>
      <c r="J701" t="s">
        <v>28</v>
      </c>
      <c r="K701">
        <v>700</v>
      </c>
      <c r="L701" t="s">
        <v>49</v>
      </c>
      <c r="M701" t="s">
        <v>893</v>
      </c>
      <c r="N701">
        <f>VLOOKUP(salacsv__2[[#This Row],[Número de Orden]],Hoja4!A703:B1469,2,FALSE)</f>
        <v>234</v>
      </c>
      <c r="O701" s="9">
        <f>DATE(YEAR(salacsv__2[[#This Row],[Hora de Llegada]]),MONTH(salacsv__2[[#This Row],[Hora de Llegada]]),DAY(salacsv__2[[#This Row],[Hora de Llegada]]))</f>
        <v>45023</v>
      </c>
      <c r="P701" s="6">
        <f>MOD(salacsv__2[[#This Row],[Hora de Llegada]],1)</f>
        <v>1.5972222223354038E-2</v>
      </c>
      <c r="Q701" s="6">
        <f>MOD(salacsv__2[[#This Row],[Hora de Salida]],1)</f>
        <v>0.11805555555474712</v>
      </c>
      <c r="R701" s="6">
        <f>IF(salacsv__2[[#This Row],[Estado de la Mesa]]="Ocupada",(salacsv__2[[#This Row],[Hora de salida2]]-salacsv__2[[#This Row],[Hora de llegada2]])+$V$2,salacsv__2[[#This Row],[Hora de salida2]]-salacsv__2[[#This Row],[Hora de llegada2]])</f>
        <v>0.10208333333139308</v>
      </c>
      <c r="S701" s="5">
        <f>VLOOKUP(salacsv__2[[#This Row],[Número de Orden]],Hoja4!A703:C1469,3,FALSE)/60</f>
        <v>1.4333333333333333</v>
      </c>
      <c r="T701" s="5">
        <f>IF(salacsv__2[[#This Row],[Tiempo de permanencia]]*24-S701&lt;0,0,salacsv__2[[#This Row],[Tiempo de permanencia]]*24-S701)</f>
        <v>1.0166666666201005</v>
      </c>
      <c r="U701" t="str">
        <f>IF(salacsv__2[[#This Row],[Tiempo de degustación (Horas)]]&gt;0,"SI","NO")</f>
        <v>SI</v>
      </c>
      <c r="W701" s="7" t="str">
        <f>TEXT(salacsv__2[[#This Row],[Fecha de factura]],"DDDD")</f>
        <v>viernes</v>
      </c>
    </row>
    <row r="702" spans="1:23" x14ac:dyDescent="0.25">
      <c r="A702">
        <v>19</v>
      </c>
      <c r="B702" t="s">
        <v>1067</v>
      </c>
      <c r="C702">
        <v>5</v>
      </c>
      <c r="D702" s="8">
        <v>45023.138888888891</v>
      </c>
      <c r="E702" s="8">
        <v>45023.239583333336</v>
      </c>
      <c r="F702" t="s">
        <v>14</v>
      </c>
      <c r="G702" t="s">
        <v>22</v>
      </c>
      <c r="H702" t="s">
        <v>16</v>
      </c>
      <c r="I702" s="5">
        <v>39.83</v>
      </c>
      <c r="J702" t="s">
        <v>17</v>
      </c>
      <c r="K702">
        <v>701</v>
      </c>
      <c r="L702" t="s">
        <v>29</v>
      </c>
      <c r="M702" t="s">
        <v>1068</v>
      </c>
      <c r="N702">
        <f>VLOOKUP(salacsv__2[[#This Row],[Número de Orden]],Hoja4!A704:B1470,2,FALSE)</f>
        <v>102</v>
      </c>
      <c r="O702" s="9">
        <f>DATE(YEAR(salacsv__2[[#This Row],[Hora de Llegada]]),MONTH(salacsv__2[[#This Row],[Hora de Llegada]]),DAY(salacsv__2[[#This Row],[Hora de Llegada]]))</f>
        <v>45023</v>
      </c>
      <c r="P702" s="6">
        <f>MOD(salacsv__2[[#This Row],[Hora de Llegada]],1)</f>
        <v>0.13888888889050577</v>
      </c>
      <c r="Q702" s="6">
        <f>MOD(salacsv__2[[#This Row],[Hora de Salida]],1)</f>
        <v>0.23958333333575865</v>
      </c>
      <c r="R702" s="6">
        <f>IF(salacsv__2[[#This Row],[Estado de la Mesa]]="Ocupada",(salacsv__2[[#This Row],[Hora de salida2]]-salacsv__2[[#This Row],[Hora de llegada2]])+$V$2,salacsv__2[[#This Row],[Hora de salida2]]-salacsv__2[[#This Row],[Hora de llegada2]])</f>
        <v>0.10069444444525288</v>
      </c>
      <c r="S702" s="5">
        <f>VLOOKUP(salacsv__2[[#This Row],[Número de Orden]],Hoja4!A704:C1470,3,FALSE)/60</f>
        <v>1.6166666666666667</v>
      </c>
      <c r="T702" s="5">
        <f>IF(salacsv__2[[#This Row],[Tiempo de permanencia]]*24-S702&lt;0,0,salacsv__2[[#This Row],[Tiempo de permanencia]]*24-S702)</f>
        <v>0.80000000001940252</v>
      </c>
      <c r="U702" t="str">
        <f>IF(salacsv__2[[#This Row],[Tiempo de degustación (Horas)]]&gt;0,"SI","NO")</f>
        <v>SI</v>
      </c>
      <c r="W702" s="7" t="str">
        <f>TEXT(salacsv__2[[#This Row],[Fecha de factura]],"DDDD")</f>
        <v>viernes</v>
      </c>
    </row>
    <row r="703" spans="1:23" x14ac:dyDescent="0.25">
      <c r="A703">
        <v>13</v>
      </c>
      <c r="B703" t="s">
        <v>1069</v>
      </c>
      <c r="C703">
        <v>2</v>
      </c>
      <c r="D703" s="8">
        <v>45023.104166666664</v>
      </c>
      <c r="E703" s="8">
        <v>45023.21875</v>
      </c>
      <c r="F703" t="s">
        <v>52</v>
      </c>
      <c r="G703" t="s">
        <v>15</v>
      </c>
      <c r="H703" t="s">
        <v>16</v>
      </c>
      <c r="I703" s="5">
        <v>47.07</v>
      </c>
      <c r="J703" t="s">
        <v>17</v>
      </c>
      <c r="K703">
        <v>702</v>
      </c>
      <c r="L703" t="s">
        <v>25</v>
      </c>
      <c r="M703" t="s">
        <v>1070</v>
      </c>
      <c r="N703">
        <f>VLOOKUP(salacsv__2[[#This Row],[Número de Orden]],Hoja4!A705:B1471,2,FALSE)</f>
        <v>195</v>
      </c>
      <c r="O703" s="9">
        <f>DATE(YEAR(salacsv__2[[#This Row],[Hora de Llegada]]),MONTH(salacsv__2[[#This Row],[Hora de Llegada]]),DAY(salacsv__2[[#This Row],[Hora de Llegada]]))</f>
        <v>45023</v>
      </c>
      <c r="P703" s="6">
        <f>MOD(salacsv__2[[#This Row],[Hora de Llegada]],1)</f>
        <v>0.10416666666424135</v>
      </c>
      <c r="Q703" s="6">
        <f>MOD(salacsv__2[[#This Row],[Hora de Salida]],1)</f>
        <v>0.21875</v>
      </c>
      <c r="R703" s="6">
        <f>IF(salacsv__2[[#This Row],[Estado de la Mesa]]="Ocupada",(salacsv__2[[#This Row],[Hora de salida2]]-salacsv__2[[#This Row],[Hora de llegada2]])+$V$2,salacsv__2[[#This Row],[Hora de salida2]]-salacsv__2[[#This Row],[Hora de llegada2]])</f>
        <v>0.11458333333575865</v>
      </c>
      <c r="S703" s="5">
        <f>VLOOKUP(salacsv__2[[#This Row],[Número de Orden]],Hoja4!A705:C1471,3,FALSE)/60</f>
        <v>2.5833333333333335</v>
      </c>
      <c r="T703" s="5">
        <f>IF(salacsv__2[[#This Row],[Tiempo de permanencia]]*24-S703&lt;0,0,salacsv__2[[#This Row],[Tiempo de permanencia]]*24-S703)</f>
        <v>0.16666666672487418</v>
      </c>
      <c r="U703" t="str">
        <f>IF(salacsv__2[[#This Row],[Tiempo de degustación (Horas)]]&gt;0,"SI","NO")</f>
        <v>SI</v>
      </c>
      <c r="W703" s="7" t="str">
        <f>TEXT(salacsv__2[[#This Row],[Fecha de factura]],"DDDD")</f>
        <v>viernes</v>
      </c>
    </row>
    <row r="704" spans="1:23" x14ac:dyDescent="0.25">
      <c r="A704">
        <v>9</v>
      </c>
      <c r="B704" t="s">
        <v>225</v>
      </c>
      <c r="C704">
        <v>5</v>
      </c>
      <c r="D704" s="8">
        <v>45023.011805555558</v>
      </c>
      <c r="E704" s="8">
        <v>45023.09652777778</v>
      </c>
      <c r="F704" t="s">
        <v>73</v>
      </c>
      <c r="G704" t="s">
        <v>22</v>
      </c>
      <c r="H704" t="s">
        <v>16</v>
      </c>
      <c r="I704" s="5">
        <v>22.24</v>
      </c>
      <c r="J704" t="s">
        <v>24</v>
      </c>
      <c r="K704">
        <v>703</v>
      </c>
      <c r="L704" t="s">
        <v>91</v>
      </c>
      <c r="M704" t="s">
        <v>42</v>
      </c>
      <c r="N704">
        <f>VLOOKUP(salacsv__2[[#This Row],[Número de Orden]],Hoja4!A706:B1472,2,FALSE)</f>
        <v>63</v>
      </c>
      <c r="O704" s="9">
        <f>DATE(YEAR(salacsv__2[[#This Row],[Hora de Llegada]]),MONTH(salacsv__2[[#This Row],[Hora de Llegada]]),DAY(salacsv__2[[#This Row],[Hora de Llegada]]))</f>
        <v>45023</v>
      </c>
      <c r="P704" s="6">
        <f>MOD(salacsv__2[[#This Row],[Hora de Llegada]],1)</f>
        <v>1.1805555557657499E-2</v>
      </c>
      <c r="Q704" s="6">
        <f>MOD(salacsv__2[[#This Row],[Hora de Salida]],1)</f>
        <v>9.6527777779556345E-2</v>
      </c>
      <c r="R704" s="6">
        <f>IF(salacsv__2[[#This Row],[Estado de la Mesa]]="Ocupada",(salacsv__2[[#This Row],[Hora de salida2]]-salacsv__2[[#This Row],[Hora de llegada2]])+$V$2,salacsv__2[[#This Row],[Hora de salida2]]-salacsv__2[[#This Row],[Hora de llegada2]])</f>
        <v>9.5138888888565518E-2</v>
      </c>
      <c r="S704" s="5">
        <f>VLOOKUP(salacsv__2[[#This Row],[Número de Orden]],Hoja4!A706:C1472,3,FALSE)/60</f>
        <v>0.48333333333333334</v>
      </c>
      <c r="T704" s="5">
        <f>IF(salacsv__2[[#This Row],[Tiempo de permanencia]]*24-S704&lt;0,0,salacsv__2[[#This Row],[Tiempo de permanencia]]*24-S704)</f>
        <v>1.7999999999922389</v>
      </c>
      <c r="U704" t="str">
        <f>IF(salacsv__2[[#This Row],[Tiempo de degustación (Horas)]]&gt;0,"SI","NO")</f>
        <v>SI</v>
      </c>
      <c r="W704" s="7" t="str">
        <f>TEXT(salacsv__2[[#This Row],[Fecha de factura]],"DDDD")</f>
        <v>viernes</v>
      </c>
    </row>
    <row r="705" spans="1:23" x14ac:dyDescent="0.25">
      <c r="A705">
        <v>13</v>
      </c>
      <c r="B705" t="s">
        <v>226</v>
      </c>
      <c r="C705">
        <v>6</v>
      </c>
      <c r="D705" s="8">
        <v>45023.069444444445</v>
      </c>
      <c r="E705" s="8">
        <v>45023.186805555553</v>
      </c>
      <c r="F705" t="s">
        <v>32</v>
      </c>
      <c r="G705" t="s">
        <v>15</v>
      </c>
      <c r="H705" t="s">
        <v>16</v>
      </c>
      <c r="I705" s="5">
        <v>33.29</v>
      </c>
      <c r="J705" t="s">
        <v>28</v>
      </c>
      <c r="K705">
        <v>704</v>
      </c>
      <c r="L705" t="s">
        <v>29</v>
      </c>
      <c r="M705" t="s">
        <v>46</v>
      </c>
      <c r="N705">
        <f>VLOOKUP(salacsv__2[[#This Row],[Número de Orden]],Hoja4!A707:B1473,2,FALSE)</f>
        <v>18</v>
      </c>
      <c r="O705" s="9">
        <f>DATE(YEAR(salacsv__2[[#This Row],[Hora de Llegada]]),MONTH(salacsv__2[[#This Row],[Hora de Llegada]]),DAY(salacsv__2[[#This Row],[Hora de Llegada]]))</f>
        <v>45023</v>
      </c>
      <c r="P705" s="6">
        <f>MOD(salacsv__2[[#This Row],[Hora de Llegada]],1)</f>
        <v>6.9444444445252884E-2</v>
      </c>
      <c r="Q705" s="6">
        <f>MOD(salacsv__2[[#This Row],[Hora de Salida]],1)</f>
        <v>0.18680555555329192</v>
      </c>
      <c r="R705" s="6">
        <f>IF(salacsv__2[[#This Row],[Estado de la Mesa]]="Ocupada",(salacsv__2[[#This Row],[Hora de salida2]]-salacsv__2[[#This Row],[Hora de llegada2]])+$V$2,salacsv__2[[#This Row],[Hora de salida2]]-salacsv__2[[#This Row],[Hora de llegada2]])</f>
        <v>0.11736111110803904</v>
      </c>
      <c r="S705" s="5">
        <f>VLOOKUP(salacsv__2[[#This Row],[Número de Orden]],Hoja4!A707:C1473,3,FALSE)/60</f>
        <v>0.6333333333333333</v>
      </c>
      <c r="T705" s="5">
        <f>IF(salacsv__2[[#This Row],[Tiempo de permanencia]]*24-S705&lt;0,0,salacsv__2[[#This Row],[Tiempo de permanencia]]*24-S705)</f>
        <v>2.1833333332596037</v>
      </c>
      <c r="U705" t="str">
        <f>IF(salacsv__2[[#This Row],[Tiempo de degustación (Horas)]]&gt;0,"SI","NO")</f>
        <v>SI</v>
      </c>
      <c r="W705" s="7" t="str">
        <f>TEXT(salacsv__2[[#This Row],[Fecha de factura]],"DDDD")</f>
        <v>viernes</v>
      </c>
    </row>
    <row r="706" spans="1:23" x14ac:dyDescent="0.25">
      <c r="A706">
        <v>12</v>
      </c>
      <c r="B706" t="s">
        <v>200</v>
      </c>
      <c r="C706">
        <v>3</v>
      </c>
      <c r="D706" s="8">
        <v>45023.074999999997</v>
      </c>
      <c r="E706" s="8">
        <v>45023.120138888888</v>
      </c>
      <c r="F706" t="s">
        <v>32</v>
      </c>
      <c r="G706" t="s">
        <v>22</v>
      </c>
      <c r="H706" t="s">
        <v>16</v>
      </c>
      <c r="I706" s="5">
        <v>43.07</v>
      </c>
      <c r="J706" t="s">
        <v>17</v>
      </c>
      <c r="K706">
        <v>705</v>
      </c>
      <c r="L706" t="s">
        <v>91</v>
      </c>
      <c r="M706" t="s">
        <v>607</v>
      </c>
      <c r="N706">
        <f>VLOOKUP(salacsv__2[[#This Row],[Número de Orden]],Hoja4!A708:B1474,2,FALSE)</f>
        <v>112</v>
      </c>
      <c r="O706" s="9">
        <f>DATE(YEAR(salacsv__2[[#This Row],[Hora de Llegada]]),MONTH(salacsv__2[[#This Row],[Hora de Llegada]]),DAY(salacsv__2[[#This Row],[Hora de Llegada]]))</f>
        <v>45023</v>
      </c>
      <c r="P706" s="6">
        <f>MOD(salacsv__2[[#This Row],[Hora de Llegada]],1)</f>
        <v>7.4999999997089617E-2</v>
      </c>
      <c r="Q706" s="6">
        <f>MOD(salacsv__2[[#This Row],[Hora de Salida]],1)</f>
        <v>0.12013888888759539</v>
      </c>
      <c r="R706" s="6">
        <f>IF(salacsv__2[[#This Row],[Estado de la Mesa]]="Ocupada",(salacsv__2[[#This Row],[Hora de salida2]]-salacsv__2[[#This Row],[Hora de llegada2]])+$V$2,salacsv__2[[#This Row],[Hora de salida2]]-salacsv__2[[#This Row],[Hora de llegada2]])</f>
        <v>4.5138888890505768E-2</v>
      </c>
      <c r="S706" s="5">
        <f>VLOOKUP(salacsv__2[[#This Row],[Número de Orden]],Hoja4!A708:C1474,3,FALSE)/60</f>
        <v>0.55000000000000004</v>
      </c>
      <c r="T706" s="5">
        <f>IF(salacsv__2[[#This Row],[Tiempo de permanencia]]*24-S706&lt;0,0,salacsv__2[[#This Row],[Tiempo de permanencia]]*24-S706)</f>
        <v>0.5333333333721384</v>
      </c>
      <c r="U706" t="str">
        <f>IF(salacsv__2[[#This Row],[Tiempo de degustación (Horas)]]&gt;0,"SI","NO")</f>
        <v>SI</v>
      </c>
      <c r="W706" s="7" t="str">
        <f>TEXT(salacsv__2[[#This Row],[Fecha de factura]],"DDDD")</f>
        <v>viernes</v>
      </c>
    </row>
    <row r="707" spans="1:23" x14ac:dyDescent="0.25">
      <c r="A707">
        <v>20</v>
      </c>
      <c r="B707" t="s">
        <v>227</v>
      </c>
      <c r="C707">
        <v>6</v>
      </c>
      <c r="D707" s="8">
        <v>45023.051388888889</v>
      </c>
      <c r="E707" s="8">
        <v>45023.20416666667</v>
      </c>
      <c r="F707" t="s">
        <v>73</v>
      </c>
      <c r="G707" t="s">
        <v>22</v>
      </c>
      <c r="H707" t="s">
        <v>16</v>
      </c>
      <c r="I707" s="5">
        <v>44.45</v>
      </c>
      <c r="J707" t="s">
        <v>24</v>
      </c>
      <c r="K707">
        <v>706</v>
      </c>
      <c r="L707" t="s">
        <v>49</v>
      </c>
      <c r="M707" t="s">
        <v>46</v>
      </c>
      <c r="N707">
        <f>VLOOKUP(salacsv__2[[#This Row],[Número de Orden]],Hoja4!A709:B1475,2,FALSE)</f>
        <v>54</v>
      </c>
      <c r="O707" s="9">
        <f>DATE(YEAR(salacsv__2[[#This Row],[Hora de Llegada]]),MONTH(salacsv__2[[#This Row],[Hora de Llegada]]),DAY(salacsv__2[[#This Row],[Hora de Llegada]]))</f>
        <v>45023</v>
      </c>
      <c r="P707" s="6">
        <f>MOD(salacsv__2[[#This Row],[Hora de Llegada]],1)</f>
        <v>5.1388888889050577E-2</v>
      </c>
      <c r="Q707" s="6">
        <f>MOD(salacsv__2[[#This Row],[Hora de Salida]],1)</f>
        <v>0.20416666667006211</v>
      </c>
      <c r="R707" s="6">
        <f>IF(salacsv__2[[#This Row],[Estado de la Mesa]]="Ocupada",(salacsv__2[[#This Row],[Hora de salida2]]-salacsv__2[[#This Row],[Hora de llegada2]])+$V$2,salacsv__2[[#This Row],[Hora de salida2]]-salacsv__2[[#This Row],[Hora de llegada2]])</f>
        <v>0.16319444444767819</v>
      </c>
      <c r="S707" s="5">
        <f>VLOOKUP(salacsv__2[[#This Row],[Número de Orden]],Hoja4!A709:C1475,3,FALSE)/60</f>
        <v>0.55000000000000004</v>
      </c>
      <c r="T707" s="5">
        <f>IF(salacsv__2[[#This Row],[Tiempo de permanencia]]*24-S707&lt;0,0,salacsv__2[[#This Row],[Tiempo de permanencia]]*24-S707)</f>
        <v>3.3666666667442771</v>
      </c>
      <c r="U707" t="str">
        <f>IF(salacsv__2[[#This Row],[Tiempo de degustación (Horas)]]&gt;0,"SI","NO")</f>
        <v>SI</v>
      </c>
      <c r="W707" s="7" t="str">
        <f>TEXT(salacsv__2[[#This Row],[Fecha de factura]],"DDDD")</f>
        <v>viernes</v>
      </c>
    </row>
    <row r="708" spans="1:23" x14ac:dyDescent="0.25">
      <c r="A708">
        <v>15</v>
      </c>
      <c r="B708" t="s">
        <v>1071</v>
      </c>
      <c r="C708">
        <v>1</v>
      </c>
      <c r="D708" s="8">
        <v>45023.128472222219</v>
      </c>
      <c r="E708" s="8">
        <v>45023.224305555559</v>
      </c>
      <c r="F708" t="s">
        <v>32</v>
      </c>
      <c r="G708" t="s">
        <v>48</v>
      </c>
      <c r="H708" t="s">
        <v>16</v>
      </c>
      <c r="I708" s="5">
        <v>40.39</v>
      </c>
      <c r="J708" t="s">
        <v>28</v>
      </c>
      <c r="K708">
        <v>707</v>
      </c>
      <c r="L708" t="s">
        <v>55</v>
      </c>
      <c r="M708" t="s">
        <v>1072</v>
      </c>
      <c r="N708">
        <f>VLOOKUP(salacsv__2[[#This Row],[Número de Orden]],Hoja4!A710:B1476,2,FALSE)</f>
        <v>185</v>
      </c>
      <c r="O708" s="9">
        <f>DATE(YEAR(salacsv__2[[#This Row],[Hora de Llegada]]),MONTH(salacsv__2[[#This Row],[Hora de Llegada]]),DAY(salacsv__2[[#This Row],[Hora de Llegada]]))</f>
        <v>45023</v>
      </c>
      <c r="P708" s="6">
        <f>MOD(salacsv__2[[#This Row],[Hora de Llegada]],1)</f>
        <v>0.12847222221898846</v>
      </c>
      <c r="Q708" s="6">
        <f>MOD(salacsv__2[[#This Row],[Hora de Salida]],1)</f>
        <v>0.22430555555911269</v>
      </c>
      <c r="R708" s="6">
        <f>IF(salacsv__2[[#This Row],[Estado de la Mesa]]="Ocupada",(salacsv__2[[#This Row],[Hora de salida2]]-salacsv__2[[#This Row],[Hora de llegada2]])+$V$2,salacsv__2[[#This Row],[Hora de salida2]]-salacsv__2[[#This Row],[Hora de llegada2]])</f>
        <v>9.5833333340124227E-2</v>
      </c>
      <c r="S708" s="5">
        <f>VLOOKUP(salacsv__2[[#This Row],[Número de Orden]],Hoja4!A710:C1476,3,FALSE)/60</f>
        <v>2.2833333333333332</v>
      </c>
      <c r="T708" s="5">
        <f>IF(salacsv__2[[#This Row],[Tiempo de permanencia]]*24-S708&lt;0,0,salacsv__2[[#This Row],[Tiempo de permanencia]]*24-S708)</f>
        <v>1.6666666829648236E-2</v>
      </c>
      <c r="U708" t="str">
        <f>IF(salacsv__2[[#This Row],[Tiempo de degustación (Horas)]]&gt;0,"SI","NO")</f>
        <v>SI</v>
      </c>
      <c r="W708" s="7" t="str">
        <f>TEXT(salacsv__2[[#This Row],[Fecha de factura]],"DDDD")</f>
        <v>viernes</v>
      </c>
    </row>
    <row r="709" spans="1:23" x14ac:dyDescent="0.25">
      <c r="A709">
        <v>5</v>
      </c>
      <c r="B709" t="s">
        <v>228</v>
      </c>
      <c r="C709">
        <v>2</v>
      </c>
      <c r="D709" s="8">
        <v>45023.15</v>
      </c>
      <c r="E709" s="8">
        <v>45023.308333333334</v>
      </c>
      <c r="F709" t="s">
        <v>52</v>
      </c>
      <c r="G709" t="s">
        <v>15</v>
      </c>
      <c r="H709" t="s">
        <v>16</v>
      </c>
      <c r="I709" s="5">
        <v>41.8</v>
      </c>
      <c r="J709" t="s">
        <v>24</v>
      </c>
      <c r="K709">
        <v>708</v>
      </c>
      <c r="L709" t="s">
        <v>59</v>
      </c>
      <c r="M709" t="s">
        <v>50</v>
      </c>
      <c r="N709">
        <f>VLOOKUP(salacsv__2[[#This Row],[Número de Orden]],Hoja4!A711:B1477,2,FALSE)</f>
        <v>54</v>
      </c>
      <c r="O709" s="9">
        <f>DATE(YEAR(salacsv__2[[#This Row],[Hora de Llegada]]),MONTH(salacsv__2[[#This Row],[Hora de Llegada]]),DAY(salacsv__2[[#This Row],[Hora de Llegada]]))</f>
        <v>45023</v>
      </c>
      <c r="P709" s="6">
        <f>MOD(salacsv__2[[#This Row],[Hora de Llegada]],1)</f>
        <v>0.15000000000145519</v>
      </c>
      <c r="Q709" s="6">
        <f>MOD(salacsv__2[[#This Row],[Hora de Salida]],1)</f>
        <v>0.30833333333430346</v>
      </c>
      <c r="R709" s="6">
        <f>IF(salacsv__2[[#This Row],[Estado de la Mesa]]="Ocupada",(salacsv__2[[#This Row],[Hora de salida2]]-salacsv__2[[#This Row],[Hora de llegada2]])+$V$2,salacsv__2[[#This Row],[Hora de salida2]]-salacsv__2[[#This Row],[Hora de llegada2]])</f>
        <v>0.16874999999951493</v>
      </c>
      <c r="S709" s="5">
        <f>VLOOKUP(salacsv__2[[#This Row],[Número de Orden]],Hoja4!A711:C1477,3,FALSE)/60</f>
        <v>0.4</v>
      </c>
      <c r="T709" s="5">
        <f>IF(salacsv__2[[#This Row],[Tiempo de permanencia]]*24-S709&lt;0,0,salacsv__2[[#This Row],[Tiempo de permanencia]]*24-S709)</f>
        <v>3.6499999999883586</v>
      </c>
      <c r="U709" t="str">
        <f>IF(salacsv__2[[#This Row],[Tiempo de degustación (Horas)]]&gt;0,"SI","NO")</f>
        <v>SI</v>
      </c>
      <c r="W709" s="7" t="str">
        <f>TEXT(salacsv__2[[#This Row],[Fecha de factura]],"DDDD")</f>
        <v>viernes</v>
      </c>
    </row>
    <row r="710" spans="1:23" x14ac:dyDescent="0.25">
      <c r="A710">
        <v>8</v>
      </c>
      <c r="B710" t="s">
        <v>201</v>
      </c>
      <c r="C710">
        <v>4</v>
      </c>
      <c r="D710" s="8">
        <v>45023.079861111109</v>
      </c>
      <c r="E710" s="8">
        <v>45023.152777777781</v>
      </c>
      <c r="F710" t="s">
        <v>32</v>
      </c>
      <c r="G710" t="s">
        <v>22</v>
      </c>
      <c r="H710" t="s">
        <v>23</v>
      </c>
      <c r="I710" s="5">
        <v>26.15</v>
      </c>
      <c r="J710" t="s">
        <v>24</v>
      </c>
      <c r="K710">
        <v>709</v>
      </c>
      <c r="L710" t="s">
        <v>62</v>
      </c>
      <c r="M710" t="s">
        <v>1073</v>
      </c>
      <c r="N710">
        <f>VLOOKUP(salacsv__2[[#This Row],[Número de Orden]],Hoja4!A712:B1478,2,FALSE)</f>
        <v>193</v>
      </c>
      <c r="O710" s="9">
        <f>DATE(YEAR(salacsv__2[[#This Row],[Hora de Llegada]]),MONTH(salacsv__2[[#This Row],[Hora de Llegada]]),DAY(salacsv__2[[#This Row],[Hora de Llegada]]))</f>
        <v>45023</v>
      </c>
      <c r="P710" s="6">
        <f>MOD(salacsv__2[[#This Row],[Hora de Llegada]],1)</f>
        <v>7.9861111109494232E-2</v>
      </c>
      <c r="Q710" s="6">
        <f>MOD(salacsv__2[[#This Row],[Hora de Salida]],1)</f>
        <v>0.15277777778101154</v>
      </c>
      <c r="R710" s="6">
        <f>IF(salacsv__2[[#This Row],[Estado de la Mesa]]="Ocupada",(salacsv__2[[#This Row],[Hora de salida2]]-salacsv__2[[#This Row],[Hora de llegada2]])+$V$2,salacsv__2[[#This Row],[Hora de salida2]]-salacsv__2[[#This Row],[Hora de llegada2]])</f>
        <v>8.3333333338183976E-2</v>
      </c>
      <c r="S710" s="5">
        <f>VLOOKUP(salacsv__2[[#This Row],[Número de Orden]],Hoja4!A712:C1478,3,FALSE)/60</f>
        <v>1.6333333333333333</v>
      </c>
      <c r="T710" s="5">
        <f>IF(salacsv__2[[#This Row],[Tiempo de permanencia]]*24-S710&lt;0,0,salacsv__2[[#This Row],[Tiempo de permanencia]]*24-S710)</f>
        <v>0.36666666678308202</v>
      </c>
      <c r="U710" t="str">
        <f>IF(salacsv__2[[#This Row],[Tiempo de degustación (Horas)]]&gt;0,"SI","NO")</f>
        <v>SI</v>
      </c>
      <c r="W710" s="7" t="str">
        <f>TEXT(salacsv__2[[#This Row],[Fecha de factura]],"DDDD")</f>
        <v>viernes</v>
      </c>
    </row>
    <row r="711" spans="1:23" x14ac:dyDescent="0.25">
      <c r="A711">
        <v>18</v>
      </c>
      <c r="B711" t="s">
        <v>1074</v>
      </c>
      <c r="C711">
        <v>1</v>
      </c>
      <c r="D711" s="8">
        <v>45023.102777777778</v>
      </c>
      <c r="E711" s="8">
        <v>45023.151388888888</v>
      </c>
      <c r="F711" t="s">
        <v>21</v>
      </c>
      <c r="G711" t="s">
        <v>22</v>
      </c>
      <c r="H711" t="s">
        <v>16</v>
      </c>
      <c r="I711" s="5">
        <v>28.43</v>
      </c>
      <c r="J711" t="s">
        <v>24</v>
      </c>
      <c r="K711">
        <v>710</v>
      </c>
      <c r="L711" t="s">
        <v>59</v>
      </c>
      <c r="M711" t="s">
        <v>1075</v>
      </c>
      <c r="N711">
        <f>VLOOKUP(salacsv__2[[#This Row],[Número de Orden]],Hoja4!A713:B1479,2,FALSE)</f>
        <v>138</v>
      </c>
      <c r="O711" s="9">
        <f>DATE(YEAR(salacsv__2[[#This Row],[Hora de Llegada]]),MONTH(salacsv__2[[#This Row],[Hora de Llegada]]),DAY(salacsv__2[[#This Row],[Hora de Llegada]]))</f>
        <v>45023</v>
      </c>
      <c r="P711" s="6">
        <f>MOD(salacsv__2[[#This Row],[Hora de Llegada]],1)</f>
        <v>0.10277777777810115</v>
      </c>
      <c r="Q711" s="6">
        <f>MOD(salacsv__2[[#This Row],[Hora de Salida]],1)</f>
        <v>0.15138888888759539</v>
      </c>
      <c r="R711" s="6">
        <f>IF(salacsv__2[[#This Row],[Estado de la Mesa]]="Ocupada",(salacsv__2[[#This Row],[Hora de salida2]]-salacsv__2[[#This Row],[Hora de llegada2]])+$V$2,salacsv__2[[#This Row],[Hora de salida2]]-salacsv__2[[#This Row],[Hora de llegada2]])</f>
        <v>5.9027777776160896E-2</v>
      </c>
      <c r="S711" s="5">
        <f>VLOOKUP(salacsv__2[[#This Row],[Número de Orden]],Hoja4!A713:C1479,3,FALSE)/60</f>
        <v>2.3333333333333335</v>
      </c>
      <c r="T711" s="5">
        <f>IF(salacsv__2[[#This Row],[Tiempo de permanencia]]*24-S711&lt;0,0,salacsv__2[[#This Row],[Tiempo de permanencia]]*24-S711)</f>
        <v>0</v>
      </c>
      <c r="U711" t="str">
        <f>IF(salacsv__2[[#This Row],[Tiempo de degustación (Horas)]]&gt;0,"SI","NO")</f>
        <v>NO</v>
      </c>
      <c r="W711" s="7" t="str">
        <f>TEXT(salacsv__2[[#This Row],[Fecha de factura]],"DDDD")</f>
        <v>viernes</v>
      </c>
    </row>
    <row r="712" spans="1:23" x14ac:dyDescent="0.25">
      <c r="A712">
        <v>20</v>
      </c>
      <c r="B712" t="s">
        <v>173</v>
      </c>
      <c r="C712">
        <v>6</v>
      </c>
      <c r="D712" s="8">
        <v>45023.07708333333</v>
      </c>
      <c r="E712" s="8">
        <v>45023.220833333333</v>
      </c>
      <c r="F712" t="s">
        <v>73</v>
      </c>
      <c r="G712" t="s">
        <v>22</v>
      </c>
      <c r="H712" t="s">
        <v>36</v>
      </c>
      <c r="I712" s="5">
        <v>49.74</v>
      </c>
      <c r="J712" t="s">
        <v>24</v>
      </c>
      <c r="K712">
        <v>711</v>
      </c>
      <c r="L712" t="s">
        <v>55</v>
      </c>
      <c r="M712" t="s">
        <v>718</v>
      </c>
      <c r="N712">
        <f>VLOOKUP(salacsv__2[[#This Row],[Número de Orden]],Hoja4!A714:B1480,2,FALSE)</f>
        <v>166</v>
      </c>
      <c r="O712" s="9">
        <f>DATE(YEAR(salacsv__2[[#This Row],[Hora de Llegada]]),MONTH(salacsv__2[[#This Row],[Hora de Llegada]]),DAY(salacsv__2[[#This Row],[Hora de Llegada]]))</f>
        <v>45023</v>
      </c>
      <c r="P712" s="6">
        <f>MOD(salacsv__2[[#This Row],[Hora de Llegada]],1)</f>
        <v>7.7083333329937886E-2</v>
      </c>
      <c r="Q712" s="6">
        <f>MOD(salacsv__2[[#This Row],[Hora de Salida]],1)</f>
        <v>0.22083333333284827</v>
      </c>
      <c r="R712" s="6">
        <f>IF(salacsv__2[[#This Row],[Estado de la Mesa]]="Ocupada",(salacsv__2[[#This Row],[Hora de salida2]]-salacsv__2[[#This Row],[Hora de llegada2]])+$V$2,salacsv__2[[#This Row],[Hora de salida2]]-salacsv__2[[#This Row],[Hora de llegada2]])</f>
        <v>0.15416666666957704</v>
      </c>
      <c r="S712" s="5">
        <f>VLOOKUP(salacsv__2[[#This Row],[Número de Orden]],Hoja4!A714:C1480,3,FALSE)/60</f>
        <v>0.98333333333333328</v>
      </c>
      <c r="T712" s="5">
        <f>IF(salacsv__2[[#This Row],[Tiempo de permanencia]]*24-S712&lt;0,0,salacsv__2[[#This Row],[Tiempo de permanencia]]*24-S712)</f>
        <v>2.7166666667365158</v>
      </c>
      <c r="U712" t="str">
        <f>IF(salacsv__2[[#This Row],[Tiempo de degustación (Horas)]]&gt;0,"SI","NO")</f>
        <v>SI</v>
      </c>
      <c r="W712" s="7" t="str">
        <f>TEXT(salacsv__2[[#This Row],[Fecha de factura]],"DDDD")</f>
        <v>viernes</v>
      </c>
    </row>
    <row r="713" spans="1:23" x14ac:dyDescent="0.25">
      <c r="A713">
        <v>10</v>
      </c>
      <c r="B713" t="s">
        <v>229</v>
      </c>
      <c r="C713">
        <v>5</v>
      </c>
      <c r="D713" s="8">
        <v>45023.004166666666</v>
      </c>
      <c r="E713" s="8">
        <v>45023.102083333331</v>
      </c>
      <c r="F713" t="s">
        <v>32</v>
      </c>
      <c r="G713" t="s">
        <v>48</v>
      </c>
      <c r="H713" t="s">
        <v>23</v>
      </c>
      <c r="I713" s="5">
        <v>42.21</v>
      </c>
      <c r="J713" t="s">
        <v>28</v>
      </c>
      <c r="K713">
        <v>712</v>
      </c>
      <c r="L713" t="s">
        <v>18</v>
      </c>
      <c r="M713" t="s">
        <v>75</v>
      </c>
      <c r="N713">
        <f>VLOOKUP(salacsv__2[[#This Row],[Número de Orden]],Hoja4!A715:B1481,2,FALSE)</f>
        <v>48</v>
      </c>
      <c r="O713" s="9">
        <f>DATE(YEAR(salacsv__2[[#This Row],[Hora de Llegada]]),MONTH(salacsv__2[[#This Row],[Hora de Llegada]]),DAY(salacsv__2[[#This Row],[Hora de Llegada]]))</f>
        <v>45023</v>
      </c>
      <c r="P713" s="6">
        <f>MOD(salacsv__2[[#This Row],[Hora de Llegada]],1)</f>
        <v>4.166666665696539E-3</v>
      </c>
      <c r="Q713" s="6">
        <f>MOD(salacsv__2[[#This Row],[Hora de Salida]],1)</f>
        <v>0.10208333333139308</v>
      </c>
      <c r="R713" s="6">
        <f>IF(salacsv__2[[#This Row],[Estado de la Mesa]]="Ocupada",(salacsv__2[[#This Row],[Hora de salida2]]-salacsv__2[[#This Row],[Hora de llegada2]])+$V$2,salacsv__2[[#This Row],[Hora de salida2]]-salacsv__2[[#This Row],[Hora de llegada2]])</f>
        <v>9.7916666665696539E-2</v>
      </c>
      <c r="S713" s="5">
        <f>VLOOKUP(salacsv__2[[#This Row],[Número de Orden]],Hoja4!A715:C1481,3,FALSE)/60</f>
        <v>0.81666666666666665</v>
      </c>
      <c r="T713" s="5">
        <f>IF(salacsv__2[[#This Row],[Tiempo de permanencia]]*24-S713&lt;0,0,salacsv__2[[#This Row],[Tiempo de permanencia]]*24-S713)</f>
        <v>1.5333333333100503</v>
      </c>
      <c r="U713" t="str">
        <f>IF(salacsv__2[[#This Row],[Tiempo de degustación (Horas)]]&gt;0,"SI","NO")</f>
        <v>SI</v>
      </c>
      <c r="W713" s="7" t="str">
        <f>TEXT(salacsv__2[[#This Row],[Fecha de factura]],"DDDD")</f>
        <v>viernes</v>
      </c>
    </row>
    <row r="714" spans="1:23" x14ac:dyDescent="0.25">
      <c r="A714">
        <v>6</v>
      </c>
      <c r="B714" t="s">
        <v>1076</v>
      </c>
      <c r="C714">
        <v>4</v>
      </c>
      <c r="D714" s="8">
        <v>45023.010416666664</v>
      </c>
      <c r="E714" s="8">
        <v>45023.119444444441</v>
      </c>
      <c r="F714" t="s">
        <v>73</v>
      </c>
      <c r="G714" t="s">
        <v>15</v>
      </c>
      <c r="H714" t="s">
        <v>16</v>
      </c>
      <c r="I714" s="5">
        <v>35.11</v>
      </c>
      <c r="J714" t="s">
        <v>17</v>
      </c>
      <c r="K714">
        <v>713</v>
      </c>
      <c r="L714" t="s">
        <v>55</v>
      </c>
      <c r="M714" t="s">
        <v>1077</v>
      </c>
      <c r="N714">
        <f>VLOOKUP(salacsv__2[[#This Row],[Número de Orden]],Hoja4!A716:B1482,2,FALSE)</f>
        <v>360</v>
      </c>
      <c r="O714" s="9">
        <f>DATE(YEAR(salacsv__2[[#This Row],[Hora de Llegada]]),MONTH(salacsv__2[[#This Row],[Hora de Llegada]]),DAY(salacsv__2[[#This Row],[Hora de Llegada]]))</f>
        <v>45023</v>
      </c>
      <c r="P714" s="6">
        <f>MOD(salacsv__2[[#This Row],[Hora de Llegada]],1)</f>
        <v>1.0416666664241347E-2</v>
      </c>
      <c r="Q714" s="6">
        <f>MOD(salacsv__2[[#This Row],[Hora de Salida]],1)</f>
        <v>0.11944444444088731</v>
      </c>
      <c r="R714" s="6">
        <f>IF(salacsv__2[[#This Row],[Estado de la Mesa]]="Ocupada",(salacsv__2[[#This Row],[Hora de salida2]]-salacsv__2[[#This Row],[Hora de llegada2]])+$V$2,salacsv__2[[#This Row],[Hora de salida2]]-salacsv__2[[#This Row],[Hora de llegada2]])</f>
        <v>0.10902777777664596</v>
      </c>
      <c r="S714" s="5">
        <f>VLOOKUP(salacsv__2[[#This Row],[Número de Orden]],Hoja4!A716:C1482,3,FALSE)/60</f>
        <v>2.0833333333333335</v>
      </c>
      <c r="T714" s="5">
        <f>IF(salacsv__2[[#This Row],[Tiempo de permanencia]]*24-S714&lt;0,0,salacsv__2[[#This Row],[Tiempo de permanencia]]*24-S714)</f>
        <v>0.53333333330616961</v>
      </c>
      <c r="U714" t="str">
        <f>IF(salacsv__2[[#This Row],[Tiempo de degustación (Horas)]]&gt;0,"SI","NO")</f>
        <v>SI</v>
      </c>
      <c r="W714" s="7" t="str">
        <f>TEXT(salacsv__2[[#This Row],[Fecha de factura]],"DDDD")</f>
        <v>viernes</v>
      </c>
    </row>
    <row r="715" spans="1:23" x14ac:dyDescent="0.25">
      <c r="A715">
        <v>19</v>
      </c>
      <c r="B715" t="s">
        <v>575</v>
      </c>
      <c r="C715">
        <v>2</v>
      </c>
      <c r="D715" s="8">
        <v>45023.097916666666</v>
      </c>
      <c r="E715" s="8">
        <v>45023.170138888891</v>
      </c>
      <c r="F715" t="s">
        <v>21</v>
      </c>
      <c r="G715" t="s">
        <v>22</v>
      </c>
      <c r="H715" t="s">
        <v>16</v>
      </c>
      <c r="I715" s="5">
        <v>10.69</v>
      </c>
      <c r="J715" t="s">
        <v>17</v>
      </c>
      <c r="K715">
        <v>714</v>
      </c>
      <c r="L715" t="s">
        <v>37</v>
      </c>
      <c r="M715" t="s">
        <v>1078</v>
      </c>
      <c r="N715">
        <f>VLOOKUP(salacsv__2[[#This Row],[Número de Orden]],Hoja4!A717:B1483,2,FALSE)</f>
        <v>225</v>
      </c>
      <c r="O715" s="9">
        <f>DATE(YEAR(salacsv__2[[#This Row],[Hora de Llegada]]),MONTH(salacsv__2[[#This Row],[Hora de Llegada]]),DAY(salacsv__2[[#This Row],[Hora de Llegada]]))</f>
        <v>45023</v>
      </c>
      <c r="P715" s="6">
        <f>MOD(salacsv__2[[#This Row],[Hora de Llegada]],1)</f>
        <v>9.7916666665696539E-2</v>
      </c>
      <c r="Q715" s="6">
        <f>MOD(salacsv__2[[#This Row],[Hora de Salida]],1)</f>
        <v>0.17013888889050577</v>
      </c>
      <c r="R715" s="6">
        <f>IF(salacsv__2[[#This Row],[Estado de la Mesa]]="Ocupada",(salacsv__2[[#This Row],[Hora de salida2]]-salacsv__2[[#This Row],[Hora de llegada2]])+$V$2,salacsv__2[[#This Row],[Hora de salida2]]-salacsv__2[[#This Row],[Hora de llegada2]])</f>
        <v>7.2222222224809229E-2</v>
      </c>
      <c r="S715" s="5">
        <f>VLOOKUP(salacsv__2[[#This Row],[Número de Orden]],Hoja4!A717:C1483,3,FALSE)/60</f>
        <v>1.05</v>
      </c>
      <c r="T715" s="5">
        <f>IF(salacsv__2[[#This Row],[Tiempo de permanencia]]*24-S715&lt;0,0,salacsv__2[[#This Row],[Tiempo de permanencia]]*24-S715)</f>
        <v>0.68333333339542146</v>
      </c>
      <c r="U715" t="str">
        <f>IF(salacsv__2[[#This Row],[Tiempo de degustación (Horas)]]&gt;0,"SI","NO")</f>
        <v>SI</v>
      </c>
      <c r="W715" s="7" t="str">
        <f>TEXT(salacsv__2[[#This Row],[Fecha de factura]],"DDDD")</f>
        <v>viernes</v>
      </c>
    </row>
    <row r="716" spans="1:23" x14ac:dyDescent="0.25">
      <c r="A716">
        <v>12</v>
      </c>
      <c r="B716" t="s">
        <v>1079</v>
      </c>
      <c r="C716">
        <v>6</v>
      </c>
      <c r="D716" s="8">
        <v>45023.072916666664</v>
      </c>
      <c r="E716" s="8">
        <v>45023.177083333336</v>
      </c>
      <c r="F716" t="s">
        <v>52</v>
      </c>
      <c r="G716" t="s">
        <v>22</v>
      </c>
      <c r="H716" t="s">
        <v>36</v>
      </c>
      <c r="I716" s="5">
        <v>39.909999999999997</v>
      </c>
      <c r="J716" t="s">
        <v>24</v>
      </c>
      <c r="K716">
        <v>715</v>
      </c>
      <c r="L716" t="s">
        <v>18</v>
      </c>
      <c r="M716" t="s">
        <v>1080</v>
      </c>
      <c r="N716">
        <f>VLOOKUP(salacsv__2[[#This Row],[Número de Orden]],Hoja4!A718:B1484,2,FALSE)</f>
        <v>246</v>
      </c>
      <c r="O716" s="9">
        <f>DATE(YEAR(salacsv__2[[#This Row],[Hora de Llegada]]),MONTH(salacsv__2[[#This Row],[Hora de Llegada]]),DAY(salacsv__2[[#This Row],[Hora de Llegada]]))</f>
        <v>45023</v>
      </c>
      <c r="P716" s="6">
        <f>MOD(salacsv__2[[#This Row],[Hora de Llegada]],1)</f>
        <v>7.2916666664241347E-2</v>
      </c>
      <c r="Q716" s="6">
        <f>MOD(salacsv__2[[#This Row],[Hora de Salida]],1)</f>
        <v>0.17708333333575865</v>
      </c>
      <c r="R716" s="6">
        <f>IF(salacsv__2[[#This Row],[Estado de la Mesa]]="Ocupada",(salacsv__2[[#This Row],[Hora de salida2]]-salacsv__2[[#This Row],[Hora de llegada2]])+$V$2,salacsv__2[[#This Row],[Hora de salida2]]-salacsv__2[[#This Row],[Hora de llegada2]])</f>
        <v>0.11458333333818398</v>
      </c>
      <c r="S716" s="5">
        <f>VLOOKUP(salacsv__2[[#This Row],[Número de Orden]],Hoja4!A718:C1484,3,FALSE)/60</f>
        <v>2.2666666666666666</v>
      </c>
      <c r="T716" s="5">
        <f>IF(salacsv__2[[#This Row],[Tiempo de permanencia]]*24-S716&lt;0,0,salacsv__2[[#This Row],[Tiempo de permanencia]]*24-S716)</f>
        <v>0.48333333344974871</v>
      </c>
      <c r="U716" t="str">
        <f>IF(salacsv__2[[#This Row],[Tiempo de degustación (Horas)]]&gt;0,"SI","NO")</f>
        <v>SI</v>
      </c>
      <c r="W716" s="7" t="str">
        <f>TEXT(salacsv__2[[#This Row],[Fecha de factura]],"DDDD")</f>
        <v>viernes</v>
      </c>
    </row>
    <row r="717" spans="1:23" x14ac:dyDescent="0.25">
      <c r="A717">
        <v>12</v>
      </c>
      <c r="B717" t="s">
        <v>687</v>
      </c>
      <c r="C717">
        <v>4</v>
      </c>
      <c r="D717" s="8">
        <v>45023.074305555558</v>
      </c>
      <c r="E717" s="8">
        <v>45023.197222222225</v>
      </c>
      <c r="F717" t="s">
        <v>32</v>
      </c>
      <c r="G717" t="s">
        <v>15</v>
      </c>
      <c r="H717" t="s">
        <v>16</v>
      </c>
      <c r="I717" s="5">
        <v>44.73</v>
      </c>
      <c r="J717" t="s">
        <v>24</v>
      </c>
      <c r="K717">
        <v>716</v>
      </c>
      <c r="L717" t="s">
        <v>25</v>
      </c>
      <c r="M717" t="s">
        <v>1081</v>
      </c>
      <c r="N717">
        <f>VLOOKUP(salacsv__2[[#This Row],[Número de Orden]],Hoja4!A719:B1485,2,FALSE)</f>
        <v>231</v>
      </c>
      <c r="O717" s="9">
        <f>DATE(YEAR(salacsv__2[[#This Row],[Hora de Llegada]]),MONTH(salacsv__2[[#This Row],[Hora de Llegada]]),DAY(salacsv__2[[#This Row],[Hora de Llegada]]))</f>
        <v>45023</v>
      </c>
      <c r="P717" s="6">
        <f>MOD(salacsv__2[[#This Row],[Hora de Llegada]],1)</f>
        <v>7.4305555557657499E-2</v>
      </c>
      <c r="Q717" s="6">
        <f>MOD(salacsv__2[[#This Row],[Hora de Salida]],1)</f>
        <v>0.19722222222480923</v>
      </c>
      <c r="R717" s="6">
        <f>IF(salacsv__2[[#This Row],[Estado de la Mesa]]="Ocupada",(salacsv__2[[#This Row],[Hora de salida2]]-salacsv__2[[#This Row],[Hora de llegada2]])+$V$2,salacsv__2[[#This Row],[Hora de salida2]]-salacsv__2[[#This Row],[Hora de llegada2]])</f>
        <v>0.13333333333381839</v>
      </c>
      <c r="S717" s="5">
        <f>VLOOKUP(salacsv__2[[#This Row],[Número de Orden]],Hoja4!A719:C1485,3,FALSE)/60</f>
        <v>1.5</v>
      </c>
      <c r="T717" s="5">
        <f>IF(salacsv__2[[#This Row],[Tiempo de permanencia]]*24-S717&lt;0,0,salacsv__2[[#This Row],[Tiempo de permanencia]]*24-S717)</f>
        <v>1.7000000000116415</v>
      </c>
      <c r="U717" t="str">
        <f>IF(salacsv__2[[#This Row],[Tiempo de degustación (Horas)]]&gt;0,"SI","NO")</f>
        <v>SI</v>
      </c>
      <c r="W717" s="7" t="str">
        <f>TEXT(salacsv__2[[#This Row],[Fecha de factura]],"DDDD")</f>
        <v>viernes</v>
      </c>
    </row>
    <row r="718" spans="1:23" x14ac:dyDescent="0.25">
      <c r="A718">
        <v>8</v>
      </c>
      <c r="B718" t="s">
        <v>191</v>
      </c>
      <c r="C718">
        <v>5</v>
      </c>
      <c r="D718" s="8">
        <v>45023.163888888892</v>
      </c>
      <c r="E718" s="8">
        <v>45023.252083333333</v>
      </c>
      <c r="F718" t="s">
        <v>73</v>
      </c>
      <c r="G718" t="s">
        <v>22</v>
      </c>
      <c r="H718" t="s">
        <v>16</v>
      </c>
      <c r="I718" s="5">
        <v>23.67</v>
      </c>
      <c r="J718" t="s">
        <v>17</v>
      </c>
      <c r="K718">
        <v>717</v>
      </c>
      <c r="L718" t="s">
        <v>29</v>
      </c>
      <c r="M718" t="s">
        <v>1082</v>
      </c>
      <c r="N718">
        <f>VLOOKUP(salacsv__2[[#This Row],[Número de Orden]],Hoja4!A720:B1486,2,FALSE)</f>
        <v>155</v>
      </c>
      <c r="O718" s="9">
        <f>DATE(YEAR(salacsv__2[[#This Row],[Hora de Llegada]]),MONTH(salacsv__2[[#This Row],[Hora de Llegada]]),DAY(salacsv__2[[#This Row],[Hora de Llegada]]))</f>
        <v>45023</v>
      </c>
      <c r="P718" s="6">
        <f>MOD(salacsv__2[[#This Row],[Hora de Llegada]],1)</f>
        <v>0.16388888889196096</v>
      </c>
      <c r="Q718" s="6">
        <f>MOD(salacsv__2[[#This Row],[Hora de Salida]],1)</f>
        <v>0.25208333333284827</v>
      </c>
      <c r="R718" s="6">
        <f>IF(salacsv__2[[#This Row],[Estado de la Mesa]]="Ocupada",(salacsv__2[[#This Row],[Hora de salida2]]-salacsv__2[[#This Row],[Hora de llegada2]])+$V$2,salacsv__2[[#This Row],[Hora de salida2]]-salacsv__2[[#This Row],[Hora de llegada2]])</f>
        <v>8.819444444088731E-2</v>
      </c>
      <c r="S718" s="5">
        <f>VLOOKUP(salacsv__2[[#This Row],[Número de Orden]],Hoja4!A720:C1486,3,FALSE)/60</f>
        <v>1.2</v>
      </c>
      <c r="T718" s="5">
        <f>IF(salacsv__2[[#This Row],[Tiempo de permanencia]]*24-S718&lt;0,0,salacsv__2[[#This Row],[Tiempo de permanencia]]*24-S718)</f>
        <v>0.91666666658129548</v>
      </c>
      <c r="U718" t="str">
        <f>IF(salacsv__2[[#This Row],[Tiempo de degustación (Horas)]]&gt;0,"SI","NO")</f>
        <v>SI</v>
      </c>
      <c r="W718" s="7" t="str">
        <f>TEXT(salacsv__2[[#This Row],[Fecha de factura]],"DDDD")</f>
        <v>viernes</v>
      </c>
    </row>
    <row r="719" spans="1:23" x14ac:dyDescent="0.25">
      <c r="A719">
        <v>7</v>
      </c>
      <c r="B719" t="s">
        <v>230</v>
      </c>
      <c r="C719">
        <v>6</v>
      </c>
      <c r="D719" s="8">
        <v>45023.137499999997</v>
      </c>
      <c r="E719" s="8">
        <v>45023.29583333333</v>
      </c>
      <c r="F719" t="s">
        <v>32</v>
      </c>
      <c r="G719" t="s">
        <v>48</v>
      </c>
      <c r="H719" t="s">
        <v>16</v>
      </c>
      <c r="I719" s="5">
        <v>37.21</v>
      </c>
      <c r="J719" t="s">
        <v>17</v>
      </c>
      <c r="K719">
        <v>718</v>
      </c>
      <c r="L719" t="s">
        <v>91</v>
      </c>
      <c r="M719" t="s">
        <v>66</v>
      </c>
      <c r="N719">
        <f>VLOOKUP(salacsv__2[[#This Row],[Número de Orden]],Hoja4!A721:B1487,2,FALSE)</f>
        <v>20</v>
      </c>
      <c r="O719" s="9">
        <f>DATE(YEAR(salacsv__2[[#This Row],[Hora de Llegada]]),MONTH(salacsv__2[[#This Row],[Hora de Llegada]]),DAY(salacsv__2[[#This Row],[Hora de Llegada]]))</f>
        <v>45023</v>
      </c>
      <c r="P719" s="6">
        <f>MOD(salacsv__2[[#This Row],[Hora de Llegada]],1)</f>
        <v>0.13749999999708962</v>
      </c>
      <c r="Q719" s="6">
        <f>MOD(salacsv__2[[#This Row],[Hora de Salida]],1)</f>
        <v>0.29583333332993789</v>
      </c>
      <c r="R719" s="6">
        <f>IF(salacsv__2[[#This Row],[Estado de la Mesa]]="Ocupada",(salacsv__2[[#This Row],[Hora de salida2]]-salacsv__2[[#This Row],[Hora de llegada2]])+$V$2,salacsv__2[[#This Row],[Hora de salida2]]-salacsv__2[[#This Row],[Hora de llegada2]])</f>
        <v>0.15833333333284827</v>
      </c>
      <c r="S719" s="5">
        <f>VLOOKUP(salacsv__2[[#This Row],[Número de Orden]],Hoja4!A721:C1487,3,FALSE)/60</f>
        <v>0.96666666666666667</v>
      </c>
      <c r="T719" s="5">
        <f>IF(salacsv__2[[#This Row],[Tiempo de permanencia]]*24-S719&lt;0,0,salacsv__2[[#This Row],[Tiempo de permanencia]]*24-S719)</f>
        <v>2.8333333333216917</v>
      </c>
      <c r="U719" t="str">
        <f>IF(salacsv__2[[#This Row],[Tiempo de degustación (Horas)]]&gt;0,"SI","NO")</f>
        <v>SI</v>
      </c>
      <c r="W719" s="7" t="str">
        <f>TEXT(salacsv__2[[#This Row],[Fecha de factura]],"DDDD")</f>
        <v>viernes</v>
      </c>
    </row>
    <row r="720" spans="1:23" x14ac:dyDescent="0.25">
      <c r="A720">
        <v>16</v>
      </c>
      <c r="B720" t="s">
        <v>1083</v>
      </c>
      <c r="C720">
        <v>3</v>
      </c>
      <c r="D720" s="8">
        <v>45023.054166666669</v>
      </c>
      <c r="E720" s="8">
        <v>45023.117361111108</v>
      </c>
      <c r="F720" t="s">
        <v>73</v>
      </c>
      <c r="G720" t="s">
        <v>22</v>
      </c>
      <c r="H720" t="s">
        <v>36</v>
      </c>
      <c r="I720" s="5">
        <v>17.23</v>
      </c>
      <c r="J720" t="s">
        <v>17</v>
      </c>
      <c r="K720">
        <v>719</v>
      </c>
      <c r="L720" t="s">
        <v>37</v>
      </c>
      <c r="M720" t="s">
        <v>1084</v>
      </c>
      <c r="N720">
        <f>VLOOKUP(salacsv__2[[#This Row],[Número de Orden]],Hoja4!A722:B1488,2,FALSE)</f>
        <v>107</v>
      </c>
      <c r="O720" s="9">
        <f>DATE(YEAR(salacsv__2[[#This Row],[Hora de Llegada]]),MONTH(salacsv__2[[#This Row],[Hora de Llegada]]),DAY(salacsv__2[[#This Row],[Hora de Llegada]]))</f>
        <v>45023</v>
      </c>
      <c r="P720" s="6">
        <f>MOD(salacsv__2[[#This Row],[Hora de Llegada]],1)</f>
        <v>5.4166666668606922E-2</v>
      </c>
      <c r="Q720" s="6">
        <f>MOD(salacsv__2[[#This Row],[Hora de Salida]],1)</f>
        <v>0.11736111110803904</v>
      </c>
      <c r="R720" s="6">
        <f>IF(salacsv__2[[#This Row],[Estado de la Mesa]]="Ocupada",(salacsv__2[[#This Row],[Hora de salida2]]-salacsv__2[[#This Row],[Hora de llegada2]])+$V$2,salacsv__2[[#This Row],[Hora de salida2]]-salacsv__2[[#This Row],[Hora de llegada2]])</f>
        <v>6.3194444439432118E-2</v>
      </c>
      <c r="S720" s="5">
        <f>VLOOKUP(salacsv__2[[#This Row],[Número de Orden]],Hoja4!A722:C1488,3,FALSE)/60</f>
        <v>1.1666666666666667</v>
      </c>
      <c r="T720" s="5">
        <f>IF(salacsv__2[[#This Row],[Tiempo de permanencia]]*24-S720&lt;0,0,salacsv__2[[#This Row],[Tiempo de permanencia]]*24-S720)</f>
        <v>0.34999999987970409</v>
      </c>
      <c r="U720" t="str">
        <f>IF(salacsv__2[[#This Row],[Tiempo de degustación (Horas)]]&gt;0,"SI","NO")</f>
        <v>SI</v>
      </c>
      <c r="W720" s="7" t="str">
        <f>TEXT(salacsv__2[[#This Row],[Fecha de factura]],"DDDD")</f>
        <v>viernes</v>
      </c>
    </row>
    <row r="721" spans="1:23" x14ac:dyDescent="0.25">
      <c r="A721">
        <v>4</v>
      </c>
      <c r="B721" t="s">
        <v>1085</v>
      </c>
      <c r="C721">
        <v>5</v>
      </c>
      <c r="D721" s="8">
        <v>45023.092361111114</v>
      </c>
      <c r="E721" s="8">
        <v>45023.240277777775</v>
      </c>
      <c r="F721" t="s">
        <v>52</v>
      </c>
      <c r="G721" t="s">
        <v>22</v>
      </c>
      <c r="H721" t="s">
        <v>16</v>
      </c>
      <c r="I721" s="5">
        <v>40.28</v>
      </c>
      <c r="J721" t="s">
        <v>28</v>
      </c>
      <c r="K721">
        <v>720</v>
      </c>
      <c r="L721" t="s">
        <v>70</v>
      </c>
      <c r="M721" t="s">
        <v>1086</v>
      </c>
      <c r="N721">
        <f>VLOOKUP(salacsv__2[[#This Row],[Número de Orden]],Hoja4!A723:B1489,2,FALSE)</f>
        <v>168</v>
      </c>
      <c r="O721" s="9">
        <f>DATE(YEAR(salacsv__2[[#This Row],[Hora de Llegada]]),MONTH(salacsv__2[[#This Row],[Hora de Llegada]]),DAY(salacsv__2[[#This Row],[Hora de Llegada]]))</f>
        <v>45023</v>
      </c>
      <c r="P721" s="6">
        <f>MOD(salacsv__2[[#This Row],[Hora de Llegada]],1)</f>
        <v>9.2361111113859806E-2</v>
      </c>
      <c r="Q721" s="6">
        <f>MOD(salacsv__2[[#This Row],[Hora de Salida]],1)</f>
        <v>0.24027777777519077</v>
      </c>
      <c r="R721" s="6">
        <f>IF(salacsv__2[[#This Row],[Estado de la Mesa]]="Ocupada",(salacsv__2[[#This Row],[Hora de salida2]]-salacsv__2[[#This Row],[Hora de llegada2]])+$V$2,salacsv__2[[#This Row],[Hora de salida2]]-salacsv__2[[#This Row],[Hora de llegada2]])</f>
        <v>0.14791666666133096</v>
      </c>
      <c r="S721" s="5">
        <f>VLOOKUP(salacsv__2[[#This Row],[Número de Orden]],Hoja4!A723:C1489,3,FALSE)/60</f>
        <v>2.2166666666666668</v>
      </c>
      <c r="T721" s="5">
        <f>IF(salacsv__2[[#This Row],[Tiempo de permanencia]]*24-S721&lt;0,0,salacsv__2[[#This Row],[Tiempo de permanencia]]*24-S721)</f>
        <v>1.3333333332052764</v>
      </c>
      <c r="U721" t="str">
        <f>IF(salacsv__2[[#This Row],[Tiempo de degustación (Horas)]]&gt;0,"SI","NO")</f>
        <v>SI</v>
      </c>
      <c r="W721" s="7" t="str">
        <f>TEXT(salacsv__2[[#This Row],[Fecha de factura]],"DDDD")</f>
        <v>viernes</v>
      </c>
    </row>
    <row r="722" spans="1:23" x14ac:dyDescent="0.25">
      <c r="A722">
        <v>6</v>
      </c>
      <c r="B722" t="s">
        <v>361</v>
      </c>
      <c r="C722">
        <v>2</v>
      </c>
      <c r="D722" s="8">
        <v>45023.161805555559</v>
      </c>
      <c r="E722" s="8">
        <v>45023.292361111111</v>
      </c>
      <c r="F722" t="s">
        <v>32</v>
      </c>
      <c r="G722" t="s">
        <v>48</v>
      </c>
      <c r="H722" t="s">
        <v>16</v>
      </c>
      <c r="I722" s="5">
        <v>47.13</v>
      </c>
      <c r="J722" t="s">
        <v>17</v>
      </c>
      <c r="K722">
        <v>721</v>
      </c>
      <c r="L722" t="s">
        <v>70</v>
      </c>
      <c r="M722" t="s">
        <v>1087</v>
      </c>
      <c r="N722">
        <f>VLOOKUP(salacsv__2[[#This Row],[Número de Orden]],Hoja4!A724:B1490,2,FALSE)</f>
        <v>218</v>
      </c>
      <c r="O722" s="9">
        <f>DATE(YEAR(salacsv__2[[#This Row],[Hora de Llegada]]),MONTH(salacsv__2[[#This Row],[Hora de Llegada]]),DAY(salacsv__2[[#This Row],[Hora de Llegada]]))</f>
        <v>45023</v>
      </c>
      <c r="P722" s="6">
        <f>MOD(salacsv__2[[#This Row],[Hora de Llegada]],1)</f>
        <v>0.16180555555911269</v>
      </c>
      <c r="Q722" s="6">
        <f>MOD(salacsv__2[[#This Row],[Hora de Salida]],1)</f>
        <v>0.29236111111094942</v>
      </c>
      <c r="R722" s="6">
        <f>IF(salacsv__2[[#This Row],[Estado de la Mesa]]="Ocupada",(salacsv__2[[#This Row],[Hora de salida2]]-salacsv__2[[#This Row],[Hora de llegada2]])+$V$2,salacsv__2[[#This Row],[Hora de salida2]]-salacsv__2[[#This Row],[Hora de llegada2]])</f>
        <v>0.13055555555183673</v>
      </c>
      <c r="S722" s="5">
        <f>VLOOKUP(salacsv__2[[#This Row],[Número de Orden]],Hoja4!A724:C1490,3,FALSE)/60</f>
        <v>2.2166666666666668</v>
      </c>
      <c r="T722" s="5">
        <f>IF(salacsv__2[[#This Row],[Tiempo de permanencia]]*24-S722&lt;0,0,salacsv__2[[#This Row],[Tiempo de permanencia]]*24-S722)</f>
        <v>0.9166666665774148</v>
      </c>
      <c r="U722" t="str">
        <f>IF(salacsv__2[[#This Row],[Tiempo de degustación (Horas)]]&gt;0,"SI","NO")</f>
        <v>SI</v>
      </c>
      <c r="W722" s="7" t="str">
        <f>TEXT(salacsv__2[[#This Row],[Fecha de factura]],"DDDD")</f>
        <v>viernes</v>
      </c>
    </row>
    <row r="723" spans="1:23" x14ac:dyDescent="0.25">
      <c r="A723">
        <v>13</v>
      </c>
      <c r="B723" t="s">
        <v>1088</v>
      </c>
      <c r="C723">
        <v>5</v>
      </c>
      <c r="D723" s="8">
        <v>45023.118750000001</v>
      </c>
      <c r="E723" s="8">
        <v>45023.172222222223</v>
      </c>
      <c r="F723" t="s">
        <v>32</v>
      </c>
      <c r="G723" t="s">
        <v>22</v>
      </c>
      <c r="H723" t="s">
        <v>16</v>
      </c>
      <c r="I723" s="5">
        <v>20.62</v>
      </c>
      <c r="J723" t="s">
        <v>17</v>
      </c>
      <c r="K723">
        <v>722</v>
      </c>
      <c r="L723" t="s">
        <v>62</v>
      </c>
      <c r="M723" t="s">
        <v>1089</v>
      </c>
      <c r="N723">
        <f>VLOOKUP(salacsv__2[[#This Row],[Número de Orden]],Hoja4!A725:B1491,2,FALSE)</f>
        <v>85</v>
      </c>
      <c r="O723" s="9">
        <f>DATE(YEAR(salacsv__2[[#This Row],[Hora de Llegada]]),MONTH(salacsv__2[[#This Row],[Hora de Llegada]]),DAY(salacsv__2[[#This Row],[Hora de Llegada]]))</f>
        <v>45023</v>
      </c>
      <c r="P723" s="6">
        <f>MOD(salacsv__2[[#This Row],[Hora de Llegada]],1)</f>
        <v>0.11875000000145519</v>
      </c>
      <c r="Q723" s="6">
        <f>MOD(salacsv__2[[#This Row],[Hora de Salida]],1)</f>
        <v>0.17222222222335404</v>
      </c>
      <c r="R723" s="6">
        <f>IF(salacsv__2[[#This Row],[Estado de la Mesa]]="Ocupada",(salacsv__2[[#This Row],[Hora de salida2]]-salacsv__2[[#This Row],[Hora de llegada2]])+$V$2,salacsv__2[[#This Row],[Hora de salida2]]-salacsv__2[[#This Row],[Hora de llegada2]])</f>
        <v>5.3472222221898846E-2</v>
      </c>
      <c r="S723" s="5">
        <f>VLOOKUP(salacsv__2[[#This Row],[Número de Orden]],Hoja4!A725:C1491,3,FALSE)/60</f>
        <v>0.98333333333333328</v>
      </c>
      <c r="T723" s="5">
        <f>IF(salacsv__2[[#This Row],[Tiempo de permanencia]]*24-S723&lt;0,0,salacsv__2[[#This Row],[Tiempo de permanencia]]*24-S723)</f>
        <v>0.29999999999223903</v>
      </c>
      <c r="U723" t="str">
        <f>IF(salacsv__2[[#This Row],[Tiempo de degustación (Horas)]]&gt;0,"SI","NO")</f>
        <v>SI</v>
      </c>
      <c r="W723" s="7" t="str">
        <f>TEXT(salacsv__2[[#This Row],[Fecha de factura]],"DDDD")</f>
        <v>viernes</v>
      </c>
    </row>
    <row r="724" spans="1:23" x14ac:dyDescent="0.25">
      <c r="A724">
        <v>12</v>
      </c>
      <c r="B724" t="s">
        <v>394</v>
      </c>
      <c r="C724">
        <v>2</v>
      </c>
      <c r="D724" s="8">
        <v>45023.065972222219</v>
      </c>
      <c r="E724" s="8">
        <v>45023.200694444444</v>
      </c>
      <c r="F724" t="s">
        <v>14</v>
      </c>
      <c r="G724" t="s">
        <v>48</v>
      </c>
      <c r="H724" t="s">
        <v>23</v>
      </c>
      <c r="I724" s="5">
        <v>27.79</v>
      </c>
      <c r="J724" t="s">
        <v>17</v>
      </c>
      <c r="K724">
        <v>723</v>
      </c>
      <c r="L724" t="s">
        <v>33</v>
      </c>
      <c r="M724" t="s">
        <v>1090</v>
      </c>
      <c r="N724">
        <f>VLOOKUP(salacsv__2[[#This Row],[Número de Orden]],Hoja4!A726:B1492,2,FALSE)</f>
        <v>126</v>
      </c>
      <c r="O724" s="9">
        <f>DATE(YEAR(salacsv__2[[#This Row],[Hora de Llegada]]),MONTH(salacsv__2[[#This Row],[Hora de Llegada]]),DAY(salacsv__2[[#This Row],[Hora de Llegada]]))</f>
        <v>45023</v>
      </c>
      <c r="P724" s="6">
        <f>MOD(salacsv__2[[#This Row],[Hora de Llegada]],1)</f>
        <v>6.5972222218988463E-2</v>
      </c>
      <c r="Q724" s="6">
        <f>MOD(salacsv__2[[#This Row],[Hora de Salida]],1)</f>
        <v>0.20069444444379769</v>
      </c>
      <c r="R724" s="6">
        <f>IF(salacsv__2[[#This Row],[Estado de la Mesa]]="Ocupada",(salacsv__2[[#This Row],[Hora de salida2]]-salacsv__2[[#This Row],[Hora de llegada2]])+$V$2,salacsv__2[[#This Row],[Hora de salida2]]-salacsv__2[[#This Row],[Hora de llegada2]])</f>
        <v>0.13472222222480923</v>
      </c>
      <c r="S724" s="5">
        <f>VLOOKUP(salacsv__2[[#This Row],[Número de Orden]],Hoja4!A726:C1492,3,FALSE)/60</f>
        <v>0.51666666666666672</v>
      </c>
      <c r="T724" s="5">
        <f>IF(salacsv__2[[#This Row],[Tiempo de permanencia]]*24-S724&lt;0,0,salacsv__2[[#This Row],[Tiempo de permanencia]]*24-S724)</f>
        <v>2.7166666667287549</v>
      </c>
      <c r="U724" t="str">
        <f>IF(salacsv__2[[#This Row],[Tiempo de degustación (Horas)]]&gt;0,"SI","NO")</f>
        <v>SI</v>
      </c>
      <c r="W724" s="7" t="str">
        <f>TEXT(salacsv__2[[#This Row],[Fecha de factura]],"DDDD")</f>
        <v>viernes</v>
      </c>
    </row>
    <row r="725" spans="1:23" x14ac:dyDescent="0.25">
      <c r="A725">
        <v>8</v>
      </c>
      <c r="B725" t="s">
        <v>132</v>
      </c>
      <c r="C725">
        <v>6</v>
      </c>
      <c r="D725" s="8">
        <v>45023.12222222222</v>
      </c>
      <c r="E725" s="8">
        <v>45023.177083333336</v>
      </c>
      <c r="F725" t="s">
        <v>21</v>
      </c>
      <c r="G725" t="s">
        <v>15</v>
      </c>
      <c r="H725" t="s">
        <v>23</v>
      </c>
      <c r="I725" s="5">
        <v>14.12</v>
      </c>
      <c r="J725" t="s">
        <v>17</v>
      </c>
      <c r="K725">
        <v>724</v>
      </c>
      <c r="L725" t="s">
        <v>91</v>
      </c>
      <c r="M725" t="s">
        <v>92</v>
      </c>
      <c r="N725">
        <f>VLOOKUP(salacsv__2[[#This Row],[Número de Orden]],Hoja4!A727:B1493,2,FALSE)</f>
        <v>66</v>
      </c>
      <c r="O725" s="9">
        <f>DATE(YEAR(salacsv__2[[#This Row],[Hora de Llegada]]),MONTH(salacsv__2[[#This Row],[Hora de Llegada]]),DAY(salacsv__2[[#This Row],[Hora de Llegada]]))</f>
        <v>45023</v>
      </c>
      <c r="P725" s="6">
        <f>MOD(salacsv__2[[#This Row],[Hora de Llegada]],1)</f>
        <v>0.12222222222044365</v>
      </c>
      <c r="Q725" s="6">
        <f>MOD(salacsv__2[[#This Row],[Hora de Salida]],1)</f>
        <v>0.17708333333575865</v>
      </c>
      <c r="R725" s="6">
        <f>IF(salacsv__2[[#This Row],[Estado de la Mesa]]="Ocupada",(salacsv__2[[#This Row],[Hora de salida2]]-salacsv__2[[#This Row],[Hora de llegada2]])+$V$2,salacsv__2[[#This Row],[Hora de salida2]]-salacsv__2[[#This Row],[Hora de llegada2]])</f>
        <v>5.4861111115314998E-2</v>
      </c>
      <c r="S725" s="5">
        <f>VLOOKUP(salacsv__2[[#This Row],[Número de Orden]],Hoja4!A727:C1493,3,FALSE)/60</f>
        <v>0.93333333333333335</v>
      </c>
      <c r="T725" s="5">
        <f>IF(salacsv__2[[#This Row],[Tiempo de permanencia]]*24-S725&lt;0,0,salacsv__2[[#This Row],[Tiempo de permanencia]]*24-S725)</f>
        <v>0.3833333334342266</v>
      </c>
      <c r="U725" t="str">
        <f>IF(salacsv__2[[#This Row],[Tiempo de degustación (Horas)]]&gt;0,"SI","NO")</f>
        <v>SI</v>
      </c>
      <c r="W725" s="7" t="str">
        <f>TEXT(salacsv__2[[#This Row],[Fecha de factura]],"DDDD")</f>
        <v>viernes</v>
      </c>
    </row>
    <row r="726" spans="1:23" x14ac:dyDescent="0.25">
      <c r="A726">
        <v>10</v>
      </c>
      <c r="B726" t="s">
        <v>1091</v>
      </c>
      <c r="C726">
        <v>4</v>
      </c>
      <c r="D726" s="8">
        <v>45023.074999999997</v>
      </c>
      <c r="E726" s="8">
        <v>45023.138888888891</v>
      </c>
      <c r="F726" t="s">
        <v>14</v>
      </c>
      <c r="G726" t="s">
        <v>22</v>
      </c>
      <c r="H726" t="s">
        <v>23</v>
      </c>
      <c r="I726" s="5">
        <v>18.66</v>
      </c>
      <c r="J726" t="s">
        <v>24</v>
      </c>
      <c r="K726">
        <v>725</v>
      </c>
      <c r="L726" t="s">
        <v>33</v>
      </c>
      <c r="M726" t="s">
        <v>1092</v>
      </c>
      <c r="N726">
        <f>VLOOKUP(salacsv__2[[#This Row],[Número de Orden]],Hoja4!A728:B1494,2,FALSE)</f>
        <v>168</v>
      </c>
      <c r="O726" s="9">
        <f>DATE(YEAR(salacsv__2[[#This Row],[Hora de Llegada]]),MONTH(salacsv__2[[#This Row],[Hora de Llegada]]),DAY(salacsv__2[[#This Row],[Hora de Llegada]]))</f>
        <v>45023</v>
      </c>
      <c r="P726" s="6">
        <f>MOD(salacsv__2[[#This Row],[Hora de Llegada]],1)</f>
        <v>7.4999999997089617E-2</v>
      </c>
      <c r="Q726" s="6">
        <f>MOD(salacsv__2[[#This Row],[Hora de Salida]],1)</f>
        <v>0.13888888889050577</v>
      </c>
      <c r="R726" s="6">
        <f>IF(salacsv__2[[#This Row],[Estado de la Mesa]]="Ocupada",(salacsv__2[[#This Row],[Hora de salida2]]-salacsv__2[[#This Row],[Hora de llegada2]])+$V$2,salacsv__2[[#This Row],[Hora de salida2]]-salacsv__2[[#This Row],[Hora de llegada2]])</f>
        <v>7.4305555560082823E-2</v>
      </c>
      <c r="S726" s="5">
        <f>VLOOKUP(salacsv__2[[#This Row],[Número de Orden]],Hoja4!A728:C1494,3,FALSE)/60</f>
        <v>1.4166666666666667</v>
      </c>
      <c r="T726" s="5">
        <f>IF(salacsv__2[[#This Row],[Tiempo de permanencia]]*24-S726&lt;0,0,salacsv__2[[#This Row],[Tiempo de permanencia]]*24-S726)</f>
        <v>0.36666666677532089</v>
      </c>
      <c r="U726" t="str">
        <f>IF(salacsv__2[[#This Row],[Tiempo de degustación (Horas)]]&gt;0,"SI","NO")</f>
        <v>SI</v>
      </c>
      <c r="W726" s="7" t="str">
        <f>TEXT(salacsv__2[[#This Row],[Fecha de factura]],"DDDD")</f>
        <v>viernes</v>
      </c>
    </row>
    <row r="727" spans="1:23" x14ac:dyDescent="0.25">
      <c r="A727">
        <v>11</v>
      </c>
      <c r="B727" t="s">
        <v>478</v>
      </c>
      <c r="C727">
        <v>2</v>
      </c>
      <c r="D727" s="8">
        <v>45023.102777777778</v>
      </c>
      <c r="E727" s="8">
        <v>45023.238194444442</v>
      </c>
      <c r="F727" t="s">
        <v>21</v>
      </c>
      <c r="G727" t="s">
        <v>48</v>
      </c>
      <c r="H727" t="s">
        <v>16</v>
      </c>
      <c r="I727" s="5">
        <v>41.38</v>
      </c>
      <c r="J727" t="s">
        <v>28</v>
      </c>
      <c r="K727">
        <v>726</v>
      </c>
      <c r="L727" t="s">
        <v>59</v>
      </c>
      <c r="M727" t="s">
        <v>1093</v>
      </c>
      <c r="N727">
        <f>VLOOKUP(salacsv__2[[#This Row],[Número de Orden]],Hoja4!A729:B1495,2,FALSE)</f>
        <v>126</v>
      </c>
      <c r="O727" s="9">
        <f>DATE(YEAR(salacsv__2[[#This Row],[Hora de Llegada]]),MONTH(salacsv__2[[#This Row],[Hora de Llegada]]),DAY(salacsv__2[[#This Row],[Hora de Llegada]]))</f>
        <v>45023</v>
      </c>
      <c r="P727" s="6">
        <f>MOD(salacsv__2[[#This Row],[Hora de Llegada]],1)</f>
        <v>0.10277777777810115</v>
      </c>
      <c r="Q727" s="6">
        <f>MOD(salacsv__2[[#This Row],[Hora de Salida]],1)</f>
        <v>0.2381944444423425</v>
      </c>
      <c r="R727" s="6">
        <f>IF(salacsv__2[[#This Row],[Estado de la Mesa]]="Ocupada",(salacsv__2[[#This Row],[Hora de salida2]]-salacsv__2[[#This Row],[Hora de llegada2]])+$V$2,salacsv__2[[#This Row],[Hora de salida2]]-salacsv__2[[#This Row],[Hora de llegada2]])</f>
        <v>0.13541666666424135</v>
      </c>
      <c r="S727" s="5">
        <f>VLOOKUP(salacsv__2[[#This Row],[Número de Orden]],Hoja4!A729:C1495,3,FALSE)/60</f>
        <v>1.2333333333333334</v>
      </c>
      <c r="T727" s="5">
        <f>IF(salacsv__2[[#This Row],[Tiempo de permanencia]]*24-S727&lt;0,0,salacsv__2[[#This Row],[Tiempo de permanencia]]*24-S727)</f>
        <v>2.0166666666084589</v>
      </c>
      <c r="U727" t="str">
        <f>IF(salacsv__2[[#This Row],[Tiempo de degustación (Horas)]]&gt;0,"SI","NO")</f>
        <v>SI</v>
      </c>
      <c r="W727" s="7" t="str">
        <f>TEXT(salacsv__2[[#This Row],[Fecha de factura]],"DDDD")</f>
        <v>viernes</v>
      </c>
    </row>
    <row r="728" spans="1:23" x14ac:dyDescent="0.25">
      <c r="A728">
        <v>17</v>
      </c>
      <c r="B728" t="s">
        <v>231</v>
      </c>
      <c r="C728">
        <v>6</v>
      </c>
      <c r="D728" s="8">
        <v>45023.021527777775</v>
      </c>
      <c r="E728" s="8">
        <v>45023.126388888886</v>
      </c>
      <c r="F728" t="s">
        <v>32</v>
      </c>
      <c r="G728" t="s">
        <v>15</v>
      </c>
      <c r="H728" t="s">
        <v>36</v>
      </c>
      <c r="I728" s="5">
        <v>13.24</v>
      </c>
      <c r="J728" t="s">
        <v>28</v>
      </c>
      <c r="K728">
        <v>727</v>
      </c>
      <c r="L728" t="s">
        <v>37</v>
      </c>
      <c r="M728" t="s">
        <v>66</v>
      </c>
      <c r="N728">
        <f>VLOOKUP(salacsv__2[[#This Row],[Número de Orden]],Hoja4!A730:B1496,2,FALSE)</f>
        <v>40</v>
      </c>
      <c r="O728" s="9">
        <f>DATE(YEAR(salacsv__2[[#This Row],[Hora de Llegada]]),MONTH(salacsv__2[[#This Row],[Hora de Llegada]]),DAY(salacsv__2[[#This Row],[Hora de Llegada]]))</f>
        <v>45023</v>
      </c>
      <c r="P728" s="6">
        <f>MOD(salacsv__2[[#This Row],[Hora de Llegada]],1)</f>
        <v>2.1527777775190771E-2</v>
      </c>
      <c r="Q728" s="6">
        <f>MOD(salacsv__2[[#This Row],[Hora de Salida]],1)</f>
        <v>0.12638888888614019</v>
      </c>
      <c r="R728" s="6">
        <f>IF(salacsv__2[[#This Row],[Estado de la Mesa]]="Ocupada",(salacsv__2[[#This Row],[Hora de salida2]]-salacsv__2[[#This Row],[Hora de llegada2]])+$V$2,salacsv__2[[#This Row],[Hora de salida2]]-salacsv__2[[#This Row],[Hora de llegada2]])</f>
        <v>0.10486111111094942</v>
      </c>
      <c r="S728" s="5">
        <f>VLOOKUP(salacsv__2[[#This Row],[Número de Orden]],Hoja4!A730:C1496,3,FALSE)/60</f>
        <v>0.35</v>
      </c>
      <c r="T728" s="5">
        <f>IF(salacsv__2[[#This Row],[Tiempo de permanencia]]*24-S728&lt;0,0,salacsv__2[[#This Row],[Tiempo de permanencia]]*24-S728)</f>
        <v>2.1666666666627861</v>
      </c>
      <c r="U728" t="str">
        <f>IF(salacsv__2[[#This Row],[Tiempo de degustación (Horas)]]&gt;0,"SI","NO")</f>
        <v>SI</v>
      </c>
      <c r="W728" s="7" t="str">
        <f>TEXT(salacsv__2[[#This Row],[Fecha de factura]],"DDDD")</f>
        <v>viernes</v>
      </c>
    </row>
    <row r="729" spans="1:23" x14ac:dyDescent="0.25">
      <c r="A729">
        <v>9</v>
      </c>
      <c r="B729" t="s">
        <v>642</v>
      </c>
      <c r="C729">
        <v>6</v>
      </c>
      <c r="D729" s="8">
        <v>45023.087500000001</v>
      </c>
      <c r="E729" s="8">
        <v>45023.186805555553</v>
      </c>
      <c r="F729" t="s">
        <v>73</v>
      </c>
      <c r="G729" t="s">
        <v>48</v>
      </c>
      <c r="H729" t="s">
        <v>36</v>
      </c>
      <c r="I729" s="5">
        <v>34.28</v>
      </c>
      <c r="J729" t="s">
        <v>24</v>
      </c>
      <c r="K729">
        <v>728</v>
      </c>
      <c r="L729" t="s">
        <v>49</v>
      </c>
      <c r="M729" t="s">
        <v>1094</v>
      </c>
      <c r="N729">
        <f>VLOOKUP(salacsv__2[[#This Row],[Número de Orden]],Hoja4!A731:B1497,2,FALSE)</f>
        <v>195</v>
      </c>
      <c r="O729" s="9">
        <f>DATE(YEAR(salacsv__2[[#This Row],[Hora de Llegada]]),MONTH(salacsv__2[[#This Row],[Hora de Llegada]]),DAY(salacsv__2[[#This Row],[Hora de Llegada]]))</f>
        <v>45023</v>
      </c>
      <c r="P729" s="6">
        <f>MOD(salacsv__2[[#This Row],[Hora de Llegada]],1)</f>
        <v>8.7500000001455192E-2</v>
      </c>
      <c r="Q729" s="6">
        <f>MOD(salacsv__2[[#This Row],[Hora de Salida]],1)</f>
        <v>0.18680555555329192</v>
      </c>
      <c r="R729" s="6">
        <f>IF(salacsv__2[[#This Row],[Estado de la Mesa]]="Ocupada",(salacsv__2[[#This Row],[Hora de salida2]]-salacsv__2[[#This Row],[Hora de llegada2]])+$V$2,salacsv__2[[#This Row],[Hora de salida2]]-salacsv__2[[#This Row],[Hora de llegada2]])</f>
        <v>0.1097222222185034</v>
      </c>
      <c r="S729" s="5">
        <f>VLOOKUP(salacsv__2[[#This Row],[Número de Orden]],Hoja4!A731:C1497,3,FALSE)/60</f>
        <v>1.2</v>
      </c>
      <c r="T729" s="5">
        <f>IF(salacsv__2[[#This Row],[Tiempo de permanencia]]*24-S729&lt;0,0,salacsv__2[[#This Row],[Tiempo de permanencia]]*24-S729)</f>
        <v>1.4333333332440816</v>
      </c>
      <c r="U729" t="str">
        <f>IF(salacsv__2[[#This Row],[Tiempo de degustación (Horas)]]&gt;0,"SI","NO")</f>
        <v>SI</v>
      </c>
      <c r="W729" s="7" t="str">
        <f>TEXT(salacsv__2[[#This Row],[Fecha de factura]],"DDDD")</f>
        <v>viernes</v>
      </c>
    </row>
    <row r="730" spans="1:23" x14ac:dyDescent="0.25">
      <c r="A730">
        <v>20</v>
      </c>
      <c r="B730" t="s">
        <v>543</v>
      </c>
      <c r="C730">
        <v>2</v>
      </c>
      <c r="D730" s="8">
        <v>45023.117361111108</v>
      </c>
      <c r="E730" s="8">
        <v>45023.253472222219</v>
      </c>
      <c r="F730" t="s">
        <v>21</v>
      </c>
      <c r="G730" t="s">
        <v>48</v>
      </c>
      <c r="H730" t="s">
        <v>16</v>
      </c>
      <c r="I730" s="5">
        <v>18.97</v>
      </c>
      <c r="J730" t="s">
        <v>24</v>
      </c>
      <c r="K730">
        <v>729</v>
      </c>
      <c r="L730" t="s">
        <v>55</v>
      </c>
      <c r="M730" t="s">
        <v>945</v>
      </c>
      <c r="N730">
        <f>VLOOKUP(salacsv__2[[#This Row],[Número de Orden]],Hoja4!A732:B1498,2,FALSE)</f>
        <v>128</v>
      </c>
      <c r="O730" s="9">
        <f>DATE(YEAR(salacsv__2[[#This Row],[Hora de Llegada]]),MONTH(salacsv__2[[#This Row],[Hora de Llegada]]),DAY(salacsv__2[[#This Row],[Hora de Llegada]]))</f>
        <v>45023</v>
      </c>
      <c r="P730" s="6">
        <f>MOD(salacsv__2[[#This Row],[Hora de Llegada]],1)</f>
        <v>0.11736111110803904</v>
      </c>
      <c r="Q730" s="6">
        <f>MOD(salacsv__2[[#This Row],[Hora de Salida]],1)</f>
        <v>0.25347222221898846</v>
      </c>
      <c r="R730" s="6">
        <f>IF(salacsv__2[[#This Row],[Estado de la Mesa]]="Ocupada",(salacsv__2[[#This Row],[Hora de salida2]]-salacsv__2[[#This Row],[Hora de llegada2]])+$V$2,salacsv__2[[#This Row],[Hora de salida2]]-salacsv__2[[#This Row],[Hora de llegada2]])</f>
        <v>0.14652777777761608</v>
      </c>
      <c r="S730" s="5">
        <f>VLOOKUP(salacsv__2[[#This Row],[Número de Orden]],Hoja4!A732:C1498,3,FALSE)/60</f>
        <v>1.0833333333333333</v>
      </c>
      <c r="T730" s="5">
        <f>IF(salacsv__2[[#This Row],[Tiempo de permanencia]]*24-S730&lt;0,0,salacsv__2[[#This Row],[Tiempo de permanencia]]*24-S730)</f>
        <v>2.4333333333294531</v>
      </c>
      <c r="U730" t="str">
        <f>IF(salacsv__2[[#This Row],[Tiempo de degustación (Horas)]]&gt;0,"SI","NO")</f>
        <v>SI</v>
      </c>
      <c r="W730" s="7" t="str">
        <f>TEXT(salacsv__2[[#This Row],[Fecha de factura]],"DDDD")</f>
        <v>viernes</v>
      </c>
    </row>
    <row r="731" spans="1:23" x14ac:dyDescent="0.25">
      <c r="A731">
        <v>8</v>
      </c>
      <c r="B731" t="s">
        <v>943</v>
      </c>
      <c r="C731">
        <v>3</v>
      </c>
      <c r="D731" s="8">
        <v>45023.020138888889</v>
      </c>
      <c r="E731" s="8">
        <v>45023.106249999997</v>
      </c>
      <c r="F731" t="s">
        <v>52</v>
      </c>
      <c r="G731" t="s">
        <v>22</v>
      </c>
      <c r="H731" t="s">
        <v>16</v>
      </c>
      <c r="I731" s="5">
        <v>15.02</v>
      </c>
      <c r="J731" t="s">
        <v>24</v>
      </c>
      <c r="K731">
        <v>730</v>
      </c>
      <c r="L731" t="s">
        <v>59</v>
      </c>
      <c r="M731" t="s">
        <v>777</v>
      </c>
      <c r="N731">
        <f>VLOOKUP(salacsv__2[[#This Row],[Número de Orden]],Hoja4!A733:B1499,2,FALSE)</f>
        <v>114</v>
      </c>
      <c r="O731" s="9">
        <f>DATE(YEAR(salacsv__2[[#This Row],[Hora de Llegada]]),MONTH(salacsv__2[[#This Row],[Hora de Llegada]]),DAY(salacsv__2[[#This Row],[Hora de Llegada]]))</f>
        <v>45023</v>
      </c>
      <c r="P731" s="6">
        <f>MOD(salacsv__2[[#This Row],[Hora de Llegada]],1)</f>
        <v>2.0138888889050577E-2</v>
      </c>
      <c r="Q731" s="6">
        <f>MOD(salacsv__2[[#This Row],[Hora de Salida]],1)</f>
        <v>0.10624999999708962</v>
      </c>
      <c r="R731" s="6">
        <f>IF(salacsv__2[[#This Row],[Estado de la Mesa]]="Ocupada",(salacsv__2[[#This Row],[Hora de salida2]]-salacsv__2[[#This Row],[Hora de llegada2]])+$V$2,salacsv__2[[#This Row],[Hora de salida2]]-salacsv__2[[#This Row],[Hora de llegada2]])</f>
        <v>9.6527777774705711E-2</v>
      </c>
      <c r="S731" s="5">
        <f>VLOOKUP(salacsv__2[[#This Row],[Número de Orden]],Hoja4!A733:C1499,3,FALSE)/60</f>
        <v>1.3166666666666667</v>
      </c>
      <c r="T731" s="5">
        <f>IF(salacsv__2[[#This Row],[Tiempo de permanencia]]*24-S731&lt;0,0,salacsv__2[[#This Row],[Tiempo de permanencia]]*24-S731)</f>
        <v>0.99999999992627031</v>
      </c>
      <c r="U731" t="str">
        <f>IF(salacsv__2[[#This Row],[Tiempo de degustación (Horas)]]&gt;0,"SI","NO")</f>
        <v>SI</v>
      </c>
      <c r="W731" s="7" t="str">
        <f>TEXT(salacsv__2[[#This Row],[Fecha de factura]],"DDDD")</f>
        <v>viernes</v>
      </c>
    </row>
    <row r="732" spans="1:23" x14ac:dyDescent="0.25">
      <c r="A732">
        <v>17</v>
      </c>
      <c r="B732" t="s">
        <v>232</v>
      </c>
      <c r="C732">
        <v>3</v>
      </c>
      <c r="D732" s="8">
        <v>45023.136111111111</v>
      </c>
      <c r="E732" s="8">
        <v>45023.267361111109</v>
      </c>
      <c r="F732" t="s">
        <v>32</v>
      </c>
      <c r="G732" t="s">
        <v>22</v>
      </c>
      <c r="H732" t="s">
        <v>16</v>
      </c>
      <c r="I732" s="5">
        <v>14.35</v>
      </c>
      <c r="J732" t="s">
        <v>28</v>
      </c>
      <c r="K732">
        <v>731</v>
      </c>
      <c r="L732" t="s">
        <v>33</v>
      </c>
      <c r="M732" t="s">
        <v>105</v>
      </c>
      <c r="N732">
        <f>VLOOKUP(salacsv__2[[#This Row],[Número de Orden]],Hoja4!A734:B1500,2,FALSE)</f>
        <v>64</v>
      </c>
      <c r="O732" s="9">
        <f>DATE(YEAR(salacsv__2[[#This Row],[Hora de Llegada]]),MONTH(salacsv__2[[#This Row],[Hora de Llegada]]),DAY(salacsv__2[[#This Row],[Hora de Llegada]]))</f>
        <v>45023</v>
      </c>
      <c r="P732" s="6">
        <f>MOD(salacsv__2[[#This Row],[Hora de Llegada]],1)</f>
        <v>0.13611111111094942</v>
      </c>
      <c r="Q732" s="6">
        <f>MOD(salacsv__2[[#This Row],[Hora de Salida]],1)</f>
        <v>0.26736111110949423</v>
      </c>
      <c r="R732" s="6">
        <f>IF(salacsv__2[[#This Row],[Estado de la Mesa]]="Ocupada",(salacsv__2[[#This Row],[Hora de salida2]]-salacsv__2[[#This Row],[Hora de llegada2]])+$V$2,salacsv__2[[#This Row],[Hora de salida2]]-salacsv__2[[#This Row],[Hora de llegada2]])</f>
        <v>0.13124999999854481</v>
      </c>
      <c r="S732" s="5">
        <f>VLOOKUP(salacsv__2[[#This Row],[Número de Orden]],Hoja4!A734:C1500,3,FALSE)/60</f>
        <v>0.78333333333333333</v>
      </c>
      <c r="T732" s="5">
        <f>IF(salacsv__2[[#This Row],[Tiempo de permanencia]]*24-S732&lt;0,0,salacsv__2[[#This Row],[Tiempo de permanencia]]*24-S732)</f>
        <v>2.3666666666317422</v>
      </c>
      <c r="U732" t="str">
        <f>IF(salacsv__2[[#This Row],[Tiempo de degustación (Horas)]]&gt;0,"SI","NO")</f>
        <v>SI</v>
      </c>
      <c r="W732" s="7" t="str">
        <f>TEXT(salacsv__2[[#This Row],[Fecha de factura]],"DDDD")</f>
        <v>viernes</v>
      </c>
    </row>
    <row r="733" spans="1:23" x14ac:dyDescent="0.25">
      <c r="A733">
        <v>12</v>
      </c>
      <c r="B733" t="s">
        <v>1095</v>
      </c>
      <c r="C733">
        <v>3</v>
      </c>
      <c r="D733" s="8">
        <v>45023.136805555558</v>
      </c>
      <c r="E733" s="8">
        <v>45023.300694444442</v>
      </c>
      <c r="F733" t="s">
        <v>14</v>
      </c>
      <c r="G733" t="s">
        <v>22</v>
      </c>
      <c r="H733" t="s">
        <v>16</v>
      </c>
      <c r="I733" s="5">
        <v>43.35</v>
      </c>
      <c r="J733" t="s">
        <v>28</v>
      </c>
      <c r="K733">
        <v>732</v>
      </c>
      <c r="L733" t="s">
        <v>25</v>
      </c>
      <c r="M733" t="s">
        <v>1096</v>
      </c>
      <c r="N733">
        <f>VLOOKUP(salacsv__2[[#This Row],[Número de Orden]],Hoja4!A735:B1501,2,FALSE)</f>
        <v>306</v>
      </c>
      <c r="O733" s="9">
        <f>DATE(YEAR(salacsv__2[[#This Row],[Hora de Llegada]]),MONTH(salacsv__2[[#This Row],[Hora de Llegada]]),DAY(salacsv__2[[#This Row],[Hora de Llegada]]))</f>
        <v>45023</v>
      </c>
      <c r="P733" s="6">
        <f>MOD(salacsv__2[[#This Row],[Hora de Llegada]],1)</f>
        <v>0.1368055555576575</v>
      </c>
      <c r="Q733" s="6">
        <f>MOD(salacsv__2[[#This Row],[Hora de Salida]],1)</f>
        <v>0.3006944444423425</v>
      </c>
      <c r="R733" s="6">
        <f>IF(salacsv__2[[#This Row],[Estado de la Mesa]]="Ocupada",(salacsv__2[[#This Row],[Hora de salida2]]-salacsv__2[[#This Row],[Hora de llegada2]])+$V$2,salacsv__2[[#This Row],[Hora de salida2]]-salacsv__2[[#This Row],[Hora de llegada2]])</f>
        <v>0.163888888884685</v>
      </c>
      <c r="S733" s="5">
        <f>VLOOKUP(salacsv__2[[#This Row],[Número de Orden]],Hoja4!A735:C1501,3,FALSE)/60</f>
        <v>2.0166666666666666</v>
      </c>
      <c r="T733" s="5">
        <f>IF(salacsv__2[[#This Row],[Tiempo de permanencia]]*24-S733&lt;0,0,salacsv__2[[#This Row],[Tiempo de permanencia]]*24-S733)</f>
        <v>1.9166666665657734</v>
      </c>
      <c r="U733" t="str">
        <f>IF(salacsv__2[[#This Row],[Tiempo de degustación (Horas)]]&gt;0,"SI","NO")</f>
        <v>SI</v>
      </c>
      <c r="W733" s="7" t="str">
        <f>TEXT(salacsv__2[[#This Row],[Fecha de factura]],"DDDD")</f>
        <v>viernes</v>
      </c>
    </row>
    <row r="734" spans="1:23" x14ac:dyDescent="0.25">
      <c r="A734">
        <v>14</v>
      </c>
      <c r="B734" t="s">
        <v>463</v>
      </c>
      <c r="C734">
        <v>6</v>
      </c>
      <c r="D734" s="8">
        <v>45023.152777777781</v>
      </c>
      <c r="E734" s="8">
        <v>45023.227777777778</v>
      </c>
      <c r="F734" t="s">
        <v>14</v>
      </c>
      <c r="G734" t="s">
        <v>15</v>
      </c>
      <c r="H734" t="s">
        <v>16</v>
      </c>
      <c r="I734" s="5">
        <v>35.090000000000003</v>
      </c>
      <c r="J734" t="s">
        <v>17</v>
      </c>
      <c r="K734">
        <v>733</v>
      </c>
      <c r="L734" t="s">
        <v>49</v>
      </c>
      <c r="M734" t="s">
        <v>1097</v>
      </c>
      <c r="N734">
        <f>VLOOKUP(salacsv__2[[#This Row],[Número de Orden]],Hoja4!A736:B1502,2,FALSE)</f>
        <v>186</v>
      </c>
      <c r="O734" s="9">
        <f>DATE(YEAR(salacsv__2[[#This Row],[Hora de Llegada]]),MONTH(salacsv__2[[#This Row],[Hora de Llegada]]),DAY(salacsv__2[[#This Row],[Hora de Llegada]]))</f>
        <v>45023</v>
      </c>
      <c r="P734" s="6">
        <f>MOD(salacsv__2[[#This Row],[Hora de Llegada]],1)</f>
        <v>0.15277777778101154</v>
      </c>
      <c r="Q734" s="6">
        <f>MOD(salacsv__2[[#This Row],[Hora de Salida]],1)</f>
        <v>0.22777777777810115</v>
      </c>
      <c r="R734" s="6">
        <f>IF(salacsv__2[[#This Row],[Estado de la Mesa]]="Ocupada",(salacsv__2[[#This Row],[Hora de salida2]]-salacsv__2[[#This Row],[Hora de llegada2]])+$V$2,salacsv__2[[#This Row],[Hora de salida2]]-salacsv__2[[#This Row],[Hora de llegada2]])</f>
        <v>7.4999999997089617E-2</v>
      </c>
      <c r="S734" s="5">
        <f>VLOOKUP(salacsv__2[[#This Row],[Número de Orden]],Hoja4!A736:C1502,3,FALSE)/60</f>
        <v>1.2333333333333334</v>
      </c>
      <c r="T734" s="5">
        <f>IF(salacsv__2[[#This Row],[Tiempo de permanencia]]*24-S734&lt;0,0,salacsv__2[[#This Row],[Tiempo de permanencia]]*24-S734)</f>
        <v>0.56666666659681741</v>
      </c>
      <c r="U734" t="str">
        <f>IF(salacsv__2[[#This Row],[Tiempo de degustación (Horas)]]&gt;0,"SI","NO")</f>
        <v>SI</v>
      </c>
      <c r="W734" s="7" t="str">
        <f>TEXT(salacsv__2[[#This Row],[Fecha de factura]],"DDDD")</f>
        <v>viernes</v>
      </c>
    </row>
    <row r="735" spans="1:23" x14ac:dyDescent="0.25">
      <c r="A735">
        <v>14</v>
      </c>
      <c r="B735" t="s">
        <v>1098</v>
      </c>
      <c r="C735">
        <v>2</v>
      </c>
      <c r="D735" s="8">
        <v>45023.102083333331</v>
      </c>
      <c r="E735" s="8">
        <v>45023.206250000003</v>
      </c>
      <c r="F735" t="s">
        <v>32</v>
      </c>
      <c r="G735" t="s">
        <v>22</v>
      </c>
      <c r="H735" t="s">
        <v>23</v>
      </c>
      <c r="I735" s="5">
        <v>46.82</v>
      </c>
      <c r="J735" t="s">
        <v>17</v>
      </c>
      <c r="K735">
        <v>734</v>
      </c>
      <c r="L735" t="s">
        <v>91</v>
      </c>
      <c r="M735" t="s">
        <v>1099</v>
      </c>
      <c r="N735">
        <f>VLOOKUP(salacsv__2[[#This Row],[Número de Orden]],Hoja4!A737:B1503,2,FALSE)</f>
        <v>139</v>
      </c>
      <c r="O735" s="9">
        <f>DATE(YEAR(salacsv__2[[#This Row],[Hora de Llegada]]),MONTH(salacsv__2[[#This Row],[Hora de Llegada]]),DAY(salacsv__2[[#This Row],[Hora de Llegada]]))</f>
        <v>45023</v>
      </c>
      <c r="P735" s="6">
        <f>MOD(salacsv__2[[#This Row],[Hora de Llegada]],1)</f>
        <v>0.10208333333139308</v>
      </c>
      <c r="Q735" s="6">
        <f>MOD(salacsv__2[[#This Row],[Hora de Salida]],1)</f>
        <v>0.20625000000291038</v>
      </c>
      <c r="R735" s="6">
        <f>IF(salacsv__2[[#This Row],[Estado de la Mesa]]="Ocupada",(salacsv__2[[#This Row],[Hora de salida2]]-salacsv__2[[#This Row],[Hora de llegada2]])+$V$2,salacsv__2[[#This Row],[Hora de salida2]]-salacsv__2[[#This Row],[Hora de llegada2]])</f>
        <v>0.10416666667151731</v>
      </c>
      <c r="S735" s="5">
        <f>VLOOKUP(salacsv__2[[#This Row],[Número de Orden]],Hoja4!A737:C1503,3,FALSE)/60</f>
        <v>0.8666666666666667</v>
      </c>
      <c r="T735" s="5">
        <f>IF(salacsv__2[[#This Row],[Tiempo de permanencia]]*24-S735&lt;0,0,salacsv__2[[#This Row],[Tiempo de permanencia]]*24-S735)</f>
        <v>1.6333333334497486</v>
      </c>
      <c r="U735" t="str">
        <f>IF(salacsv__2[[#This Row],[Tiempo de degustación (Horas)]]&gt;0,"SI","NO")</f>
        <v>SI</v>
      </c>
      <c r="W735" s="7" t="str">
        <f>TEXT(salacsv__2[[#This Row],[Fecha de factura]],"DDDD")</f>
        <v>viernes</v>
      </c>
    </row>
    <row r="736" spans="1:23" x14ac:dyDescent="0.25">
      <c r="A736">
        <v>20</v>
      </c>
      <c r="B736" t="s">
        <v>656</v>
      </c>
      <c r="C736">
        <v>4</v>
      </c>
      <c r="D736" s="8">
        <v>45023.077777777777</v>
      </c>
      <c r="E736" s="8">
        <v>45023.157638888886</v>
      </c>
      <c r="F736" t="s">
        <v>52</v>
      </c>
      <c r="G736" t="s">
        <v>48</v>
      </c>
      <c r="H736" t="s">
        <v>16</v>
      </c>
      <c r="I736" s="5">
        <v>38.43</v>
      </c>
      <c r="J736" t="s">
        <v>17</v>
      </c>
      <c r="K736">
        <v>735</v>
      </c>
      <c r="L736" t="s">
        <v>59</v>
      </c>
      <c r="M736" t="s">
        <v>1100</v>
      </c>
      <c r="N736">
        <f>VLOOKUP(salacsv__2[[#This Row],[Número de Orden]],Hoja4!A738:B1504,2,FALSE)</f>
        <v>142</v>
      </c>
      <c r="O736" s="9">
        <f>DATE(YEAR(salacsv__2[[#This Row],[Hora de Llegada]]),MONTH(salacsv__2[[#This Row],[Hora de Llegada]]),DAY(salacsv__2[[#This Row],[Hora de Llegada]]))</f>
        <v>45023</v>
      </c>
      <c r="P736" s="6">
        <f>MOD(salacsv__2[[#This Row],[Hora de Llegada]],1)</f>
        <v>7.7777777776645962E-2</v>
      </c>
      <c r="Q736" s="6">
        <f>MOD(salacsv__2[[#This Row],[Hora de Salida]],1)</f>
        <v>0.15763888888614019</v>
      </c>
      <c r="R736" s="6">
        <f>IF(salacsv__2[[#This Row],[Estado de la Mesa]]="Ocupada",(salacsv__2[[#This Row],[Hora de salida2]]-salacsv__2[[#This Row],[Hora de llegada2]])+$V$2,salacsv__2[[#This Row],[Hora de salida2]]-salacsv__2[[#This Row],[Hora de llegada2]])</f>
        <v>7.9861111109494232E-2</v>
      </c>
      <c r="S736" s="5">
        <f>VLOOKUP(salacsv__2[[#This Row],[Número de Orden]],Hoja4!A738:C1504,3,FALSE)/60</f>
        <v>1.45</v>
      </c>
      <c r="T736" s="5">
        <f>IF(salacsv__2[[#This Row],[Tiempo de permanencia]]*24-S736&lt;0,0,salacsv__2[[#This Row],[Tiempo de permanencia]]*24-S736)</f>
        <v>0.4666666666278616</v>
      </c>
      <c r="U736" t="str">
        <f>IF(salacsv__2[[#This Row],[Tiempo de degustación (Horas)]]&gt;0,"SI","NO")</f>
        <v>SI</v>
      </c>
      <c r="W736" s="7" t="str">
        <f>TEXT(salacsv__2[[#This Row],[Fecha de factura]],"DDDD")</f>
        <v>viernes</v>
      </c>
    </row>
    <row r="737" spans="1:23" x14ac:dyDescent="0.25">
      <c r="A737">
        <v>17</v>
      </c>
      <c r="B737" t="s">
        <v>469</v>
      </c>
      <c r="C737">
        <v>2</v>
      </c>
      <c r="D737" s="8">
        <v>45023.047222222223</v>
      </c>
      <c r="E737" s="8">
        <v>45023.14166666667</v>
      </c>
      <c r="F737" t="s">
        <v>14</v>
      </c>
      <c r="G737" t="s">
        <v>48</v>
      </c>
      <c r="H737" t="s">
        <v>16</v>
      </c>
      <c r="I737" s="5">
        <v>25.91</v>
      </c>
      <c r="J737" t="s">
        <v>24</v>
      </c>
      <c r="K737">
        <v>736</v>
      </c>
      <c r="L737" t="s">
        <v>59</v>
      </c>
      <c r="M737" t="s">
        <v>1101</v>
      </c>
      <c r="N737">
        <f>VLOOKUP(salacsv__2[[#This Row],[Número de Orden]],Hoja4!A739:B1505,2,FALSE)</f>
        <v>215</v>
      </c>
      <c r="O737" s="9">
        <f>DATE(YEAR(salacsv__2[[#This Row],[Hora de Llegada]]),MONTH(salacsv__2[[#This Row],[Hora de Llegada]]),DAY(salacsv__2[[#This Row],[Hora de Llegada]]))</f>
        <v>45023</v>
      </c>
      <c r="P737" s="6">
        <f>MOD(salacsv__2[[#This Row],[Hora de Llegada]],1)</f>
        <v>4.7222222223354038E-2</v>
      </c>
      <c r="Q737" s="6">
        <f>MOD(salacsv__2[[#This Row],[Hora de Salida]],1)</f>
        <v>0.14166666667006211</v>
      </c>
      <c r="R737" s="6">
        <f>IF(salacsv__2[[#This Row],[Estado de la Mesa]]="Ocupada",(salacsv__2[[#This Row],[Hora de salida2]]-salacsv__2[[#This Row],[Hora de llegada2]])+$V$2,salacsv__2[[#This Row],[Hora de salida2]]-salacsv__2[[#This Row],[Hora de llegada2]])</f>
        <v>0.10486111111337475</v>
      </c>
      <c r="S737" s="5">
        <f>VLOOKUP(salacsv__2[[#This Row],[Número de Orden]],Hoja4!A739:C1505,3,FALSE)/60</f>
        <v>1.5333333333333334</v>
      </c>
      <c r="T737" s="5">
        <f>IF(salacsv__2[[#This Row],[Tiempo de permanencia]]*24-S737&lt;0,0,salacsv__2[[#This Row],[Tiempo de permanencia]]*24-S737)</f>
        <v>0.98333333338766038</v>
      </c>
      <c r="U737" t="str">
        <f>IF(salacsv__2[[#This Row],[Tiempo de degustación (Horas)]]&gt;0,"SI","NO")</f>
        <v>SI</v>
      </c>
      <c r="W737" s="7" t="str">
        <f>TEXT(salacsv__2[[#This Row],[Fecha de factura]],"DDDD")</f>
        <v>viernes</v>
      </c>
    </row>
    <row r="738" spans="1:23" x14ac:dyDescent="0.25">
      <c r="A738">
        <v>6</v>
      </c>
      <c r="B738" t="s">
        <v>1102</v>
      </c>
      <c r="C738">
        <v>1</v>
      </c>
      <c r="D738" s="8">
        <v>45023.027083333334</v>
      </c>
      <c r="E738" s="8">
        <v>45023.129166666666</v>
      </c>
      <c r="F738" t="s">
        <v>32</v>
      </c>
      <c r="G738" t="s">
        <v>48</v>
      </c>
      <c r="H738" t="s">
        <v>36</v>
      </c>
      <c r="I738" s="5">
        <v>24.09</v>
      </c>
      <c r="J738" t="s">
        <v>28</v>
      </c>
      <c r="K738">
        <v>737</v>
      </c>
      <c r="L738" t="s">
        <v>70</v>
      </c>
      <c r="M738" t="s">
        <v>844</v>
      </c>
      <c r="N738">
        <f>VLOOKUP(salacsv__2[[#This Row],[Número de Orden]],Hoja4!A740:B1506,2,FALSE)</f>
        <v>118</v>
      </c>
      <c r="O738" s="9">
        <f>DATE(YEAR(salacsv__2[[#This Row],[Hora de Llegada]]),MONTH(salacsv__2[[#This Row],[Hora de Llegada]]),DAY(salacsv__2[[#This Row],[Hora de Llegada]]))</f>
        <v>45023</v>
      </c>
      <c r="P738" s="6">
        <f>MOD(salacsv__2[[#This Row],[Hora de Llegada]],1)</f>
        <v>2.7083333334303461E-2</v>
      </c>
      <c r="Q738" s="6">
        <f>MOD(salacsv__2[[#This Row],[Hora de Salida]],1)</f>
        <v>0.12916666666569654</v>
      </c>
      <c r="R738" s="6">
        <f>IF(salacsv__2[[#This Row],[Estado de la Mesa]]="Ocupada",(salacsv__2[[#This Row],[Hora de salida2]]-salacsv__2[[#This Row],[Hora de llegada2]])+$V$2,salacsv__2[[#This Row],[Hora de salida2]]-salacsv__2[[#This Row],[Hora de llegada2]])</f>
        <v>0.10208333333139308</v>
      </c>
      <c r="S738" s="5">
        <f>VLOOKUP(salacsv__2[[#This Row],[Número de Orden]],Hoja4!A740:C1506,3,FALSE)/60</f>
        <v>0.36666666666666664</v>
      </c>
      <c r="T738" s="5">
        <f>IF(salacsv__2[[#This Row],[Tiempo de permanencia]]*24-S738&lt;0,0,salacsv__2[[#This Row],[Tiempo de permanencia]]*24-S738)</f>
        <v>2.0833333332867672</v>
      </c>
      <c r="U738" t="str">
        <f>IF(salacsv__2[[#This Row],[Tiempo de degustación (Horas)]]&gt;0,"SI","NO")</f>
        <v>SI</v>
      </c>
      <c r="W738" s="7" t="str">
        <f>TEXT(salacsv__2[[#This Row],[Fecha de factura]],"DDDD")</f>
        <v>viernes</v>
      </c>
    </row>
    <row r="739" spans="1:23" x14ac:dyDescent="0.25">
      <c r="A739">
        <v>15</v>
      </c>
      <c r="B739" t="s">
        <v>856</v>
      </c>
      <c r="C739">
        <v>1</v>
      </c>
      <c r="D739" s="8">
        <v>45023.035416666666</v>
      </c>
      <c r="E739" s="8">
        <v>45023.086111111108</v>
      </c>
      <c r="F739" t="s">
        <v>52</v>
      </c>
      <c r="G739" t="s">
        <v>22</v>
      </c>
      <c r="H739" t="s">
        <v>16</v>
      </c>
      <c r="I739" s="5">
        <v>17.37</v>
      </c>
      <c r="J739" t="s">
        <v>24</v>
      </c>
      <c r="K739">
        <v>738</v>
      </c>
      <c r="L739" t="s">
        <v>59</v>
      </c>
      <c r="M739" t="s">
        <v>1103</v>
      </c>
      <c r="N739">
        <f>VLOOKUP(salacsv__2[[#This Row],[Número de Orden]],Hoja4!A741:B1507,2,FALSE)</f>
        <v>134</v>
      </c>
      <c r="O739" s="9">
        <f>DATE(YEAR(salacsv__2[[#This Row],[Hora de Llegada]]),MONTH(salacsv__2[[#This Row],[Hora de Llegada]]),DAY(salacsv__2[[#This Row],[Hora de Llegada]]))</f>
        <v>45023</v>
      </c>
      <c r="P739" s="6">
        <f>MOD(salacsv__2[[#This Row],[Hora de Llegada]],1)</f>
        <v>3.5416666665696539E-2</v>
      </c>
      <c r="Q739" s="6">
        <f>MOD(salacsv__2[[#This Row],[Hora de Salida]],1)</f>
        <v>8.611111110803904E-2</v>
      </c>
      <c r="R739" s="6">
        <f>IF(salacsv__2[[#This Row],[Estado de la Mesa]]="Ocupada",(salacsv__2[[#This Row],[Hora de salida2]]-salacsv__2[[#This Row],[Hora de llegada2]])+$V$2,salacsv__2[[#This Row],[Hora de salida2]]-salacsv__2[[#This Row],[Hora de llegada2]])</f>
        <v>6.1111111109009165E-2</v>
      </c>
      <c r="S739" s="5">
        <f>VLOOKUP(salacsv__2[[#This Row],[Número de Orden]],Hoja4!A741:C1507,3,FALSE)/60</f>
        <v>1.5666666666666667</v>
      </c>
      <c r="T739" s="5">
        <f>IF(salacsv__2[[#This Row],[Tiempo de permanencia]]*24-S739&lt;0,0,salacsv__2[[#This Row],[Tiempo de permanencia]]*24-S739)</f>
        <v>0</v>
      </c>
      <c r="U739" t="str">
        <f>IF(salacsv__2[[#This Row],[Tiempo de degustación (Horas)]]&gt;0,"SI","NO")</f>
        <v>NO</v>
      </c>
      <c r="W739" s="7" t="str">
        <f>TEXT(salacsv__2[[#This Row],[Fecha de factura]],"DDDD")</f>
        <v>viernes</v>
      </c>
    </row>
    <row r="740" spans="1:23" x14ac:dyDescent="0.25">
      <c r="A740">
        <v>10</v>
      </c>
      <c r="B740" t="s">
        <v>233</v>
      </c>
      <c r="C740">
        <v>5</v>
      </c>
      <c r="D740" s="8">
        <v>45023.161805555559</v>
      </c>
      <c r="E740" s="8">
        <v>45023.256944444445</v>
      </c>
      <c r="F740" t="s">
        <v>32</v>
      </c>
      <c r="G740" t="s">
        <v>22</v>
      </c>
      <c r="H740" t="s">
        <v>36</v>
      </c>
      <c r="I740" s="5">
        <v>33.69</v>
      </c>
      <c r="J740" t="s">
        <v>28</v>
      </c>
      <c r="K740">
        <v>739</v>
      </c>
      <c r="L740" t="s">
        <v>37</v>
      </c>
      <c r="M740" t="s">
        <v>89</v>
      </c>
      <c r="N740">
        <f>VLOOKUP(salacsv__2[[#This Row],[Número de Orden]],Hoja4!A742:B1508,2,FALSE)</f>
        <v>46</v>
      </c>
      <c r="O740" s="9">
        <f>DATE(YEAR(salacsv__2[[#This Row],[Hora de Llegada]]),MONTH(salacsv__2[[#This Row],[Hora de Llegada]]),DAY(salacsv__2[[#This Row],[Hora de Llegada]]))</f>
        <v>45023</v>
      </c>
      <c r="P740" s="6">
        <f>MOD(salacsv__2[[#This Row],[Hora de Llegada]],1)</f>
        <v>0.16180555555911269</v>
      </c>
      <c r="Q740" s="6">
        <f>MOD(salacsv__2[[#This Row],[Hora de Salida]],1)</f>
        <v>0.25694444444525288</v>
      </c>
      <c r="R740" s="6">
        <f>IF(salacsv__2[[#This Row],[Estado de la Mesa]]="Ocupada",(salacsv__2[[#This Row],[Hora de salida2]]-salacsv__2[[#This Row],[Hora de llegada2]])+$V$2,salacsv__2[[#This Row],[Hora de salida2]]-salacsv__2[[#This Row],[Hora de llegada2]])</f>
        <v>9.5138888886140194E-2</v>
      </c>
      <c r="S740" s="5">
        <f>VLOOKUP(salacsv__2[[#This Row],[Número de Orden]],Hoja4!A742:C1508,3,FALSE)/60</f>
        <v>0.9</v>
      </c>
      <c r="T740" s="5">
        <f>IF(salacsv__2[[#This Row],[Tiempo de permanencia]]*24-S740&lt;0,0,salacsv__2[[#This Row],[Tiempo de permanencia]]*24-S740)</f>
        <v>1.3833333332673647</v>
      </c>
      <c r="U740" t="str">
        <f>IF(salacsv__2[[#This Row],[Tiempo de degustación (Horas)]]&gt;0,"SI","NO")</f>
        <v>SI</v>
      </c>
      <c r="W740" s="7" t="str">
        <f>TEXT(salacsv__2[[#This Row],[Fecha de factura]],"DDDD")</f>
        <v>viernes</v>
      </c>
    </row>
    <row r="741" spans="1:23" x14ac:dyDescent="0.25">
      <c r="A741">
        <v>16</v>
      </c>
      <c r="B741" t="s">
        <v>1104</v>
      </c>
      <c r="C741">
        <v>6</v>
      </c>
      <c r="D741" s="8">
        <v>45023.15902777778</v>
      </c>
      <c r="E741" s="8">
        <v>45023.26666666667</v>
      </c>
      <c r="F741" t="s">
        <v>73</v>
      </c>
      <c r="G741" t="s">
        <v>22</v>
      </c>
      <c r="H741" t="s">
        <v>36</v>
      </c>
      <c r="I741" s="5">
        <v>16.05</v>
      </c>
      <c r="J741" t="s">
        <v>28</v>
      </c>
      <c r="K741">
        <v>740</v>
      </c>
      <c r="L741" t="s">
        <v>62</v>
      </c>
      <c r="M741" t="s">
        <v>1105</v>
      </c>
      <c r="N741">
        <f>VLOOKUP(salacsv__2[[#This Row],[Número de Orden]],Hoja4!A743:B1509,2,FALSE)</f>
        <v>293</v>
      </c>
      <c r="O741" s="9">
        <f>DATE(YEAR(salacsv__2[[#This Row],[Hora de Llegada]]),MONTH(salacsv__2[[#This Row],[Hora de Llegada]]),DAY(salacsv__2[[#This Row],[Hora de Llegada]]))</f>
        <v>45023</v>
      </c>
      <c r="P741" s="6">
        <f>MOD(salacsv__2[[#This Row],[Hora de Llegada]],1)</f>
        <v>0.15902777777955635</v>
      </c>
      <c r="Q741" s="6">
        <f>MOD(salacsv__2[[#This Row],[Hora de Salida]],1)</f>
        <v>0.26666666667006211</v>
      </c>
      <c r="R741" s="6">
        <f>IF(salacsv__2[[#This Row],[Estado de la Mesa]]="Ocupada",(salacsv__2[[#This Row],[Hora de salida2]]-salacsv__2[[#This Row],[Hora de llegada2]])+$V$2,salacsv__2[[#This Row],[Hora de salida2]]-salacsv__2[[#This Row],[Hora de llegada2]])</f>
        <v>0.10763888889050577</v>
      </c>
      <c r="S741" s="5">
        <f>VLOOKUP(salacsv__2[[#This Row],[Número de Orden]],Hoja4!A743:C1509,3,FALSE)/60</f>
        <v>1.8833333333333333</v>
      </c>
      <c r="T741" s="5">
        <f>IF(salacsv__2[[#This Row],[Tiempo de permanencia]]*24-S741&lt;0,0,salacsv__2[[#This Row],[Tiempo de permanencia]]*24-S741)</f>
        <v>0.70000000003880514</v>
      </c>
      <c r="U741" t="str">
        <f>IF(salacsv__2[[#This Row],[Tiempo de degustación (Horas)]]&gt;0,"SI","NO")</f>
        <v>SI</v>
      </c>
      <c r="W741" s="7" t="str">
        <f>TEXT(salacsv__2[[#This Row],[Fecha de factura]],"DDDD")</f>
        <v>viernes</v>
      </c>
    </row>
    <row r="742" spans="1:23" x14ac:dyDescent="0.25">
      <c r="A742">
        <v>14</v>
      </c>
      <c r="B742" t="s">
        <v>729</v>
      </c>
      <c r="C742">
        <v>4</v>
      </c>
      <c r="D742" s="8">
        <v>45023.020138888889</v>
      </c>
      <c r="E742" s="8">
        <v>45023.182638888888</v>
      </c>
      <c r="F742" t="s">
        <v>32</v>
      </c>
      <c r="G742" t="s">
        <v>22</v>
      </c>
      <c r="H742" t="s">
        <v>36</v>
      </c>
      <c r="I742" s="5">
        <v>40.31</v>
      </c>
      <c r="J742" t="s">
        <v>24</v>
      </c>
      <c r="K742">
        <v>741</v>
      </c>
      <c r="L742" t="s">
        <v>55</v>
      </c>
      <c r="M742" t="s">
        <v>1106</v>
      </c>
      <c r="N742">
        <f>VLOOKUP(salacsv__2[[#This Row],[Número de Orden]],Hoja4!A744:B1510,2,FALSE)</f>
        <v>285</v>
      </c>
      <c r="O742" s="9">
        <f>DATE(YEAR(salacsv__2[[#This Row],[Hora de Llegada]]),MONTH(salacsv__2[[#This Row],[Hora de Llegada]]),DAY(salacsv__2[[#This Row],[Hora de Llegada]]))</f>
        <v>45023</v>
      </c>
      <c r="P742" s="6">
        <f>MOD(salacsv__2[[#This Row],[Hora de Llegada]],1)</f>
        <v>2.0138888889050577E-2</v>
      </c>
      <c r="Q742" s="6">
        <f>MOD(salacsv__2[[#This Row],[Hora de Salida]],1)</f>
        <v>0.18263888888759539</v>
      </c>
      <c r="R742" s="6">
        <f>IF(salacsv__2[[#This Row],[Estado de la Mesa]]="Ocupada",(salacsv__2[[#This Row],[Hora de salida2]]-salacsv__2[[#This Row],[Hora de llegada2]])+$V$2,salacsv__2[[#This Row],[Hora de salida2]]-salacsv__2[[#This Row],[Hora de llegada2]])</f>
        <v>0.17291666666521147</v>
      </c>
      <c r="S742" s="5">
        <f>VLOOKUP(salacsv__2[[#This Row],[Número de Orden]],Hoja4!A744:C1510,3,FALSE)/60</f>
        <v>2.75</v>
      </c>
      <c r="T742" s="5">
        <f>IF(salacsv__2[[#This Row],[Tiempo de permanencia]]*24-S742&lt;0,0,salacsv__2[[#This Row],[Tiempo de permanencia]]*24-S742)</f>
        <v>1.3999999999650754</v>
      </c>
      <c r="U742" t="str">
        <f>IF(salacsv__2[[#This Row],[Tiempo de degustación (Horas)]]&gt;0,"SI","NO")</f>
        <v>SI</v>
      </c>
      <c r="W742" s="7" t="str">
        <f>TEXT(salacsv__2[[#This Row],[Fecha de factura]],"DDDD")</f>
        <v>viernes</v>
      </c>
    </row>
    <row r="743" spans="1:23" x14ac:dyDescent="0.25">
      <c r="A743">
        <v>20</v>
      </c>
      <c r="B743" t="s">
        <v>890</v>
      </c>
      <c r="C743">
        <v>4</v>
      </c>
      <c r="D743" s="8">
        <v>45023.025000000001</v>
      </c>
      <c r="E743" s="8">
        <v>45023.098611111112</v>
      </c>
      <c r="F743" t="s">
        <v>32</v>
      </c>
      <c r="G743" t="s">
        <v>48</v>
      </c>
      <c r="H743" t="s">
        <v>16</v>
      </c>
      <c r="I743" s="5">
        <v>10.51</v>
      </c>
      <c r="J743" t="s">
        <v>28</v>
      </c>
      <c r="K743">
        <v>742</v>
      </c>
      <c r="L743" t="s">
        <v>37</v>
      </c>
      <c r="M743" t="s">
        <v>1107</v>
      </c>
      <c r="N743">
        <f>VLOOKUP(salacsv__2[[#This Row],[Número de Orden]],Hoja4!A745:B1511,2,FALSE)</f>
        <v>166</v>
      </c>
      <c r="O743" s="9">
        <f>DATE(YEAR(salacsv__2[[#This Row],[Hora de Llegada]]),MONTH(salacsv__2[[#This Row],[Hora de Llegada]]),DAY(salacsv__2[[#This Row],[Hora de Llegada]]))</f>
        <v>45023</v>
      </c>
      <c r="P743" s="6">
        <f>MOD(salacsv__2[[#This Row],[Hora de Llegada]],1)</f>
        <v>2.5000000001455192E-2</v>
      </c>
      <c r="Q743" s="6">
        <f>MOD(salacsv__2[[#This Row],[Hora de Salida]],1)</f>
        <v>9.8611111112404615E-2</v>
      </c>
      <c r="R743" s="6">
        <f>IF(salacsv__2[[#This Row],[Estado de la Mesa]]="Ocupada",(salacsv__2[[#This Row],[Hora de salida2]]-salacsv__2[[#This Row],[Hora de llegada2]])+$V$2,salacsv__2[[#This Row],[Hora de salida2]]-salacsv__2[[#This Row],[Hora de llegada2]])</f>
        <v>7.3611111110949423E-2</v>
      </c>
      <c r="S743" s="5">
        <f>VLOOKUP(salacsv__2[[#This Row],[Número de Orden]],Hoja4!A745:C1511,3,FALSE)/60</f>
        <v>2.4166666666666665</v>
      </c>
      <c r="T743" s="5">
        <f>IF(salacsv__2[[#This Row],[Tiempo de permanencia]]*24-S743&lt;0,0,salacsv__2[[#This Row],[Tiempo de permanencia]]*24-S743)</f>
        <v>0</v>
      </c>
      <c r="U743" t="str">
        <f>IF(salacsv__2[[#This Row],[Tiempo de degustación (Horas)]]&gt;0,"SI","NO")</f>
        <v>NO</v>
      </c>
      <c r="W743" s="7" t="str">
        <f>TEXT(salacsv__2[[#This Row],[Fecha de factura]],"DDDD")</f>
        <v>viernes</v>
      </c>
    </row>
    <row r="744" spans="1:23" x14ac:dyDescent="0.25">
      <c r="A744">
        <v>19</v>
      </c>
      <c r="B744" t="s">
        <v>663</v>
      </c>
      <c r="C744">
        <v>2</v>
      </c>
      <c r="D744" s="8">
        <v>45023.157638888886</v>
      </c>
      <c r="E744" s="8">
        <v>45023.322222222225</v>
      </c>
      <c r="F744" t="s">
        <v>52</v>
      </c>
      <c r="G744" t="s">
        <v>22</v>
      </c>
      <c r="H744" t="s">
        <v>36</v>
      </c>
      <c r="I744" s="5">
        <v>25.7</v>
      </c>
      <c r="J744" t="s">
        <v>24</v>
      </c>
      <c r="K744">
        <v>743</v>
      </c>
      <c r="L744" t="s">
        <v>25</v>
      </c>
      <c r="M744" t="s">
        <v>1108</v>
      </c>
      <c r="N744">
        <f>VLOOKUP(salacsv__2[[#This Row],[Número de Orden]],Hoja4!A746:B1512,2,FALSE)</f>
        <v>134</v>
      </c>
      <c r="O744" s="9">
        <f>DATE(YEAR(salacsv__2[[#This Row],[Hora de Llegada]]),MONTH(salacsv__2[[#This Row],[Hora de Llegada]]),DAY(salacsv__2[[#This Row],[Hora de Llegada]]))</f>
        <v>45023</v>
      </c>
      <c r="P744" s="6">
        <f>MOD(salacsv__2[[#This Row],[Hora de Llegada]],1)</f>
        <v>0.15763888888614019</v>
      </c>
      <c r="Q744" s="6">
        <f>MOD(salacsv__2[[#This Row],[Hora de Salida]],1)</f>
        <v>0.32222222222480923</v>
      </c>
      <c r="R744" s="6">
        <f>IF(salacsv__2[[#This Row],[Estado de la Mesa]]="Ocupada",(salacsv__2[[#This Row],[Hora de salida2]]-salacsv__2[[#This Row],[Hora de llegada2]])+$V$2,salacsv__2[[#This Row],[Hora de salida2]]-salacsv__2[[#This Row],[Hora de llegada2]])</f>
        <v>0.17500000000533569</v>
      </c>
      <c r="S744" s="5">
        <f>VLOOKUP(salacsv__2[[#This Row],[Número de Orden]],Hoja4!A746:C1512,3,FALSE)/60</f>
        <v>2.3833333333333333</v>
      </c>
      <c r="T744" s="5">
        <f>IF(salacsv__2[[#This Row],[Tiempo de permanencia]]*24-S744&lt;0,0,salacsv__2[[#This Row],[Tiempo de permanencia]]*24-S744)</f>
        <v>1.8166666667947236</v>
      </c>
      <c r="U744" t="str">
        <f>IF(salacsv__2[[#This Row],[Tiempo de degustación (Horas)]]&gt;0,"SI","NO")</f>
        <v>SI</v>
      </c>
      <c r="W744" s="7" t="str">
        <f>TEXT(salacsv__2[[#This Row],[Fecha de factura]],"DDDD")</f>
        <v>viernes</v>
      </c>
    </row>
    <row r="745" spans="1:23" x14ac:dyDescent="0.25">
      <c r="A745">
        <v>11</v>
      </c>
      <c r="B745" t="s">
        <v>249</v>
      </c>
      <c r="C745">
        <v>1</v>
      </c>
      <c r="D745" s="8">
        <v>45023.082638888889</v>
      </c>
      <c r="E745" s="8">
        <v>45023.242361111108</v>
      </c>
      <c r="F745" t="s">
        <v>73</v>
      </c>
      <c r="G745" t="s">
        <v>22</v>
      </c>
      <c r="H745" t="s">
        <v>16</v>
      </c>
      <c r="I745" s="5">
        <v>26.5</v>
      </c>
      <c r="J745" t="s">
        <v>17</v>
      </c>
      <c r="K745">
        <v>744</v>
      </c>
      <c r="L745" t="s">
        <v>59</v>
      </c>
      <c r="M745" t="s">
        <v>276</v>
      </c>
      <c r="N745">
        <f>VLOOKUP(salacsv__2[[#This Row],[Número de Orden]],Hoja4!A747:B1513,2,FALSE)</f>
        <v>76</v>
      </c>
      <c r="O745" s="9">
        <f>DATE(YEAR(salacsv__2[[#This Row],[Hora de Llegada]]),MONTH(salacsv__2[[#This Row],[Hora de Llegada]]),DAY(salacsv__2[[#This Row],[Hora de Llegada]]))</f>
        <v>45023</v>
      </c>
      <c r="P745" s="6">
        <f>MOD(salacsv__2[[#This Row],[Hora de Llegada]],1)</f>
        <v>8.2638888889050577E-2</v>
      </c>
      <c r="Q745" s="6">
        <f>MOD(salacsv__2[[#This Row],[Hora de Salida]],1)</f>
        <v>0.24236111110803904</v>
      </c>
      <c r="R745" s="6">
        <f>IF(salacsv__2[[#This Row],[Estado de la Mesa]]="Ocupada",(salacsv__2[[#This Row],[Hora de salida2]]-salacsv__2[[#This Row],[Hora de llegada2]])+$V$2,salacsv__2[[#This Row],[Hora de salida2]]-salacsv__2[[#This Row],[Hora de llegada2]])</f>
        <v>0.15972222221898846</v>
      </c>
      <c r="S745" s="5">
        <f>VLOOKUP(salacsv__2[[#This Row],[Número de Orden]],Hoja4!A747:C1513,3,FALSE)/60</f>
        <v>1.1166666666666667</v>
      </c>
      <c r="T745" s="5">
        <f>IF(salacsv__2[[#This Row],[Tiempo de permanencia]]*24-S745&lt;0,0,salacsv__2[[#This Row],[Tiempo de permanencia]]*24-S745)</f>
        <v>2.7166666665890564</v>
      </c>
      <c r="U745" t="str">
        <f>IF(salacsv__2[[#This Row],[Tiempo de degustación (Horas)]]&gt;0,"SI","NO")</f>
        <v>SI</v>
      </c>
      <c r="W745" s="7" t="str">
        <f>TEXT(salacsv__2[[#This Row],[Fecha de factura]],"DDDD")</f>
        <v>viernes</v>
      </c>
    </row>
    <row r="746" spans="1:23" x14ac:dyDescent="0.25">
      <c r="A746">
        <v>3</v>
      </c>
      <c r="B746" t="s">
        <v>1063</v>
      </c>
      <c r="C746">
        <v>1</v>
      </c>
      <c r="D746" s="8">
        <v>45023.106944444444</v>
      </c>
      <c r="E746" s="8">
        <v>45023.202777777777</v>
      </c>
      <c r="F746" t="s">
        <v>21</v>
      </c>
      <c r="G746" t="s">
        <v>22</v>
      </c>
      <c r="H746" t="s">
        <v>23</v>
      </c>
      <c r="I746" s="5">
        <v>18.75</v>
      </c>
      <c r="J746" t="s">
        <v>17</v>
      </c>
      <c r="K746">
        <v>745</v>
      </c>
      <c r="L746" t="s">
        <v>29</v>
      </c>
      <c r="M746" t="s">
        <v>1109</v>
      </c>
      <c r="N746">
        <f>VLOOKUP(salacsv__2[[#This Row],[Número de Orden]],Hoja4!A748:B1514,2,FALSE)</f>
        <v>284</v>
      </c>
      <c r="O746" s="9">
        <f>DATE(YEAR(salacsv__2[[#This Row],[Hora de Llegada]]),MONTH(salacsv__2[[#This Row],[Hora de Llegada]]),DAY(salacsv__2[[#This Row],[Hora de Llegada]]))</f>
        <v>45023</v>
      </c>
      <c r="P746" s="6">
        <f>MOD(salacsv__2[[#This Row],[Hora de Llegada]],1)</f>
        <v>0.10694444444379769</v>
      </c>
      <c r="Q746" s="6">
        <f>MOD(salacsv__2[[#This Row],[Hora de Salida]],1)</f>
        <v>0.20277777777664596</v>
      </c>
      <c r="R746" s="6">
        <f>IF(salacsv__2[[#This Row],[Estado de la Mesa]]="Ocupada",(salacsv__2[[#This Row],[Hora de salida2]]-salacsv__2[[#This Row],[Hora de llegada2]])+$V$2,salacsv__2[[#This Row],[Hora de salida2]]-salacsv__2[[#This Row],[Hora de llegada2]])</f>
        <v>9.5833333332848269E-2</v>
      </c>
      <c r="S746" s="5">
        <f>VLOOKUP(salacsv__2[[#This Row],[Número de Orden]],Hoja4!A748:C1514,3,FALSE)/60</f>
        <v>1.2166666666666666</v>
      </c>
      <c r="T746" s="5">
        <f>IF(salacsv__2[[#This Row],[Tiempo de permanencia]]*24-S746&lt;0,0,salacsv__2[[#This Row],[Tiempo de permanencia]]*24-S746)</f>
        <v>1.0833333333216919</v>
      </c>
      <c r="U746" t="str">
        <f>IF(salacsv__2[[#This Row],[Tiempo de degustación (Horas)]]&gt;0,"SI","NO")</f>
        <v>SI</v>
      </c>
      <c r="W746" s="7" t="str">
        <f>TEXT(salacsv__2[[#This Row],[Fecha de factura]],"DDDD")</f>
        <v>viernes</v>
      </c>
    </row>
    <row r="747" spans="1:23" x14ac:dyDescent="0.25">
      <c r="A747">
        <v>13</v>
      </c>
      <c r="B747" t="s">
        <v>226</v>
      </c>
      <c r="C747">
        <v>2</v>
      </c>
      <c r="D747" s="8">
        <v>45023.131944444445</v>
      </c>
      <c r="E747" s="8">
        <v>45023.268750000003</v>
      </c>
      <c r="F747" t="s">
        <v>73</v>
      </c>
      <c r="G747" t="s">
        <v>22</v>
      </c>
      <c r="H747" t="s">
        <v>16</v>
      </c>
      <c r="I747" s="5">
        <v>44.9</v>
      </c>
      <c r="J747" t="s">
        <v>24</v>
      </c>
      <c r="K747">
        <v>746</v>
      </c>
      <c r="L747" t="s">
        <v>33</v>
      </c>
      <c r="M747" t="s">
        <v>818</v>
      </c>
      <c r="N747">
        <f>VLOOKUP(salacsv__2[[#This Row],[Número de Orden]],Hoja4!A749:B1515,2,FALSE)</f>
        <v>201</v>
      </c>
      <c r="O747" s="9">
        <f>DATE(YEAR(salacsv__2[[#This Row],[Hora de Llegada]]),MONTH(salacsv__2[[#This Row],[Hora de Llegada]]),DAY(salacsv__2[[#This Row],[Hora de Llegada]]))</f>
        <v>45023</v>
      </c>
      <c r="P747" s="6">
        <f>MOD(salacsv__2[[#This Row],[Hora de Llegada]],1)</f>
        <v>0.13194444444525288</v>
      </c>
      <c r="Q747" s="6">
        <f>MOD(salacsv__2[[#This Row],[Hora de Salida]],1)</f>
        <v>0.26875000000291038</v>
      </c>
      <c r="R747" s="6">
        <f>IF(salacsv__2[[#This Row],[Estado de la Mesa]]="Ocupada",(salacsv__2[[#This Row],[Hora de salida2]]-salacsv__2[[#This Row],[Hora de llegada2]])+$V$2,salacsv__2[[#This Row],[Hora de salida2]]-salacsv__2[[#This Row],[Hora de llegada2]])</f>
        <v>0.14722222222432416</v>
      </c>
      <c r="S747" s="5">
        <f>VLOOKUP(salacsv__2[[#This Row],[Número de Orden]],Hoja4!A749:C1515,3,FALSE)/60</f>
        <v>1.2833333333333334</v>
      </c>
      <c r="T747" s="5">
        <f>IF(salacsv__2[[#This Row],[Tiempo de permanencia]]*24-S747&lt;0,0,salacsv__2[[#This Row],[Tiempo de permanencia]]*24-S747)</f>
        <v>2.2500000000504468</v>
      </c>
      <c r="U747" t="str">
        <f>IF(salacsv__2[[#This Row],[Tiempo de degustación (Horas)]]&gt;0,"SI","NO")</f>
        <v>SI</v>
      </c>
      <c r="W747" s="7" t="str">
        <f>TEXT(salacsv__2[[#This Row],[Fecha de factura]],"DDDD")</f>
        <v>viernes</v>
      </c>
    </row>
    <row r="748" spans="1:23" x14ac:dyDescent="0.25">
      <c r="A748">
        <v>16</v>
      </c>
      <c r="B748" t="s">
        <v>234</v>
      </c>
      <c r="C748">
        <v>3</v>
      </c>
      <c r="D748" s="8">
        <v>45023.120138888888</v>
      </c>
      <c r="E748" s="8">
        <v>45023.200694444444</v>
      </c>
      <c r="F748" t="s">
        <v>73</v>
      </c>
      <c r="G748" t="s">
        <v>48</v>
      </c>
      <c r="H748" t="s">
        <v>36</v>
      </c>
      <c r="I748" s="5">
        <v>37.229999999999997</v>
      </c>
      <c r="J748" t="s">
        <v>28</v>
      </c>
      <c r="K748">
        <v>747</v>
      </c>
      <c r="L748" t="s">
        <v>55</v>
      </c>
      <c r="M748" t="s">
        <v>60</v>
      </c>
      <c r="N748">
        <f>VLOOKUP(salacsv__2[[#This Row],[Número de Orden]],Hoja4!A750:B1516,2,FALSE)</f>
        <v>25</v>
      </c>
      <c r="O748" s="9">
        <f>DATE(YEAR(salacsv__2[[#This Row],[Hora de Llegada]]),MONTH(salacsv__2[[#This Row],[Hora de Llegada]]),DAY(salacsv__2[[#This Row],[Hora de Llegada]]))</f>
        <v>45023</v>
      </c>
      <c r="P748" s="6">
        <f>MOD(salacsv__2[[#This Row],[Hora de Llegada]],1)</f>
        <v>0.12013888888759539</v>
      </c>
      <c r="Q748" s="6">
        <f>MOD(salacsv__2[[#This Row],[Hora de Salida]],1)</f>
        <v>0.20069444444379769</v>
      </c>
      <c r="R748" s="6">
        <f>IF(salacsv__2[[#This Row],[Estado de la Mesa]]="Ocupada",(salacsv__2[[#This Row],[Hora de salida2]]-salacsv__2[[#This Row],[Hora de llegada2]])+$V$2,salacsv__2[[#This Row],[Hora de salida2]]-salacsv__2[[#This Row],[Hora de llegada2]])</f>
        <v>8.0555555556202307E-2</v>
      </c>
      <c r="S748" s="5">
        <f>VLOOKUP(salacsv__2[[#This Row],[Número de Orden]],Hoja4!A750:C1516,3,FALSE)/60</f>
        <v>0.46666666666666667</v>
      </c>
      <c r="T748" s="5">
        <f>IF(salacsv__2[[#This Row],[Tiempo de permanencia]]*24-S748&lt;0,0,salacsv__2[[#This Row],[Tiempo de permanencia]]*24-S748)</f>
        <v>1.4666666666821886</v>
      </c>
      <c r="U748" t="str">
        <f>IF(salacsv__2[[#This Row],[Tiempo de degustación (Horas)]]&gt;0,"SI","NO")</f>
        <v>SI</v>
      </c>
      <c r="W748" s="7" t="str">
        <f>TEXT(salacsv__2[[#This Row],[Fecha de factura]],"DDDD")</f>
        <v>viernes</v>
      </c>
    </row>
    <row r="749" spans="1:23" x14ac:dyDescent="0.25">
      <c r="A749">
        <v>2</v>
      </c>
      <c r="B749" t="s">
        <v>1110</v>
      </c>
      <c r="C749">
        <v>4</v>
      </c>
      <c r="D749" s="8">
        <v>45023.105555555558</v>
      </c>
      <c r="E749" s="8">
        <v>45023.248611111114</v>
      </c>
      <c r="F749" t="s">
        <v>32</v>
      </c>
      <c r="G749" t="s">
        <v>22</v>
      </c>
      <c r="H749" t="s">
        <v>16</v>
      </c>
      <c r="I749" s="5">
        <v>12.55</v>
      </c>
      <c r="J749" t="s">
        <v>28</v>
      </c>
      <c r="K749">
        <v>748</v>
      </c>
      <c r="L749" t="s">
        <v>91</v>
      </c>
      <c r="M749" t="s">
        <v>1111</v>
      </c>
      <c r="N749">
        <f>VLOOKUP(salacsv__2[[#This Row],[Número de Orden]],Hoja4!A751:B1517,2,FALSE)</f>
        <v>110</v>
      </c>
      <c r="O749" s="9">
        <f>DATE(YEAR(salacsv__2[[#This Row],[Hora de Llegada]]),MONTH(salacsv__2[[#This Row],[Hora de Llegada]]),DAY(salacsv__2[[#This Row],[Hora de Llegada]]))</f>
        <v>45023</v>
      </c>
      <c r="P749" s="6">
        <f>MOD(salacsv__2[[#This Row],[Hora de Llegada]],1)</f>
        <v>0.1055555555576575</v>
      </c>
      <c r="Q749" s="6">
        <f>MOD(salacsv__2[[#This Row],[Hora de Salida]],1)</f>
        <v>0.24861111111385981</v>
      </c>
      <c r="R749" s="6">
        <f>IF(salacsv__2[[#This Row],[Estado de la Mesa]]="Ocupada",(salacsv__2[[#This Row],[Hora de salida2]]-salacsv__2[[#This Row],[Hora de llegada2]])+$V$2,salacsv__2[[#This Row],[Hora de salida2]]-salacsv__2[[#This Row],[Hora de llegada2]])</f>
        <v>0.14305555555620231</v>
      </c>
      <c r="S749" s="5">
        <f>VLOOKUP(salacsv__2[[#This Row],[Número de Orden]],Hoja4!A751:C1517,3,FALSE)/60</f>
        <v>0.6166666666666667</v>
      </c>
      <c r="T749" s="5">
        <f>IF(salacsv__2[[#This Row],[Tiempo de permanencia]]*24-S749&lt;0,0,salacsv__2[[#This Row],[Tiempo de permanencia]]*24-S749)</f>
        <v>2.8166666666821887</v>
      </c>
      <c r="U749" t="str">
        <f>IF(salacsv__2[[#This Row],[Tiempo de degustación (Horas)]]&gt;0,"SI","NO")</f>
        <v>SI</v>
      </c>
      <c r="W749" s="7" t="str">
        <f>TEXT(salacsv__2[[#This Row],[Fecha de factura]],"DDDD")</f>
        <v>viernes</v>
      </c>
    </row>
    <row r="750" spans="1:23" x14ac:dyDescent="0.25">
      <c r="A750">
        <v>1</v>
      </c>
      <c r="B750" t="s">
        <v>234</v>
      </c>
      <c r="C750">
        <v>2</v>
      </c>
      <c r="D750" s="8">
        <v>45023.056250000001</v>
      </c>
      <c r="E750" s="8">
        <v>45023.119444444441</v>
      </c>
      <c r="F750" t="s">
        <v>14</v>
      </c>
      <c r="G750" t="s">
        <v>22</v>
      </c>
      <c r="H750" t="s">
        <v>36</v>
      </c>
      <c r="I750" s="5">
        <v>24.12</v>
      </c>
      <c r="J750" t="s">
        <v>24</v>
      </c>
      <c r="K750">
        <v>749</v>
      </c>
      <c r="L750" t="s">
        <v>18</v>
      </c>
      <c r="M750" t="s">
        <v>19</v>
      </c>
      <c r="N750">
        <f>VLOOKUP(salacsv__2[[#This Row],[Número de Orden]],Hoja4!A752:B1518,2,FALSE)</f>
        <v>70</v>
      </c>
      <c r="O750" s="9">
        <f>DATE(YEAR(salacsv__2[[#This Row],[Hora de Llegada]]),MONTH(salacsv__2[[#This Row],[Hora de Llegada]]),DAY(salacsv__2[[#This Row],[Hora de Llegada]]))</f>
        <v>45023</v>
      </c>
      <c r="P750" s="6">
        <f>MOD(salacsv__2[[#This Row],[Hora de Llegada]],1)</f>
        <v>5.6250000001455192E-2</v>
      </c>
      <c r="Q750" s="6">
        <f>MOD(salacsv__2[[#This Row],[Hora de Salida]],1)</f>
        <v>0.11944444444088731</v>
      </c>
      <c r="R750" s="6">
        <f>IF(salacsv__2[[#This Row],[Estado de la Mesa]]="Ocupada",(salacsv__2[[#This Row],[Hora de salida2]]-salacsv__2[[#This Row],[Hora de llegada2]])+$V$2,salacsv__2[[#This Row],[Hora de salida2]]-salacsv__2[[#This Row],[Hora de llegada2]])</f>
        <v>7.3611111106098789E-2</v>
      </c>
      <c r="S750" s="5">
        <f>VLOOKUP(salacsv__2[[#This Row],[Número de Orden]],Hoja4!A752:C1518,3,FALSE)/60</f>
        <v>0.13333333333333333</v>
      </c>
      <c r="T750" s="5">
        <f>IF(salacsv__2[[#This Row],[Tiempo de permanencia]]*24-S750&lt;0,0,salacsv__2[[#This Row],[Tiempo de permanencia]]*24-S750)</f>
        <v>1.6333333332130375</v>
      </c>
      <c r="U750" t="str">
        <f>IF(salacsv__2[[#This Row],[Tiempo de degustación (Horas)]]&gt;0,"SI","NO")</f>
        <v>SI</v>
      </c>
      <c r="W750" s="7" t="str">
        <f>TEXT(salacsv__2[[#This Row],[Fecha de factura]],"DDDD")</f>
        <v>viernes</v>
      </c>
    </row>
    <row r="751" spans="1:23" x14ac:dyDescent="0.25">
      <c r="A751">
        <v>6</v>
      </c>
      <c r="B751" t="s">
        <v>1112</v>
      </c>
      <c r="C751">
        <v>4</v>
      </c>
      <c r="D751" s="8">
        <v>45023.073611111111</v>
      </c>
      <c r="E751" s="8">
        <v>45023.125</v>
      </c>
      <c r="F751" t="s">
        <v>73</v>
      </c>
      <c r="G751" t="s">
        <v>22</v>
      </c>
      <c r="H751" t="s">
        <v>16</v>
      </c>
      <c r="I751" s="5">
        <v>21.82</v>
      </c>
      <c r="J751" t="s">
        <v>17</v>
      </c>
      <c r="K751">
        <v>750</v>
      </c>
      <c r="L751" t="s">
        <v>29</v>
      </c>
      <c r="M751" t="s">
        <v>408</v>
      </c>
      <c r="N751">
        <f>VLOOKUP(salacsv__2[[#This Row],[Número de Orden]],Hoja4!A753:B1519,2,FALSE)</f>
        <v>119</v>
      </c>
      <c r="O751" s="9">
        <f>DATE(YEAR(salacsv__2[[#This Row],[Hora de Llegada]]),MONTH(salacsv__2[[#This Row],[Hora de Llegada]]),DAY(salacsv__2[[#This Row],[Hora de Llegada]]))</f>
        <v>45023</v>
      </c>
      <c r="P751" s="6">
        <f>MOD(salacsv__2[[#This Row],[Hora de Llegada]],1)</f>
        <v>7.3611111110949423E-2</v>
      </c>
      <c r="Q751" s="6">
        <f>MOD(salacsv__2[[#This Row],[Hora de Salida]],1)</f>
        <v>0.125</v>
      </c>
      <c r="R751" s="6">
        <f>IF(salacsv__2[[#This Row],[Estado de la Mesa]]="Ocupada",(salacsv__2[[#This Row],[Hora de salida2]]-salacsv__2[[#This Row],[Hora de llegada2]])+$V$2,salacsv__2[[#This Row],[Hora de salida2]]-salacsv__2[[#This Row],[Hora de llegada2]])</f>
        <v>5.1388888889050577E-2</v>
      </c>
      <c r="S751" s="5">
        <f>VLOOKUP(salacsv__2[[#This Row],[Número de Orden]],Hoja4!A753:C1519,3,FALSE)/60</f>
        <v>1.4333333333333333</v>
      </c>
      <c r="T751" s="5">
        <f>IF(salacsv__2[[#This Row],[Tiempo de permanencia]]*24-S751&lt;0,0,salacsv__2[[#This Row],[Tiempo de permanencia]]*24-S751)</f>
        <v>0</v>
      </c>
      <c r="U751" t="str">
        <f>IF(salacsv__2[[#This Row],[Tiempo de degustación (Horas)]]&gt;0,"SI","NO")</f>
        <v>NO</v>
      </c>
      <c r="W751" s="7" t="str">
        <f>TEXT(salacsv__2[[#This Row],[Fecha de factura]],"DDDD")</f>
        <v>viernes</v>
      </c>
    </row>
    <row r="752" spans="1:23" x14ac:dyDescent="0.25">
      <c r="A752">
        <v>17</v>
      </c>
      <c r="B752" t="s">
        <v>751</v>
      </c>
      <c r="C752">
        <v>6</v>
      </c>
      <c r="D752" s="8">
        <v>45023.063888888886</v>
      </c>
      <c r="E752" s="8">
        <v>45023.131944444445</v>
      </c>
      <c r="F752" t="s">
        <v>32</v>
      </c>
      <c r="G752" t="s">
        <v>48</v>
      </c>
      <c r="H752" t="s">
        <v>16</v>
      </c>
      <c r="I752" s="5">
        <v>49.35</v>
      </c>
      <c r="J752" t="s">
        <v>17</v>
      </c>
      <c r="K752">
        <v>751</v>
      </c>
      <c r="L752" t="s">
        <v>25</v>
      </c>
      <c r="M752" t="s">
        <v>1113</v>
      </c>
      <c r="N752">
        <f>VLOOKUP(salacsv__2[[#This Row],[Número de Orden]],Hoja4!A754:B1520,2,FALSE)</f>
        <v>170</v>
      </c>
      <c r="O752" s="9">
        <f>DATE(YEAR(salacsv__2[[#This Row],[Hora de Llegada]]),MONTH(salacsv__2[[#This Row],[Hora de Llegada]]),DAY(salacsv__2[[#This Row],[Hora de Llegada]]))</f>
        <v>45023</v>
      </c>
      <c r="P752" s="6">
        <f>MOD(salacsv__2[[#This Row],[Hora de Llegada]],1)</f>
        <v>6.3888888886140194E-2</v>
      </c>
      <c r="Q752" s="6">
        <f>MOD(salacsv__2[[#This Row],[Hora de Salida]],1)</f>
        <v>0.13194444444525288</v>
      </c>
      <c r="R752" s="6">
        <f>IF(salacsv__2[[#This Row],[Estado de la Mesa]]="Ocupada",(salacsv__2[[#This Row],[Hora de salida2]]-salacsv__2[[#This Row],[Hora de llegada2]])+$V$2,salacsv__2[[#This Row],[Hora de salida2]]-salacsv__2[[#This Row],[Hora de llegada2]])</f>
        <v>6.805555555911269E-2</v>
      </c>
      <c r="S752" s="5">
        <f>VLOOKUP(salacsv__2[[#This Row],[Número de Orden]],Hoja4!A754:C1520,3,FALSE)/60</f>
        <v>1.45</v>
      </c>
      <c r="T752" s="5">
        <f>IF(salacsv__2[[#This Row],[Tiempo de permanencia]]*24-S752&lt;0,0,salacsv__2[[#This Row],[Tiempo de permanencia]]*24-S752)</f>
        <v>0.18333333341870461</v>
      </c>
      <c r="U752" t="str">
        <f>IF(salacsv__2[[#This Row],[Tiempo de degustación (Horas)]]&gt;0,"SI","NO")</f>
        <v>SI</v>
      </c>
      <c r="W752" s="7" t="str">
        <f>TEXT(salacsv__2[[#This Row],[Fecha de factura]],"DDDD")</f>
        <v>viernes</v>
      </c>
    </row>
    <row r="753" spans="1:23" x14ac:dyDescent="0.25">
      <c r="A753">
        <v>3</v>
      </c>
      <c r="B753" t="s">
        <v>160</v>
      </c>
      <c r="C753">
        <v>5</v>
      </c>
      <c r="D753" s="8">
        <v>45023.086805555555</v>
      </c>
      <c r="E753" s="8">
        <v>45023.182638888888</v>
      </c>
      <c r="F753" t="s">
        <v>52</v>
      </c>
      <c r="G753" t="s">
        <v>22</v>
      </c>
      <c r="H753" t="s">
        <v>16</v>
      </c>
      <c r="I753" s="5">
        <v>46.27</v>
      </c>
      <c r="J753" t="s">
        <v>17</v>
      </c>
      <c r="K753">
        <v>752</v>
      </c>
      <c r="L753" t="s">
        <v>18</v>
      </c>
      <c r="M753" t="s">
        <v>40</v>
      </c>
      <c r="N753">
        <f>VLOOKUP(salacsv__2[[#This Row],[Número de Orden]],Hoja4!A755:B1521,2,FALSE)</f>
        <v>60</v>
      </c>
      <c r="O753" s="9">
        <f>DATE(YEAR(salacsv__2[[#This Row],[Hora de Llegada]]),MONTH(salacsv__2[[#This Row],[Hora de Llegada]]),DAY(salacsv__2[[#This Row],[Hora de Llegada]]))</f>
        <v>45023</v>
      </c>
      <c r="P753" s="6">
        <f>MOD(salacsv__2[[#This Row],[Hora de Llegada]],1)</f>
        <v>8.6805555554747116E-2</v>
      </c>
      <c r="Q753" s="6">
        <f>MOD(salacsv__2[[#This Row],[Hora de Salida]],1)</f>
        <v>0.18263888888759539</v>
      </c>
      <c r="R753" s="6">
        <f>IF(salacsv__2[[#This Row],[Estado de la Mesa]]="Ocupada",(salacsv__2[[#This Row],[Hora de salida2]]-salacsv__2[[#This Row],[Hora de llegada2]])+$V$2,salacsv__2[[#This Row],[Hora de salida2]]-salacsv__2[[#This Row],[Hora de llegada2]])</f>
        <v>9.5833333332848269E-2</v>
      </c>
      <c r="S753" s="5">
        <f>VLOOKUP(salacsv__2[[#This Row],[Número de Orden]],Hoja4!A755:C1521,3,FALSE)/60</f>
        <v>0.5</v>
      </c>
      <c r="T753" s="5">
        <f>IF(salacsv__2[[#This Row],[Tiempo de permanencia]]*24-S753&lt;0,0,salacsv__2[[#This Row],[Tiempo de permanencia]]*24-S753)</f>
        <v>1.7999999999883585</v>
      </c>
      <c r="U753" t="str">
        <f>IF(salacsv__2[[#This Row],[Tiempo de degustación (Horas)]]&gt;0,"SI","NO")</f>
        <v>SI</v>
      </c>
      <c r="W753" s="7" t="str">
        <f>TEXT(salacsv__2[[#This Row],[Fecha de factura]],"DDDD")</f>
        <v>viernes</v>
      </c>
    </row>
    <row r="754" spans="1:23" x14ac:dyDescent="0.25">
      <c r="A754">
        <v>11</v>
      </c>
      <c r="B754" t="s">
        <v>599</v>
      </c>
      <c r="C754">
        <v>4</v>
      </c>
      <c r="D754" s="8">
        <v>45023.102083333331</v>
      </c>
      <c r="E754" s="8">
        <v>45023.193055555559</v>
      </c>
      <c r="F754" t="s">
        <v>14</v>
      </c>
      <c r="G754" t="s">
        <v>22</v>
      </c>
      <c r="H754" t="s">
        <v>36</v>
      </c>
      <c r="I754" s="5">
        <v>26.24</v>
      </c>
      <c r="J754" t="s">
        <v>17</v>
      </c>
      <c r="K754">
        <v>753</v>
      </c>
      <c r="L754" t="s">
        <v>33</v>
      </c>
      <c r="M754" t="s">
        <v>1114</v>
      </c>
      <c r="N754">
        <f>VLOOKUP(salacsv__2[[#This Row],[Número de Orden]],Hoja4!A756:B1522,2,FALSE)</f>
        <v>163</v>
      </c>
      <c r="O754" s="9">
        <f>DATE(YEAR(salacsv__2[[#This Row],[Hora de Llegada]]),MONTH(salacsv__2[[#This Row],[Hora de Llegada]]),DAY(salacsv__2[[#This Row],[Hora de Llegada]]))</f>
        <v>45023</v>
      </c>
      <c r="P754" s="6">
        <f>MOD(salacsv__2[[#This Row],[Hora de Llegada]],1)</f>
        <v>0.10208333333139308</v>
      </c>
      <c r="Q754" s="6">
        <f>MOD(salacsv__2[[#This Row],[Hora de Salida]],1)</f>
        <v>0.19305555555911269</v>
      </c>
      <c r="R754" s="6">
        <f>IF(salacsv__2[[#This Row],[Estado de la Mesa]]="Ocupada",(salacsv__2[[#This Row],[Hora de salida2]]-salacsv__2[[#This Row],[Hora de llegada2]])+$V$2,salacsv__2[[#This Row],[Hora de salida2]]-salacsv__2[[#This Row],[Hora de llegada2]])</f>
        <v>9.0972222227719612E-2</v>
      </c>
      <c r="S754" s="5">
        <f>VLOOKUP(salacsv__2[[#This Row],[Número de Orden]],Hoja4!A756:C1522,3,FALSE)/60</f>
        <v>2.1333333333333333</v>
      </c>
      <c r="T754" s="5">
        <f>IF(salacsv__2[[#This Row],[Tiempo de permanencia]]*24-S754&lt;0,0,salacsv__2[[#This Row],[Tiempo de permanencia]]*24-S754)</f>
        <v>5.0000000131937394E-2</v>
      </c>
      <c r="U754" t="str">
        <f>IF(salacsv__2[[#This Row],[Tiempo de degustación (Horas)]]&gt;0,"SI","NO")</f>
        <v>SI</v>
      </c>
      <c r="W754" s="7" t="str">
        <f>TEXT(salacsv__2[[#This Row],[Fecha de factura]],"DDDD")</f>
        <v>viernes</v>
      </c>
    </row>
    <row r="755" spans="1:23" x14ac:dyDescent="0.25">
      <c r="A755">
        <v>8</v>
      </c>
      <c r="B755" t="s">
        <v>148</v>
      </c>
      <c r="C755">
        <v>3</v>
      </c>
      <c r="D755" s="8">
        <v>45023.13958333333</v>
      </c>
      <c r="E755" s="8">
        <v>45023.191666666666</v>
      </c>
      <c r="F755" t="s">
        <v>52</v>
      </c>
      <c r="G755" t="s">
        <v>22</v>
      </c>
      <c r="H755" t="s">
        <v>16</v>
      </c>
      <c r="I755" s="5">
        <v>42.74</v>
      </c>
      <c r="J755" t="s">
        <v>28</v>
      </c>
      <c r="K755">
        <v>754</v>
      </c>
      <c r="L755" t="s">
        <v>59</v>
      </c>
      <c r="M755" t="s">
        <v>1115</v>
      </c>
      <c r="N755">
        <f>VLOOKUP(salacsv__2[[#This Row],[Número de Orden]],Hoja4!A757:B1523,2,FALSE)</f>
        <v>237</v>
      </c>
      <c r="O755" s="9">
        <f>DATE(YEAR(salacsv__2[[#This Row],[Hora de Llegada]]),MONTH(salacsv__2[[#This Row],[Hora de Llegada]]),DAY(salacsv__2[[#This Row],[Hora de Llegada]]))</f>
        <v>45023</v>
      </c>
      <c r="P755" s="6">
        <f>MOD(salacsv__2[[#This Row],[Hora de Llegada]],1)</f>
        <v>0.13958333332993789</v>
      </c>
      <c r="Q755" s="6">
        <f>MOD(salacsv__2[[#This Row],[Hora de Salida]],1)</f>
        <v>0.19166666666569654</v>
      </c>
      <c r="R755" s="6">
        <f>IF(salacsv__2[[#This Row],[Estado de la Mesa]]="Ocupada",(salacsv__2[[#This Row],[Hora de salida2]]-salacsv__2[[#This Row],[Hora de llegada2]])+$V$2,salacsv__2[[#This Row],[Hora de salida2]]-salacsv__2[[#This Row],[Hora de llegada2]])</f>
        <v>5.2083333335758653E-2</v>
      </c>
      <c r="S755" s="5">
        <f>VLOOKUP(salacsv__2[[#This Row],[Número de Orden]],Hoja4!A757:C1523,3,FALSE)/60</f>
        <v>1.4833333333333334</v>
      </c>
      <c r="T755" s="5">
        <f>IF(salacsv__2[[#This Row],[Tiempo de permanencia]]*24-S755&lt;0,0,salacsv__2[[#This Row],[Tiempo de permanencia]]*24-S755)</f>
        <v>0</v>
      </c>
      <c r="U755" t="str">
        <f>IF(salacsv__2[[#This Row],[Tiempo de degustación (Horas)]]&gt;0,"SI","NO")</f>
        <v>NO</v>
      </c>
      <c r="W755" s="7" t="str">
        <f>TEXT(salacsv__2[[#This Row],[Fecha de factura]],"DDDD")</f>
        <v>viernes</v>
      </c>
    </row>
    <row r="756" spans="1:23" x14ac:dyDescent="0.25">
      <c r="A756">
        <v>12</v>
      </c>
      <c r="B756" t="s">
        <v>1116</v>
      </c>
      <c r="C756">
        <v>3</v>
      </c>
      <c r="D756" s="8">
        <v>45023.084027777775</v>
      </c>
      <c r="E756" s="8">
        <v>45023.185416666667</v>
      </c>
      <c r="F756" t="s">
        <v>32</v>
      </c>
      <c r="G756" t="s">
        <v>22</v>
      </c>
      <c r="H756" t="s">
        <v>16</v>
      </c>
      <c r="I756" s="5">
        <v>26.65</v>
      </c>
      <c r="J756" t="s">
        <v>24</v>
      </c>
      <c r="K756">
        <v>755</v>
      </c>
      <c r="L756" t="s">
        <v>25</v>
      </c>
      <c r="M756" t="s">
        <v>1117</v>
      </c>
      <c r="N756">
        <f>VLOOKUP(salacsv__2[[#This Row],[Número de Orden]],Hoja4!A758:B1524,2,FALSE)</f>
        <v>211</v>
      </c>
      <c r="O756" s="9">
        <f>DATE(YEAR(salacsv__2[[#This Row],[Hora de Llegada]]),MONTH(salacsv__2[[#This Row],[Hora de Llegada]]),DAY(salacsv__2[[#This Row],[Hora de Llegada]]))</f>
        <v>45023</v>
      </c>
      <c r="P756" s="6">
        <f>MOD(salacsv__2[[#This Row],[Hora de Llegada]],1)</f>
        <v>8.4027777775190771E-2</v>
      </c>
      <c r="Q756" s="6">
        <f>MOD(salacsv__2[[#This Row],[Hora de Salida]],1)</f>
        <v>0.18541666666715173</v>
      </c>
      <c r="R756" s="6">
        <f>IF(salacsv__2[[#This Row],[Estado de la Mesa]]="Ocupada",(salacsv__2[[#This Row],[Hora de salida2]]-salacsv__2[[#This Row],[Hora de llegada2]])+$V$2,salacsv__2[[#This Row],[Hora de salida2]]-salacsv__2[[#This Row],[Hora de llegada2]])</f>
        <v>0.11180555555862763</v>
      </c>
      <c r="S756" s="5">
        <f>VLOOKUP(salacsv__2[[#This Row],[Número de Orden]],Hoja4!A758:C1524,3,FALSE)/60</f>
        <v>1.8166666666666667</v>
      </c>
      <c r="T756" s="5">
        <f>IF(salacsv__2[[#This Row],[Tiempo de permanencia]]*24-S756&lt;0,0,salacsv__2[[#This Row],[Tiempo de permanencia]]*24-S756)</f>
        <v>0.86666666674039639</v>
      </c>
      <c r="U756" t="str">
        <f>IF(salacsv__2[[#This Row],[Tiempo de degustación (Horas)]]&gt;0,"SI","NO")</f>
        <v>SI</v>
      </c>
      <c r="W756" s="7" t="str">
        <f>TEXT(salacsv__2[[#This Row],[Fecha de factura]],"DDDD")</f>
        <v>viernes</v>
      </c>
    </row>
    <row r="757" spans="1:23" x14ac:dyDescent="0.25">
      <c r="A757">
        <v>11</v>
      </c>
      <c r="B757" t="s">
        <v>1118</v>
      </c>
      <c r="C757">
        <v>1</v>
      </c>
      <c r="D757" s="8">
        <v>45023.161805555559</v>
      </c>
      <c r="E757" s="8">
        <v>45023.32708333333</v>
      </c>
      <c r="F757" t="s">
        <v>73</v>
      </c>
      <c r="G757" t="s">
        <v>15</v>
      </c>
      <c r="H757" t="s">
        <v>16</v>
      </c>
      <c r="I757" s="5">
        <v>31.75</v>
      </c>
      <c r="J757" t="s">
        <v>17</v>
      </c>
      <c r="K757">
        <v>756</v>
      </c>
      <c r="L757" t="s">
        <v>18</v>
      </c>
      <c r="M757" t="s">
        <v>1119</v>
      </c>
      <c r="N757">
        <f>VLOOKUP(salacsv__2[[#This Row],[Número de Orden]],Hoja4!A759:B1525,2,FALSE)</f>
        <v>50</v>
      </c>
      <c r="O757" s="9">
        <f>DATE(YEAR(salacsv__2[[#This Row],[Hora de Llegada]]),MONTH(salacsv__2[[#This Row],[Hora de Llegada]]),DAY(salacsv__2[[#This Row],[Hora de Llegada]]))</f>
        <v>45023</v>
      </c>
      <c r="P757" s="6">
        <f>MOD(salacsv__2[[#This Row],[Hora de Llegada]],1)</f>
        <v>0.16180555555911269</v>
      </c>
      <c r="Q757" s="6">
        <f>MOD(salacsv__2[[#This Row],[Hora de Salida]],1)</f>
        <v>0.32708333332993789</v>
      </c>
      <c r="R757" s="6">
        <f>IF(salacsv__2[[#This Row],[Estado de la Mesa]]="Ocupada",(salacsv__2[[#This Row],[Hora de salida2]]-salacsv__2[[#This Row],[Hora de llegada2]])+$V$2,salacsv__2[[#This Row],[Hora de salida2]]-salacsv__2[[#This Row],[Hora de llegada2]])</f>
        <v>0.1652777777708252</v>
      </c>
      <c r="S757" s="5">
        <f>VLOOKUP(salacsv__2[[#This Row],[Número de Orden]],Hoja4!A759:C1525,3,FALSE)/60</f>
        <v>0.56666666666666665</v>
      </c>
      <c r="T757" s="5">
        <f>IF(salacsv__2[[#This Row],[Tiempo de permanencia]]*24-S757&lt;0,0,salacsv__2[[#This Row],[Tiempo de permanencia]]*24-S757)</f>
        <v>3.3999999998331383</v>
      </c>
      <c r="U757" t="str">
        <f>IF(salacsv__2[[#This Row],[Tiempo de degustación (Horas)]]&gt;0,"SI","NO")</f>
        <v>SI</v>
      </c>
      <c r="W757" s="7" t="str">
        <f>TEXT(salacsv__2[[#This Row],[Fecha de factura]],"DDDD")</f>
        <v>viernes</v>
      </c>
    </row>
    <row r="758" spans="1:23" x14ac:dyDescent="0.25">
      <c r="A758">
        <v>3</v>
      </c>
      <c r="B758" t="s">
        <v>235</v>
      </c>
      <c r="C758">
        <v>6</v>
      </c>
      <c r="D758" s="8">
        <v>45023.074305555558</v>
      </c>
      <c r="E758" s="8">
        <v>45023.195833333331</v>
      </c>
      <c r="F758" t="s">
        <v>32</v>
      </c>
      <c r="G758" t="s">
        <v>22</v>
      </c>
      <c r="H758" t="s">
        <v>36</v>
      </c>
      <c r="I758" s="5">
        <v>10.029999999999999</v>
      </c>
      <c r="J758" t="s">
        <v>28</v>
      </c>
      <c r="K758">
        <v>757</v>
      </c>
      <c r="L758" t="s">
        <v>25</v>
      </c>
      <c r="M758" t="s">
        <v>40</v>
      </c>
      <c r="N758">
        <f>VLOOKUP(salacsv__2[[#This Row],[Número de Orden]],Hoja4!A760:B1526,2,FALSE)</f>
        <v>60</v>
      </c>
      <c r="O758" s="9">
        <f>DATE(YEAR(salacsv__2[[#This Row],[Hora de Llegada]]),MONTH(salacsv__2[[#This Row],[Hora de Llegada]]),DAY(salacsv__2[[#This Row],[Hora de Llegada]]))</f>
        <v>45023</v>
      </c>
      <c r="P758" s="6">
        <f>MOD(salacsv__2[[#This Row],[Hora de Llegada]],1)</f>
        <v>7.4305555557657499E-2</v>
      </c>
      <c r="Q758" s="6">
        <f>MOD(salacsv__2[[#This Row],[Hora de Salida]],1)</f>
        <v>0.19583333333139308</v>
      </c>
      <c r="R758" s="6">
        <f>IF(salacsv__2[[#This Row],[Estado de la Mesa]]="Ocupada",(salacsv__2[[#This Row],[Hora de salida2]]-salacsv__2[[#This Row],[Hora de llegada2]])+$V$2,salacsv__2[[#This Row],[Hora de salida2]]-salacsv__2[[#This Row],[Hora de llegada2]])</f>
        <v>0.12152777777373558</v>
      </c>
      <c r="S758" s="5">
        <f>VLOOKUP(salacsv__2[[#This Row],[Número de Orden]],Hoja4!A760:C1526,3,FALSE)/60</f>
        <v>0.66666666666666663</v>
      </c>
      <c r="T758" s="5">
        <f>IF(salacsv__2[[#This Row],[Tiempo de permanencia]]*24-S758&lt;0,0,salacsv__2[[#This Row],[Tiempo de permanencia]]*24-S758)</f>
        <v>2.2499999999029874</v>
      </c>
      <c r="U758" t="str">
        <f>IF(salacsv__2[[#This Row],[Tiempo de degustación (Horas)]]&gt;0,"SI","NO")</f>
        <v>SI</v>
      </c>
      <c r="W758" s="7" t="str">
        <f>TEXT(salacsv__2[[#This Row],[Fecha de factura]],"DDDD")</f>
        <v>viernes</v>
      </c>
    </row>
    <row r="759" spans="1:23" x14ac:dyDescent="0.25">
      <c r="A759">
        <v>18</v>
      </c>
      <c r="B759" t="s">
        <v>1120</v>
      </c>
      <c r="C759">
        <v>4</v>
      </c>
      <c r="D759" s="8">
        <v>45023.011805555558</v>
      </c>
      <c r="E759" s="8">
        <v>45023.090277777781</v>
      </c>
      <c r="F759" t="s">
        <v>52</v>
      </c>
      <c r="G759" t="s">
        <v>48</v>
      </c>
      <c r="H759" t="s">
        <v>23</v>
      </c>
      <c r="I759" s="5">
        <v>27.04</v>
      </c>
      <c r="J759" t="s">
        <v>28</v>
      </c>
      <c r="K759">
        <v>758</v>
      </c>
      <c r="L759" t="s">
        <v>18</v>
      </c>
      <c r="M759" t="s">
        <v>929</v>
      </c>
      <c r="N759">
        <f>VLOOKUP(salacsv__2[[#This Row],[Número de Orden]],Hoja4!A761:B1527,2,FALSE)</f>
        <v>52</v>
      </c>
      <c r="O759" s="9">
        <f>DATE(YEAR(salacsv__2[[#This Row],[Hora de Llegada]]),MONTH(salacsv__2[[#This Row],[Hora de Llegada]]),DAY(salacsv__2[[#This Row],[Hora de Llegada]]))</f>
        <v>45023</v>
      </c>
      <c r="P759" s="6">
        <f>MOD(salacsv__2[[#This Row],[Hora de Llegada]],1)</f>
        <v>1.1805555557657499E-2</v>
      </c>
      <c r="Q759" s="6">
        <f>MOD(salacsv__2[[#This Row],[Hora de Salida]],1)</f>
        <v>9.0277777781011537E-2</v>
      </c>
      <c r="R759" s="6">
        <f>IF(salacsv__2[[#This Row],[Estado de la Mesa]]="Ocupada",(salacsv__2[[#This Row],[Hora de salida2]]-salacsv__2[[#This Row],[Hora de llegada2]])+$V$2,salacsv__2[[#This Row],[Hora de salida2]]-salacsv__2[[#This Row],[Hora de llegada2]])</f>
        <v>7.8472222223354038E-2</v>
      </c>
      <c r="S759" s="5">
        <f>VLOOKUP(salacsv__2[[#This Row],[Número de Orden]],Hoja4!A761:C1527,3,FALSE)/60</f>
        <v>0.68333333333333335</v>
      </c>
      <c r="T759" s="5">
        <f>IF(salacsv__2[[#This Row],[Tiempo de permanencia]]*24-S759&lt;0,0,salacsv__2[[#This Row],[Tiempo de permanencia]]*24-S759)</f>
        <v>1.2000000000271636</v>
      </c>
      <c r="U759" t="str">
        <f>IF(salacsv__2[[#This Row],[Tiempo de degustación (Horas)]]&gt;0,"SI","NO")</f>
        <v>SI</v>
      </c>
      <c r="W759" s="7" t="str">
        <f>TEXT(salacsv__2[[#This Row],[Fecha de factura]],"DDDD")</f>
        <v>viernes</v>
      </c>
    </row>
    <row r="760" spans="1:23" x14ac:dyDescent="0.25">
      <c r="A760">
        <v>20</v>
      </c>
      <c r="B760" t="s">
        <v>1121</v>
      </c>
      <c r="C760">
        <v>5</v>
      </c>
      <c r="D760" s="8">
        <v>45023.027777777781</v>
      </c>
      <c r="E760" s="8">
        <v>45023.15625</v>
      </c>
      <c r="F760" t="s">
        <v>73</v>
      </c>
      <c r="G760" t="s">
        <v>22</v>
      </c>
      <c r="H760" t="s">
        <v>16</v>
      </c>
      <c r="I760" s="5">
        <v>13.7</v>
      </c>
      <c r="J760" t="s">
        <v>28</v>
      </c>
      <c r="K760">
        <v>759</v>
      </c>
      <c r="L760" t="s">
        <v>49</v>
      </c>
      <c r="M760" t="s">
        <v>1122</v>
      </c>
      <c r="N760">
        <f>VLOOKUP(salacsv__2[[#This Row],[Número de Orden]],Hoja4!A762:B1528,2,FALSE)</f>
        <v>342</v>
      </c>
      <c r="O760" s="9">
        <f>DATE(YEAR(salacsv__2[[#This Row],[Hora de Llegada]]),MONTH(salacsv__2[[#This Row],[Hora de Llegada]]),DAY(salacsv__2[[#This Row],[Hora de Llegada]]))</f>
        <v>45023</v>
      </c>
      <c r="P760" s="6">
        <f>MOD(salacsv__2[[#This Row],[Hora de Llegada]],1)</f>
        <v>2.7777777781011537E-2</v>
      </c>
      <c r="Q760" s="6">
        <f>MOD(salacsv__2[[#This Row],[Hora de Salida]],1)</f>
        <v>0.15625</v>
      </c>
      <c r="R760" s="6">
        <f>IF(salacsv__2[[#This Row],[Estado de la Mesa]]="Ocupada",(salacsv__2[[#This Row],[Hora de salida2]]-salacsv__2[[#This Row],[Hora de llegada2]])+$V$2,salacsv__2[[#This Row],[Hora de salida2]]-salacsv__2[[#This Row],[Hora de llegada2]])</f>
        <v>0.12847222221898846</v>
      </c>
      <c r="S760" s="5">
        <f>VLOOKUP(salacsv__2[[#This Row],[Número de Orden]],Hoja4!A762:C1528,3,FALSE)/60</f>
        <v>3.2666666666666666</v>
      </c>
      <c r="T760" s="5">
        <f>IF(salacsv__2[[#This Row],[Tiempo de permanencia]]*24-S760&lt;0,0,salacsv__2[[#This Row],[Tiempo de permanencia]]*24-S760)</f>
        <v>0</v>
      </c>
      <c r="U760" t="str">
        <f>IF(salacsv__2[[#This Row],[Tiempo de degustación (Horas)]]&gt;0,"SI","NO")</f>
        <v>NO</v>
      </c>
      <c r="W760" s="7" t="str">
        <f>TEXT(salacsv__2[[#This Row],[Fecha de factura]],"DDDD")</f>
        <v>viernes</v>
      </c>
    </row>
    <row r="761" spans="1:23" x14ac:dyDescent="0.25">
      <c r="A761">
        <v>5</v>
      </c>
      <c r="B761" t="s">
        <v>236</v>
      </c>
      <c r="C761">
        <v>6</v>
      </c>
      <c r="D761" s="8">
        <v>45023.017361111109</v>
      </c>
      <c r="E761" s="8">
        <v>45023.069444444445</v>
      </c>
      <c r="F761" t="s">
        <v>14</v>
      </c>
      <c r="G761" t="s">
        <v>22</v>
      </c>
      <c r="H761" t="s">
        <v>16</v>
      </c>
      <c r="I761" s="5">
        <v>39.42</v>
      </c>
      <c r="J761" t="s">
        <v>17</v>
      </c>
      <c r="K761">
        <v>760</v>
      </c>
      <c r="L761" t="s">
        <v>49</v>
      </c>
      <c r="M761" t="s">
        <v>19</v>
      </c>
      <c r="N761">
        <f>VLOOKUP(salacsv__2[[#This Row],[Número de Orden]],Hoja4!A763:B1529,2,FALSE)</f>
        <v>105</v>
      </c>
      <c r="O761" s="9">
        <f>DATE(YEAR(salacsv__2[[#This Row],[Hora de Llegada]]),MONTH(salacsv__2[[#This Row],[Hora de Llegada]]),DAY(salacsv__2[[#This Row],[Hora de Llegada]]))</f>
        <v>45023</v>
      </c>
      <c r="P761" s="6">
        <f>MOD(salacsv__2[[#This Row],[Hora de Llegada]],1)</f>
        <v>1.7361111109494232E-2</v>
      </c>
      <c r="Q761" s="6">
        <f>MOD(salacsv__2[[#This Row],[Hora de Salida]],1)</f>
        <v>6.9444444445252884E-2</v>
      </c>
      <c r="R761" s="6">
        <f>IF(salacsv__2[[#This Row],[Estado de la Mesa]]="Ocupada",(salacsv__2[[#This Row],[Hora de salida2]]-salacsv__2[[#This Row],[Hora de llegada2]])+$V$2,salacsv__2[[#This Row],[Hora de salida2]]-salacsv__2[[#This Row],[Hora de llegada2]])</f>
        <v>5.2083333335758653E-2</v>
      </c>
      <c r="S761" s="5">
        <f>VLOOKUP(salacsv__2[[#This Row],[Número de Orden]],Hoja4!A763:C1529,3,FALSE)/60</f>
        <v>0.33333333333333331</v>
      </c>
      <c r="T761" s="5">
        <f>IF(salacsv__2[[#This Row],[Tiempo de permanencia]]*24-S761&lt;0,0,salacsv__2[[#This Row],[Tiempo de permanencia]]*24-S761)</f>
        <v>0.9166666667248744</v>
      </c>
      <c r="U761" t="str">
        <f>IF(salacsv__2[[#This Row],[Tiempo de degustación (Horas)]]&gt;0,"SI","NO")</f>
        <v>SI</v>
      </c>
      <c r="W761" s="7" t="str">
        <f>TEXT(salacsv__2[[#This Row],[Fecha de factura]],"DDDD")</f>
        <v>viernes</v>
      </c>
    </row>
    <row r="762" spans="1:23" x14ac:dyDescent="0.25">
      <c r="A762">
        <v>4</v>
      </c>
      <c r="B762" t="s">
        <v>960</v>
      </c>
      <c r="C762">
        <v>4</v>
      </c>
      <c r="D762" s="8">
        <v>45023.11041666667</v>
      </c>
      <c r="E762" s="8">
        <v>45023.154166666667</v>
      </c>
      <c r="F762" t="s">
        <v>52</v>
      </c>
      <c r="G762" t="s">
        <v>48</v>
      </c>
      <c r="H762" t="s">
        <v>16</v>
      </c>
      <c r="I762" s="5">
        <v>16.850000000000001</v>
      </c>
      <c r="J762" t="s">
        <v>17</v>
      </c>
      <c r="K762">
        <v>761</v>
      </c>
      <c r="L762" t="s">
        <v>59</v>
      </c>
      <c r="M762" t="s">
        <v>1123</v>
      </c>
      <c r="N762">
        <f>VLOOKUP(salacsv__2[[#This Row],[Número de Orden]],Hoja4!A764:B1530,2,FALSE)</f>
        <v>174</v>
      </c>
      <c r="O762" s="9">
        <f>DATE(YEAR(salacsv__2[[#This Row],[Hora de Llegada]]),MONTH(salacsv__2[[#This Row],[Hora de Llegada]]),DAY(salacsv__2[[#This Row],[Hora de Llegada]]))</f>
        <v>45023</v>
      </c>
      <c r="P762" s="6">
        <f>MOD(salacsv__2[[#This Row],[Hora de Llegada]],1)</f>
        <v>0.11041666667006211</v>
      </c>
      <c r="Q762" s="6">
        <f>MOD(salacsv__2[[#This Row],[Hora de Salida]],1)</f>
        <v>0.15416666666715173</v>
      </c>
      <c r="R762" s="6">
        <f>IF(salacsv__2[[#This Row],[Estado de la Mesa]]="Ocupada",(salacsv__2[[#This Row],[Hora de salida2]]-salacsv__2[[#This Row],[Hora de llegada2]])+$V$2,salacsv__2[[#This Row],[Hora de salida2]]-salacsv__2[[#This Row],[Hora de llegada2]])</f>
        <v>4.3749999997089617E-2</v>
      </c>
      <c r="S762" s="5">
        <f>VLOOKUP(salacsv__2[[#This Row],[Número de Orden]],Hoja4!A764:C1530,3,FALSE)/60</f>
        <v>1.7</v>
      </c>
      <c r="T762" s="5">
        <f>IF(salacsv__2[[#This Row],[Tiempo de permanencia]]*24-S762&lt;0,0,salacsv__2[[#This Row],[Tiempo de permanencia]]*24-S762)</f>
        <v>0</v>
      </c>
      <c r="U762" t="str">
        <f>IF(salacsv__2[[#This Row],[Tiempo de degustación (Horas)]]&gt;0,"SI","NO")</f>
        <v>NO</v>
      </c>
      <c r="W762" s="7" t="str">
        <f>TEXT(salacsv__2[[#This Row],[Fecha de factura]],"DDDD")</f>
        <v>viernes</v>
      </c>
    </row>
    <row r="763" spans="1:23" x14ac:dyDescent="0.25">
      <c r="A763">
        <v>4</v>
      </c>
      <c r="B763" t="s">
        <v>613</v>
      </c>
      <c r="C763">
        <v>3</v>
      </c>
      <c r="D763" s="8">
        <v>45023.054166666669</v>
      </c>
      <c r="E763" s="8">
        <v>45023.142361111109</v>
      </c>
      <c r="F763" t="s">
        <v>21</v>
      </c>
      <c r="G763" t="s">
        <v>48</v>
      </c>
      <c r="H763" t="s">
        <v>16</v>
      </c>
      <c r="I763" s="5">
        <v>49.45</v>
      </c>
      <c r="J763" t="s">
        <v>28</v>
      </c>
      <c r="K763">
        <v>762</v>
      </c>
      <c r="L763" t="s">
        <v>55</v>
      </c>
      <c r="M763" t="s">
        <v>1124</v>
      </c>
      <c r="N763">
        <f>VLOOKUP(salacsv__2[[#This Row],[Número de Orden]],Hoja4!A765:B1531,2,FALSE)</f>
        <v>99</v>
      </c>
      <c r="O763" s="9">
        <f>DATE(YEAR(salacsv__2[[#This Row],[Hora de Llegada]]),MONTH(salacsv__2[[#This Row],[Hora de Llegada]]),DAY(salacsv__2[[#This Row],[Hora de Llegada]]))</f>
        <v>45023</v>
      </c>
      <c r="P763" s="6">
        <f>MOD(salacsv__2[[#This Row],[Hora de Llegada]],1)</f>
        <v>5.4166666668606922E-2</v>
      </c>
      <c r="Q763" s="6">
        <f>MOD(salacsv__2[[#This Row],[Hora de Salida]],1)</f>
        <v>0.14236111110949423</v>
      </c>
      <c r="R763" s="6">
        <f>IF(salacsv__2[[#This Row],[Estado de la Mesa]]="Ocupada",(salacsv__2[[#This Row],[Hora de salida2]]-salacsv__2[[#This Row],[Hora de llegada2]])+$V$2,salacsv__2[[#This Row],[Hora de salida2]]-salacsv__2[[#This Row],[Hora de llegada2]])</f>
        <v>8.819444444088731E-2</v>
      </c>
      <c r="S763" s="5">
        <f>VLOOKUP(salacsv__2[[#This Row],[Número de Orden]],Hoja4!A765:C1531,3,FALSE)/60</f>
        <v>0.48333333333333334</v>
      </c>
      <c r="T763" s="5">
        <f>IF(salacsv__2[[#This Row],[Tiempo de permanencia]]*24-S763&lt;0,0,salacsv__2[[#This Row],[Tiempo de permanencia]]*24-S763)</f>
        <v>1.633333333247962</v>
      </c>
      <c r="U763" t="str">
        <f>IF(salacsv__2[[#This Row],[Tiempo de degustación (Horas)]]&gt;0,"SI","NO")</f>
        <v>SI</v>
      </c>
      <c r="W763" s="7" t="str">
        <f>TEXT(salacsv__2[[#This Row],[Fecha de factura]],"DDDD")</f>
        <v>viernes</v>
      </c>
    </row>
    <row r="764" spans="1:23" x14ac:dyDescent="0.25">
      <c r="A764">
        <v>18</v>
      </c>
      <c r="B764" t="s">
        <v>953</v>
      </c>
      <c r="C764">
        <v>3</v>
      </c>
      <c r="D764" s="8">
        <v>45023.15902777778</v>
      </c>
      <c r="E764" s="8">
        <v>45023.216666666667</v>
      </c>
      <c r="F764" t="s">
        <v>14</v>
      </c>
      <c r="G764" t="s">
        <v>22</v>
      </c>
      <c r="H764" t="s">
        <v>16</v>
      </c>
      <c r="I764" s="5">
        <v>22.88</v>
      </c>
      <c r="J764" t="s">
        <v>28</v>
      </c>
      <c r="K764">
        <v>763</v>
      </c>
      <c r="L764" t="s">
        <v>49</v>
      </c>
      <c r="M764" t="s">
        <v>721</v>
      </c>
      <c r="N764">
        <f>VLOOKUP(salacsv__2[[#This Row],[Número de Orden]],Hoja4!A766:B1532,2,FALSE)</f>
        <v>104</v>
      </c>
      <c r="O764" s="9">
        <f>DATE(YEAR(salacsv__2[[#This Row],[Hora de Llegada]]),MONTH(salacsv__2[[#This Row],[Hora de Llegada]]),DAY(salacsv__2[[#This Row],[Hora de Llegada]]))</f>
        <v>45023</v>
      </c>
      <c r="P764" s="6">
        <f>MOD(salacsv__2[[#This Row],[Hora de Llegada]],1)</f>
        <v>0.15902777777955635</v>
      </c>
      <c r="Q764" s="6">
        <f>MOD(salacsv__2[[#This Row],[Hora de Salida]],1)</f>
        <v>0.21666666666715173</v>
      </c>
      <c r="R764" s="6">
        <f>IF(salacsv__2[[#This Row],[Estado de la Mesa]]="Ocupada",(salacsv__2[[#This Row],[Hora de salida2]]-salacsv__2[[#This Row],[Hora de llegada2]])+$V$2,salacsv__2[[#This Row],[Hora de salida2]]-salacsv__2[[#This Row],[Hora de llegada2]])</f>
        <v>5.7638888887595385E-2</v>
      </c>
      <c r="S764" s="5">
        <f>VLOOKUP(salacsv__2[[#This Row],[Número de Orden]],Hoja4!A766:C1532,3,FALSE)/60</f>
        <v>0.53333333333333333</v>
      </c>
      <c r="T764" s="5">
        <f>IF(salacsv__2[[#This Row],[Tiempo de permanencia]]*24-S764&lt;0,0,salacsv__2[[#This Row],[Tiempo de permanencia]]*24-S764)</f>
        <v>0.84999999996895592</v>
      </c>
      <c r="U764" t="str">
        <f>IF(salacsv__2[[#This Row],[Tiempo de degustación (Horas)]]&gt;0,"SI","NO")</f>
        <v>SI</v>
      </c>
      <c r="W764" s="7" t="str">
        <f>TEXT(salacsv__2[[#This Row],[Fecha de factura]],"DDDD")</f>
        <v>viernes</v>
      </c>
    </row>
    <row r="765" spans="1:23" x14ac:dyDescent="0.25">
      <c r="A765">
        <v>20</v>
      </c>
      <c r="B765" t="s">
        <v>1125</v>
      </c>
      <c r="C765">
        <v>1</v>
      </c>
      <c r="D765" s="8">
        <v>45023.145833333336</v>
      </c>
      <c r="E765" s="8">
        <v>45023.240277777775</v>
      </c>
      <c r="F765" t="s">
        <v>14</v>
      </c>
      <c r="G765" t="s">
        <v>15</v>
      </c>
      <c r="H765" t="s">
        <v>16</v>
      </c>
      <c r="I765" s="5">
        <v>20.41</v>
      </c>
      <c r="J765" t="s">
        <v>24</v>
      </c>
      <c r="K765">
        <v>764</v>
      </c>
      <c r="L765" t="s">
        <v>37</v>
      </c>
      <c r="M765" t="s">
        <v>1126</v>
      </c>
      <c r="N765">
        <f>VLOOKUP(salacsv__2[[#This Row],[Número de Orden]],Hoja4!A767:B1533,2,FALSE)</f>
        <v>85</v>
      </c>
      <c r="O765" s="9">
        <f>DATE(YEAR(salacsv__2[[#This Row],[Hora de Llegada]]),MONTH(salacsv__2[[#This Row],[Hora de Llegada]]),DAY(salacsv__2[[#This Row],[Hora de Llegada]]))</f>
        <v>45023</v>
      </c>
      <c r="P765" s="6">
        <f>MOD(salacsv__2[[#This Row],[Hora de Llegada]],1)</f>
        <v>0.14583333333575865</v>
      </c>
      <c r="Q765" s="6">
        <f>MOD(salacsv__2[[#This Row],[Hora de Salida]],1)</f>
        <v>0.24027777777519077</v>
      </c>
      <c r="R765" s="6">
        <f>IF(salacsv__2[[#This Row],[Estado de la Mesa]]="Ocupada",(salacsv__2[[#This Row],[Hora de salida2]]-salacsv__2[[#This Row],[Hora de llegada2]])+$V$2,salacsv__2[[#This Row],[Hora de salida2]]-salacsv__2[[#This Row],[Hora de llegada2]])</f>
        <v>0.10486111110609879</v>
      </c>
      <c r="S765" s="5">
        <f>VLOOKUP(salacsv__2[[#This Row],[Número de Orden]],Hoja4!A767:C1533,3,FALSE)/60</f>
        <v>1.8666666666666667</v>
      </c>
      <c r="T765" s="5">
        <f>IF(salacsv__2[[#This Row],[Tiempo de permanencia]]*24-S765&lt;0,0,salacsv__2[[#This Row],[Tiempo de permanencia]]*24-S765)</f>
        <v>0.64999999987970414</v>
      </c>
      <c r="U765" t="str">
        <f>IF(salacsv__2[[#This Row],[Tiempo de degustación (Horas)]]&gt;0,"SI","NO")</f>
        <v>SI</v>
      </c>
      <c r="W765" s="7" t="str">
        <f>TEXT(salacsv__2[[#This Row],[Fecha de factura]],"DDDD")</f>
        <v>viernes</v>
      </c>
    </row>
    <row r="766" spans="1:23" x14ac:dyDescent="0.25">
      <c r="A766">
        <v>20</v>
      </c>
      <c r="B766" t="s">
        <v>920</v>
      </c>
      <c r="C766">
        <v>4</v>
      </c>
      <c r="D766" s="8">
        <v>45023.01666666667</v>
      </c>
      <c r="E766" s="8">
        <v>45023.067361111112</v>
      </c>
      <c r="F766" t="s">
        <v>52</v>
      </c>
      <c r="G766" t="s">
        <v>15</v>
      </c>
      <c r="H766" t="s">
        <v>16</v>
      </c>
      <c r="I766" s="5">
        <v>30.77</v>
      </c>
      <c r="J766" t="s">
        <v>17</v>
      </c>
      <c r="K766">
        <v>765</v>
      </c>
      <c r="L766" t="s">
        <v>33</v>
      </c>
      <c r="M766" t="s">
        <v>1127</v>
      </c>
      <c r="N766">
        <f>VLOOKUP(salacsv__2[[#This Row],[Número de Orden]],Hoja4!A768:B1534,2,FALSE)</f>
        <v>233</v>
      </c>
      <c r="O766" s="9">
        <f>DATE(YEAR(salacsv__2[[#This Row],[Hora de Llegada]]),MONTH(salacsv__2[[#This Row],[Hora de Llegada]]),DAY(salacsv__2[[#This Row],[Hora de Llegada]]))</f>
        <v>45023</v>
      </c>
      <c r="P766" s="6">
        <f>MOD(salacsv__2[[#This Row],[Hora de Llegada]],1)</f>
        <v>1.6666666670062114E-2</v>
      </c>
      <c r="Q766" s="6">
        <f>MOD(salacsv__2[[#This Row],[Hora de Salida]],1)</f>
        <v>6.7361111112404615E-2</v>
      </c>
      <c r="R766" s="6">
        <f>IF(salacsv__2[[#This Row],[Estado de la Mesa]]="Ocupada",(salacsv__2[[#This Row],[Hora de salida2]]-salacsv__2[[#This Row],[Hora de llegada2]])+$V$2,salacsv__2[[#This Row],[Hora de salida2]]-salacsv__2[[#This Row],[Hora de llegada2]])</f>
        <v>5.0694444442342501E-2</v>
      </c>
      <c r="S766" s="5">
        <f>VLOOKUP(salacsv__2[[#This Row],[Número de Orden]],Hoja4!A768:C1534,3,FALSE)/60</f>
        <v>2.7333333333333334</v>
      </c>
      <c r="T766" s="5">
        <f>IF(salacsv__2[[#This Row],[Tiempo de permanencia]]*24-S766&lt;0,0,salacsv__2[[#This Row],[Tiempo de permanencia]]*24-S766)</f>
        <v>0</v>
      </c>
      <c r="U766" t="str">
        <f>IF(salacsv__2[[#This Row],[Tiempo de degustación (Horas)]]&gt;0,"SI","NO")</f>
        <v>NO</v>
      </c>
      <c r="W766" s="7" t="str">
        <f>TEXT(salacsv__2[[#This Row],[Fecha de factura]],"DDDD")</f>
        <v>viernes</v>
      </c>
    </row>
    <row r="767" spans="1:23" x14ac:dyDescent="0.25">
      <c r="A767">
        <v>17</v>
      </c>
      <c r="B767" t="s">
        <v>27</v>
      </c>
      <c r="C767">
        <v>6</v>
      </c>
      <c r="D767" s="8">
        <v>45023.06527777778</v>
      </c>
      <c r="E767" s="8">
        <v>45023.201388888891</v>
      </c>
      <c r="F767" t="s">
        <v>32</v>
      </c>
      <c r="G767" t="s">
        <v>15</v>
      </c>
      <c r="H767" t="s">
        <v>16</v>
      </c>
      <c r="I767" s="5">
        <v>12.57</v>
      </c>
      <c r="J767" t="s">
        <v>28</v>
      </c>
      <c r="K767">
        <v>766</v>
      </c>
      <c r="L767" t="s">
        <v>49</v>
      </c>
      <c r="M767" t="s">
        <v>1128</v>
      </c>
      <c r="N767">
        <f>VLOOKUP(salacsv__2[[#This Row],[Número de Orden]],Hoja4!A769:B1535,2,FALSE)</f>
        <v>185</v>
      </c>
      <c r="O767" s="9">
        <f>DATE(YEAR(salacsv__2[[#This Row],[Hora de Llegada]]),MONTH(salacsv__2[[#This Row],[Hora de Llegada]]),DAY(salacsv__2[[#This Row],[Hora de Llegada]]))</f>
        <v>45023</v>
      </c>
      <c r="P767" s="6">
        <f>MOD(salacsv__2[[#This Row],[Hora de Llegada]],1)</f>
        <v>6.5277777779556345E-2</v>
      </c>
      <c r="Q767" s="6">
        <f>MOD(salacsv__2[[#This Row],[Hora de Salida]],1)</f>
        <v>0.20138888889050577</v>
      </c>
      <c r="R767" s="6">
        <f>IF(salacsv__2[[#This Row],[Estado de la Mesa]]="Ocupada",(salacsv__2[[#This Row],[Hora de salida2]]-salacsv__2[[#This Row],[Hora de llegada2]])+$V$2,salacsv__2[[#This Row],[Hora de salida2]]-salacsv__2[[#This Row],[Hora de llegada2]])</f>
        <v>0.13611111111094942</v>
      </c>
      <c r="S767" s="5">
        <f>VLOOKUP(salacsv__2[[#This Row],[Número de Orden]],Hoja4!A769:C1535,3,FALSE)/60</f>
        <v>2.2333333333333334</v>
      </c>
      <c r="T767" s="5">
        <f>IF(salacsv__2[[#This Row],[Tiempo de permanencia]]*24-S767&lt;0,0,salacsv__2[[#This Row],[Tiempo de permanencia]]*24-S767)</f>
        <v>1.0333333333294528</v>
      </c>
      <c r="U767" t="str">
        <f>IF(salacsv__2[[#This Row],[Tiempo de degustación (Horas)]]&gt;0,"SI","NO")</f>
        <v>SI</v>
      </c>
      <c r="W767" s="7" t="str">
        <f>TEXT(salacsv__2[[#This Row],[Fecha de factura]],"DDDD")</f>
        <v>viernes</v>
      </c>
    </row>
    <row r="768" spans="1:23" x14ac:dyDescent="0.25">
      <c r="A768">
        <v>10</v>
      </c>
      <c r="B768" t="s">
        <v>1129</v>
      </c>
      <c r="C768">
        <v>3</v>
      </c>
      <c r="D768" s="8">
        <v>45023.047222222223</v>
      </c>
      <c r="E768" s="8">
        <v>45023.164583333331</v>
      </c>
      <c r="F768" t="s">
        <v>32</v>
      </c>
      <c r="G768" t="s">
        <v>48</v>
      </c>
      <c r="H768" t="s">
        <v>16</v>
      </c>
      <c r="I768" s="5">
        <v>15.98</v>
      </c>
      <c r="J768" t="s">
        <v>28</v>
      </c>
      <c r="K768">
        <v>767</v>
      </c>
      <c r="L768" t="s">
        <v>62</v>
      </c>
      <c r="M768" t="s">
        <v>1130</v>
      </c>
      <c r="N768">
        <f>VLOOKUP(salacsv__2[[#This Row],[Número de Orden]],Hoja4!A770:B1536,2,FALSE)</f>
        <v>169</v>
      </c>
      <c r="O768" s="9">
        <f>DATE(YEAR(salacsv__2[[#This Row],[Hora de Llegada]]),MONTH(salacsv__2[[#This Row],[Hora de Llegada]]),DAY(salacsv__2[[#This Row],[Hora de Llegada]]))</f>
        <v>45023</v>
      </c>
      <c r="P768" s="6">
        <f>MOD(salacsv__2[[#This Row],[Hora de Llegada]],1)</f>
        <v>4.7222222223354038E-2</v>
      </c>
      <c r="Q768" s="6">
        <f>MOD(salacsv__2[[#This Row],[Hora de Salida]],1)</f>
        <v>0.16458333333139308</v>
      </c>
      <c r="R768" s="6">
        <f>IF(salacsv__2[[#This Row],[Estado de la Mesa]]="Ocupada",(salacsv__2[[#This Row],[Hora de salida2]]-salacsv__2[[#This Row],[Hora de llegada2]])+$V$2,salacsv__2[[#This Row],[Hora de salida2]]-salacsv__2[[#This Row],[Hora de llegada2]])</f>
        <v>0.11736111110803904</v>
      </c>
      <c r="S768" s="5">
        <f>VLOOKUP(salacsv__2[[#This Row],[Número de Orden]],Hoja4!A770:C1536,3,FALSE)/60</f>
        <v>1.4166666666666667</v>
      </c>
      <c r="T768" s="5">
        <f>IF(salacsv__2[[#This Row],[Tiempo de permanencia]]*24-S768&lt;0,0,salacsv__2[[#This Row],[Tiempo de permanencia]]*24-S768)</f>
        <v>1.3999999999262702</v>
      </c>
      <c r="U768" t="str">
        <f>IF(salacsv__2[[#This Row],[Tiempo de degustación (Horas)]]&gt;0,"SI","NO")</f>
        <v>SI</v>
      </c>
      <c r="W768" s="7" t="str">
        <f>TEXT(salacsv__2[[#This Row],[Fecha de factura]],"DDDD")</f>
        <v>viernes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3D4F-15BF-47DC-81BC-F62A88DB1999}">
  <dimension ref="A1:M1903"/>
  <sheetViews>
    <sheetView topLeftCell="A1850" workbookViewId="0">
      <selection activeCell="A2" sqref="A2"/>
    </sheetView>
  </sheetViews>
  <sheetFormatPr baseColWidth="10" defaultColWidth="13.42578125" defaultRowHeight="15" x14ac:dyDescent="0.25"/>
  <cols>
    <col min="1" max="1" width="19.42578125" bestFit="1" customWidth="1"/>
    <col min="2" max="2" width="18.7109375" bestFit="1" customWidth="1"/>
    <col min="3" max="3" width="19" bestFit="1" customWidth="1"/>
    <col min="4" max="4" width="22.85546875" bestFit="1" customWidth="1"/>
    <col min="5" max="5" width="16" bestFit="1" customWidth="1"/>
    <col min="6" max="6" width="16.5703125" bestFit="1" customWidth="1"/>
    <col min="7" max="7" width="20.42578125" bestFit="1" customWidth="1"/>
    <col min="8" max="8" width="24" bestFit="1" customWidth="1"/>
    <col min="9" max="9" width="16.28515625" bestFit="1" customWidth="1"/>
    <col min="10" max="10" width="15.85546875" bestFit="1" customWidth="1"/>
    <col min="11" max="11" width="16.5703125" bestFit="1" customWidth="1"/>
    <col min="12" max="12" width="24" style="1" bestFit="1" customWidth="1"/>
    <col min="13" max="13" width="17.42578125" customWidth="1"/>
  </cols>
  <sheetData>
    <row r="1" spans="1:13" x14ac:dyDescent="0.25">
      <c r="A1" t="s">
        <v>10</v>
      </c>
      <c r="B1" t="s">
        <v>0</v>
      </c>
      <c r="C1" t="s">
        <v>1131</v>
      </c>
      <c r="D1" t="s">
        <v>1138</v>
      </c>
      <c r="E1" t="s">
        <v>1132</v>
      </c>
      <c r="F1" t="s">
        <v>1133</v>
      </c>
      <c r="G1" t="s">
        <v>1134</v>
      </c>
      <c r="H1" t="s">
        <v>1159</v>
      </c>
      <c r="I1" t="s">
        <v>1135</v>
      </c>
      <c r="J1" t="s">
        <v>1160</v>
      </c>
      <c r="K1" t="s">
        <v>1161</v>
      </c>
      <c r="L1" s="1" t="s">
        <v>1162</v>
      </c>
      <c r="M1" t="s">
        <v>1175</v>
      </c>
    </row>
    <row r="2" spans="1:13" x14ac:dyDescent="0.25">
      <c r="A2">
        <v>1</v>
      </c>
      <c r="B2">
        <v>10</v>
      </c>
      <c r="C2" t="s">
        <v>75</v>
      </c>
      <c r="D2" t="s">
        <v>1139</v>
      </c>
      <c r="E2">
        <v>14</v>
      </c>
      <c r="F2">
        <v>24</v>
      </c>
      <c r="G2">
        <v>2</v>
      </c>
      <c r="H2">
        <v>25</v>
      </c>
      <c r="I2" t="s">
        <v>1136</v>
      </c>
      <c r="J2">
        <f>cocinacsv[[#This Row],[Precio Unitario]]-cocinacsv[[#This Row],[Costo Unitario]]</f>
        <v>10</v>
      </c>
      <c r="K2">
        <f>cocinacsv[[#This Row],[Precio Unitario]]</f>
        <v>24</v>
      </c>
      <c r="L2" s="1">
        <f>(cocinacsv[[#This Row],[Ganancia neta]]*cocinacsv[[#This Row],[Cantidad Ordenada]])/(cocinacsv[[#This Row],[Precio Unitario]]*cocinacsv[[#This Row],[Cantidad Ordenada]])</f>
        <v>0.41666666666666669</v>
      </c>
      <c r="M2">
        <f>cocinacsv[[#This Row],[Ganancia bruta]]*cocinacsv[[#This Row],[Cantidad Ordenada]]</f>
        <v>48</v>
      </c>
    </row>
    <row r="3" spans="1:13" x14ac:dyDescent="0.25">
      <c r="A3">
        <v>1</v>
      </c>
      <c r="B3">
        <v>10</v>
      </c>
      <c r="C3" t="s">
        <v>40</v>
      </c>
      <c r="D3" t="s">
        <v>1140</v>
      </c>
      <c r="E3">
        <v>18</v>
      </c>
      <c r="F3">
        <v>30</v>
      </c>
      <c r="G3">
        <v>3</v>
      </c>
      <c r="H3">
        <v>32</v>
      </c>
      <c r="I3" t="s">
        <v>1137</v>
      </c>
      <c r="J3">
        <f>cocinacsv[[#This Row],[Precio Unitario]]-cocinacsv[[#This Row],[Costo Unitario]]</f>
        <v>12</v>
      </c>
      <c r="K3">
        <f>cocinacsv[[#This Row],[Precio Unitario]]</f>
        <v>30</v>
      </c>
      <c r="L3" s="1">
        <f>(cocinacsv[[#This Row],[Ganancia neta]]*cocinacsv[[#This Row],[Cantidad Ordenada]])/(cocinacsv[[#This Row],[Precio Unitario]]*cocinacsv[[#This Row],[Cantidad Ordenada]])</f>
        <v>0.4</v>
      </c>
      <c r="M3">
        <f>cocinacsv[[#This Row],[Ganancia bruta]]*cocinacsv[[#This Row],[Cantidad Ordenada]]</f>
        <v>90</v>
      </c>
    </row>
    <row r="4" spans="1:13" x14ac:dyDescent="0.25">
      <c r="A4">
        <v>2</v>
      </c>
      <c r="B4">
        <v>6</v>
      </c>
      <c r="C4" t="s">
        <v>56</v>
      </c>
      <c r="D4" t="s">
        <v>1141</v>
      </c>
      <c r="E4">
        <v>19</v>
      </c>
      <c r="F4">
        <v>31</v>
      </c>
      <c r="G4">
        <v>1</v>
      </c>
      <c r="H4">
        <v>51</v>
      </c>
      <c r="I4" t="s">
        <v>1136</v>
      </c>
      <c r="J4">
        <f>cocinacsv[[#This Row],[Precio Unitario]]-cocinacsv[[#This Row],[Costo Unitario]]</f>
        <v>12</v>
      </c>
      <c r="K4">
        <f>cocinacsv[[#This Row],[Precio Unitario]]</f>
        <v>31</v>
      </c>
      <c r="L4" s="1">
        <f>(cocinacsv[[#This Row],[Ganancia neta]]*cocinacsv[[#This Row],[Cantidad Ordenada]])/(cocinacsv[[#This Row],[Precio Unitario]]*cocinacsv[[#This Row],[Cantidad Ordenada]])</f>
        <v>0.38709677419354838</v>
      </c>
      <c r="M4">
        <f>cocinacsv[[#This Row],[Ganancia bruta]]*cocinacsv[[#This Row],[Cantidad Ordenada]]</f>
        <v>31</v>
      </c>
    </row>
    <row r="5" spans="1:13" x14ac:dyDescent="0.25">
      <c r="A5">
        <v>2</v>
      </c>
      <c r="B5">
        <v>6</v>
      </c>
      <c r="C5" t="s">
        <v>50</v>
      </c>
      <c r="D5" t="s">
        <v>1142</v>
      </c>
      <c r="E5">
        <v>16</v>
      </c>
      <c r="F5">
        <v>27</v>
      </c>
      <c r="G5">
        <v>1</v>
      </c>
      <c r="H5">
        <v>34</v>
      </c>
      <c r="I5" t="s">
        <v>1137</v>
      </c>
      <c r="J5">
        <f>cocinacsv[[#This Row],[Precio Unitario]]-cocinacsv[[#This Row],[Costo Unitario]]</f>
        <v>11</v>
      </c>
      <c r="K5">
        <f>cocinacsv[[#This Row],[Precio Unitario]]</f>
        <v>27</v>
      </c>
      <c r="L5" s="1">
        <f>(cocinacsv[[#This Row],[Ganancia neta]]*cocinacsv[[#This Row],[Cantidad Ordenada]])/(cocinacsv[[#This Row],[Precio Unitario]]*cocinacsv[[#This Row],[Cantidad Ordenada]])</f>
        <v>0.40740740740740738</v>
      </c>
      <c r="M5">
        <f>cocinacsv[[#This Row],[Ganancia bruta]]*cocinacsv[[#This Row],[Cantidad Ordenada]]</f>
        <v>27</v>
      </c>
    </row>
    <row r="6" spans="1:13" x14ac:dyDescent="0.25">
      <c r="A6">
        <v>3</v>
      </c>
      <c r="B6">
        <v>20</v>
      </c>
      <c r="C6" t="s">
        <v>34</v>
      </c>
      <c r="D6" t="s">
        <v>1143</v>
      </c>
      <c r="E6">
        <v>25</v>
      </c>
      <c r="F6">
        <v>40</v>
      </c>
      <c r="G6">
        <v>1</v>
      </c>
      <c r="H6">
        <v>9</v>
      </c>
      <c r="I6" t="s">
        <v>1137</v>
      </c>
      <c r="J6">
        <f>cocinacsv[[#This Row],[Precio Unitario]]-cocinacsv[[#This Row],[Costo Unitario]]</f>
        <v>15</v>
      </c>
      <c r="K6">
        <f>cocinacsv[[#This Row],[Precio Unitario]]</f>
        <v>40</v>
      </c>
      <c r="L6" s="1">
        <f>(cocinacsv[[#This Row],[Ganancia neta]]*cocinacsv[[#This Row],[Cantidad Ordenada]])/(cocinacsv[[#This Row],[Precio Unitario]]*cocinacsv[[#This Row],[Cantidad Ordenada]])</f>
        <v>0.375</v>
      </c>
      <c r="M6">
        <f>cocinacsv[[#This Row],[Ganancia bruta]]*cocinacsv[[#This Row],[Cantidad Ordenada]]</f>
        <v>40</v>
      </c>
    </row>
    <row r="7" spans="1:13" x14ac:dyDescent="0.25">
      <c r="A7">
        <v>3</v>
      </c>
      <c r="B7">
        <v>20</v>
      </c>
      <c r="C7" t="s">
        <v>56</v>
      </c>
      <c r="D7" t="s">
        <v>1141</v>
      </c>
      <c r="E7">
        <v>19</v>
      </c>
      <c r="F7">
        <v>31</v>
      </c>
      <c r="G7">
        <v>1</v>
      </c>
      <c r="H7">
        <v>27</v>
      </c>
      <c r="I7" t="s">
        <v>1136</v>
      </c>
      <c r="J7">
        <f>cocinacsv[[#This Row],[Precio Unitario]]-cocinacsv[[#This Row],[Costo Unitario]]</f>
        <v>12</v>
      </c>
      <c r="K7">
        <f>cocinacsv[[#This Row],[Precio Unitario]]</f>
        <v>31</v>
      </c>
      <c r="L7" s="1">
        <f>(cocinacsv[[#This Row],[Ganancia neta]]*cocinacsv[[#This Row],[Cantidad Ordenada]])/(cocinacsv[[#This Row],[Precio Unitario]]*cocinacsv[[#This Row],[Cantidad Ordenada]])</f>
        <v>0.38709677419354838</v>
      </c>
      <c r="M7">
        <f>cocinacsv[[#This Row],[Ganancia bruta]]*cocinacsv[[#This Row],[Cantidad Ordenada]]</f>
        <v>31</v>
      </c>
    </row>
    <row r="8" spans="1:13" x14ac:dyDescent="0.25">
      <c r="A8">
        <v>3</v>
      </c>
      <c r="B8">
        <v>20</v>
      </c>
      <c r="C8" t="s">
        <v>44</v>
      </c>
      <c r="D8" t="s">
        <v>1144</v>
      </c>
      <c r="E8">
        <v>22</v>
      </c>
      <c r="F8">
        <v>36</v>
      </c>
      <c r="G8">
        <v>1</v>
      </c>
      <c r="H8">
        <v>36</v>
      </c>
      <c r="I8" t="s">
        <v>1136</v>
      </c>
      <c r="J8">
        <f>cocinacsv[[#This Row],[Precio Unitario]]-cocinacsv[[#This Row],[Costo Unitario]]</f>
        <v>14</v>
      </c>
      <c r="K8">
        <f>cocinacsv[[#This Row],[Precio Unitario]]</f>
        <v>36</v>
      </c>
      <c r="L8" s="1">
        <f>(cocinacsv[[#This Row],[Ganancia neta]]*cocinacsv[[#This Row],[Cantidad Ordenada]])/(cocinacsv[[#This Row],[Precio Unitario]]*cocinacsv[[#This Row],[Cantidad Ordenada]])</f>
        <v>0.3888888888888889</v>
      </c>
      <c r="M8">
        <f>cocinacsv[[#This Row],[Ganancia bruta]]*cocinacsv[[#This Row],[Cantidad Ordenada]]</f>
        <v>36</v>
      </c>
    </row>
    <row r="9" spans="1:13" x14ac:dyDescent="0.25">
      <c r="A9">
        <v>3</v>
      </c>
      <c r="B9">
        <v>20</v>
      </c>
      <c r="C9" t="s">
        <v>26</v>
      </c>
      <c r="D9" t="s">
        <v>1145</v>
      </c>
      <c r="E9">
        <v>17</v>
      </c>
      <c r="F9">
        <v>29</v>
      </c>
      <c r="G9">
        <v>2</v>
      </c>
      <c r="H9">
        <v>54</v>
      </c>
      <c r="I9" t="s">
        <v>1137</v>
      </c>
      <c r="J9">
        <f>cocinacsv[[#This Row],[Precio Unitario]]-cocinacsv[[#This Row],[Costo Unitario]]</f>
        <v>12</v>
      </c>
      <c r="K9">
        <f>cocinacsv[[#This Row],[Precio Unitario]]</f>
        <v>29</v>
      </c>
      <c r="L9" s="1">
        <f>(cocinacsv[[#This Row],[Ganancia neta]]*cocinacsv[[#This Row],[Cantidad Ordenada]])/(cocinacsv[[#This Row],[Precio Unitario]]*cocinacsv[[#This Row],[Cantidad Ordenada]])</f>
        <v>0.41379310344827586</v>
      </c>
      <c r="M9">
        <f>cocinacsv[[#This Row],[Ganancia bruta]]*cocinacsv[[#This Row],[Cantidad Ordenada]]</f>
        <v>58</v>
      </c>
    </row>
    <row r="10" spans="1:13" x14ac:dyDescent="0.25">
      <c r="A10">
        <v>4</v>
      </c>
      <c r="B10">
        <v>3</v>
      </c>
      <c r="C10" t="s">
        <v>112</v>
      </c>
      <c r="D10" t="s">
        <v>1146</v>
      </c>
      <c r="E10">
        <v>20</v>
      </c>
      <c r="F10">
        <v>33</v>
      </c>
      <c r="G10">
        <v>3</v>
      </c>
      <c r="H10">
        <v>23</v>
      </c>
      <c r="I10" t="s">
        <v>1137</v>
      </c>
      <c r="J10">
        <f>cocinacsv[[#This Row],[Precio Unitario]]-cocinacsv[[#This Row],[Costo Unitario]]</f>
        <v>13</v>
      </c>
      <c r="K10">
        <f>cocinacsv[[#This Row],[Precio Unitario]]</f>
        <v>33</v>
      </c>
      <c r="L10" s="1">
        <f>(cocinacsv[[#This Row],[Ganancia neta]]*cocinacsv[[#This Row],[Cantidad Ordenada]])/(cocinacsv[[#This Row],[Precio Unitario]]*cocinacsv[[#This Row],[Cantidad Ordenada]])</f>
        <v>0.39393939393939392</v>
      </c>
      <c r="M10">
        <f>cocinacsv[[#This Row],[Ganancia bruta]]*cocinacsv[[#This Row],[Cantidad Ordenada]]</f>
        <v>99</v>
      </c>
    </row>
    <row r="11" spans="1:13" x14ac:dyDescent="0.25">
      <c r="A11">
        <v>4</v>
      </c>
      <c r="B11">
        <v>3</v>
      </c>
      <c r="C11" t="s">
        <v>30</v>
      </c>
      <c r="D11" t="s">
        <v>1147</v>
      </c>
      <c r="E11">
        <v>16</v>
      </c>
      <c r="F11">
        <v>28</v>
      </c>
      <c r="G11">
        <v>3</v>
      </c>
      <c r="H11">
        <v>17</v>
      </c>
      <c r="I11" t="s">
        <v>1136</v>
      </c>
      <c r="J11">
        <f>cocinacsv[[#This Row],[Precio Unitario]]-cocinacsv[[#This Row],[Costo Unitario]]</f>
        <v>12</v>
      </c>
      <c r="K11">
        <f>cocinacsv[[#This Row],[Precio Unitario]]</f>
        <v>28</v>
      </c>
      <c r="L11" s="1">
        <f>(cocinacsv[[#This Row],[Ganancia neta]]*cocinacsv[[#This Row],[Cantidad Ordenada]])/(cocinacsv[[#This Row],[Precio Unitario]]*cocinacsv[[#This Row],[Cantidad Ordenada]])</f>
        <v>0.42857142857142855</v>
      </c>
      <c r="M11">
        <f>cocinacsv[[#This Row],[Ganancia bruta]]*cocinacsv[[#This Row],[Cantidad Ordenada]]</f>
        <v>84</v>
      </c>
    </row>
    <row r="12" spans="1:13" x14ac:dyDescent="0.25">
      <c r="A12">
        <v>5</v>
      </c>
      <c r="B12">
        <v>8</v>
      </c>
      <c r="C12" t="s">
        <v>53</v>
      </c>
      <c r="D12" t="s">
        <v>1148</v>
      </c>
      <c r="E12">
        <v>11</v>
      </c>
      <c r="F12">
        <v>19</v>
      </c>
      <c r="G12">
        <v>1</v>
      </c>
      <c r="H12">
        <v>8</v>
      </c>
      <c r="I12" t="s">
        <v>1136</v>
      </c>
      <c r="J12">
        <f>cocinacsv[[#This Row],[Precio Unitario]]-cocinacsv[[#This Row],[Costo Unitario]]</f>
        <v>8</v>
      </c>
      <c r="K12">
        <f>cocinacsv[[#This Row],[Precio Unitario]]</f>
        <v>19</v>
      </c>
      <c r="L12" s="1">
        <f>(cocinacsv[[#This Row],[Ganancia neta]]*cocinacsv[[#This Row],[Cantidad Ordenada]])/(cocinacsv[[#This Row],[Precio Unitario]]*cocinacsv[[#This Row],[Cantidad Ordenada]])</f>
        <v>0.42105263157894735</v>
      </c>
      <c r="M12">
        <f>cocinacsv[[#This Row],[Ganancia bruta]]*cocinacsv[[#This Row],[Cantidad Ordenada]]</f>
        <v>19</v>
      </c>
    </row>
    <row r="13" spans="1:13" x14ac:dyDescent="0.25">
      <c r="A13">
        <v>5</v>
      </c>
      <c r="B13">
        <v>8</v>
      </c>
      <c r="C13" t="s">
        <v>75</v>
      </c>
      <c r="D13" t="s">
        <v>1139</v>
      </c>
      <c r="E13">
        <v>14</v>
      </c>
      <c r="F13">
        <v>24</v>
      </c>
      <c r="G13">
        <v>2</v>
      </c>
      <c r="H13">
        <v>9</v>
      </c>
      <c r="I13" t="s">
        <v>1137</v>
      </c>
      <c r="J13">
        <f>cocinacsv[[#This Row],[Precio Unitario]]-cocinacsv[[#This Row],[Costo Unitario]]</f>
        <v>10</v>
      </c>
      <c r="K13">
        <f>cocinacsv[[#This Row],[Precio Unitario]]</f>
        <v>24</v>
      </c>
      <c r="L13" s="1">
        <f>(cocinacsv[[#This Row],[Ganancia neta]]*cocinacsv[[#This Row],[Cantidad Ordenada]])/(cocinacsv[[#This Row],[Precio Unitario]]*cocinacsv[[#This Row],[Cantidad Ordenada]])</f>
        <v>0.41666666666666669</v>
      </c>
      <c r="M13">
        <f>cocinacsv[[#This Row],[Ganancia bruta]]*cocinacsv[[#This Row],[Cantidad Ordenada]]</f>
        <v>48</v>
      </c>
    </row>
    <row r="14" spans="1:13" x14ac:dyDescent="0.25">
      <c r="A14">
        <v>6</v>
      </c>
      <c r="B14">
        <v>7</v>
      </c>
      <c r="C14" t="s">
        <v>19</v>
      </c>
      <c r="D14" t="s">
        <v>1149</v>
      </c>
      <c r="E14">
        <v>21</v>
      </c>
      <c r="F14">
        <v>35</v>
      </c>
      <c r="G14">
        <v>2</v>
      </c>
      <c r="H14">
        <v>11</v>
      </c>
      <c r="I14" t="s">
        <v>1137</v>
      </c>
      <c r="J14">
        <f>cocinacsv[[#This Row],[Precio Unitario]]-cocinacsv[[#This Row],[Costo Unitario]]</f>
        <v>14</v>
      </c>
      <c r="K14">
        <f>cocinacsv[[#This Row],[Precio Unitario]]</f>
        <v>35</v>
      </c>
      <c r="L14" s="1">
        <f>(cocinacsv[[#This Row],[Ganancia neta]]*cocinacsv[[#This Row],[Cantidad Ordenada]])/(cocinacsv[[#This Row],[Precio Unitario]]*cocinacsv[[#This Row],[Cantidad Ordenada]])</f>
        <v>0.4</v>
      </c>
      <c r="M14">
        <f>cocinacsv[[#This Row],[Ganancia bruta]]*cocinacsv[[#This Row],[Cantidad Ordenada]]</f>
        <v>70</v>
      </c>
    </row>
    <row r="15" spans="1:13" x14ac:dyDescent="0.25">
      <c r="A15">
        <v>7</v>
      </c>
      <c r="B15">
        <v>17</v>
      </c>
      <c r="C15" t="s">
        <v>105</v>
      </c>
      <c r="D15" t="s">
        <v>1150</v>
      </c>
      <c r="E15">
        <v>19</v>
      </c>
      <c r="F15">
        <v>32</v>
      </c>
      <c r="G15">
        <v>2</v>
      </c>
      <c r="H15">
        <v>15</v>
      </c>
      <c r="I15" t="s">
        <v>1137</v>
      </c>
      <c r="J15">
        <f>cocinacsv[[#This Row],[Precio Unitario]]-cocinacsv[[#This Row],[Costo Unitario]]</f>
        <v>13</v>
      </c>
      <c r="K15">
        <f>cocinacsv[[#This Row],[Precio Unitario]]</f>
        <v>32</v>
      </c>
      <c r="L15" s="1">
        <f>(cocinacsv[[#This Row],[Ganancia neta]]*cocinacsv[[#This Row],[Cantidad Ordenada]])/(cocinacsv[[#This Row],[Precio Unitario]]*cocinacsv[[#This Row],[Cantidad Ordenada]])</f>
        <v>0.40625</v>
      </c>
      <c r="M15">
        <f>cocinacsv[[#This Row],[Ganancia bruta]]*cocinacsv[[#This Row],[Cantidad Ordenada]]</f>
        <v>64</v>
      </c>
    </row>
    <row r="16" spans="1:13" x14ac:dyDescent="0.25">
      <c r="A16">
        <v>7</v>
      </c>
      <c r="B16">
        <v>17</v>
      </c>
      <c r="C16" t="s">
        <v>44</v>
      </c>
      <c r="D16" t="s">
        <v>1144</v>
      </c>
      <c r="E16">
        <v>22</v>
      </c>
      <c r="F16">
        <v>36</v>
      </c>
      <c r="G16">
        <v>3</v>
      </c>
      <c r="H16">
        <v>26</v>
      </c>
      <c r="I16" t="s">
        <v>1136</v>
      </c>
      <c r="J16">
        <f>cocinacsv[[#This Row],[Precio Unitario]]-cocinacsv[[#This Row],[Costo Unitario]]</f>
        <v>14</v>
      </c>
      <c r="K16">
        <f>cocinacsv[[#This Row],[Precio Unitario]]</f>
        <v>36</v>
      </c>
      <c r="L16" s="1">
        <f>(cocinacsv[[#This Row],[Ganancia neta]]*cocinacsv[[#This Row],[Cantidad Ordenada]])/(cocinacsv[[#This Row],[Precio Unitario]]*cocinacsv[[#This Row],[Cantidad Ordenada]])</f>
        <v>0.3888888888888889</v>
      </c>
      <c r="M16">
        <f>cocinacsv[[#This Row],[Ganancia bruta]]*cocinacsv[[#This Row],[Cantidad Ordenada]]</f>
        <v>108</v>
      </c>
    </row>
    <row r="17" spans="1:13" x14ac:dyDescent="0.25">
      <c r="A17">
        <v>8</v>
      </c>
      <c r="B17">
        <v>11</v>
      </c>
      <c r="C17" t="s">
        <v>92</v>
      </c>
      <c r="D17" t="s">
        <v>1151</v>
      </c>
      <c r="E17">
        <v>13</v>
      </c>
      <c r="F17">
        <v>22</v>
      </c>
      <c r="G17">
        <v>3</v>
      </c>
      <c r="H17">
        <v>11</v>
      </c>
      <c r="I17" t="s">
        <v>1136</v>
      </c>
      <c r="J17">
        <f>cocinacsv[[#This Row],[Precio Unitario]]-cocinacsv[[#This Row],[Costo Unitario]]</f>
        <v>9</v>
      </c>
      <c r="K17">
        <f>cocinacsv[[#This Row],[Precio Unitario]]</f>
        <v>22</v>
      </c>
      <c r="L17" s="1">
        <f>(cocinacsv[[#This Row],[Ganancia neta]]*cocinacsv[[#This Row],[Cantidad Ordenada]])/(cocinacsv[[#This Row],[Precio Unitario]]*cocinacsv[[#This Row],[Cantidad Ordenada]])</f>
        <v>0.40909090909090912</v>
      </c>
      <c r="M17">
        <f>cocinacsv[[#This Row],[Ganancia bruta]]*cocinacsv[[#This Row],[Cantidad Ordenada]]</f>
        <v>66</v>
      </c>
    </row>
    <row r="18" spans="1:13" x14ac:dyDescent="0.25">
      <c r="A18">
        <v>8</v>
      </c>
      <c r="B18">
        <v>11</v>
      </c>
      <c r="C18" t="s">
        <v>30</v>
      </c>
      <c r="D18" t="s">
        <v>1147</v>
      </c>
      <c r="E18">
        <v>16</v>
      </c>
      <c r="F18">
        <v>28</v>
      </c>
      <c r="G18">
        <v>2</v>
      </c>
      <c r="H18">
        <v>8</v>
      </c>
      <c r="I18" t="s">
        <v>1136</v>
      </c>
      <c r="J18">
        <f>cocinacsv[[#This Row],[Precio Unitario]]-cocinacsv[[#This Row],[Costo Unitario]]</f>
        <v>12</v>
      </c>
      <c r="K18">
        <f>cocinacsv[[#This Row],[Precio Unitario]]</f>
        <v>28</v>
      </c>
      <c r="L18" s="1">
        <f>(cocinacsv[[#This Row],[Ganancia neta]]*cocinacsv[[#This Row],[Cantidad Ordenada]])/(cocinacsv[[#This Row],[Precio Unitario]]*cocinacsv[[#This Row],[Cantidad Ordenada]])</f>
        <v>0.42857142857142855</v>
      </c>
      <c r="M18">
        <f>cocinacsv[[#This Row],[Ganancia bruta]]*cocinacsv[[#This Row],[Cantidad Ordenada]]</f>
        <v>56</v>
      </c>
    </row>
    <row r="19" spans="1:13" x14ac:dyDescent="0.25">
      <c r="A19">
        <v>8</v>
      </c>
      <c r="B19">
        <v>11</v>
      </c>
      <c r="C19" t="s">
        <v>34</v>
      </c>
      <c r="D19" t="s">
        <v>1143</v>
      </c>
      <c r="E19">
        <v>25</v>
      </c>
      <c r="F19">
        <v>40</v>
      </c>
      <c r="G19">
        <v>3</v>
      </c>
      <c r="H19">
        <v>36</v>
      </c>
      <c r="I19" t="s">
        <v>1136</v>
      </c>
      <c r="J19">
        <f>cocinacsv[[#This Row],[Precio Unitario]]-cocinacsv[[#This Row],[Costo Unitario]]</f>
        <v>15</v>
      </c>
      <c r="K19">
        <f>cocinacsv[[#This Row],[Precio Unitario]]</f>
        <v>40</v>
      </c>
      <c r="L19" s="1">
        <f>(cocinacsv[[#This Row],[Ganancia neta]]*cocinacsv[[#This Row],[Cantidad Ordenada]])/(cocinacsv[[#This Row],[Precio Unitario]]*cocinacsv[[#This Row],[Cantidad Ordenada]])</f>
        <v>0.375</v>
      </c>
      <c r="M19">
        <f>cocinacsv[[#This Row],[Ganancia bruta]]*cocinacsv[[#This Row],[Cantidad Ordenada]]</f>
        <v>120</v>
      </c>
    </row>
    <row r="20" spans="1:13" x14ac:dyDescent="0.25">
      <c r="A20">
        <v>9</v>
      </c>
      <c r="B20">
        <v>15</v>
      </c>
      <c r="C20" t="s">
        <v>40</v>
      </c>
      <c r="D20" t="s">
        <v>1140</v>
      </c>
      <c r="E20">
        <v>18</v>
      </c>
      <c r="F20">
        <v>30</v>
      </c>
      <c r="G20">
        <v>1</v>
      </c>
      <c r="H20">
        <v>51</v>
      </c>
      <c r="I20" t="s">
        <v>1136</v>
      </c>
      <c r="J20">
        <f>cocinacsv[[#This Row],[Precio Unitario]]-cocinacsv[[#This Row],[Costo Unitario]]</f>
        <v>12</v>
      </c>
      <c r="K20">
        <f>cocinacsv[[#This Row],[Precio Unitario]]</f>
        <v>30</v>
      </c>
      <c r="L20" s="1">
        <f>(cocinacsv[[#This Row],[Ganancia neta]]*cocinacsv[[#This Row],[Cantidad Ordenada]])/(cocinacsv[[#This Row],[Precio Unitario]]*cocinacsv[[#This Row],[Cantidad Ordenada]])</f>
        <v>0.4</v>
      </c>
      <c r="M20">
        <f>cocinacsv[[#This Row],[Ganancia bruta]]*cocinacsv[[#This Row],[Cantidad Ordenada]]</f>
        <v>30</v>
      </c>
    </row>
    <row r="21" spans="1:13" x14ac:dyDescent="0.25">
      <c r="A21">
        <v>9</v>
      </c>
      <c r="B21">
        <v>15</v>
      </c>
      <c r="C21" t="s">
        <v>75</v>
      </c>
      <c r="D21" t="s">
        <v>1139</v>
      </c>
      <c r="E21">
        <v>14</v>
      </c>
      <c r="F21">
        <v>24</v>
      </c>
      <c r="G21">
        <v>1</v>
      </c>
      <c r="H21">
        <v>49</v>
      </c>
      <c r="I21" t="s">
        <v>1137</v>
      </c>
      <c r="J21">
        <f>cocinacsv[[#This Row],[Precio Unitario]]-cocinacsv[[#This Row],[Costo Unitario]]</f>
        <v>10</v>
      </c>
      <c r="K21">
        <f>cocinacsv[[#This Row],[Precio Unitario]]</f>
        <v>24</v>
      </c>
      <c r="L21" s="1">
        <f>(cocinacsv[[#This Row],[Ganancia neta]]*cocinacsv[[#This Row],[Cantidad Ordenada]])/(cocinacsv[[#This Row],[Precio Unitario]]*cocinacsv[[#This Row],[Cantidad Ordenada]])</f>
        <v>0.41666666666666669</v>
      </c>
      <c r="M21">
        <f>cocinacsv[[#This Row],[Ganancia bruta]]*cocinacsv[[#This Row],[Cantidad Ordenada]]</f>
        <v>24</v>
      </c>
    </row>
    <row r="22" spans="1:13" x14ac:dyDescent="0.25">
      <c r="A22">
        <v>9</v>
      </c>
      <c r="B22">
        <v>15</v>
      </c>
      <c r="C22" t="s">
        <v>53</v>
      </c>
      <c r="D22" t="s">
        <v>1148</v>
      </c>
      <c r="E22">
        <v>11</v>
      </c>
      <c r="F22">
        <v>19</v>
      </c>
      <c r="G22">
        <v>1</v>
      </c>
      <c r="H22">
        <v>15</v>
      </c>
      <c r="I22" t="s">
        <v>1136</v>
      </c>
      <c r="J22">
        <f>cocinacsv[[#This Row],[Precio Unitario]]-cocinacsv[[#This Row],[Costo Unitario]]</f>
        <v>8</v>
      </c>
      <c r="K22">
        <f>cocinacsv[[#This Row],[Precio Unitario]]</f>
        <v>19</v>
      </c>
      <c r="L22" s="1">
        <f>(cocinacsv[[#This Row],[Ganancia neta]]*cocinacsv[[#This Row],[Cantidad Ordenada]])/(cocinacsv[[#This Row],[Precio Unitario]]*cocinacsv[[#This Row],[Cantidad Ordenada]])</f>
        <v>0.42105263157894735</v>
      </c>
      <c r="M22">
        <f>cocinacsv[[#This Row],[Ganancia bruta]]*cocinacsv[[#This Row],[Cantidad Ordenada]]</f>
        <v>19</v>
      </c>
    </row>
    <row r="23" spans="1:13" x14ac:dyDescent="0.25">
      <c r="A23">
        <v>9</v>
      </c>
      <c r="B23">
        <v>15</v>
      </c>
      <c r="C23" t="s">
        <v>105</v>
      </c>
      <c r="D23" t="s">
        <v>1150</v>
      </c>
      <c r="E23">
        <v>19</v>
      </c>
      <c r="F23">
        <v>32</v>
      </c>
      <c r="G23">
        <v>3</v>
      </c>
      <c r="H23">
        <v>31</v>
      </c>
      <c r="I23" t="s">
        <v>1136</v>
      </c>
      <c r="J23">
        <f>cocinacsv[[#This Row],[Precio Unitario]]-cocinacsv[[#This Row],[Costo Unitario]]</f>
        <v>13</v>
      </c>
      <c r="K23">
        <f>cocinacsv[[#This Row],[Precio Unitario]]</f>
        <v>32</v>
      </c>
      <c r="L23" s="1">
        <f>(cocinacsv[[#This Row],[Ganancia neta]]*cocinacsv[[#This Row],[Cantidad Ordenada]])/(cocinacsv[[#This Row],[Precio Unitario]]*cocinacsv[[#This Row],[Cantidad Ordenada]])</f>
        <v>0.40625</v>
      </c>
      <c r="M23">
        <f>cocinacsv[[#This Row],[Ganancia bruta]]*cocinacsv[[#This Row],[Cantidad Ordenada]]</f>
        <v>96</v>
      </c>
    </row>
    <row r="24" spans="1:13" x14ac:dyDescent="0.25">
      <c r="A24">
        <v>10</v>
      </c>
      <c r="B24">
        <v>17</v>
      </c>
      <c r="C24" t="s">
        <v>38</v>
      </c>
      <c r="D24" t="s">
        <v>1152</v>
      </c>
      <c r="E24">
        <v>20</v>
      </c>
      <c r="F24">
        <v>34</v>
      </c>
      <c r="G24">
        <v>2</v>
      </c>
      <c r="H24">
        <v>10</v>
      </c>
      <c r="I24" t="s">
        <v>1137</v>
      </c>
      <c r="J24">
        <f>cocinacsv[[#This Row],[Precio Unitario]]-cocinacsv[[#This Row],[Costo Unitario]]</f>
        <v>14</v>
      </c>
      <c r="K24">
        <f>cocinacsv[[#This Row],[Precio Unitario]]</f>
        <v>34</v>
      </c>
      <c r="L24" s="1">
        <f>(cocinacsv[[#This Row],[Ganancia neta]]*cocinacsv[[#This Row],[Cantidad Ordenada]])/(cocinacsv[[#This Row],[Precio Unitario]]*cocinacsv[[#This Row],[Cantidad Ordenada]])</f>
        <v>0.41176470588235292</v>
      </c>
      <c r="M24">
        <f>cocinacsv[[#This Row],[Ganancia bruta]]*cocinacsv[[#This Row],[Cantidad Ordenada]]</f>
        <v>68</v>
      </c>
    </row>
    <row r="25" spans="1:13" x14ac:dyDescent="0.25">
      <c r="A25">
        <v>10</v>
      </c>
      <c r="B25">
        <v>17</v>
      </c>
      <c r="C25" t="s">
        <v>34</v>
      </c>
      <c r="D25" t="s">
        <v>1143</v>
      </c>
      <c r="E25">
        <v>25</v>
      </c>
      <c r="F25">
        <v>40</v>
      </c>
      <c r="G25">
        <v>2</v>
      </c>
      <c r="H25">
        <v>19</v>
      </c>
      <c r="I25" t="s">
        <v>1136</v>
      </c>
      <c r="J25">
        <f>cocinacsv[[#This Row],[Precio Unitario]]-cocinacsv[[#This Row],[Costo Unitario]]</f>
        <v>15</v>
      </c>
      <c r="K25">
        <f>cocinacsv[[#This Row],[Precio Unitario]]</f>
        <v>40</v>
      </c>
      <c r="L25" s="1">
        <f>(cocinacsv[[#This Row],[Ganancia neta]]*cocinacsv[[#This Row],[Cantidad Ordenada]])/(cocinacsv[[#This Row],[Precio Unitario]]*cocinacsv[[#This Row],[Cantidad Ordenada]])</f>
        <v>0.375</v>
      </c>
      <c r="M25">
        <f>cocinacsv[[#This Row],[Ganancia bruta]]*cocinacsv[[#This Row],[Cantidad Ordenada]]</f>
        <v>80</v>
      </c>
    </row>
    <row r="26" spans="1:13" x14ac:dyDescent="0.25">
      <c r="A26">
        <v>11</v>
      </c>
      <c r="B26">
        <v>14</v>
      </c>
      <c r="C26" t="s">
        <v>30</v>
      </c>
      <c r="D26" t="s">
        <v>1147</v>
      </c>
      <c r="E26">
        <v>16</v>
      </c>
      <c r="F26">
        <v>28</v>
      </c>
      <c r="G26">
        <v>1</v>
      </c>
      <c r="H26">
        <v>32</v>
      </c>
      <c r="I26" t="s">
        <v>1137</v>
      </c>
      <c r="J26">
        <f>cocinacsv[[#This Row],[Precio Unitario]]-cocinacsv[[#This Row],[Costo Unitario]]</f>
        <v>12</v>
      </c>
      <c r="K26">
        <f>cocinacsv[[#This Row],[Precio Unitario]]</f>
        <v>28</v>
      </c>
      <c r="L26" s="1">
        <f>(cocinacsv[[#This Row],[Ganancia neta]]*cocinacsv[[#This Row],[Cantidad Ordenada]])/(cocinacsv[[#This Row],[Precio Unitario]]*cocinacsv[[#This Row],[Cantidad Ordenada]])</f>
        <v>0.42857142857142855</v>
      </c>
      <c r="M26">
        <f>cocinacsv[[#This Row],[Ganancia bruta]]*cocinacsv[[#This Row],[Cantidad Ordenada]]</f>
        <v>28</v>
      </c>
    </row>
    <row r="27" spans="1:13" x14ac:dyDescent="0.25">
      <c r="A27">
        <v>11</v>
      </c>
      <c r="B27">
        <v>14</v>
      </c>
      <c r="C27" t="s">
        <v>40</v>
      </c>
      <c r="D27" t="s">
        <v>1140</v>
      </c>
      <c r="E27">
        <v>18</v>
      </c>
      <c r="F27">
        <v>30</v>
      </c>
      <c r="G27">
        <v>2</v>
      </c>
      <c r="H27">
        <v>24</v>
      </c>
      <c r="I27" t="s">
        <v>1137</v>
      </c>
      <c r="J27">
        <f>cocinacsv[[#This Row],[Precio Unitario]]-cocinacsv[[#This Row],[Costo Unitario]]</f>
        <v>12</v>
      </c>
      <c r="K27">
        <f>cocinacsv[[#This Row],[Precio Unitario]]</f>
        <v>30</v>
      </c>
      <c r="L27" s="1">
        <f>(cocinacsv[[#This Row],[Ganancia neta]]*cocinacsv[[#This Row],[Cantidad Ordenada]])/(cocinacsv[[#This Row],[Precio Unitario]]*cocinacsv[[#This Row],[Cantidad Ordenada]])</f>
        <v>0.4</v>
      </c>
      <c r="M27">
        <f>cocinacsv[[#This Row],[Ganancia bruta]]*cocinacsv[[#This Row],[Cantidad Ordenada]]</f>
        <v>60</v>
      </c>
    </row>
    <row r="28" spans="1:13" x14ac:dyDescent="0.25">
      <c r="A28">
        <v>12</v>
      </c>
      <c r="B28">
        <v>14</v>
      </c>
      <c r="C28" t="s">
        <v>30</v>
      </c>
      <c r="D28" t="s">
        <v>1147</v>
      </c>
      <c r="E28">
        <v>16</v>
      </c>
      <c r="F28">
        <v>28</v>
      </c>
      <c r="G28">
        <v>1</v>
      </c>
      <c r="H28">
        <v>5</v>
      </c>
      <c r="I28" t="s">
        <v>1137</v>
      </c>
      <c r="J28">
        <f>cocinacsv[[#This Row],[Precio Unitario]]-cocinacsv[[#This Row],[Costo Unitario]]</f>
        <v>12</v>
      </c>
      <c r="K28">
        <f>cocinacsv[[#This Row],[Precio Unitario]]</f>
        <v>28</v>
      </c>
      <c r="L28" s="1">
        <f>(cocinacsv[[#This Row],[Ganancia neta]]*cocinacsv[[#This Row],[Cantidad Ordenada]])/(cocinacsv[[#This Row],[Precio Unitario]]*cocinacsv[[#This Row],[Cantidad Ordenada]])</f>
        <v>0.42857142857142855</v>
      </c>
      <c r="M28">
        <f>cocinacsv[[#This Row],[Ganancia bruta]]*cocinacsv[[#This Row],[Cantidad Ordenada]]</f>
        <v>28</v>
      </c>
    </row>
    <row r="29" spans="1:13" x14ac:dyDescent="0.25">
      <c r="A29">
        <v>12</v>
      </c>
      <c r="B29">
        <v>14</v>
      </c>
      <c r="C29" t="s">
        <v>44</v>
      </c>
      <c r="D29" t="s">
        <v>1144</v>
      </c>
      <c r="E29">
        <v>22</v>
      </c>
      <c r="F29">
        <v>36</v>
      </c>
      <c r="G29">
        <v>3</v>
      </c>
      <c r="H29">
        <v>44</v>
      </c>
      <c r="I29" t="s">
        <v>1136</v>
      </c>
      <c r="J29">
        <f>cocinacsv[[#This Row],[Precio Unitario]]-cocinacsv[[#This Row],[Costo Unitario]]</f>
        <v>14</v>
      </c>
      <c r="K29">
        <f>cocinacsv[[#This Row],[Precio Unitario]]</f>
        <v>36</v>
      </c>
      <c r="L29" s="1">
        <f>(cocinacsv[[#This Row],[Ganancia neta]]*cocinacsv[[#This Row],[Cantidad Ordenada]])/(cocinacsv[[#This Row],[Precio Unitario]]*cocinacsv[[#This Row],[Cantidad Ordenada]])</f>
        <v>0.3888888888888889</v>
      </c>
      <c r="M29">
        <f>cocinacsv[[#This Row],[Ganancia bruta]]*cocinacsv[[#This Row],[Cantidad Ordenada]]</f>
        <v>108</v>
      </c>
    </row>
    <row r="30" spans="1:13" x14ac:dyDescent="0.25">
      <c r="A30">
        <v>12</v>
      </c>
      <c r="B30">
        <v>14</v>
      </c>
      <c r="C30" t="s">
        <v>19</v>
      </c>
      <c r="D30" t="s">
        <v>1149</v>
      </c>
      <c r="E30">
        <v>21</v>
      </c>
      <c r="F30">
        <v>35</v>
      </c>
      <c r="G30">
        <v>2</v>
      </c>
      <c r="H30">
        <v>6</v>
      </c>
      <c r="I30" t="s">
        <v>1136</v>
      </c>
      <c r="J30">
        <f>cocinacsv[[#This Row],[Precio Unitario]]-cocinacsv[[#This Row],[Costo Unitario]]</f>
        <v>14</v>
      </c>
      <c r="K30">
        <f>cocinacsv[[#This Row],[Precio Unitario]]</f>
        <v>35</v>
      </c>
      <c r="L30" s="1">
        <f>(cocinacsv[[#This Row],[Ganancia neta]]*cocinacsv[[#This Row],[Cantidad Ordenada]])/(cocinacsv[[#This Row],[Precio Unitario]]*cocinacsv[[#This Row],[Cantidad Ordenada]])</f>
        <v>0.4</v>
      </c>
      <c r="M30">
        <f>cocinacsv[[#This Row],[Ganancia bruta]]*cocinacsv[[#This Row],[Cantidad Ordenada]]</f>
        <v>70</v>
      </c>
    </row>
    <row r="31" spans="1:13" x14ac:dyDescent="0.25">
      <c r="A31">
        <v>12</v>
      </c>
      <c r="B31">
        <v>14</v>
      </c>
      <c r="C31" t="s">
        <v>34</v>
      </c>
      <c r="D31" t="s">
        <v>1143</v>
      </c>
      <c r="E31">
        <v>25</v>
      </c>
      <c r="F31">
        <v>40</v>
      </c>
      <c r="G31">
        <v>3</v>
      </c>
      <c r="H31">
        <v>40</v>
      </c>
      <c r="I31" t="s">
        <v>1136</v>
      </c>
      <c r="J31">
        <f>cocinacsv[[#This Row],[Precio Unitario]]-cocinacsv[[#This Row],[Costo Unitario]]</f>
        <v>15</v>
      </c>
      <c r="K31">
        <f>cocinacsv[[#This Row],[Precio Unitario]]</f>
        <v>40</v>
      </c>
      <c r="L31" s="1">
        <f>(cocinacsv[[#This Row],[Ganancia neta]]*cocinacsv[[#This Row],[Cantidad Ordenada]])/(cocinacsv[[#This Row],[Precio Unitario]]*cocinacsv[[#This Row],[Cantidad Ordenada]])</f>
        <v>0.375</v>
      </c>
      <c r="M31">
        <f>cocinacsv[[#This Row],[Ganancia bruta]]*cocinacsv[[#This Row],[Cantidad Ordenada]]</f>
        <v>120</v>
      </c>
    </row>
    <row r="32" spans="1:13" x14ac:dyDescent="0.25">
      <c r="A32">
        <v>13</v>
      </c>
      <c r="B32">
        <v>2</v>
      </c>
      <c r="C32" t="s">
        <v>26</v>
      </c>
      <c r="D32" t="s">
        <v>1145</v>
      </c>
      <c r="E32">
        <v>17</v>
      </c>
      <c r="F32">
        <v>29</v>
      </c>
      <c r="G32">
        <v>3</v>
      </c>
      <c r="H32">
        <v>59</v>
      </c>
      <c r="I32" t="s">
        <v>1137</v>
      </c>
      <c r="J32">
        <f>cocinacsv[[#This Row],[Precio Unitario]]-cocinacsv[[#This Row],[Costo Unitario]]</f>
        <v>12</v>
      </c>
      <c r="K32">
        <f>cocinacsv[[#This Row],[Precio Unitario]]</f>
        <v>29</v>
      </c>
      <c r="L32" s="1">
        <f>(cocinacsv[[#This Row],[Ganancia neta]]*cocinacsv[[#This Row],[Cantidad Ordenada]])/(cocinacsv[[#This Row],[Precio Unitario]]*cocinacsv[[#This Row],[Cantidad Ordenada]])</f>
        <v>0.41379310344827586</v>
      </c>
      <c r="M32">
        <f>cocinacsv[[#This Row],[Ganancia bruta]]*cocinacsv[[#This Row],[Cantidad Ordenada]]</f>
        <v>87</v>
      </c>
    </row>
    <row r="33" spans="1:13" x14ac:dyDescent="0.25">
      <c r="A33">
        <v>14</v>
      </c>
      <c r="B33">
        <v>16</v>
      </c>
      <c r="C33" t="s">
        <v>66</v>
      </c>
      <c r="D33" t="s">
        <v>1153</v>
      </c>
      <c r="E33">
        <v>12</v>
      </c>
      <c r="F33">
        <v>20</v>
      </c>
      <c r="G33">
        <v>1</v>
      </c>
      <c r="H33">
        <v>36</v>
      </c>
      <c r="I33" t="s">
        <v>1136</v>
      </c>
      <c r="J33">
        <f>cocinacsv[[#This Row],[Precio Unitario]]-cocinacsv[[#This Row],[Costo Unitario]]</f>
        <v>8</v>
      </c>
      <c r="K33">
        <f>cocinacsv[[#This Row],[Precio Unitario]]</f>
        <v>20</v>
      </c>
      <c r="L33" s="1">
        <f>(cocinacsv[[#This Row],[Ganancia neta]]*cocinacsv[[#This Row],[Cantidad Ordenada]])/(cocinacsv[[#This Row],[Precio Unitario]]*cocinacsv[[#This Row],[Cantidad Ordenada]])</f>
        <v>0.4</v>
      </c>
      <c r="M33">
        <f>cocinacsv[[#This Row],[Ganancia bruta]]*cocinacsv[[#This Row],[Cantidad Ordenada]]</f>
        <v>20</v>
      </c>
    </row>
    <row r="34" spans="1:13" x14ac:dyDescent="0.25">
      <c r="A34">
        <v>14</v>
      </c>
      <c r="B34">
        <v>16</v>
      </c>
      <c r="C34" t="s">
        <v>112</v>
      </c>
      <c r="D34" t="s">
        <v>1146</v>
      </c>
      <c r="E34">
        <v>20</v>
      </c>
      <c r="F34">
        <v>33</v>
      </c>
      <c r="G34">
        <v>1</v>
      </c>
      <c r="H34">
        <v>26</v>
      </c>
      <c r="I34" t="s">
        <v>1136</v>
      </c>
      <c r="J34">
        <f>cocinacsv[[#This Row],[Precio Unitario]]-cocinacsv[[#This Row],[Costo Unitario]]</f>
        <v>13</v>
      </c>
      <c r="K34">
        <f>cocinacsv[[#This Row],[Precio Unitario]]</f>
        <v>33</v>
      </c>
      <c r="L34" s="1">
        <f>(cocinacsv[[#This Row],[Ganancia neta]]*cocinacsv[[#This Row],[Cantidad Ordenada]])/(cocinacsv[[#This Row],[Precio Unitario]]*cocinacsv[[#This Row],[Cantidad Ordenada]])</f>
        <v>0.39393939393939392</v>
      </c>
      <c r="M34">
        <f>cocinacsv[[#This Row],[Ganancia bruta]]*cocinacsv[[#This Row],[Cantidad Ordenada]]</f>
        <v>33</v>
      </c>
    </row>
    <row r="35" spans="1:13" x14ac:dyDescent="0.25">
      <c r="A35">
        <v>14</v>
      </c>
      <c r="B35">
        <v>16</v>
      </c>
      <c r="C35" t="s">
        <v>89</v>
      </c>
      <c r="D35" t="s">
        <v>1154</v>
      </c>
      <c r="E35">
        <v>14</v>
      </c>
      <c r="F35">
        <v>23</v>
      </c>
      <c r="G35">
        <v>2</v>
      </c>
      <c r="H35">
        <v>44</v>
      </c>
      <c r="I35" t="s">
        <v>1137</v>
      </c>
      <c r="J35">
        <f>cocinacsv[[#This Row],[Precio Unitario]]-cocinacsv[[#This Row],[Costo Unitario]]</f>
        <v>9</v>
      </c>
      <c r="K35">
        <f>cocinacsv[[#This Row],[Precio Unitario]]</f>
        <v>23</v>
      </c>
      <c r="L35" s="1">
        <f>(cocinacsv[[#This Row],[Ganancia neta]]*cocinacsv[[#This Row],[Cantidad Ordenada]])/(cocinacsv[[#This Row],[Precio Unitario]]*cocinacsv[[#This Row],[Cantidad Ordenada]])</f>
        <v>0.39130434782608697</v>
      </c>
      <c r="M35">
        <f>cocinacsv[[#This Row],[Ganancia bruta]]*cocinacsv[[#This Row],[Cantidad Ordenada]]</f>
        <v>46</v>
      </c>
    </row>
    <row r="36" spans="1:13" x14ac:dyDescent="0.25">
      <c r="A36">
        <v>14</v>
      </c>
      <c r="B36">
        <v>16</v>
      </c>
      <c r="C36" t="s">
        <v>40</v>
      </c>
      <c r="D36" t="s">
        <v>1140</v>
      </c>
      <c r="E36">
        <v>18</v>
      </c>
      <c r="F36">
        <v>30</v>
      </c>
      <c r="G36">
        <v>1</v>
      </c>
      <c r="H36">
        <v>48</v>
      </c>
      <c r="I36" t="s">
        <v>1136</v>
      </c>
      <c r="J36">
        <f>cocinacsv[[#This Row],[Precio Unitario]]-cocinacsv[[#This Row],[Costo Unitario]]</f>
        <v>12</v>
      </c>
      <c r="K36">
        <f>cocinacsv[[#This Row],[Precio Unitario]]</f>
        <v>30</v>
      </c>
      <c r="L36" s="1">
        <f>(cocinacsv[[#This Row],[Ganancia neta]]*cocinacsv[[#This Row],[Cantidad Ordenada]])/(cocinacsv[[#This Row],[Precio Unitario]]*cocinacsv[[#This Row],[Cantidad Ordenada]])</f>
        <v>0.4</v>
      </c>
      <c r="M36">
        <f>cocinacsv[[#This Row],[Ganancia bruta]]*cocinacsv[[#This Row],[Cantidad Ordenada]]</f>
        <v>30</v>
      </c>
    </row>
    <row r="37" spans="1:13" x14ac:dyDescent="0.25">
      <c r="A37">
        <v>15</v>
      </c>
      <c r="B37">
        <v>6</v>
      </c>
      <c r="C37" t="s">
        <v>30</v>
      </c>
      <c r="D37" t="s">
        <v>1147</v>
      </c>
      <c r="E37">
        <v>16</v>
      </c>
      <c r="F37">
        <v>28</v>
      </c>
      <c r="G37">
        <v>2</v>
      </c>
      <c r="H37">
        <v>25</v>
      </c>
      <c r="I37" t="s">
        <v>1136</v>
      </c>
      <c r="J37">
        <f>cocinacsv[[#This Row],[Precio Unitario]]-cocinacsv[[#This Row],[Costo Unitario]]</f>
        <v>12</v>
      </c>
      <c r="K37">
        <f>cocinacsv[[#This Row],[Precio Unitario]]</f>
        <v>28</v>
      </c>
      <c r="L37" s="1">
        <f>(cocinacsv[[#This Row],[Ganancia neta]]*cocinacsv[[#This Row],[Cantidad Ordenada]])/(cocinacsv[[#This Row],[Precio Unitario]]*cocinacsv[[#This Row],[Cantidad Ordenada]])</f>
        <v>0.42857142857142855</v>
      </c>
      <c r="M37">
        <f>cocinacsv[[#This Row],[Ganancia bruta]]*cocinacsv[[#This Row],[Cantidad Ordenada]]</f>
        <v>56</v>
      </c>
    </row>
    <row r="38" spans="1:13" x14ac:dyDescent="0.25">
      <c r="A38">
        <v>15</v>
      </c>
      <c r="B38">
        <v>6</v>
      </c>
      <c r="C38" t="s">
        <v>42</v>
      </c>
      <c r="D38" t="s">
        <v>1155</v>
      </c>
      <c r="E38">
        <v>13</v>
      </c>
      <c r="F38">
        <v>21</v>
      </c>
      <c r="G38">
        <v>3</v>
      </c>
      <c r="H38">
        <v>27</v>
      </c>
      <c r="I38" t="s">
        <v>1136</v>
      </c>
      <c r="J38">
        <f>cocinacsv[[#This Row],[Precio Unitario]]-cocinacsv[[#This Row],[Costo Unitario]]</f>
        <v>8</v>
      </c>
      <c r="K38">
        <f>cocinacsv[[#This Row],[Precio Unitario]]</f>
        <v>21</v>
      </c>
      <c r="L38" s="1">
        <f>(cocinacsv[[#This Row],[Ganancia neta]]*cocinacsv[[#This Row],[Cantidad Ordenada]])/(cocinacsv[[#This Row],[Precio Unitario]]*cocinacsv[[#This Row],[Cantidad Ordenada]])</f>
        <v>0.38095238095238093</v>
      </c>
      <c r="M38">
        <f>cocinacsv[[#This Row],[Ganancia bruta]]*cocinacsv[[#This Row],[Cantidad Ordenada]]</f>
        <v>63</v>
      </c>
    </row>
    <row r="39" spans="1:13" x14ac:dyDescent="0.25">
      <c r="A39">
        <v>15</v>
      </c>
      <c r="B39">
        <v>6</v>
      </c>
      <c r="C39" t="s">
        <v>19</v>
      </c>
      <c r="D39" t="s">
        <v>1149</v>
      </c>
      <c r="E39">
        <v>21</v>
      </c>
      <c r="F39">
        <v>35</v>
      </c>
      <c r="G39">
        <v>3</v>
      </c>
      <c r="H39">
        <v>51</v>
      </c>
      <c r="I39" t="s">
        <v>1136</v>
      </c>
      <c r="J39">
        <f>cocinacsv[[#This Row],[Precio Unitario]]-cocinacsv[[#This Row],[Costo Unitario]]</f>
        <v>14</v>
      </c>
      <c r="K39">
        <f>cocinacsv[[#This Row],[Precio Unitario]]</f>
        <v>35</v>
      </c>
      <c r="L39" s="1">
        <f>(cocinacsv[[#This Row],[Ganancia neta]]*cocinacsv[[#This Row],[Cantidad Ordenada]])/(cocinacsv[[#This Row],[Precio Unitario]]*cocinacsv[[#This Row],[Cantidad Ordenada]])</f>
        <v>0.4</v>
      </c>
      <c r="M39">
        <f>cocinacsv[[#This Row],[Ganancia bruta]]*cocinacsv[[#This Row],[Cantidad Ordenada]]</f>
        <v>105</v>
      </c>
    </row>
    <row r="40" spans="1:13" x14ac:dyDescent="0.25">
      <c r="A40">
        <v>16</v>
      </c>
      <c r="B40">
        <v>20</v>
      </c>
      <c r="C40" t="s">
        <v>30</v>
      </c>
      <c r="D40" t="s">
        <v>1147</v>
      </c>
      <c r="E40">
        <v>16</v>
      </c>
      <c r="F40">
        <v>28</v>
      </c>
      <c r="G40">
        <v>1</v>
      </c>
      <c r="H40">
        <v>38</v>
      </c>
      <c r="I40" t="s">
        <v>1136</v>
      </c>
      <c r="J40">
        <f>cocinacsv[[#This Row],[Precio Unitario]]-cocinacsv[[#This Row],[Costo Unitario]]</f>
        <v>12</v>
      </c>
      <c r="K40">
        <f>cocinacsv[[#This Row],[Precio Unitario]]</f>
        <v>28</v>
      </c>
      <c r="L40" s="1">
        <f>(cocinacsv[[#This Row],[Ganancia neta]]*cocinacsv[[#This Row],[Cantidad Ordenada]])/(cocinacsv[[#This Row],[Precio Unitario]]*cocinacsv[[#This Row],[Cantidad Ordenada]])</f>
        <v>0.42857142857142855</v>
      </c>
      <c r="M40">
        <f>cocinacsv[[#This Row],[Ganancia bruta]]*cocinacsv[[#This Row],[Cantidad Ordenada]]</f>
        <v>28</v>
      </c>
    </row>
    <row r="41" spans="1:13" x14ac:dyDescent="0.25">
      <c r="A41">
        <v>17</v>
      </c>
      <c r="B41">
        <v>14</v>
      </c>
      <c r="C41" t="s">
        <v>19</v>
      </c>
      <c r="D41" t="s">
        <v>1149</v>
      </c>
      <c r="E41">
        <v>21</v>
      </c>
      <c r="F41">
        <v>35</v>
      </c>
      <c r="G41">
        <v>1</v>
      </c>
      <c r="H41">
        <v>43</v>
      </c>
      <c r="I41" t="s">
        <v>1137</v>
      </c>
      <c r="J41">
        <f>cocinacsv[[#This Row],[Precio Unitario]]-cocinacsv[[#This Row],[Costo Unitario]]</f>
        <v>14</v>
      </c>
      <c r="K41">
        <f>cocinacsv[[#This Row],[Precio Unitario]]</f>
        <v>35</v>
      </c>
      <c r="L41" s="1">
        <f>(cocinacsv[[#This Row],[Ganancia neta]]*cocinacsv[[#This Row],[Cantidad Ordenada]])/(cocinacsv[[#This Row],[Precio Unitario]]*cocinacsv[[#This Row],[Cantidad Ordenada]])</f>
        <v>0.4</v>
      </c>
      <c r="M41">
        <f>cocinacsv[[#This Row],[Ganancia bruta]]*cocinacsv[[#This Row],[Cantidad Ordenada]]</f>
        <v>35</v>
      </c>
    </row>
    <row r="42" spans="1:13" x14ac:dyDescent="0.25">
      <c r="A42">
        <v>17</v>
      </c>
      <c r="B42">
        <v>14</v>
      </c>
      <c r="C42" t="s">
        <v>46</v>
      </c>
      <c r="D42" t="s">
        <v>1156</v>
      </c>
      <c r="E42">
        <v>10</v>
      </c>
      <c r="F42">
        <v>18</v>
      </c>
      <c r="G42">
        <v>2</v>
      </c>
      <c r="H42">
        <v>58</v>
      </c>
      <c r="I42" t="s">
        <v>1136</v>
      </c>
      <c r="J42">
        <f>cocinacsv[[#This Row],[Precio Unitario]]-cocinacsv[[#This Row],[Costo Unitario]]</f>
        <v>8</v>
      </c>
      <c r="K42">
        <f>cocinacsv[[#This Row],[Precio Unitario]]</f>
        <v>18</v>
      </c>
      <c r="L42" s="1">
        <f>(cocinacsv[[#This Row],[Ganancia neta]]*cocinacsv[[#This Row],[Cantidad Ordenada]])/(cocinacsv[[#This Row],[Precio Unitario]]*cocinacsv[[#This Row],[Cantidad Ordenada]])</f>
        <v>0.44444444444444442</v>
      </c>
      <c r="M42">
        <f>cocinacsv[[#This Row],[Ganancia bruta]]*cocinacsv[[#This Row],[Cantidad Ordenada]]</f>
        <v>36</v>
      </c>
    </row>
    <row r="43" spans="1:13" x14ac:dyDescent="0.25">
      <c r="A43">
        <v>17</v>
      </c>
      <c r="B43">
        <v>14</v>
      </c>
      <c r="C43" t="s">
        <v>92</v>
      </c>
      <c r="D43" t="s">
        <v>1151</v>
      </c>
      <c r="E43">
        <v>13</v>
      </c>
      <c r="F43">
        <v>22</v>
      </c>
      <c r="G43">
        <v>3</v>
      </c>
      <c r="H43">
        <v>57</v>
      </c>
      <c r="I43" t="s">
        <v>1137</v>
      </c>
      <c r="J43">
        <f>cocinacsv[[#This Row],[Precio Unitario]]-cocinacsv[[#This Row],[Costo Unitario]]</f>
        <v>9</v>
      </c>
      <c r="K43">
        <f>cocinacsv[[#This Row],[Precio Unitario]]</f>
        <v>22</v>
      </c>
      <c r="L43" s="1">
        <f>(cocinacsv[[#This Row],[Ganancia neta]]*cocinacsv[[#This Row],[Cantidad Ordenada]])/(cocinacsv[[#This Row],[Precio Unitario]]*cocinacsv[[#This Row],[Cantidad Ordenada]])</f>
        <v>0.40909090909090912</v>
      </c>
      <c r="M43">
        <f>cocinacsv[[#This Row],[Ganancia bruta]]*cocinacsv[[#This Row],[Cantidad Ordenada]]</f>
        <v>66</v>
      </c>
    </row>
    <row r="44" spans="1:13" x14ac:dyDescent="0.25">
      <c r="A44">
        <v>18</v>
      </c>
      <c r="B44">
        <v>9</v>
      </c>
      <c r="C44" t="s">
        <v>26</v>
      </c>
      <c r="D44" t="s">
        <v>1145</v>
      </c>
      <c r="E44">
        <v>17</v>
      </c>
      <c r="F44">
        <v>29</v>
      </c>
      <c r="G44">
        <v>1</v>
      </c>
      <c r="H44">
        <v>23</v>
      </c>
      <c r="I44" t="s">
        <v>1136</v>
      </c>
      <c r="J44">
        <f>cocinacsv[[#This Row],[Precio Unitario]]-cocinacsv[[#This Row],[Costo Unitario]]</f>
        <v>12</v>
      </c>
      <c r="K44">
        <f>cocinacsv[[#This Row],[Precio Unitario]]</f>
        <v>29</v>
      </c>
      <c r="L44" s="1">
        <f>(cocinacsv[[#This Row],[Ganancia neta]]*cocinacsv[[#This Row],[Cantidad Ordenada]])/(cocinacsv[[#This Row],[Precio Unitario]]*cocinacsv[[#This Row],[Cantidad Ordenada]])</f>
        <v>0.41379310344827586</v>
      </c>
      <c r="M44">
        <f>cocinacsv[[#This Row],[Ganancia bruta]]*cocinacsv[[#This Row],[Cantidad Ordenada]]</f>
        <v>29</v>
      </c>
    </row>
    <row r="45" spans="1:13" x14ac:dyDescent="0.25">
      <c r="A45">
        <v>18</v>
      </c>
      <c r="B45">
        <v>9</v>
      </c>
      <c r="C45" t="s">
        <v>34</v>
      </c>
      <c r="D45" t="s">
        <v>1143</v>
      </c>
      <c r="E45">
        <v>25</v>
      </c>
      <c r="F45">
        <v>40</v>
      </c>
      <c r="G45">
        <v>2</v>
      </c>
      <c r="H45">
        <v>54</v>
      </c>
      <c r="I45" t="s">
        <v>1136</v>
      </c>
      <c r="J45">
        <f>cocinacsv[[#This Row],[Precio Unitario]]-cocinacsv[[#This Row],[Costo Unitario]]</f>
        <v>15</v>
      </c>
      <c r="K45">
        <f>cocinacsv[[#This Row],[Precio Unitario]]</f>
        <v>40</v>
      </c>
      <c r="L45" s="1">
        <f>(cocinacsv[[#This Row],[Ganancia neta]]*cocinacsv[[#This Row],[Cantidad Ordenada]])/(cocinacsv[[#This Row],[Precio Unitario]]*cocinacsv[[#This Row],[Cantidad Ordenada]])</f>
        <v>0.375</v>
      </c>
      <c r="M45">
        <f>cocinacsv[[#This Row],[Ganancia bruta]]*cocinacsv[[#This Row],[Cantidad Ordenada]]</f>
        <v>80</v>
      </c>
    </row>
    <row r="46" spans="1:13" x14ac:dyDescent="0.25">
      <c r="A46">
        <v>18</v>
      </c>
      <c r="B46">
        <v>9</v>
      </c>
      <c r="C46" t="s">
        <v>71</v>
      </c>
      <c r="D46" t="s">
        <v>1157</v>
      </c>
      <c r="E46">
        <v>15</v>
      </c>
      <c r="F46">
        <v>26</v>
      </c>
      <c r="G46">
        <v>3</v>
      </c>
      <c r="H46">
        <v>23</v>
      </c>
      <c r="I46" t="s">
        <v>1136</v>
      </c>
      <c r="J46">
        <f>cocinacsv[[#This Row],[Precio Unitario]]-cocinacsv[[#This Row],[Costo Unitario]]</f>
        <v>11</v>
      </c>
      <c r="K46">
        <f>cocinacsv[[#This Row],[Precio Unitario]]</f>
        <v>26</v>
      </c>
      <c r="L46" s="1">
        <f>(cocinacsv[[#This Row],[Ganancia neta]]*cocinacsv[[#This Row],[Cantidad Ordenada]])/(cocinacsv[[#This Row],[Precio Unitario]]*cocinacsv[[#This Row],[Cantidad Ordenada]])</f>
        <v>0.42307692307692307</v>
      </c>
      <c r="M46">
        <f>cocinacsv[[#This Row],[Ganancia bruta]]*cocinacsv[[#This Row],[Cantidad Ordenada]]</f>
        <v>78</v>
      </c>
    </row>
    <row r="47" spans="1:13" x14ac:dyDescent="0.25">
      <c r="A47">
        <v>18</v>
      </c>
      <c r="B47">
        <v>9</v>
      </c>
      <c r="C47" t="s">
        <v>105</v>
      </c>
      <c r="D47" t="s">
        <v>1150</v>
      </c>
      <c r="E47">
        <v>19</v>
      </c>
      <c r="F47">
        <v>32</v>
      </c>
      <c r="G47">
        <v>2</v>
      </c>
      <c r="H47">
        <v>34</v>
      </c>
      <c r="I47" t="s">
        <v>1136</v>
      </c>
      <c r="J47">
        <f>cocinacsv[[#This Row],[Precio Unitario]]-cocinacsv[[#This Row],[Costo Unitario]]</f>
        <v>13</v>
      </c>
      <c r="K47">
        <f>cocinacsv[[#This Row],[Precio Unitario]]</f>
        <v>32</v>
      </c>
      <c r="L47" s="1">
        <f>(cocinacsv[[#This Row],[Ganancia neta]]*cocinacsv[[#This Row],[Cantidad Ordenada]])/(cocinacsv[[#This Row],[Precio Unitario]]*cocinacsv[[#This Row],[Cantidad Ordenada]])</f>
        <v>0.40625</v>
      </c>
      <c r="M47">
        <f>cocinacsv[[#This Row],[Ganancia bruta]]*cocinacsv[[#This Row],[Cantidad Ordenada]]</f>
        <v>64</v>
      </c>
    </row>
    <row r="48" spans="1:13" x14ac:dyDescent="0.25">
      <c r="A48">
        <v>19</v>
      </c>
      <c r="B48">
        <v>18</v>
      </c>
      <c r="C48" t="s">
        <v>34</v>
      </c>
      <c r="D48" t="s">
        <v>1143</v>
      </c>
      <c r="E48">
        <v>25</v>
      </c>
      <c r="F48">
        <v>40</v>
      </c>
      <c r="G48">
        <v>2</v>
      </c>
      <c r="H48">
        <v>44</v>
      </c>
      <c r="I48" t="s">
        <v>1137</v>
      </c>
      <c r="J48">
        <f>cocinacsv[[#This Row],[Precio Unitario]]-cocinacsv[[#This Row],[Costo Unitario]]</f>
        <v>15</v>
      </c>
      <c r="K48">
        <f>cocinacsv[[#This Row],[Precio Unitario]]</f>
        <v>40</v>
      </c>
      <c r="L48" s="1">
        <f>(cocinacsv[[#This Row],[Ganancia neta]]*cocinacsv[[#This Row],[Cantidad Ordenada]])/(cocinacsv[[#This Row],[Precio Unitario]]*cocinacsv[[#This Row],[Cantidad Ordenada]])</f>
        <v>0.375</v>
      </c>
      <c r="M48">
        <f>cocinacsv[[#This Row],[Ganancia bruta]]*cocinacsv[[#This Row],[Cantidad Ordenada]]</f>
        <v>80</v>
      </c>
    </row>
    <row r="49" spans="1:13" x14ac:dyDescent="0.25">
      <c r="A49">
        <v>20</v>
      </c>
      <c r="B49">
        <v>8</v>
      </c>
      <c r="C49" t="s">
        <v>19</v>
      </c>
      <c r="D49" t="s">
        <v>1149</v>
      </c>
      <c r="E49">
        <v>21</v>
      </c>
      <c r="F49">
        <v>35</v>
      </c>
      <c r="G49">
        <v>3</v>
      </c>
      <c r="H49">
        <v>50</v>
      </c>
      <c r="I49" t="s">
        <v>1137</v>
      </c>
      <c r="J49">
        <f>cocinacsv[[#This Row],[Precio Unitario]]-cocinacsv[[#This Row],[Costo Unitario]]</f>
        <v>14</v>
      </c>
      <c r="K49">
        <f>cocinacsv[[#This Row],[Precio Unitario]]</f>
        <v>35</v>
      </c>
      <c r="L49" s="1">
        <f>(cocinacsv[[#This Row],[Ganancia neta]]*cocinacsv[[#This Row],[Cantidad Ordenada]])/(cocinacsv[[#This Row],[Precio Unitario]]*cocinacsv[[#This Row],[Cantidad Ordenada]])</f>
        <v>0.4</v>
      </c>
      <c r="M49">
        <f>cocinacsv[[#This Row],[Ganancia bruta]]*cocinacsv[[#This Row],[Cantidad Ordenada]]</f>
        <v>105</v>
      </c>
    </row>
    <row r="50" spans="1:13" x14ac:dyDescent="0.25">
      <c r="A50">
        <v>20</v>
      </c>
      <c r="B50">
        <v>8</v>
      </c>
      <c r="C50" t="s">
        <v>60</v>
      </c>
      <c r="D50" t="s">
        <v>1158</v>
      </c>
      <c r="E50">
        <v>15</v>
      </c>
      <c r="F50">
        <v>25</v>
      </c>
      <c r="G50">
        <v>2</v>
      </c>
      <c r="H50">
        <v>6</v>
      </c>
      <c r="I50" t="s">
        <v>1137</v>
      </c>
      <c r="J50">
        <f>cocinacsv[[#This Row],[Precio Unitario]]-cocinacsv[[#This Row],[Costo Unitario]]</f>
        <v>10</v>
      </c>
      <c r="K50">
        <f>cocinacsv[[#This Row],[Precio Unitario]]</f>
        <v>25</v>
      </c>
      <c r="L50" s="1">
        <f>(cocinacsv[[#This Row],[Ganancia neta]]*cocinacsv[[#This Row],[Cantidad Ordenada]])/(cocinacsv[[#This Row],[Precio Unitario]]*cocinacsv[[#This Row],[Cantidad Ordenada]])</f>
        <v>0.4</v>
      </c>
      <c r="M50">
        <f>cocinacsv[[#This Row],[Ganancia bruta]]*cocinacsv[[#This Row],[Cantidad Ordenada]]</f>
        <v>50</v>
      </c>
    </row>
    <row r="51" spans="1:13" x14ac:dyDescent="0.25">
      <c r="A51">
        <v>20</v>
      </c>
      <c r="B51">
        <v>8</v>
      </c>
      <c r="C51" t="s">
        <v>89</v>
      </c>
      <c r="D51" t="s">
        <v>1154</v>
      </c>
      <c r="E51">
        <v>14</v>
      </c>
      <c r="F51">
        <v>23</v>
      </c>
      <c r="G51">
        <v>1</v>
      </c>
      <c r="H51">
        <v>14</v>
      </c>
      <c r="I51" t="s">
        <v>1137</v>
      </c>
      <c r="J51">
        <f>cocinacsv[[#This Row],[Precio Unitario]]-cocinacsv[[#This Row],[Costo Unitario]]</f>
        <v>9</v>
      </c>
      <c r="K51">
        <f>cocinacsv[[#This Row],[Precio Unitario]]</f>
        <v>23</v>
      </c>
      <c r="L51" s="1">
        <f>(cocinacsv[[#This Row],[Ganancia neta]]*cocinacsv[[#This Row],[Cantidad Ordenada]])/(cocinacsv[[#This Row],[Precio Unitario]]*cocinacsv[[#This Row],[Cantidad Ordenada]])</f>
        <v>0.39130434782608697</v>
      </c>
      <c r="M51">
        <f>cocinacsv[[#This Row],[Ganancia bruta]]*cocinacsv[[#This Row],[Cantidad Ordenada]]</f>
        <v>23</v>
      </c>
    </row>
    <row r="52" spans="1:13" x14ac:dyDescent="0.25">
      <c r="A52">
        <v>21</v>
      </c>
      <c r="B52">
        <v>12</v>
      </c>
      <c r="C52" t="s">
        <v>34</v>
      </c>
      <c r="D52" t="s">
        <v>1143</v>
      </c>
      <c r="E52">
        <v>25</v>
      </c>
      <c r="F52">
        <v>40</v>
      </c>
      <c r="G52">
        <v>3</v>
      </c>
      <c r="H52">
        <v>20</v>
      </c>
      <c r="I52" t="s">
        <v>1136</v>
      </c>
      <c r="J52">
        <f>cocinacsv[[#This Row],[Precio Unitario]]-cocinacsv[[#This Row],[Costo Unitario]]</f>
        <v>15</v>
      </c>
      <c r="K52">
        <f>cocinacsv[[#This Row],[Precio Unitario]]</f>
        <v>40</v>
      </c>
      <c r="L52" s="1">
        <f>(cocinacsv[[#This Row],[Ganancia neta]]*cocinacsv[[#This Row],[Cantidad Ordenada]])/(cocinacsv[[#This Row],[Precio Unitario]]*cocinacsv[[#This Row],[Cantidad Ordenada]])</f>
        <v>0.375</v>
      </c>
      <c r="M52">
        <f>cocinacsv[[#This Row],[Ganancia bruta]]*cocinacsv[[#This Row],[Cantidad Ordenada]]</f>
        <v>120</v>
      </c>
    </row>
    <row r="53" spans="1:13" x14ac:dyDescent="0.25">
      <c r="A53">
        <v>21</v>
      </c>
      <c r="B53">
        <v>12</v>
      </c>
      <c r="C53" t="s">
        <v>66</v>
      </c>
      <c r="D53" t="s">
        <v>1153</v>
      </c>
      <c r="E53">
        <v>12</v>
      </c>
      <c r="F53">
        <v>20</v>
      </c>
      <c r="G53">
        <v>2</v>
      </c>
      <c r="H53">
        <v>43</v>
      </c>
      <c r="I53" t="s">
        <v>1136</v>
      </c>
      <c r="J53">
        <f>cocinacsv[[#This Row],[Precio Unitario]]-cocinacsv[[#This Row],[Costo Unitario]]</f>
        <v>8</v>
      </c>
      <c r="K53">
        <f>cocinacsv[[#This Row],[Precio Unitario]]</f>
        <v>20</v>
      </c>
      <c r="L53" s="1">
        <f>(cocinacsv[[#This Row],[Ganancia neta]]*cocinacsv[[#This Row],[Cantidad Ordenada]])/(cocinacsv[[#This Row],[Precio Unitario]]*cocinacsv[[#This Row],[Cantidad Ordenada]])</f>
        <v>0.4</v>
      </c>
      <c r="M53">
        <f>cocinacsv[[#This Row],[Ganancia bruta]]*cocinacsv[[#This Row],[Cantidad Ordenada]]</f>
        <v>40</v>
      </c>
    </row>
    <row r="54" spans="1:13" x14ac:dyDescent="0.25">
      <c r="A54">
        <v>21</v>
      </c>
      <c r="B54">
        <v>12</v>
      </c>
      <c r="C54" t="s">
        <v>105</v>
      </c>
      <c r="D54" t="s">
        <v>1150</v>
      </c>
      <c r="E54">
        <v>19</v>
      </c>
      <c r="F54">
        <v>32</v>
      </c>
      <c r="G54">
        <v>2</v>
      </c>
      <c r="H54">
        <v>44</v>
      </c>
      <c r="I54" t="s">
        <v>1137</v>
      </c>
      <c r="J54">
        <f>cocinacsv[[#This Row],[Precio Unitario]]-cocinacsv[[#This Row],[Costo Unitario]]</f>
        <v>13</v>
      </c>
      <c r="K54">
        <f>cocinacsv[[#This Row],[Precio Unitario]]</f>
        <v>32</v>
      </c>
      <c r="L54" s="1">
        <f>(cocinacsv[[#This Row],[Ganancia neta]]*cocinacsv[[#This Row],[Cantidad Ordenada]])/(cocinacsv[[#This Row],[Precio Unitario]]*cocinacsv[[#This Row],[Cantidad Ordenada]])</f>
        <v>0.40625</v>
      </c>
      <c r="M54">
        <f>cocinacsv[[#This Row],[Ganancia bruta]]*cocinacsv[[#This Row],[Cantidad Ordenada]]</f>
        <v>64</v>
      </c>
    </row>
    <row r="55" spans="1:13" x14ac:dyDescent="0.25">
      <c r="A55">
        <v>21</v>
      </c>
      <c r="B55">
        <v>12</v>
      </c>
      <c r="C55" t="s">
        <v>60</v>
      </c>
      <c r="D55" t="s">
        <v>1158</v>
      </c>
      <c r="E55">
        <v>15</v>
      </c>
      <c r="F55">
        <v>25</v>
      </c>
      <c r="G55">
        <v>2</v>
      </c>
      <c r="H55">
        <v>45</v>
      </c>
      <c r="I55" t="s">
        <v>1137</v>
      </c>
      <c r="J55">
        <f>cocinacsv[[#This Row],[Precio Unitario]]-cocinacsv[[#This Row],[Costo Unitario]]</f>
        <v>10</v>
      </c>
      <c r="K55">
        <f>cocinacsv[[#This Row],[Precio Unitario]]</f>
        <v>25</v>
      </c>
      <c r="L55" s="1">
        <f>(cocinacsv[[#This Row],[Ganancia neta]]*cocinacsv[[#This Row],[Cantidad Ordenada]])/(cocinacsv[[#This Row],[Precio Unitario]]*cocinacsv[[#This Row],[Cantidad Ordenada]])</f>
        <v>0.4</v>
      </c>
      <c r="M55">
        <f>cocinacsv[[#This Row],[Ganancia bruta]]*cocinacsv[[#This Row],[Cantidad Ordenada]]</f>
        <v>50</v>
      </c>
    </row>
    <row r="56" spans="1:13" x14ac:dyDescent="0.25">
      <c r="A56">
        <v>22</v>
      </c>
      <c r="B56">
        <v>15</v>
      </c>
      <c r="C56" t="s">
        <v>46</v>
      </c>
      <c r="D56" t="s">
        <v>1156</v>
      </c>
      <c r="E56">
        <v>10</v>
      </c>
      <c r="F56">
        <v>18</v>
      </c>
      <c r="G56">
        <v>1</v>
      </c>
      <c r="H56">
        <v>32</v>
      </c>
      <c r="I56" t="s">
        <v>1136</v>
      </c>
      <c r="J56">
        <f>cocinacsv[[#This Row],[Precio Unitario]]-cocinacsv[[#This Row],[Costo Unitario]]</f>
        <v>8</v>
      </c>
      <c r="K56">
        <f>cocinacsv[[#This Row],[Precio Unitario]]</f>
        <v>18</v>
      </c>
      <c r="L56" s="1">
        <f>(cocinacsv[[#This Row],[Ganancia neta]]*cocinacsv[[#This Row],[Cantidad Ordenada]])/(cocinacsv[[#This Row],[Precio Unitario]]*cocinacsv[[#This Row],[Cantidad Ordenada]])</f>
        <v>0.44444444444444442</v>
      </c>
      <c r="M56">
        <f>cocinacsv[[#This Row],[Ganancia bruta]]*cocinacsv[[#This Row],[Cantidad Ordenada]]</f>
        <v>18</v>
      </c>
    </row>
    <row r="57" spans="1:13" x14ac:dyDescent="0.25">
      <c r="A57">
        <v>22</v>
      </c>
      <c r="B57">
        <v>15</v>
      </c>
      <c r="C57" t="s">
        <v>38</v>
      </c>
      <c r="D57" t="s">
        <v>1152</v>
      </c>
      <c r="E57">
        <v>20</v>
      </c>
      <c r="F57">
        <v>34</v>
      </c>
      <c r="G57">
        <v>3</v>
      </c>
      <c r="H57">
        <v>19</v>
      </c>
      <c r="I57" t="s">
        <v>1136</v>
      </c>
      <c r="J57">
        <f>cocinacsv[[#This Row],[Precio Unitario]]-cocinacsv[[#This Row],[Costo Unitario]]</f>
        <v>14</v>
      </c>
      <c r="K57">
        <f>cocinacsv[[#This Row],[Precio Unitario]]</f>
        <v>34</v>
      </c>
      <c r="L57" s="1">
        <f>(cocinacsv[[#This Row],[Ganancia neta]]*cocinacsv[[#This Row],[Cantidad Ordenada]])/(cocinacsv[[#This Row],[Precio Unitario]]*cocinacsv[[#This Row],[Cantidad Ordenada]])</f>
        <v>0.41176470588235292</v>
      </c>
      <c r="M57">
        <f>cocinacsv[[#This Row],[Ganancia bruta]]*cocinacsv[[#This Row],[Cantidad Ordenada]]</f>
        <v>102</v>
      </c>
    </row>
    <row r="58" spans="1:13" x14ac:dyDescent="0.25">
      <c r="A58">
        <v>22</v>
      </c>
      <c r="B58">
        <v>15</v>
      </c>
      <c r="C58" t="s">
        <v>26</v>
      </c>
      <c r="D58" t="s">
        <v>1145</v>
      </c>
      <c r="E58">
        <v>17</v>
      </c>
      <c r="F58">
        <v>29</v>
      </c>
      <c r="G58">
        <v>2</v>
      </c>
      <c r="H58">
        <v>13</v>
      </c>
      <c r="I58" t="s">
        <v>1137</v>
      </c>
      <c r="J58">
        <f>cocinacsv[[#This Row],[Precio Unitario]]-cocinacsv[[#This Row],[Costo Unitario]]</f>
        <v>12</v>
      </c>
      <c r="K58">
        <f>cocinacsv[[#This Row],[Precio Unitario]]</f>
        <v>29</v>
      </c>
      <c r="L58" s="1">
        <f>(cocinacsv[[#This Row],[Ganancia neta]]*cocinacsv[[#This Row],[Cantidad Ordenada]])/(cocinacsv[[#This Row],[Precio Unitario]]*cocinacsv[[#This Row],[Cantidad Ordenada]])</f>
        <v>0.41379310344827586</v>
      </c>
      <c r="M58">
        <f>cocinacsv[[#This Row],[Ganancia bruta]]*cocinacsv[[#This Row],[Cantidad Ordenada]]</f>
        <v>58</v>
      </c>
    </row>
    <row r="59" spans="1:13" x14ac:dyDescent="0.25">
      <c r="A59">
        <v>22</v>
      </c>
      <c r="B59">
        <v>15</v>
      </c>
      <c r="C59" t="s">
        <v>19</v>
      </c>
      <c r="D59" t="s">
        <v>1149</v>
      </c>
      <c r="E59">
        <v>21</v>
      </c>
      <c r="F59">
        <v>35</v>
      </c>
      <c r="G59">
        <v>1</v>
      </c>
      <c r="H59">
        <v>59</v>
      </c>
      <c r="I59" t="s">
        <v>1137</v>
      </c>
      <c r="J59">
        <f>cocinacsv[[#This Row],[Precio Unitario]]-cocinacsv[[#This Row],[Costo Unitario]]</f>
        <v>14</v>
      </c>
      <c r="K59">
        <f>cocinacsv[[#This Row],[Precio Unitario]]</f>
        <v>35</v>
      </c>
      <c r="L59" s="1">
        <f>(cocinacsv[[#This Row],[Ganancia neta]]*cocinacsv[[#This Row],[Cantidad Ordenada]])/(cocinacsv[[#This Row],[Precio Unitario]]*cocinacsv[[#This Row],[Cantidad Ordenada]])</f>
        <v>0.4</v>
      </c>
      <c r="M59">
        <f>cocinacsv[[#This Row],[Ganancia bruta]]*cocinacsv[[#This Row],[Cantidad Ordenada]]</f>
        <v>35</v>
      </c>
    </row>
    <row r="60" spans="1:13" x14ac:dyDescent="0.25">
      <c r="A60">
        <v>23</v>
      </c>
      <c r="B60">
        <v>1</v>
      </c>
      <c r="C60" t="s">
        <v>53</v>
      </c>
      <c r="D60" t="s">
        <v>1148</v>
      </c>
      <c r="E60">
        <v>11</v>
      </c>
      <c r="F60">
        <v>19</v>
      </c>
      <c r="G60">
        <v>3</v>
      </c>
      <c r="H60">
        <v>46</v>
      </c>
      <c r="I60" t="s">
        <v>1137</v>
      </c>
      <c r="J60">
        <f>cocinacsv[[#This Row],[Precio Unitario]]-cocinacsv[[#This Row],[Costo Unitario]]</f>
        <v>8</v>
      </c>
      <c r="K60">
        <f>cocinacsv[[#This Row],[Precio Unitario]]</f>
        <v>19</v>
      </c>
      <c r="L60" s="1">
        <f>(cocinacsv[[#This Row],[Ganancia neta]]*cocinacsv[[#This Row],[Cantidad Ordenada]])/(cocinacsv[[#This Row],[Precio Unitario]]*cocinacsv[[#This Row],[Cantidad Ordenada]])</f>
        <v>0.42105263157894735</v>
      </c>
      <c r="M60">
        <f>cocinacsv[[#This Row],[Ganancia bruta]]*cocinacsv[[#This Row],[Cantidad Ordenada]]</f>
        <v>57</v>
      </c>
    </row>
    <row r="61" spans="1:13" x14ac:dyDescent="0.25">
      <c r="A61">
        <v>23</v>
      </c>
      <c r="B61">
        <v>1</v>
      </c>
      <c r="C61" t="s">
        <v>50</v>
      </c>
      <c r="D61" t="s">
        <v>1142</v>
      </c>
      <c r="E61">
        <v>16</v>
      </c>
      <c r="F61">
        <v>27</v>
      </c>
      <c r="G61">
        <v>3</v>
      </c>
      <c r="H61">
        <v>17</v>
      </c>
      <c r="I61" t="s">
        <v>1137</v>
      </c>
      <c r="J61">
        <f>cocinacsv[[#This Row],[Precio Unitario]]-cocinacsv[[#This Row],[Costo Unitario]]</f>
        <v>11</v>
      </c>
      <c r="K61">
        <f>cocinacsv[[#This Row],[Precio Unitario]]</f>
        <v>27</v>
      </c>
      <c r="L61" s="1">
        <f>(cocinacsv[[#This Row],[Ganancia neta]]*cocinacsv[[#This Row],[Cantidad Ordenada]])/(cocinacsv[[#This Row],[Precio Unitario]]*cocinacsv[[#This Row],[Cantidad Ordenada]])</f>
        <v>0.40740740740740738</v>
      </c>
      <c r="M61">
        <f>cocinacsv[[#This Row],[Ganancia bruta]]*cocinacsv[[#This Row],[Cantidad Ordenada]]</f>
        <v>81</v>
      </c>
    </row>
    <row r="62" spans="1:13" x14ac:dyDescent="0.25">
      <c r="A62">
        <v>24</v>
      </c>
      <c r="B62">
        <v>5</v>
      </c>
      <c r="C62" t="s">
        <v>71</v>
      </c>
      <c r="D62" t="s">
        <v>1157</v>
      </c>
      <c r="E62">
        <v>15</v>
      </c>
      <c r="F62">
        <v>26</v>
      </c>
      <c r="G62">
        <v>3</v>
      </c>
      <c r="H62">
        <v>45</v>
      </c>
      <c r="I62" t="s">
        <v>1136</v>
      </c>
      <c r="J62">
        <f>cocinacsv[[#This Row],[Precio Unitario]]-cocinacsv[[#This Row],[Costo Unitario]]</f>
        <v>11</v>
      </c>
      <c r="K62">
        <f>cocinacsv[[#This Row],[Precio Unitario]]</f>
        <v>26</v>
      </c>
      <c r="L62" s="1">
        <f>(cocinacsv[[#This Row],[Ganancia neta]]*cocinacsv[[#This Row],[Cantidad Ordenada]])/(cocinacsv[[#This Row],[Precio Unitario]]*cocinacsv[[#This Row],[Cantidad Ordenada]])</f>
        <v>0.42307692307692307</v>
      </c>
      <c r="M62">
        <f>cocinacsv[[#This Row],[Ganancia bruta]]*cocinacsv[[#This Row],[Cantidad Ordenada]]</f>
        <v>78</v>
      </c>
    </row>
    <row r="63" spans="1:13" x14ac:dyDescent="0.25">
      <c r="A63">
        <v>24</v>
      </c>
      <c r="B63">
        <v>5</v>
      </c>
      <c r="C63" t="s">
        <v>26</v>
      </c>
      <c r="D63" t="s">
        <v>1145</v>
      </c>
      <c r="E63">
        <v>17</v>
      </c>
      <c r="F63">
        <v>29</v>
      </c>
      <c r="G63">
        <v>1</v>
      </c>
      <c r="H63">
        <v>46</v>
      </c>
      <c r="I63" t="s">
        <v>1136</v>
      </c>
      <c r="J63">
        <f>cocinacsv[[#This Row],[Precio Unitario]]-cocinacsv[[#This Row],[Costo Unitario]]</f>
        <v>12</v>
      </c>
      <c r="K63">
        <f>cocinacsv[[#This Row],[Precio Unitario]]</f>
        <v>29</v>
      </c>
      <c r="L63" s="1">
        <f>(cocinacsv[[#This Row],[Ganancia neta]]*cocinacsv[[#This Row],[Cantidad Ordenada]])/(cocinacsv[[#This Row],[Precio Unitario]]*cocinacsv[[#This Row],[Cantidad Ordenada]])</f>
        <v>0.41379310344827586</v>
      </c>
      <c r="M63">
        <f>cocinacsv[[#This Row],[Ganancia bruta]]*cocinacsv[[#This Row],[Cantidad Ordenada]]</f>
        <v>29</v>
      </c>
    </row>
    <row r="64" spans="1:13" x14ac:dyDescent="0.25">
      <c r="A64">
        <v>24</v>
      </c>
      <c r="B64">
        <v>5</v>
      </c>
      <c r="C64" t="s">
        <v>89</v>
      </c>
      <c r="D64" t="s">
        <v>1154</v>
      </c>
      <c r="E64">
        <v>14</v>
      </c>
      <c r="F64">
        <v>23</v>
      </c>
      <c r="G64">
        <v>2</v>
      </c>
      <c r="H64">
        <v>42</v>
      </c>
      <c r="I64" t="s">
        <v>1137</v>
      </c>
      <c r="J64">
        <f>cocinacsv[[#This Row],[Precio Unitario]]-cocinacsv[[#This Row],[Costo Unitario]]</f>
        <v>9</v>
      </c>
      <c r="K64">
        <f>cocinacsv[[#This Row],[Precio Unitario]]</f>
        <v>23</v>
      </c>
      <c r="L64" s="1">
        <f>(cocinacsv[[#This Row],[Ganancia neta]]*cocinacsv[[#This Row],[Cantidad Ordenada]])/(cocinacsv[[#This Row],[Precio Unitario]]*cocinacsv[[#This Row],[Cantidad Ordenada]])</f>
        <v>0.39130434782608697</v>
      </c>
      <c r="M64">
        <f>cocinacsv[[#This Row],[Ganancia bruta]]*cocinacsv[[#This Row],[Cantidad Ordenada]]</f>
        <v>46</v>
      </c>
    </row>
    <row r="65" spans="1:13" x14ac:dyDescent="0.25">
      <c r="A65">
        <v>24</v>
      </c>
      <c r="B65">
        <v>5</v>
      </c>
      <c r="C65" t="s">
        <v>34</v>
      </c>
      <c r="D65" t="s">
        <v>1143</v>
      </c>
      <c r="E65">
        <v>25</v>
      </c>
      <c r="F65">
        <v>40</v>
      </c>
      <c r="G65">
        <v>2</v>
      </c>
      <c r="H65">
        <v>47</v>
      </c>
      <c r="I65" t="s">
        <v>1137</v>
      </c>
      <c r="J65">
        <f>cocinacsv[[#This Row],[Precio Unitario]]-cocinacsv[[#This Row],[Costo Unitario]]</f>
        <v>15</v>
      </c>
      <c r="K65">
        <f>cocinacsv[[#This Row],[Precio Unitario]]</f>
        <v>40</v>
      </c>
      <c r="L65" s="1">
        <f>(cocinacsv[[#This Row],[Ganancia neta]]*cocinacsv[[#This Row],[Cantidad Ordenada]])/(cocinacsv[[#This Row],[Precio Unitario]]*cocinacsv[[#This Row],[Cantidad Ordenada]])</f>
        <v>0.375</v>
      </c>
      <c r="M65">
        <f>cocinacsv[[#This Row],[Ganancia bruta]]*cocinacsv[[#This Row],[Cantidad Ordenada]]</f>
        <v>80</v>
      </c>
    </row>
    <row r="66" spans="1:13" x14ac:dyDescent="0.25">
      <c r="A66">
        <v>25</v>
      </c>
      <c r="B66">
        <v>12</v>
      </c>
      <c r="C66" t="s">
        <v>38</v>
      </c>
      <c r="D66" t="s">
        <v>1152</v>
      </c>
      <c r="E66">
        <v>20</v>
      </c>
      <c r="F66">
        <v>34</v>
      </c>
      <c r="G66">
        <v>1</v>
      </c>
      <c r="H66">
        <v>35</v>
      </c>
      <c r="I66" t="s">
        <v>1137</v>
      </c>
      <c r="J66">
        <f>cocinacsv[[#This Row],[Precio Unitario]]-cocinacsv[[#This Row],[Costo Unitario]]</f>
        <v>14</v>
      </c>
      <c r="K66">
        <f>cocinacsv[[#This Row],[Precio Unitario]]</f>
        <v>34</v>
      </c>
      <c r="L66" s="1">
        <f>(cocinacsv[[#This Row],[Ganancia neta]]*cocinacsv[[#This Row],[Cantidad Ordenada]])/(cocinacsv[[#This Row],[Precio Unitario]]*cocinacsv[[#This Row],[Cantidad Ordenada]])</f>
        <v>0.41176470588235292</v>
      </c>
      <c r="M66">
        <f>cocinacsv[[#This Row],[Ganancia bruta]]*cocinacsv[[#This Row],[Cantidad Ordenada]]</f>
        <v>34</v>
      </c>
    </row>
    <row r="67" spans="1:13" x14ac:dyDescent="0.25">
      <c r="A67">
        <v>26</v>
      </c>
      <c r="B67">
        <v>18</v>
      </c>
      <c r="C67" t="s">
        <v>46</v>
      </c>
      <c r="D67" t="s">
        <v>1156</v>
      </c>
      <c r="E67">
        <v>10</v>
      </c>
      <c r="F67">
        <v>18</v>
      </c>
      <c r="G67">
        <v>2</v>
      </c>
      <c r="H67">
        <v>13</v>
      </c>
      <c r="I67" t="s">
        <v>1137</v>
      </c>
      <c r="J67">
        <f>cocinacsv[[#This Row],[Precio Unitario]]-cocinacsv[[#This Row],[Costo Unitario]]</f>
        <v>8</v>
      </c>
      <c r="K67">
        <f>cocinacsv[[#This Row],[Precio Unitario]]</f>
        <v>18</v>
      </c>
      <c r="L67" s="1">
        <f>(cocinacsv[[#This Row],[Ganancia neta]]*cocinacsv[[#This Row],[Cantidad Ordenada]])/(cocinacsv[[#This Row],[Precio Unitario]]*cocinacsv[[#This Row],[Cantidad Ordenada]])</f>
        <v>0.44444444444444442</v>
      </c>
      <c r="M67">
        <f>cocinacsv[[#This Row],[Ganancia bruta]]*cocinacsv[[#This Row],[Cantidad Ordenada]]</f>
        <v>36</v>
      </c>
    </row>
    <row r="68" spans="1:13" x14ac:dyDescent="0.25">
      <c r="A68">
        <v>26</v>
      </c>
      <c r="B68">
        <v>18</v>
      </c>
      <c r="C68" t="s">
        <v>42</v>
      </c>
      <c r="D68" t="s">
        <v>1155</v>
      </c>
      <c r="E68">
        <v>13</v>
      </c>
      <c r="F68">
        <v>21</v>
      </c>
      <c r="G68">
        <v>2</v>
      </c>
      <c r="H68">
        <v>54</v>
      </c>
      <c r="I68" t="s">
        <v>1136</v>
      </c>
      <c r="J68">
        <f>cocinacsv[[#This Row],[Precio Unitario]]-cocinacsv[[#This Row],[Costo Unitario]]</f>
        <v>8</v>
      </c>
      <c r="K68">
        <f>cocinacsv[[#This Row],[Precio Unitario]]</f>
        <v>21</v>
      </c>
      <c r="L68" s="1">
        <f>(cocinacsv[[#This Row],[Ganancia neta]]*cocinacsv[[#This Row],[Cantidad Ordenada]])/(cocinacsv[[#This Row],[Precio Unitario]]*cocinacsv[[#This Row],[Cantidad Ordenada]])</f>
        <v>0.38095238095238093</v>
      </c>
      <c r="M68">
        <f>cocinacsv[[#This Row],[Ganancia bruta]]*cocinacsv[[#This Row],[Cantidad Ordenada]]</f>
        <v>42</v>
      </c>
    </row>
    <row r="69" spans="1:13" x14ac:dyDescent="0.25">
      <c r="A69">
        <v>26</v>
      </c>
      <c r="B69">
        <v>18</v>
      </c>
      <c r="C69" t="s">
        <v>75</v>
      </c>
      <c r="D69" t="s">
        <v>1139</v>
      </c>
      <c r="E69">
        <v>14</v>
      </c>
      <c r="F69">
        <v>24</v>
      </c>
      <c r="G69">
        <v>2</v>
      </c>
      <c r="H69">
        <v>42</v>
      </c>
      <c r="I69" t="s">
        <v>1137</v>
      </c>
      <c r="J69">
        <f>cocinacsv[[#This Row],[Precio Unitario]]-cocinacsv[[#This Row],[Costo Unitario]]</f>
        <v>10</v>
      </c>
      <c r="K69">
        <f>cocinacsv[[#This Row],[Precio Unitario]]</f>
        <v>24</v>
      </c>
      <c r="L69" s="1">
        <f>(cocinacsv[[#This Row],[Ganancia neta]]*cocinacsv[[#This Row],[Cantidad Ordenada]])/(cocinacsv[[#This Row],[Precio Unitario]]*cocinacsv[[#This Row],[Cantidad Ordenada]])</f>
        <v>0.41666666666666669</v>
      </c>
      <c r="M69">
        <f>cocinacsv[[#This Row],[Ganancia bruta]]*cocinacsv[[#This Row],[Cantidad Ordenada]]</f>
        <v>48</v>
      </c>
    </row>
    <row r="70" spans="1:13" x14ac:dyDescent="0.25">
      <c r="A70">
        <v>27</v>
      </c>
      <c r="B70">
        <v>4</v>
      </c>
      <c r="C70" t="s">
        <v>19</v>
      </c>
      <c r="D70" t="s">
        <v>1149</v>
      </c>
      <c r="E70">
        <v>21</v>
      </c>
      <c r="F70">
        <v>35</v>
      </c>
      <c r="G70">
        <v>1</v>
      </c>
      <c r="H70">
        <v>17</v>
      </c>
      <c r="I70" t="s">
        <v>1136</v>
      </c>
      <c r="J70">
        <f>cocinacsv[[#This Row],[Precio Unitario]]-cocinacsv[[#This Row],[Costo Unitario]]</f>
        <v>14</v>
      </c>
      <c r="K70">
        <f>cocinacsv[[#This Row],[Precio Unitario]]</f>
        <v>35</v>
      </c>
      <c r="L70" s="1">
        <f>(cocinacsv[[#This Row],[Ganancia neta]]*cocinacsv[[#This Row],[Cantidad Ordenada]])/(cocinacsv[[#This Row],[Precio Unitario]]*cocinacsv[[#This Row],[Cantidad Ordenada]])</f>
        <v>0.4</v>
      </c>
      <c r="M70">
        <f>cocinacsv[[#This Row],[Ganancia bruta]]*cocinacsv[[#This Row],[Cantidad Ordenada]]</f>
        <v>35</v>
      </c>
    </row>
    <row r="71" spans="1:13" x14ac:dyDescent="0.25">
      <c r="A71">
        <v>27</v>
      </c>
      <c r="B71">
        <v>4</v>
      </c>
      <c r="C71" t="s">
        <v>71</v>
      </c>
      <c r="D71" t="s">
        <v>1157</v>
      </c>
      <c r="E71">
        <v>15</v>
      </c>
      <c r="F71">
        <v>26</v>
      </c>
      <c r="G71">
        <v>1</v>
      </c>
      <c r="H71">
        <v>38</v>
      </c>
      <c r="I71" t="s">
        <v>1137</v>
      </c>
      <c r="J71">
        <f>cocinacsv[[#This Row],[Precio Unitario]]-cocinacsv[[#This Row],[Costo Unitario]]</f>
        <v>11</v>
      </c>
      <c r="K71">
        <f>cocinacsv[[#This Row],[Precio Unitario]]</f>
        <v>26</v>
      </c>
      <c r="L71" s="1">
        <f>(cocinacsv[[#This Row],[Ganancia neta]]*cocinacsv[[#This Row],[Cantidad Ordenada]])/(cocinacsv[[#This Row],[Precio Unitario]]*cocinacsv[[#This Row],[Cantidad Ordenada]])</f>
        <v>0.42307692307692307</v>
      </c>
      <c r="M71">
        <f>cocinacsv[[#This Row],[Ganancia bruta]]*cocinacsv[[#This Row],[Cantidad Ordenada]]</f>
        <v>26</v>
      </c>
    </row>
    <row r="72" spans="1:13" x14ac:dyDescent="0.25">
      <c r="A72">
        <v>28</v>
      </c>
      <c r="B72">
        <v>2</v>
      </c>
      <c r="C72" t="s">
        <v>46</v>
      </c>
      <c r="D72" t="s">
        <v>1156</v>
      </c>
      <c r="E72">
        <v>10</v>
      </c>
      <c r="F72">
        <v>18</v>
      </c>
      <c r="G72">
        <v>2</v>
      </c>
      <c r="H72">
        <v>17</v>
      </c>
      <c r="I72" t="s">
        <v>1137</v>
      </c>
      <c r="J72">
        <f>cocinacsv[[#This Row],[Precio Unitario]]-cocinacsv[[#This Row],[Costo Unitario]]</f>
        <v>8</v>
      </c>
      <c r="K72">
        <f>cocinacsv[[#This Row],[Precio Unitario]]</f>
        <v>18</v>
      </c>
      <c r="L72" s="1">
        <f>(cocinacsv[[#This Row],[Ganancia neta]]*cocinacsv[[#This Row],[Cantidad Ordenada]])/(cocinacsv[[#This Row],[Precio Unitario]]*cocinacsv[[#This Row],[Cantidad Ordenada]])</f>
        <v>0.44444444444444442</v>
      </c>
      <c r="M72">
        <f>cocinacsv[[#This Row],[Ganancia bruta]]*cocinacsv[[#This Row],[Cantidad Ordenada]]</f>
        <v>36</v>
      </c>
    </row>
    <row r="73" spans="1:13" x14ac:dyDescent="0.25">
      <c r="A73">
        <v>28</v>
      </c>
      <c r="B73">
        <v>2</v>
      </c>
      <c r="C73" t="s">
        <v>26</v>
      </c>
      <c r="D73" t="s">
        <v>1145</v>
      </c>
      <c r="E73">
        <v>17</v>
      </c>
      <c r="F73">
        <v>29</v>
      </c>
      <c r="G73">
        <v>2</v>
      </c>
      <c r="H73">
        <v>39</v>
      </c>
      <c r="I73" t="s">
        <v>1137</v>
      </c>
      <c r="J73">
        <f>cocinacsv[[#This Row],[Precio Unitario]]-cocinacsv[[#This Row],[Costo Unitario]]</f>
        <v>12</v>
      </c>
      <c r="K73">
        <f>cocinacsv[[#This Row],[Precio Unitario]]</f>
        <v>29</v>
      </c>
      <c r="L73" s="1">
        <f>(cocinacsv[[#This Row],[Ganancia neta]]*cocinacsv[[#This Row],[Cantidad Ordenada]])/(cocinacsv[[#This Row],[Precio Unitario]]*cocinacsv[[#This Row],[Cantidad Ordenada]])</f>
        <v>0.41379310344827586</v>
      </c>
      <c r="M73">
        <f>cocinacsv[[#This Row],[Ganancia bruta]]*cocinacsv[[#This Row],[Cantidad Ordenada]]</f>
        <v>58</v>
      </c>
    </row>
    <row r="74" spans="1:13" x14ac:dyDescent="0.25">
      <c r="A74">
        <v>29</v>
      </c>
      <c r="B74">
        <v>20</v>
      </c>
      <c r="C74" t="s">
        <v>60</v>
      </c>
      <c r="D74" t="s">
        <v>1158</v>
      </c>
      <c r="E74">
        <v>15</v>
      </c>
      <c r="F74">
        <v>25</v>
      </c>
      <c r="G74">
        <v>3</v>
      </c>
      <c r="H74">
        <v>22</v>
      </c>
      <c r="I74" t="s">
        <v>1137</v>
      </c>
      <c r="J74">
        <f>cocinacsv[[#This Row],[Precio Unitario]]-cocinacsv[[#This Row],[Costo Unitario]]</f>
        <v>10</v>
      </c>
      <c r="K74">
        <f>cocinacsv[[#This Row],[Precio Unitario]]</f>
        <v>25</v>
      </c>
      <c r="L74" s="1">
        <f>(cocinacsv[[#This Row],[Ganancia neta]]*cocinacsv[[#This Row],[Cantidad Ordenada]])/(cocinacsv[[#This Row],[Precio Unitario]]*cocinacsv[[#This Row],[Cantidad Ordenada]])</f>
        <v>0.4</v>
      </c>
      <c r="M74">
        <f>cocinacsv[[#This Row],[Ganancia bruta]]*cocinacsv[[#This Row],[Cantidad Ordenada]]</f>
        <v>75</v>
      </c>
    </row>
    <row r="75" spans="1:13" x14ac:dyDescent="0.25">
      <c r="A75">
        <v>29</v>
      </c>
      <c r="B75">
        <v>20</v>
      </c>
      <c r="C75" t="s">
        <v>46</v>
      </c>
      <c r="D75" t="s">
        <v>1156</v>
      </c>
      <c r="E75">
        <v>10</v>
      </c>
      <c r="F75">
        <v>18</v>
      </c>
      <c r="G75">
        <v>2</v>
      </c>
      <c r="H75">
        <v>18</v>
      </c>
      <c r="I75" t="s">
        <v>1136</v>
      </c>
      <c r="J75">
        <f>cocinacsv[[#This Row],[Precio Unitario]]-cocinacsv[[#This Row],[Costo Unitario]]</f>
        <v>8</v>
      </c>
      <c r="K75">
        <f>cocinacsv[[#This Row],[Precio Unitario]]</f>
        <v>18</v>
      </c>
      <c r="L75" s="1">
        <f>(cocinacsv[[#This Row],[Ganancia neta]]*cocinacsv[[#This Row],[Cantidad Ordenada]])/(cocinacsv[[#This Row],[Precio Unitario]]*cocinacsv[[#This Row],[Cantidad Ordenada]])</f>
        <v>0.44444444444444442</v>
      </c>
      <c r="M75">
        <f>cocinacsv[[#This Row],[Ganancia bruta]]*cocinacsv[[#This Row],[Cantidad Ordenada]]</f>
        <v>36</v>
      </c>
    </row>
    <row r="76" spans="1:13" x14ac:dyDescent="0.25">
      <c r="A76">
        <v>29</v>
      </c>
      <c r="B76">
        <v>20</v>
      </c>
      <c r="C76" t="s">
        <v>56</v>
      </c>
      <c r="D76" t="s">
        <v>1141</v>
      </c>
      <c r="E76">
        <v>19</v>
      </c>
      <c r="F76">
        <v>31</v>
      </c>
      <c r="G76">
        <v>2</v>
      </c>
      <c r="H76">
        <v>31</v>
      </c>
      <c r="I76" t="s">
        <v>1137</v>
      </c>
      <c r="J76">
        <f>cocinacsv[[#This Row],[Precio Unitario]]-cocinacsv[[#This Row],[Costo Unitario]]</f>
        <v>12</v>
      </c>
      <c r="K76">
        <f>cocinacsv[[#This Row],[Precio Unitario]]</f>
        <v>31</v>
      </c>
      <c r="L76" s="1">
        <f>(cocinacsv[[#This Row],[Ganancia neta]]*cocinacsv[[#This Row],[Cantidad Ordenada]])/(cocinacsv[[#This Row],[Precio Unitario]]*cocinacsv[[#This Row],[Cantidad Ordenada]])</f>
        <v>0.38709677419354838</v>
      </c>
      <c r="M76">
        <f>cocinacsv[[#This Row],[Ganancia bruta]]*cocinacsv[[#This Row],[Cantidad Ordenada]]</f>
        <v>62</v>
      </c>
    </row>
    <row r="77" spans="1:13" x14ac:dyDescent="0.25">
      <c r="A77">
        <v>30</v>
      </c>
      <c r="B77">
        <v>14</v>
      </c>
      <c r="C77" t="s">
        <v>71</v>
      </c>
      <c r="D77" t="s">
        <v>1157</v>
      </c>
      <c r="E77">
        <v>15</v>
      </c>
      <c r="F77">
        <v>26</v>
      </c>
      <c r="G77">
        <v>2</v>
      </c>
      <c r="H77">
        <v>14</v>
      </c>
      <c r="I77" t="s">
        <v>1136</v>
      </c>
      <c r="J77">
        <f>cocinacsv[[#This Row],[Precio Unitario]]-cocinacsv[[#This Row],[Costo Unitario]]</f>
        <v>11</v>
      </c>
      <c r="K77">
        <f>cocinacsv[[#This Row],[Precio Unitario]]</f>
        <v>26</v>
      </c>
      <c r="L77" s="1">
        <f>(cocinacsv[[#This Row],[Ganancia neta]]*cocinacsv[[#This Row],[Cantidad Ordenada]])/(cocinacsv[[#This Row],[Precio Unitario]]*cocinacsv[[#This Row],[Cantidad Ordenada]])</f>
        <v>0.42307692307692307</v>
      </c>
      <c r="M77">
        <f>cocinacsv[[#This Row],[Ganancia bruta]]*cocinacsv[[#This Row],[Cantidad Ordenada]]</f>
        <v>52</v>
      </c>
    </row>
    <row r="78" spans="1:13" x14ac:dyDescent="0.25">
      <c r="A78">
        <v>30</v>
      </c>
      <c r="B78">
        <v>14</v>
      </c>
      <c r="C78" t="s">
        <v>66</v>
      </c>
      <c r="D78" t="s">
        <v>1153</v>
      </c>
      <c r="E78">
        <v>12</v>
      </c>
      <c r="F78">
        <v>20</v>
      </c>
      <c r="G78">
        <v>3</v>
      </c>
      <c r="H78">
        <v>55</v>
      </c>
      <c r="I78" t="s">
        <v>1136</v>
      </c>
      <c r="J78">
        <f>cocinacsv[[#This Row],[Precio Unitario]]-cocinacsv[[#This Row],[Costo Unitario]]</f>
        <v>8</v>
      </c>
      <c r="K78">
        <f>cocinacsv[[#This Row],[Precio Unitario]]</f>
        <v>20</v>
      </c>
      <c r="L78" s="1">
        <f>(cocinacsv[[#This Row],[Ganancia neta]]*cocinacsv[[#This Row],[Cantidad Ordenada]])/(cocinacsv[[#This Row],[Precio Unitario]]*cocinacsv[[#This Row],[Cantidad Ordenada]])</f>
        <v>0.4</v>
      </c>
      <c r="M78">
        <f>cocinacsv[[#This Row],[Ganancia bruta]]*cocinacsv[[#This Row],[Cantidad Ordenada]]</f>
        <v>60</v>
      </c>
    </row>
    <row r="79" spans="1:13" x14ac:dyDescent="0.25">
      <c r="A79">
        <v>31</v>
      </c>
      <c r="B79">
        <v>13</v>
      </c>
      <c r="C79" t="s">
        <v>26</v>
      </c>
      <c r="D79" t="s">
        <v>1145</v>
      </c>
      <c r="E79">
        <v>17</v>
      </c>
      <c r="F79">
        <v>29</v>
      </c>
      <c r="G79">
        <v>1</v>
      </c>
      <c r="H79">
        <v>59</v>
      </c>
      <c r="I79" t="s">
        <v>1137</v>
      </c>
      <c r="J79">
        <f>cocinacsv[[#This Row],[Precio Unitario]]-cocinacsv[[#This Row],[Costo Unitario]]</f>
        <v>12</v>
      </c>
      <c r="K79">
        <f>cocinacsv[[#This Row],[Precio Unitario]]</f>
        <v>29</v>
      </c>
      <c r="L79" s="1">
        <f>(cocinacsv[[#This Row],[Ganancia neta]]*cocinacsv[[#This Row],[Cantidad Ordenada]])/(cocinacsv[[#This Row],[Precio Unitario]]*cocinacsv[[#This Row],[Cantidad Ordenada]])</f>
        <v>0.41379310344827586</v>
      </c>
      <c r="M79">
        <f>cocinacsv[[#This Row],[Ganancia bruta]]*cocinacsv[[#This Row],[Cantidad Ordenada]]</f>
        <v>29</v>
      </c>
    </row>
    <row r="80" spans="1:13" x14ac:dyDescent="0.25">
      <c r="A80">
        <v>31</v>
      </c>
      <c r="B80">
        <v>13</v>
      </c>
      <c r="C80" t="s">
        <v>53</v>
      </c>
      <c r="D80" t="s">
        <v>1148</v>
      </c>
      <c r="E80">
        <v>11</v>
      </c>
      <c r="F80">
        <v>19</v>
      </c>
      <c r="G80">
        <v>2</v>
      </c>
      <c r="H80">
        <v>46</v>
      </c>
      <c r="I80" t="s">
        <v>1137</v>
      </c>
      <c r="J80">
        <f>cocinacsv[[#This Row],[Precio Unitario]]-cocinacsv[[#This Row],[Costo Unitario]]</f>
        <v>8</v>
      </c>
      <c r="K80">
        <f>cocinacsv[[#This Row],[Precio Unitario]]</f>
        <v>19</v>
      </c>
      <c r="L80" s="1">
        <f>(cocinacsv[[#This Row],[Ganancia neta]]*cocinacsv[[#This Row],[Cantidad Ordenada]])/(cocinacsv[[#This Row],[Precio Unitario]]*cocinacsv[[#This Row],[Cantidad Ordenada]])</f>
        <v>0.42105263157894735</v>
      </c>
      <c r="M80">
        <f>cocinacsv[[#This Row],[Ganancia bruta]]*cocinacsv[[#This Row],[Cantidad Ordenada]]</f>
        <v>38</v>
      </c>
    </row>
    <row r="81" spans="1:13" x14ac:dyDescent="0.25">
      <c r="A81">
        <v>32</v>
      </c>
      <c r="B81">
        <v>5</v>
      </c>
      <c r="C81" t="s">
        <v>105</v>
      </c>
      <c r="D81" t="s">
        <v>1150</v>
      </c>
      <c r="E81">
        <v>19</v>
      </c>
      <c r="F81">
        <v>32</v>
      </c>
      <c r="G81">
        <v>2</v>
      </c>
      <c r="H81">
        <v>50</v>
      </c>
      <c r="I81" t="s">
        <v>1137</v>
      </c>
      <c r="J81">
        <f>cocinacsv[[#This Row],[Precio Unitario]]-cocinacsv[[#This Row],[Costo Unitario]]</f>
        <v>13</v>
      </c>
      <c r="K81">
        <f>cocinacsv[[#This Row],[Precio Unitario]]</f>
        <v>32</v>
      </c>
      <c r="L81" s="1">
        <f>(cocinacsv[[#This Row],[Ganancia neta]]*cocinacsv[[#This Row],[Cantidad Ordenada]])/(cocinacsv[[#This Row],[Precio Unitario]]*cocinacsv[[#This Row],[Cantidad Ordenada]])</f>
        <v>0.40625</v>
      </c>
      <c r="M81">
        <f>cocinacsv[[#This Row],[Ganancia bruta]]*cocinacsv[[#This Row],[Cantidad Ordenada]]</f>
        <v>64</v>
      </c>
    </row>
    <row r="82" spans="1:13" x14ac:dyDescent="0.25">
      <c r="A82">
        <v>32</v>
      </c>
      <c r="B82">
        <v>5</v>
      </c>
      <c r="C82" t="s">
        <v>112</v>
      </c>
      <c r="D82" t="s">
        <v>1146</v>
      </c>
      <c r="E82">
        <v>20</v>
      </c>
      <c r="F82">
        <v>33</v>
      </c>
      <c r="G82">
        <v>1</v>
      </c>
      <c r="H82">
        <v>20</v>
      </c>
      <c r="I82" t="s">
        <v>1137</v>
      </c>
      <c r="J82">
        <f>cocinacsv[[#This Row],[Precio Unitario]]-cocinacsv[[#This Row],[Costo Unitario]]</f>
        <v>13</v>
      </c>
      <c r="K82">
        <f>cocinacsv[[#This Row],[Precio Unitario]]</f>
        <v>33</v>
      </c>
      <c r="L82" s="1">
        <f>(cocinacsv[[#This Row],[Ganancia neta]]*cocinacsv[[#This Row],[Cantidad Ordenada]])/(cocinacsv[[#This Row],[Precio Unitario]]*cocinacsv[[#This Row],[Cantidad Ordenada]])</f>
        <v>0.39393939393939392</v>
      </c>
      <c r="M82">
        <f>cocinacsv[[#This Row],[Ganancia bruta]]*cocinacsv[[#This Row],[Cantidad Ordenada]]</f>
        <v>33</v>
      </c>
    </row>
    <row r="83" spans="1:13" x14ac:dyDescent="0.25">
      <c r="A83">
        <v>32</v>
      </c>
      <c r="B83">
        <v>5</v>
      </c>
      <c r="C83" t="s">
        <v>71</v>
      </c>
      <c r="D83" t="s">
        <v>1157</v>
      </c>
      <c r="E83">
        <v>15</v>
      </c>
      <c r="F83">
        <v>26</v>
      </c>
      <c r="G83">
        <v>3</v>
      </c>
      <c r="H83">
        <v>35</v>
      </c>
      <c r="I83" t="s">
        <v>1136</v>
      </c>
      <c r="J83">
        <f>cocinacsv[[#This Row],[Precio Unitario]]-cocinacsv[[#This Row],[Costo Unitario]]</f>
        <v>11</v>
      </c>
      <c r="K83">
        <f>cocinacsv[[#This Row],[Precio Unitario]]</f>
        <v>26</v>
      </c>
      <c r="L83" s="1">
        <f>(cocinacsv[[#This Row],[Ganancia neta]]*cocinacsv[[#This Row],[Cantidad Ordenada]])/(cocinacsv[[#This Row],[Precio Unitario]]*cocinacsv[[#This Row],[Cantidad Ordenada]])</f>
        <v>0.42307692307692307</v>
      </c>
      <c r="M83">
        <f>cocinacsv[[#This Row],[Ganancia bruta]]*cocinacsv[[#This Row],[Cantidad Ordenada]]</f>
        <v>78</v>
      </c>
    </row>
    <row r="84" spans="1:13" x14ac:dyDescent="0.25">
      <c r="A84">
        <v>32</v>
      </c>
      <c r="B84">
        <v>5</v>
      </c>
      <c r="C84" t="s">
        <v>46</v>
      </c>
      <c r="D84" t="s">
        <v>1156</v>
      </c>
      <c r="E84">
        <v>10</v>
      </c>
      <c r="F84">
        <v>18</v>
      </c>
      <c r="G84">
        <v>2</v>
      </c>
      <c r="H84">
        <v>23</v>
      </c>
      <c r="I84" t="s">
        <v>1136</v>
      </c>
      <c r="J84">
        <f>cocinacsv[[#This Row],[Precio Unitario]]-cocinacsv[[#This Row],[Costo Unitario]]</f>
        <v>8</v>
      </c>
      <c r="K84">
        <f>cocinacsv[[#This Row],[Precio Unitario]]</f>
        <v>18</v>
      </c>
      <c r="L84" s="1">
        <f>(cocinacsv[[#This Row],[Ganancia neta]]*cocinacsv[[#This Row],[Cantidad Ordenada]])/(cocinacsv[[#This Row],[Precio Unitario]]*cocinacsv[[#This Row],[Cantidad Ordenada]])</f>
        <v>0.44444444444444442</v>
      </c>
      <c r="M84">
        <f>cocinacsv[[#This Row],[Ganancia bruta]]*cocinacsv[[#This Row],[Cantidad Ordenada]]</f>
        <v>36</v>
      </c>
    </row>
    <row r="85" spans="1:13" x14ac:dyDescent="0.25">
      <c r="A85">
        <v>33</v>
      </c>
      <c r="B85">
        <v>4</v>
      </c>
      <c r="C85" t="s">
        <v>19</v>
      </c>
      <c r="D85" t="s">
        <v>1149</v>
      </c>
      <c r="E85">
        <v>21</v>
      </c>
      <c r="F85">
        <v>35</v>
      </c>
      <c r="G85">
        <v>3</v>
      </c>
      <c r="H85">
        <v>6</v>
      </c>
      <c r="I85" t="s">
        <v>1137</v>
      </c>
      <c r="J85">
        <f>cocinacsv[[#This Row],[Precio Unitario]]-cocinacsv[[#This Row],[Costo Unitario]]</f>
        <v>14</v>
      </c>
      <c r="K85">
        <f>cocinacsv[[#This Row],[Precio Unitario]]</f>
        <v>35</v>
      </c>
      <c r="L85" s="1">
        <f>(cocinacsv[[#This Row],[Ganancia neta]]*cocinacsv[[#This Row],[Cantidad Ordenada]])/(cocinacsv[[#This Row],[Precio Unitario]]*cocinacsv[[#This Row],[Cantidad Ordenada]])</f>
        <v>0.4</v>
      </c>
      <c r="M85">
        <f>cocinacsv[[#This Row],[Ganancia bruta]]*cocinacsv[[#This Row],[Cantidad Ordenada]]</f>
        <v>105</v>
      </c>
    </row>
    <row r="86" spans="1:13" x14ac:dyDescent="0.25">
      <c r="A86">
        <v>33</v>
      </c>
      <c r="B86">
        <v>4</v>
      </c>
      <c r="C86" t="s">
        <v>50</v>
      </c>
      <c r="D86" t="s">
        <v>1142</v>
      </c>
      <c r="E86">
        <v>16</v>
      </c>
      <c r="F86">
        <v>27</v>
      </c>
      <c r="G86">
        <v>1</v>
      </c>
      <c r="H86">
        <v>59</v>
      </c>
      <c r="I86" t="s">
        <v>1136</v>
      </c>
      <c r="J86">
        <f>cocinacsv[[#This Row],[Precio Unitario]]-cocinacsv[[#This Row],[Costo Unitario]]</f>
        <v>11</v>
      </c>
      <c r="K86">
        <f>cocinacsv[[#This Row],[Precio Unitario]]</f>
        <v>27</v>
      </c>
      <c r="L86" s="1">
        <f>(cocinacsv[[#This Row],[Ganancia neta]]*cocinacsv[[#This Row],[Cantidad Ordenada]])/(cocinacsv[[#This Row],[Precio Unitario]]*cocinacsv[[#This Row],[Cantidad Ordenada]])</f>
        <v>0.40740740740740738</v>
      </c>
      <c r="M86">
        <f>cocinacsv[[#This Row],[Ganancia bruta]]*cocinacsv[[#This Row],[Cantidad Ordenada]]</f>
        <v>27</v>
      </c>
    </row>
    <row r="87" spans="1:13" x14ac:dyDescent="0.25">
      <c r="A87">
        <v>33</v>
      </c>
      <c r="B87">
        <v>4</v>
      </c>
      <c r="C87" t="s">
        <v>105</v>
      </c>
      <c r="D87" t="s">
        <v>1150</v>
      </c>
      <c r="E87">
        <v>19</v>
      </c>
      <c r="F87">
        <v>32</v>
      </c>
      <c r="G87">
        <v>3</v>
      </c>
      <c r="H87">
        <v>55</v>
      </c>
      <c r="I87" t="s">
        <v>1137</v>
      </c>
      <c r="J87">
        <f>cocinacsv[[#This Row],[Precio Unitario]]-cocinacsv[[#This Row],[Costo Unitario]]</f>
        <v>13</v>
      </c>
      <c r="K87">
        <f>cocinacsv[[#This Row],[Precio Unitario]]</f>
        <v>32</v>
      </c>
      <c r="L87" s="1">
        <f>(cocinacsv[[#This Row],[Ganancia neta]]*cocinacsv[[#This Row],[Cantidad Ordenada]])/(cocinacsv[[#This Row],[Precio Unitario]]*cocinacsv[[#This Row],[Cantidad Ordenada]])</f>
        <v>0.40625</v>
      </c>
      <c r="M87">
        <f>cocinacsv[[#This Row],[Ganancia bruta]]*cocinacsv[[#This Row],[Cantidad Ordenada]]</f>
        <v>96</v>
      </c>
    </row>
    <row r="88" spans="1:13" x14ac:dyDescent="0.25">
      <c r="A88">
        <v>33</v>
      </c>
      <c r="B88">
        <v>4</v>
      </c>
      <c r="C88" t="s">
        <v>71</v>
      </c>
      <c r="D88" t="s">
        <v>1157</v>
      </c>
      <c r="E88">
        <v>15</v>
      </c>
      <c r="F88">
        <v>26</v>
      </c>
      <c r="G88">
        <v>3</v>
      </c>
      <c r="H88">
        <v>10</v>
      </c>
      <c r="I88" t="s">
        <v>1136</v>
      </c>
      <c r="J88">
        <f>cocinacsv[[#This Row],[Precio Unitario]]-cocinacsv[[#This Row],[Costo Unitario]]</f>
        <v>11</v>
      </c>
      <c r="K88">
        <f>cocinacsv[[#This Row],[Precio Unitario]]</f>
        <v>26</v>
      </c>
      <c r="L88" s="1">
        <f>(cocinacsv[[#This Row],[Ganancia neta]]*cocinacsv[[#This Row],[Cantidad Ordenada]])/(cocinacsv[[#This Row],[Precio Unitario]]*cocinacsv[[#This Row],[Cantidad Ordenada]])</f>
        <v>0.42307692307692307</v>
      </c>
      <c r="M88">
        <f>cocinacsv[[#This Row],[Ganancia bruta]]*cocinacsv[[#This Row],[Cantidad Ordenada]]</f>
        <v>78</v>
      </c>
    </row>
    <row r="89" spans="1:13" x14ac:dyDescent="0.25">
      <c r="A89">
        <v>34</v>
      </c>
      <c r="B89">
        <v>15</v>
      </c>
      <c r="C89" t="s">
        <v>38</v>
      </c>
      <c r="D89" t="s">
        <v>1152</v>
      </c>
      <c r="E89">
        <v>20</v>
      </c>
      <c r="F89">
        <v>34</v>
      </c>
      <c r="G89">
        <v>1</v>
      </c>
      <c r="H89">
        <v>46</v>
      </c>
      <c r="I89" t="s">
        <v>1136</v>
      </c>
      <c r="J89">
        <f>cocinacsv[[#This Row],[Precio Unitario]]-cocinacsv[[#This Row],[Costo Unitario]]</f>
        <v>14</v>
      </c>
      <c r="K89">
        <f>cocinacsv[[#This Row],[Precio Unitario]]</f>
        <v>34</v>
      </c>
      <c r="L89" s="1">
        <f>(cocinacsv[[#This Row],[Ganancia neta]]*cocinacsv[[#This Row],[Cantidad Ordenada]])/(cocinacsv[[#This Row],[Precio Unitario]]*cocinacsv[[#This Row],[Cantidad Ordenada]])</f>
        <v>0.41176470588235292</v>
      </c>
      <c r="M89">
        <f>cocinacsv[[#This Row],[Ganancia bruta]]*cocinacsv[[#This Row],[Cantidad Ordenada]]</f>
        <v>34</v>
      </c>
    </row>
    <row r="90" spans="1:13" x14ac:dyDescent="0.25">
      <c r="A90">
        <v>34</v>
      </c>
      <c r="B90">
        <v>15</v>
      </c>
      <c r="C90" t="s">
        <v>71</v>
      </c>
      <c r="D90" t="s">
        <v>1157</v>
      </c>
      <c r="E90">
        <v>15</v>
      </c>
      <c r="F90">
        <v>26</v>
      </c>
      <c r="G90">
        <v>3</v>
      </c>
      <c r="H90">
        <v>19</v>
      </c>
      <c r="I90" t="s">
        <v>1137</v>
      </c>
      <c r="J90">
        <f>cocinacsv[[#This Row],[Precio Unitario]]-cocinacsv[[#This Row],[Costo Unitario]]</f>
        <v>11</v>
      </c>
      <c r="K90">
        <f>cocinacsv[[#This Row],[Precio Unitario]]</f>
        <v>26</v>
      </c>
      <c r="L90" s="1">
        <f>(cocinacsv[[#This Row],[Ganancia neta]]*cocinacsv[[#This Row],[Cantidad Ordenada]])/(cocinacsv[[#This Row],[Precio Unitario]]*cocinacsv[[#This Row],[Cantidad Ordenada]])</f>
        <v>0.42307692307692307</v>
      </c>
      <c r="M90">
        <f>cocinacsv[[#This Row],[Ganancia bruta]]*cocinacsv[[#This Row],[Cantidad Ordenada]]</f>
        <v>78</v>
      </c>
    </row>
    <row r="91" spans="1:13" x14ac:dyDescent="0.25">
      <c r="A91">
        <v>35</v>
      </c>
      <c r="B91">
        <v>13</v>
      </c>
      <c r="C91" t="s">
        <v>40</v>
      </c>
      <c r="D91" t="s">
        <v>1140</v>
      </c>
      <c r="E91">
        <v>18</v>
      </c>
      <c r="F91">
        <v>30</v>
      </c>
      <c r="G91">
        <v>3</v>
      </c>
      <c r="H91">
        <v>5</v>
      </c>
      <c r="I91" t="s">
        <v>1137</v>
      </c>
      <c r="J91">
        <f>cocinacsv[[#This Row],[Precio Unitario]]-cocinacsv[[#This Row],[Costo Unitario]]</f>
        <v>12</v>
      </c>
      <c r="K91">
        <f>cocinacsv[[#This Row],[Precio Unitario]]</f>
        <v>30</v>
      </c>
      <c r="L91" s="1">
        <f>(cocinacsv[[#This Row],[Ganancia neta]]*cocinacsv[[#This Row],[Cantidad Ordenada]])/(cocinacsv[[#This Row],[Precio Unitario]]*cocinacsv[[#This Row],[Cantidad Ordenada]])</f>
        <v>0.4</v>
      </c>
      <c r="M91">
        <f>cocinacsv[[#This Row],[Ganancia bruta]]*cocinacsv[[#This Row],[Cantidad Ordenada]]</f>
        <v>90</v>
      </c>
    </row>
    <row r="92" spans="1:13" x14ac:dyDescent="0.25">
      <c r="A92">
        <v>35</v>
      </c>
      <c r="B92">
        <v>13</v>
      </c>
      <c r="C92" t="s">
        <v>26</v>
      </c>
      <c r="D92" t="s">
        <v>1145</v>
      </c>
      <c r="E92">
        <v>17</v>
      </c>
      <c r="F92">
        <v>29</v>
      </c>
      <c r="G92">
        <v>1</v>
      </c>
      <c r="H92">
        <v>8</v>
      </c>
      <c r="I92" t="s">
        <v>1136</v>
      </c>
      <c r="J92">
        <f>cocinacsv[[#This Row],[Precio Unitario]]-cocinacsv[[#This Row],[Costo Unitario]]</f>
        <v>12</v>
      </c>
      <c r="K92">
        <f>cocinacsv[[#This Row],[Precio Unitario]]</f>
        <v>29</v>
      </c>
      <c r="L92" s="1">
        <f>(cocinacsv[[#This Row],[Ganancia neta]]*cocinacsv[[#This Row],[Cantidad Ordenada]])/(cocinacsv[[#This Row],[Precio Unitario]]*cocinacsv[[#This Row],[Cantidad Ordenada]])</f>
        <v>0.41379310344827586</v>
      </c>
      <c r="M92">
        <f>cocinacsv[[#This Row],[Ganancia bruta]]*cocinacsv[[#This Row],[Cantidad Ordenada]]</f>
        <v>29</v>
      </c>
    </row>
    <row r="93" spans="1:13" x14ac:dyDescent="0.25">
      <c r="A93">
        <v>35</v>
      </c>
      <c r="B93">
        <v>13</v>
      </c>
      <c r="C93" t="s">
        <v>112</v>
      </c>
      <c r="D93" t="s">
        <v>1146</v>
      </c>
      <c r="E93">
        <v>20</v>
      </c>
      <c r="F93">
        <v>33</v>
      </c>
      <c r="G93">
        <v>1</v>
      </c>
      <c r="H93">
        <v>21</v>
      </c>
      <c r="I93" t="s">
        <v>1136</v>
      </c>
      <c r="J93">
        <f>cocinacsv[[#This Row],[Precio Unitario]]-cocinacsv[[#This Row],[Costo Unitario]]</f>
        <v>13</v>
      </c>
      <c r="K93">
        <f>cocinacsv[[#This Row],[Precio Unitario]]</f>
        <v>33</v>
      </c>
      <c r="L93" s="1">
        <f>(cocinacsv[[#This Row],[Ganancia neta]]*cocinacsv[[#This Row],[Cantidad Ordenada]])/(cocinacsv[[#This Row],[Precio Unitario]]*cocinacsv[[#This Row],[Cantidad Ordenada]])</f>
        <v>0.39393939393939392</v>
      </c>
      <c r="M93">
        <f>cocinacsv[[#This Row],[Ganancia bruta]]*cocinacsv[[#This Row],[Cantidad Ordenada]]</f>
        <v>33</v>
      </c>
    </row>
    <row r="94" spans="1:13" x14ac:dyDescent="0.25">
      <c r="A94">
        <v>35</v>
      </c>
      <c r="B94">
        <v>13</v>
      </c>
      <c r="C94" t="s">
        <v>56</v>
      </c>
      <c r="D94" t="s">
        <v>1141</v>
      </c>
      <c r="E94">
        <v>19</v>
      </c>
      <c r="F94">
        <v>31</v>
      </c>
      <c r="G94">
        <v>2</v>
      </c>
      <c r="H94">
        <v>31</v>
      </c>
      <c r="I94" t="s">
        <v>1137</v>
      </c>
      <c r="J94">
        <f>cocinacsv[[#This Row],[Precio Unitario]]-cocinacsv[[#This Row],[Costo Unitario]]</f>
        <v>12</v>
      </c>
      <c r="K94">
        <f>cocinacsv[[#This Row],[Precio Unitario]]</f>
        <v>31</v>
      </c>
      <c r="L94" s="1">
        <f>(cocinacsv[[#This Row],[Ganancia neta]]*cocinacsv[[#This Row],[Cantidad Ordenada]])/(cocinacsv[[#This Row],[Precio Unitario]]*cocinacsv[[#This Row],[Cantidad Ordenada]])</f>
        <v>0.38709677419354838</v>
      </c>
      <c r="M94">
        <f>cocinacsv[[#This Row],[Ganancia bruta]]*cocinacsv[[#This Row],[Cantidad Ordenada]]</f>
        <v>62</v>
      </c>
    </row>
    <row r="95" spans="1:13" x14ac:dyDescent="0.25">
      <c r="A95">
        <v>36</v>
      </c>
      <c r="B95">
        <v>5</v>
      </c>
      <c r="C95" t="s">
        <v>40</v>
      </c>
      <c r="D95" t="s">
        <v>1140</v>
      </c>
      <c r="E95">
        <v>18</v>
      </c>
      <c r="F95">
        <v>30</v>
      </c>
      <c r="G95">
        <v>1</v>
      </c>
      <c r="H95">
        <v>38</v>
      </c>
      <c r="I95" t="s">
        <v>1136</v>
      </c>
      <c r="J95">
        <f>cocinacsv[[#This Row],[Precio Unitario]]-cocinacsv[[#This Row],[Costo Unitario]]</f>
        <v>12</v>
      </c>
      <c r="K95">
        <f>cocinacsv[[#This Row],[Precio Unitario]]</f>
        <v>30</v>
      </c>
      <c r="L95" s="1">
        <f>(cocinacsv[[#This Row],[Ganancia neta]]*cocinacsv[[#This Row],[Cantidad Ordenada]])/(cocinacsv[[#This Row],[Precio Unitario]]*cocinacsv[[#This Row],[Cantidad Ordenada]])</f>
        <v>0.4</v>
      </c>
      <c r="M95">
        <f>cocinacsv[[#This Row],[Ganancia bruta]]*cocinacsv[[#This Row],[Cantidad Ordenada]]</f>
        <v>30</v>
      </c>
    </row>
    <row r="96" spans="1:13" x14ac:dyDescent="0.25">
      <c r="A96">
        <v>37</v>
      </c>
      <c r="B96">
        <v>20</v>
      </c>
      <c r="C96" t="s">
        <v>42</v>
      </c>
      <c r="D96" t="s">
        <v>1155</v>
      </c>
      <c r="E96">
        <v>13</v>
      </c>
      <c r="F96">
        <v>21</v>
      </c>
      <c r="G96">
        <v>1</v>
      </c>
      <c r="H96">
        <v>47</v>
      </c>
      <c r="I96" t="s">
        <v>1136</v>
      </c>
      <c r="J96">
        <f>cocinacsv[[#This Row],[Precio Unitario]]-cocinacsv[[#This Row],[Costo Unitario]]</f>
        <v>8</v>
      </c>
      <c r="K96">
        <f>cocinacsv[[#This Row],[Precio Unitario]]</f>
        <v>21</v>
      </c>
      <c r="L96" s="1">
        <f>(cocinacsv[[#This Row],[Ganancia neta]]*cocinacsv[[#This Row],[Cantidad Ordenada]])/(cocinacsv[[#This Row],[Precio Unitario]]*cocinacsv[[#This Row],[Cantidad Ordenada]])</f>
        <v>0.38095238095238093</v>
      </c>
      <c r="M96">
        <f>cocinacsv[[#This Row],[Ganancia bruta]]*cocinacsv[[#This Row],[Cantidad Ordenada]]</f>
        <v>21</v>
      </c>
    </row>
    <row r="97" spans="1:13" x14ac:dyDescent="0.25">
      <c r="A97">
        <v>38</v>
      </c>
      <c r="B97">
        <v>10</v>
      </c>
      <c r="C97" t="s">
        <v>56</v>
      </c>
      <c r="D97" t="s">
        <v>1141</v>
      </c>
      <c r="E97">
        <v>19</v>
      </c>
      <c r="F97">
        <v>31</v>
      </c>
      <c r="G97">
        <v>3</v>
      </c>
      <c r="H97">
        <v>21</v>
      </c>
      <c r="I97" t="s">
        <v>1137</v>
      </c>
      <c r="J97">
        <f>cocinacsv[[#This Row],[Precio Unitario]]-cocinacsv[[#This Row],[Costo Unitario]]</f>
        <v>12</v>
      </c>
      <c r="K97">
        <f>cocinacsv[[#This Row],[Precio Unitario]]</f>
        <v>31</v>
      </c>
      <c r="L97" s="1">
        <f>(cocinacsv[[#This Row],[Ganancia neta]]*cocinacsv[[#This Row],[Cantidad Ordenada]])/(cocinacsv[[#This Row],[Precio Unitario]]*cocinacsv[[#This Row],[Cantidad Ordenada]])</f>
        <v>0.38709677419354838</v>
      </c>
      <c r="M97">
        <f>cocinacsv[[#This Row],[Ganancia bruta]]*cocinacsv[[#This Row],[Cantidad Ordenada]]</f>
        <v>93</v>
      </c>
    </row>
    <row r="98" spans="1:13" x14ac:dyDescent="0.25">
      <c r="A98">
        <v>38</v>
      </c>
      <c r="B98">
        <v>10</v>
      </c>
      <c r="C98" t="s">
        <v>19</v>
      </c>
      <c r="D98" t="s">
        <v>1149</v>
      </c>
      <c r="E98">
        <v>21</v>
      </c>
      <c r="F98">
        <v>35</v>
      </c>
      <c r="G98">
        <v>2</v>
      </c>
      <c r="H98">
        <v>34</v>
      </c>
      <c r="I98" t="s">
        <v>1136</v>
      </c>
      <c r="J98">
        <f>cocinacsv[[#This Row],[Precio Unitario]]-cocinacsv[[#This Row],[Costo Unitario]]</f>
        <v>14</v>
      </c>
      <c r="K98">
        <f>cocinacsv[[#This Row],[Precio Unitario]]</f>
        <v>35</v>
      </c>
      <c r="L98" s="1">
        <f>(cocinacsv[[#This Row],[Ganancia neta]]*cocinacsv[[#This Row],[Cantidad Ordenada]])/(cocinacsv[[#This Row],[Precio Unitario]]*cocinacsv[[#This Row],[Cantidad Ordenada]])</f>
        <v>0.4</v>
      </c>
      <c r="M98">
        <f>cocinacsv[[#This Row],[Ganancia bruta]]*cocinacsv[[#This Row],[Cantidad Ordenada]]</f>
        <v>70</v>
      </c>
    </row>
    <row r="99" spans="1:13" x14ac:dyDescent="0.25">
      <c r="A99">
        <v>38</v>
      </c>
      <c r="B99">
        <v>10</v>
      </c>
      <c r="C99" t="s">
        <v>44</v>
      </c>
      <c r="D99" t="s">
        <v>1144</v>
      </c>
      <c r="E99">
        <v>22</v>
      </c>
      <c r="F99">
        <v>36</v>
      </c>
      <c r="G99">
        <v>2</v>
      </c>
      <c r="H99">
        <v>43</v>
      </c>
      <c r="I99" t="s">
        <v>1136</v>
      </c>
      <c r="J99">
        <f>cocinacsv[[#This Row],[Precio Unitario]]-cocinacsv[[#This Row],[Costo Unitario]]</f>
        <v>14</v>
      </c>
      <c r="K99">
        <f>cocinacsv[[#This Row],[Precio Unitario]]</f>
        <v>36</v>
      </c>
      <c r="L99" s="1">
        <f>(cocinacsv[[#This Row],[Ganancia neta]]*cocinacsv[[#This Row],[Cantidad Ordenada]])/(cocinacsv[[#This Row],[Precio Unitario]]*cocinacsv[[#This Row],[Cantidad Ordenada]])</f>
        <v>0.3888888888888889</v>
      </c>
      <c r="M99">
        <f>cocinacsv[[#This Row],[Ganancia bruta]]*cocinacsv[[#This Row],[Cantidad Ordenada]]</f>
        <v>72</v>
      </c>
    </row>
    <row r="100" spans="1:13" x14ac:dyDescent="0.25">
      <c r="A100">
        <v>39</v>
      </c>
      <c r="B100">
        <v>15</v>
      </c>
      <c r="C100" t="s">
        <v>44</v>
      </c>
      <c r="D100" t="s">
        <v>1144</v>
      </c>
      <c r="E100">
        <v>22</v>
      </c>
      <c r="F100">
        <v>36</v>
      </c>
      <c r="G100">
        <v>3</v>
      </c>
      <c r="H100">
        <v>57</v>
      </c>
      <c r="I100" t="s">
        <v>1136</v>
      </c>
      <c r="J100">
        <f>cocinacsv[[#This Row],[Precio Unitario]]-cocinacsv[[#This Row],[Costo Unitario]]</f>
        <v>14</v>
      </c>
      <c r="K100">
        <f>cocinacsv[[#This Row],[Precio Unitario]]</f>
        <v>36</v>
      </c>
      <c r="L100" s="1">
        <f>(cocinacsv[[#This Row],[Ganancia neta]]*cocinacsv[[#This Row],[Cantidad Ordenada]])/(cocinacsv[[#This Row],[Precio Unitario]]*cocinacsv[[#This Row],[Cantidad Ordenada]])</f>
        <v>0.3888888888888889</v>
      </c>
      <c r="M100">
        <f>cocinacsv[[#This Row],[Ganancia bruta]]*cocinacsv[[#This Row],[Cantidad Ordenada]]</f>
        <v>108</v>
      </c>
    </row>
    <row r="101" spans="1:13" x14ac:dyDescent="0.25">
      <c r="A101">
        <v>40</v>
      </c>
      <c r="B101">
        <v>1</v>
      </c>
      <c r="C101" t="s">
        <v>26</v>
      </c>
      <c r="D101" t="s">
        <v>1145</v>
      </c>
      <c r="E101">
        <v>17</v>
      </c>
      <c r="F101">
        <v>29</v>
      </c>
      <c r="G101">
        <v>3</v>
      </c>
      <c r="H101">
        <v>15</v>
      </c>
      <c r="I101" t="s">
        <v>1137</v>
      </c>
      <c r="J101">
        <f>cocinacsv[[#This Row],[Precio Unitario]]-cocinacsv[[#This Row],[Costo Unitario]]</f>
        <v>12</v>
      </c>
      <c r="K101">
        <f>cocinacsv[[#This Row],[Precio Unitario]]</f>
        <v>29</v>
      </c>
      <c r="L101" s="1">
        <f>(cocinacsv[[#This Row],[Ganancia neta]]*cocinacsv[[#This Row],[Cantidad Ordenada]])/(cocinacsv[[#This Row],[Precio Unitario]]*cocinacsv[[#This Row],[Cantidad Ordenada]])</f>
        <v>0.41379310344827586</v>
      </c>
      <c r="M101">
        <f>cocinacsv[[#This Row],[Ganancia bruta]]*cocinacsv[[#This Row],[Cantidad Ordenada]]</f>
        <v>87</v>
      </c>
    </row>
    <row r="102" spans="1:13" x14ac:dyDescent="0.25">
      <c r="A102">
        <v>40</v>
      </c>
      <c r="B102">
        <v>1</v>
      </c>
      <c r="C102" t="s">
        <v>112</v>
      </c>
      <c r="D102" t="s">
        <v>1146</v>
      </c>
      <c r="E102">
        <v>20</v>
      </c>
      <c r="F102">
        <v>33</v>
      </c>
      <c r="G102">
        <v>1</v>
      </c>
      <c r="H102">
        <v>50</v>
      </c>
      <c r="I102" t="s">
        <v>1137</v>
      </c>
      <c r="J102">
        <f>cocinacsv[[#This Row],[Precio Unitario]]-cocinacsv[[#This Row],[Costo Unitario]]</f>
        <v>13</v>
      </c>
      <c r="K102">
        <f>cocinacsv[[#This Row],[Precio Unitario]]</f>
        <v>33</v>
      </c>
      <c r="L102" s="1">
        <f>(cocinacsv[[#This Row],[Ganancia neta]]*cocinacsv[[#This Row],[Cantidad Ordenada]])/(cocinacsv[[#This Row],[Precio Unitario]]*cocinacsv[[#This Row],[Cantidad Ordenada]])</f>
        <v>0.39393939393939392</v>
      </c>
      <c r="M102">
        <f>cocinacsv[[#This Row],[Ganancia bruta]]*cocinacsv[[#This Row],[Cantidad Ordenada]]</f>
        <v>33</v>
      </c>
    </row>
    <row r="103" spans="1:13" x14ac:dyDescent="0.25">
      <c r="A103">
        <v>40</v>
      </c>
      <c r="B103">
        <v>1</v>
      </c>
      <c r="C103" t="s">
        <v>30</v>
      </c>
      <c r="D103" t="s">
        <v>1147</v>
      </c>
      <c r="E103">
        <v>16</v>
      </c>
      <c r="F103">
        <v>28</v>
      </c>
      <c r="G103">
        <v>1</v>
      </c>
      <c r="H103">
        <v>13</v>
      </c>
      <c r="I103" t="s">
        <v>1137</v>
      </c>
      <c r="J103">
        <f>cocinacsv[[#This Row],[Precio Unitario]]-cocinacsv[[#This Row],[Costo Unitario]]</f>
        <v>12</v>
      </c>
      <c r="K103">
        <f>cocinacsv[[#This Row],[Precio Unitario]]</f>
        <v>28</v>
      </c>
      <c r="L103" s="1">
        <f>(cocinacsv[[#This Row],[Ganancia neta]]*cocinacsv[[#This Row],[Cantidad Ordenada]])/(cocinacsv[[#This Row],[Precio Unitario]]*cocinacsv[[#This Row],[Cantidad Ordenada]])</f>
        <v>0.42857142857142855</v>
      </c>
      <c r="M103">
        <f>cocinacsv[[#This Row],[Ganancia bruta]]*cocinacsv[[#This Row],[Cantidad Ordenada]]</f>
        <v>28</v>
      </c>
    </row>
    <row r="104" spans="1:13" x14ac:dyDescent="0.25">
      <c r="A104">
        <v>41</v>
      </c>
      <c r="B104">
        <v>7</v>
      </c>
      <c r="C104" t="s">
        <v>105</v>
      </c>
      <c r="D104" t="s">
        <v>1150</v>
      </c>
      <c r="E104">
        <v>19</v>
      </c>
      <c r="F104">
        <v>32</v>
      </c>
      <c r="G104">
        <v>3</v>
      </c>
      <c r="H104">
        <v>23</v>
      </c>
      <c r="I104" t="s">
        <v>1137</v>
      </c>
      <c r="J104">
        <f>cocinacsv[[#This Row],[Precio Unitario]]-cocinacsv[[#This Row],[Costo Unitario]]</f>
        <v>13</v>
      </c>
      <c r="K104">
        <f>cocinacsv[[#This Row],[Precio Unitario]]</f>
        <v>32</v>
      </c>
      <c r="L104" s="1">
        <f>(cocinacsv[[#This Row],[Ganancia neta]]*cocinacsv[[#This Row],[Cantidad Ordenada]])/(cocinacsv[[#This Row],[Precio Unitario]]*cocinacsv[[#This Row],[Cantidad Ordenada]])</f>
        <v>0.40625</v>
      </c>
      <c r="M104">
        <f>cocinacsv[[#This Row],[Ganancia bruta]]*cocinacsv[[#This Row],[Cantidad Ordenada]]</f>
        <v>96</v>
      </c>
    </row>
    <row r="105" spans="1:13" x14ac:dyDescent="0.25">
      <c r="A105">
        <v>41</v>
      </c>
      <c r="B105">
        <v>7</v>
      </c>
      <c r="C105" t="s">
        <v>71</v>
      </c>
      <c r="D105" t="s">
        <v>1157</v>
      </c>
      <c r="E105">
        <v>15</v>
      </c>
      <c r="F105">
        <v>26</v>
      </c>
      <c r="G105">
        <v>3</v>
      </c>
      <c r="H105">
        <v>47</v>
      </c>
      <c r="I105" t="s">
        <v>1137</v>
      </c>
      <c r="J105">
        <f>cocinacsv[[#This Row],[Precio Unitario]]-cocinacsv[[#This Row],[Costo Unitario]]</f>
        <v>11</v>
      </c>
      <c r="K105">
        <f>cocinacsv[[#This Row],[Precio Unitario]]</f>
        <v>26</v>
      </c>
      <c r="L105" s="1">
        <f>(cocinacsv[[#This Row],[Ganancia neta]]*cocinacsv[[#This Row],[Cantidad Ordenada]])/(cocinacsv[[#This Row],[Precio Unitario]]*cocinacsv[[#This Row],[Cantidad Ordenada]])</f>
        <v>0.42307692307692307</v>
      </c>
      <c r="M105">
        <f>cocinacsv[[#This Row],[Ganancia bruta]]*cocinacsv[[#This Row],[Cantidad Ordenada]]</f>
        <v>78</v>
      </c>
    </row>
    <row r="106" spans="1:13" x14ac:dyDescent="0.25">
      <c r="A106">
        <v>41</v>
      </c>
      <c r="B106">
        <v>7</v>
      </c>
      <c r="C106" t="s">
        <v>40</v>
      </c>
      <c r="D106" t="s">
        <v>1140</v>
      </c>
      <c r="E106">
        <v>18</v>
      </c>
      <c r="F106">
        <v>30</v>
      </c>
      <c r="G106">
        <v>1</v>
      </c>
      <c r="H106">
        <v>19</v>
      </c>
      <c r="I106" t="s">
        <v>1137</v>
      </c>
      <c r="J106">
        <f>cocinacsv[[#This Row],[Precio Unitario]]-cocinacsv[[#This Row],[Costo Unitario]]</f>
        <v>12</v>
      </c>
      <c r="K106">
        <f>cocinacsv[[#This Row],[Precio Unitario]]</f>
        <v>30</v>
      </c>
      <c r="L106" s="1">
        <f>(cocinacsv[[#This Row],[Ganancia neta]]*cocinacsv[[#This Row],[Cantidad Ordenada]])/(cocinacsv[[#This Row],[Precio Unitario]]*cocinacsv[[#This Row],[Cantidad Ordenada]])</f>
        <v>0.4</v>
      </c>
      <c r="M106">
        <f>cocinacsv[[#This Row],[Ganancia bruta]]*cocinacsv[[#This Row],[Cantidad Ordenada]]</f>
        <v>30</v>
      </c>
    </row>
    <row r="107" spans="1:13" x14ac:dyDescent="0.25">
      <c r="A107">
        <v>42</v>
      </c>
      <c r="B107">
        <v>14</v>
      </c>
      <c r="C107" t="s">
        <v>92</v>
      </c>
      <c r="D107" t="s">
        <v>1151</v>
      </c>
      <c r="E107">
        <v>13</v>
      </c>
      <c r="F107">
        <v>22</v>
      </c>
      <c r="G107">
        <v>1</v>
      </c>
      <c r="H107">
        <v>57</v>
      </c>
      <c r="I107" t="s">
        <v>1137</v>
      </c>
      <c r="J107">
        <f>cocinacsv[[#This Row],[Precio Unitario]]-cocinacsv[[#This Row],[Costo Unitario]]</f>
        <v>9</v>
      </c>
      <c r="K107">
        <f>cocinacsv[[#This Row],[Precio Unitario]]</f>
        <v>22</v>
      </c>
      <c r="L107" s="1">
        <f>(cocinacsv[[#This Row],[Ganancia neta]]*cocinacsv[[#This Row],[Cantidad Ordenada]])/(cocinacsv[[#This Row],[Precio Unitario]]*cocinacsv[[#This Row],[Cantidad Ordenada]])</f>
        <v>0.40909090909090912</v>
      </c>
      <c r="M107">
        <f>cocinacsv[[#This Row],[Ganancia bruta]]*cocinacsv[[#This Row],[Cantidad Ordenada]]</f>
        <v>22</v>
      </c>
    </row>
    <row r="108" spans="1:13" x14ac:dyDescent="0.25">
      <c r="A108">
        <v>42</v>
      </c>
      <c r="B108">
        <v>14</v>
      </c>
      <c r="C108" t="s">
        <v>34</v>
      </c>
      <c r="D108" t="s">
        <v>1143</v>
      </c>
      <c r="E108">
        <v>25</v>
      </c>
      <c r="F108">
        <v>40</v>
      </c>
      <c r="G108">
        <v>2</v>
      </c>
      <c r="H108">
        <v>12</v>
      </c>
      <c r="I108" t="s">
        <v>1137</v>
      </c>
      <c r="J108">
        <f>cocinacsv[[#This Row],[Precio Unitario]]-cocinacsv[[#This Row],[Costo Unitario]]</f>
        <v>15</v>
      </c>
      <c r="K108">
        <f>cocinacsv[[#This Row],[Precio Unitario]]</f>
        <v>40</v>
      </c>
      <c r="L108" s="1">
        <f>(cocinacsv[[#This Row],[Ganancia neta]]*cocinacsv[[#This Row],[Cantidad Ordenada]])/(cocinacsv[[#This Row],[Precio Unitario]]*cocinacsv[[#This Row],[Cantidad Ordenada]])</f>
        <v>0.375</v>
      </c>
      <c r="M108">
        <f>cocinacsv[[#This Row],[Ganancia bruta]]*cocinacsv[[#This Row],[Cantidad Ordenada]]</f>
        <v>80</v>
      </c>
    </row>
    <row r="109" spans="1:13" x14ac:dyDescent="0.25">
      <c r="A109">
        <v>43</v>
      </c>
      <c r="B109">
        <v>8</v>
      </c>
      <c r="C109" t="s">
        <v>105</v>
      </c>
      <c r="D109" t="s">
        <v>1150</v>
      </c>
      <c r="E109">
        <v>19</v>
      </c>
      <c r="F109">
        <v>32</v>
      </c>
      <c r="G109">
        <v>1</v>
      </c>
      <c r="H109">
        <v>6</v>
      </c>
      <c r="I109" t="s">
        <v>1137</v>
      </c>
      <c r="J109">
        <f>cocinacsv[[#This Row],[Precio Unitario]]-cocinacsv[[#This Row],[Costo Unitario]]</f>
        <v>13</v>
      </c>
      <c r="K109">
        <f>cocinacsv[[#This Row],[Precio Unitario]]</f>
        <v>32</v>
      </c>
      <c r="L109" s="1">
        <f>(cocinacsv[[#This Row],[Ganancia neta]]*cocinacsv[[#This Row],[Cantidad Ordenada]])/(cocinacsv[[#This Row],[Precio Unitario]]*cocinacsv[[#This Row],[Cantidad Ordenada]])</f>
        <v>0.40625</v>
      </c>
      <c r="M109">
        <f>cocinacsv[[#This Row],[Ganancia bruta]]*cocinacsv[[#This Row],[Cantidad Ordenada]]</f>
        <v>32</v>
      </c>
    </row>
    <row r="110" spans="1:13" x14ac:dyDescent="0.25">
      <c r="A110">
        <v>43</v>
      </c>
      <c r="B110">
        <v>8</v>
      </c>
      <c r="C110" t="s">
        <v>38</v>
      </c>
      <c r="D110" t="s">
        <v>1152</v>
      </c>
      <c r="E110">
        <v>20</v>
      </c>
      <c r="F110">
        <v>34</v>
      </c>
      <c r="G110">
        <v>2</v>
      </c>
      <c r="H110">
        <v>59</v>
      </c>
      <c r="I110" t="s">
        <v>1137</v>
      </c>
      <c r="J110">
        <f>cocinacsv[[#This Row],[Precio Unitario]]-cocinacsv[[#This Row],[Costo Unitario]]</f>
        <v>14</v>
      </c>
      <c r="K110">
        <f>cocinacsv[[#This Row],[Precio Unitario]]</f>
        <v>34</v>
      </c>
      <c r="L110" s="1">
        <f>(cocinacsv[[#This Row],[Ganancia neta]]*cocinacsv[[#This Row],[Cantidad Ordenada]])/(cocinacsv[[#This Row],[Precio Unitario]]*cocinacsv[[#This Row],[Cantidad Ordenada]])</f>
        <v>0.41176470588235292</v>
      </c>
      <c r="M110">
        <f>cocinacsv[[#This Row],[Ganancia bruta]]*cocinacsv[[#This Row],[Cantidad Ordenada]]</f>
        <v>68</v>
      </c>
    </row>
    <row r="111" spans="1:13" x14ac:dyDescent="0.25">
      <c r="A111">
        <v>43</v>
      </c>
      <c r="B111">
        <v>8</v>
      </c>
      <c r="C111" t="s">
        <v>75</v>
      </c>
      <c r="D111" t="s">
        <v>1139</v>
      </c>
      <c r="E111">
        <v>14</v>
      </c>
      <c r="F111">
        <v>24</v>
      </c>
      <c r="G111">
        <v>3</v>
      </c>
      <c r="H111">
        <v>57</v>
      </c>
      <c r="I111" t="s">
        <v>1136</v>
      </c>
      <c r="J111">
        <f>cocinacsv[[#This Row],[Precio Unitario]]-cocinacsv[[#This Row],[Costo Unitario]]</f>
        <v>10</v>
      </c>
      <c r="K111">
        <f>cocinacsv[[#This Row],[Precio Unitario]]</f>
        <v>24</v>
      </c>
      <c r="L111" s="1">
        <f>(cocinacsv[[#This Row],[Ganancia neta]]*cocinacsv[[#This Row],[Cantidad Ordenada]])/(cocinacsv[[#This Row],[Precio Unitario]]*cocinacsv[[#This Row],[Cantidad Ordenada]])</f>
        <v>0.41666666666666669</v>
      </c>
      <c r="M111">
        <f>cocinacsv[[#This Row],[Ganancia bruta]]*cocinacsv[[#This Row],[Cantidad Ordenada]]</f>
        <v>72</v>
      </c>
    </row>
    <row r="112" spans="1:13" x14ac:dyDescent="0.25">
      <c r="A112">
        <v>43</v>
      </c>
      <c r="B112">
        <v>8</v>
      </c>
      <c r="C112" t="s">
        <v>56</v>
      </c>
      <c r="D112" t="s">
        <v>1141</v>
      </c>
      <c r="E112">
        <v>19</v>
      </c>
      <c r="F112">
        <v>31</v>
      </c>
      <c r="G112">
        <v>1</v>
      </c>
      <c r="H112">
        <v>24</v>
      </c>
      <c r="I112" t="s">
        <v>1136</v>
      </c>
      <c r="J112">
        <f>cocinacsv[[#This Row],[Precio Unitario]]-cocinacsv[[#This Row],[Costo Unitario]]</f>
        <v>12</v>
      </c>
      <c r="K112">
        <f>cocinacsv[[#This Row],[Precio Unitario]]</f>
        <v>31</v>
      </c>
      <c r="L112" s="1">
        <f>(cocinacsv[[#This Row],[Ganancia neta]]*cocinacsv[[#This Row],[Cantidad Ordenada]])/(cocinacsv[[#This Row],[Precio Unitario]]*cocinacsv[[#This Row],[Cantidad Ordenada]])</f>
        <v>0.38709677419354838</v>
      </c>
      <c r="M112">
        <f>cocinacsv[[#This Row],[Ganancia bruta]]*cocinacsv[[#This Row],[Cantidad Ordenada]]</f>
        <v>31</v>
      </c>
    </row>
    <row r="113" spans="1:13" x14ac:dyDescent="0.25">
      <c r="A113">
        <v>44</v>
      </c>
      <c r="B113">
        <v>18</v>
      </c>
      <c r="C113" t="s">
        <v>71</v>
      </c>
      <c r="D113" t="s">
        <v>1157</v>
      </c>
      <c r="E113">
        <v>15</v>
      </c>
      <c r="F113">
        <v>26</v>
      </c>
      <c r="G113">
        <v>1</v>
      </c>
      <c r="H113">
        <v>34</v>
      </c>
      <c r="I113" t="s">
        <v>1137</v>
      </c>
      <c r="J113">
        <f>cocinacsv[[#This Row],[Precio Unitario]]-cocinacsv[[#This Row],[Costo Unitario]]</f>
        <v>11</v>
      </c>
      <c r="K113">
        <f>cocinacsv[[#This Row],[Precio Unitario]]</f>
        <v>26</v>
      </c>
      <c r="L113" s="1">
        <f>(cocinacsv[[#This Row],[Ganancia neta]]*cocinacsv[[#This Row],[Cantidad Ordenada]])/(cocinacsv[[#This Row],[Precio Unitario]]*cocinacsv[[#This Row],[Cantidad Ordenada]])</f>
        <v>0.42307692307692307</v>
      </c>
      <c r="M113">
        <f>cocinacsv[[#This Row],[Ganancia bruta]]*cocinacsv[[#This Row],[Cantidad Ordenada]]</f>
        <v>26</v>
      </c>
    </row>
    <row r="114" spans="1:13" x14ac:dyDescent="0.25">
      <c r="A114">
        <v>44</v>
      </c>
      <c r="B114">
        <v>18</v>
      </c>
      <c r="C114" t="s">
        <v>60</v>
      </c>
      <c r="D114" t="s">
        <v>1158</v>
      </c>
      <c r="E114">
        <v>15</v>
      </c>
      <c r="F114">
        <v>25</v>
      </c>
      <c r="G114">
        <v>3</v>
      </c>
      <c r="H114">
        <v>8</v>
      </c>
      <c r="I114" t="s">
        <v>1136</v>
      </c>
      <c r="J114">
        <f>cocinacsv[[#This Row],[Precio Unitario]]-cocinacsv[[#This Row],[Costo Unitario]]</f>
        <v>10</v>
      </c>
      <c r="K114">
        <f>cocinacsv[[#This Row],[Precio Unitario]]</f>
        <v>25</v>
      </c>
      <c r="L114" s="1">
        <f>(cocinacsv[[#This Row],[Ganancia neta]]*cocinacsv[[#This Row],[Cantidad Ordenada]])/(cocinacsv[[#This Row],[Precio Unitario]]*cocinacsv[[#This Row],[Cantidad Ordenada]])</f>
        <v>0.4</v>
      </c>
      <c r="M114">
        <f>cocinacsv[[#This Row],[Ganancia bruta]]*cocinacsv[[#This Row],[Cantidad Ordenada]]</f>
        <v>75</v>
      </c>
    </row>
    <row r="115" spans="1:13" x14ac:dyDescent="0.25">
      <c r="A115">
        <v>44</v>
      </c>
      <c r="B115">
        <v>18</v>
      </c>
      <c r="C115" t="s">
        <v>42</v>
      </c>
      <c r="D115" t="s">
        <v>1155</v>
      </c>
      <c r="E115">
        <v>13</v>
      </c>
      <c r="F115">
        <v>21</v>
      </c>
      <c r="G115">
        <v>1</v>
      </c>
      <c r="H115">
        <v>43</v>
      </c>
      <c r="I115" t="s">
        <v>1136</v>
      </c>
      <c r="J115">
        <f>cocinacsv[[#This Row],[Precio Unitario]]-cocinacsv[[#This Row],[Costo Unitario]]</f>
        <v>8</v>
      </c>
      <c r="K115">
        <f>cocinacsv[[#This Row],[Precio Unitario]]</f>
        <v>21</v>
      </c>
      <c r="L115" s="1">
        <f>(cocinacsv[[#This Row],[Ganancia neta]]*cocinacsv[[#This Row],[Cantidad Ordenada]])/(cocinacsv[[#This Row],[Precio Unitario]]*cocinacsv[[#This Row],[Cantidad Ordenada]])</f>
        <v>0.38095238095238093</v>
      </c>
      <c r="M115">
        <f>cocinacsv[[#This Row],[Ganancia bruta]]*cocinacsv[[#This Row],[Cantidad Ordenada]]</f>
        <v>21</v>
      </c>
    </row>
    <row r="116" spans="1:13" x14ac:dyDescent="0.25">
      <c r="A116">
        <v>45</v>
      </c>
      <c r="B116">
        <v>17</v>
      </c>
      <c r="C116" t="s">
        <v>46</v>
      </c>
      <c r="D116" t="s">
        <v>1156</v>
      </c>
      <c r="E116">
        <v>10</v>
      </c>
      <c r="F116">
        <v>18</v>
      </c>
      <c r="G116">
        <v>3</v>
      </c>
      <c r="H116">
        <v>47</v>
      </c>
      <c r="I116" t="s">
        <v>1136</v>
      </c>
      <c r="J116">
        <f>cocinacsv[[#This Row],[Precio Unitario]]-cocinacsv[[#This Row],[Costo Unitario]]</f>
        <v>8</v>
      </c>
      <c r="K116">
        <f>cocinacsv[[#This Row],[Precio Unitario]]</f>
        <v>18</v>
      </c>
      <c r="L116" s="1">
        <f>(cocinacsv[[#This Row],[Ganancia neta]]*cocinacsv[[#This Row],[Cantidad Ordenada]])/(cocinacsv[[#This Row],[Precio Unitario]]*cocinacsv[[#This Row],[Cantidad Ordenada]])</f>
        <v>0.44444444444444442</v>
      </c>
      <c r="M116">
        <f>cocinacsv[[#This Row],[Ganancia bruta]]*cocinacsv[[#This Row],[Cantidad Ordenada]]</f>
        <v>54</v>
      </c>
    </row>
    <row r="117" spans="1:13" x14ac:dyDescent="0.25">
      <c r="A117">
        <v>46</v>
      </c>
      <c r="B117">
        <v>10</v>
      </c>
      <c r="C117" t="s">
        <v>40</v>
      </c>
      <c r="D117" t="s">
        <v>1140</v>
      </c>
      <c r="E117">
        <v>18</v>
      </c>
      <c r="F117">
        <v>30</v>
      </c>
      <c r="G117">
        <v>2</v>
      </c>
      <c r="H117">
        <v>23</v>
      </c>
      <c r="I117" t="s">
        <v>1137</v>
      </c>
      <c r="J117">
        <f>cocinacsv[[#This Row],[Precio Unitario]]-cocinacsv[[#This Row],[Costo Unitario]]</f>
        <v>12</v>
      </c>
      <c r="K117">
        <f>cocinacsv[[#This Row],[Precio Unitario]]</f>
        <v>30</v>
      </c>
      <c r="L117" s="1">
        <f>(cocinacsv[[#This Row],[Ganancia neta]]*cocinacsv[[#This Row],[Cantidad Ordenada]])/(cocinacsv[[#This Row],[Precio Unitario]]*cocinacsv[[#This Row],[Cantidad Ordenada]])</f>
        <v>0.4</v>
      </c>
      <c r="M117">
        <f>cocinacsv[[#This Row],[Ganancia bruta]]*cocinacsv[[#This Row],[Cantidad Ordenada]]</f>
        <v>60</v>
      </c>
    </row>
    <row r="118" spans="1:13" x14ac:dyDescent="0.25">
      <c r="A118">
        <v>46</v>
      </c>
      <c r="B118">
        <v>10</v>
      </c>
      <c r="C118" t="s">
        <v>38</v>
      </c>
      <c r="D118" t="s">
        <v>1152</v>
      </c>
      <c r="E118">
        <v>20</v>
      </c>
      <c r="F118">
        <v>34</v>
      </c>
      <c r="G118">
        <v>1</v>
      </c>
      <c r="H118">
        <v>48</v>
      </c>
      <c r="I118" t="s">
        <v>1137</v>
      </c>
      <c r="J118">
        <f>cocinacsv[[#This Row],[Precio Unitario]]-cocinacsv[[#This Row],[Costo Unitario]]</f>
        <v>14</v>
      </c>
      <c r="K118">
        <f>cocinacsv[[#This Row],[Precio Unitario]]</f>
        <v>34</v>
      </c>
      <c r="L118" s="1">
        <f>(cocinacsv[[#This Row],[Ganancia neta]]*cocinacsv[[#This Row],[Cantidad Ordenada]])/(cocinacsv[[#This Row],[Precio Unitario]]*cocinacsv[[#This Row],[Cantidad Ordenada]])</f>
        <v>0.41176470588235292</v>
      </c>
      <c r="M118">
        <f>cocinacsv[[#This Row],[Ganancia bruta]]*cocinacsv[[#This Row],[Cantidad Ordenada]]</f>
        <v>34</v>
      </c>
    </row>
    <row r="119" spans="1:13" x14ac:dyDescent="0.25">
      <c r="A119">
        <v>46</v>
      </c>
      <c r="B119">
        <v>10</v>
      </c>
      <c r="C119" t="s">
        <v>89</v>
      </c>
      <c r="D119" t="s">
        <v>1154</v>
      </c>
      <c r="E119">
        <v>14</v>
      </c>
      <c r="F119">
        <v>23</v>
      </c>
      <c r="G119">
        <v>2</v>
      </c>
      <c r="H119">
        <v>15</v>
      </c>
      <c r="I119" t="s">
        <v>1136</v>
      </c>
      <c r="J119">
        <f>cocinacsv[[#This Row],[Precio Unitario]]-cocinacsv[[#This Row],[Costo Unitario]]</f>
        <v>9</v>
      </c>
      <c r="K119">
        <f>cocinacsv[[#This Row],[Precio Unitario]]</f>
        <v>23</v>
      </c>
      <c r="L119" s="1">
        <f>(cocinacsv[[#This Row],[Ganancia neta]]*cocinacsv[[#This Row],[Cantidad Ordenada]])/(cocinacsv[[#This Row],[Precio Unitario]]*cocinacsv[[#This Row],[Cantidad Ordenada]])</f>
        <v>0.39130434782608697</v>
      </c>
      <c r="M119">
        <f>cocinacsv[[#This Row],[Ganancia bruta]]*cocinacsv[[#This Row],[Cantidad Ordenada]]</f>
        <v>46</v>
      </c>
    </row>
    <row r="120" spans="1:13" x14ac:dyDescent="0.25">
      <c r="A120">
        <v>47</v>
      </c>
      <c r="B120">
        <v>18</v>
      </c>
      <c r="C120" t="s">
        <v>112</v>
      </c>
      <c r="D120" t="s">
        <v>1146</v>
      </c>
      <c r="E120">
        <v>20</v>
      </c>
      <c r="F120">
        <v>33</v>
      </c>
      <c r="G120">
        <v>2</v>
      </c>
      <c r="H120">
        <v>56</v>
      </c>
      <c r="I120" t="s">
        <v>1136</v>
      </c>
      <c r="J120">
        <f>cocinacsv[[#This Row],[Precio Unitario]]-cocinacsv[[#This Row],[Costo Unitario]]</f>
        <v>13</v>
      </c>
      <c r="K120">
        <f>cocinacsv[[#This Row],[Precio Unitario]]</f>
        <v>33</v>
      </c>
      <c r="L120" s="1">
        <f>(cocinacsv[[#This Row],[Ganancia neta]]*cocinacsv[[#This Row],[Cantidad Ordenada]])/(cocinacsv[[#This Row],[Precio Unitario]]*cocinacsv[[#This Row],[Cantidad Ordenada]])</f>
        <v>0.39393939393939392</v>
      </c>
      <c r="M120">
        <f>cocinacsv[[#This Row],[Ganancia bruta]]*cocinacsv[[#This Row],[Cantidad Ordenada]]</f>
        <v>66</v>
      </c>
    </row>
    <row r="121" spans="1:13" x14ac:dyDescent="0.25">
      <c r="A121">
        <v>47</v>
      </c>
      <c r="B121">
        <v>18</v>
      </c>
      <c r="C121" t="s">
        <v>89</v>
      </c>
      <c r="D121" t="s">
        <v>1154</v>
      </c>
      <c r="E121">
        <v>14</v>
      </c>
      <c r="F121">
        <v>23</v>
      </c>
      <c r="G121">
        <v>1</v>
      </c>
      <c r="H121">
        <v>17</v>
      </c>
      <c r="I121" t="s">
        <v>1137</v>
      </c>
      <c r="J121">
        <f>cocinacsv[[#This Row],[Precio Unitario]]-cocinacsv[[#This Row],[Costo Unitario]]</f>
        <v>9</v>
      </c>
      <c r="K121">
        <f>cocinacsv[[#This Row],[Precio Unitario]]</f>
        <v>23</v>
      </c>
      <c r="L121" s="1">
        <f>(cocinacsv[[#This Row],[Ganancia neta]]*cocinacsv[[#This Row],[Cantidad Ordenada]])/(cocinacsv[[#This Row],[Precio Unitario]]*cocinacsv[[#This Row],[Cantidad Ordenada]])</f>
        <v>0.39130434782608697</v>
      </c>
      <c r="M121">
        <f>cocinacsv[[#This Row],[Ganancia bruta]]*cocinacsv[[#This Row],[Cantidad Ordenada]]</f>
        <v>23</v>
      </c>
    </row>
    <row r="122" spans="1:13" x14ac:dyDescent="0.25">
      <c r="A122">
        <v>47</v>
      </c>
      <c r="B122">
        <v>18</v>
      </c>
      <c r="C122" t="s">
        <v>66</v>
      </c>
      <c r="D122" t="s">
        <v>1153</v>
      </c>
      <c r="E122">
        <v>12</v>
      </c>
      <c r="F122">
        <v>20</v>
      </c>
      <c r="G122">
        <v>1</v>
      </c>
      <c r="H122">
        <v>14</v>
      </c>
      <c r="I122" t="s">
        <v>1137</v>
      </c>
      <c r="J122">
        <f>cocinacsv[[#This Row],[Precio Unitario]]-cocinacsv[[#This Row],[Costo Unitario]]</f>
        <v>8</v>
      </c>
      <c r="K122">
        <f>cocinacsv[[#This Row],[Precio Unitario]]</f>
        <v>20</v>
      </c>
      <c r="L122" s="1">
        <f>(cocinacsv[[#This Row],[Ganancia neta]]*cocinacsv[[#This Row],[Cantidad Ordenada]])/(cocinacsv[[#This Row],[Precio Unitario]]*cocinacsv[[#This Row],[Cantidad Ordenada]])</f>
        <v>0.4</v>
      </c>
      <c r="M122">
        <f>cocinacsv[[#This Row],[Ganancia bruta]]*cocinacsv[[#This Row],[Cantidad Ordenada]]</f>
        <v>20</v>
      </c>
    </row>
    <row r="123" spans="1:13" x14ac:dyDescent="0.25">
      <c r="A123">
        <v>48</v>
      </c>
      <c r="B123">
        <v>17</v>
      </c>
      <c r="C123" t="s">
        <v>50</v>
      </c>
      <c r="D123" t="s">
        <v>1142</v>
      </c>
      <c r="E123">
        <v>16</v>
      </c>
      <c r="F123">
        <v>27</v>
      </c>
      <c r="G123">
        <v>3</v>
      </c>
      <c r="H123">
        <v>37</v>
      </c>
      <c r="I123" t="s">
        <v>1137</v>
      </c>
      <c r="J123">
        <f>cocinacsv[[#This Row],[Precio Unitario]]-cocinacsv[[#This Row],[Costo Unitario]]</f>
        <v>11</v>
      </c>
      <c r="K123">
        <f>cocinacsv[[#This Row],[Precio Unitario]]</f>
        <v>27</v>
      </c>
      <c r="L123" s="1">
        <f>(cocinacsv[[#This Row],[Ganancia neta]]*cocinacsv[[#This Row],[Cantidad Ordenada]])/(cocinacsv[[#This Row],[Precio Unitario]]*cocinacsv[[#This Row],[Cantidad Ordenada]])</f>
        <v>0.40740740740740738</v>
      </c>
      <c r="M123">
        <f>cocinacsv[[#This Row],[Ganancia bruta]]*cocinacsv[[#This Row],[Cantidad Ordenada]]</f>
        <v>81</v>
      </c>
    </row>
    <row r="124" spans="1:13" x14ac:dyDescent="0.25">
      <c r="A124">
        <v>48</v>
      </c>
      <c r="B124">
        <v>17</v>
      </c>
      <c r="C124" t="s">
        <v>92</v>
      </c>
      <c r="D124" t="s">
        <v>1151</v>
      </c>
      <c r="E124">
        <v>13</v>
      </c>
      <c r="F124">
        <v>22</v>
      </c>
      <c r="G124">
        <v>2</v>
      </c>
      <c r="H124">
        <v>55</v>
      </c>
      <c r="I124" t="s">
        <v>1136</v>
      </c>
      <c r="J124">
        <f>cocinacsv[[#This Row],[Precio Unitario]]-cocinacsv[[#This Row],[Costo Unitario]]</f>
        <v>9</v>
      </c>
      <c r="K124">
        <f>cocinacsv[[#This Row],[Precio Unitario]]</f>
        <v>22</v>
      </c>
      <c r="L124" s="1">
        <f>(cocinacsv[[#This Row],[Ganancia neta]]*cocinacsv[[#This Row],[Cantidad Ordenada]])/(cocinacsv[[#This Row],[Precio Unitario]]*cocinacsv[[#This Row],[Cantidad Ordenada]])</f>
        <v>0.40909090909090912</v>
      </c>
      <c r="M124">
        <f>cocinacsv[[#This Row],[Ganancia bruta]]*cocinacsv[[#This Row],[Cantidad Ordenada]]</f>
        <v>44</v>
      </c>
    </row>
    <row r="125" spans="1:13" x14ac:dyDescent="0.25">
      <c r="A125">
        <v>48</v>
      </c>
      <c r="B125">
        <v>17</v>
      </c>
      <c r="C125" t="s">
        <v>112</v>
      </c>
      <c r="D125" t="s">
        <v>1146</v>
      </c>
      <c r="E125">
        <v>20</v>
      </c>
      <c r="F125">
        <v>33</v>
      </c>
      <c r="G125">
        <v>1</v>
      </c>
      <c r="H125">
        <v>32</v>
      </c>
      <c r="I125" t="s">
        <v>1137</v>
      </c>
      <c r="J125">
        <f>cocinacsv[[#This Row],[Precio Unitario]]-cocinacsv[[#This Row],[Costo Unitario]]</f>
        <v>13</v>
      </c>
      <c r="K125">
        <f>cocinacsv[[#This Row],[Precio Unitario]]</f>
        <v>33</v>
      </c>
      <c r="L125" s="1">
        <f>(cocinacsv[[#This Row],[Ganancia neta]]*cocinacsv[[#This Row],[Cantidad Ordenada]])/(cocinacsv[[#This Row],[Precio Unitario]]*cocinacsv[[#This Row],[Cantidad Ordenada]])</f>
        <v>0.39393939393939392</v>
      </c>
      <c r="M125">
        <f>cocinacsv[[#This Row],[Ganancia bruta]]*cocinacsv[[#This Row],[Cantidad Ordenada]]</f>
        <v>33</v>
      </c>
    </row>
    <row r="126" spans="1:13" x14ac:dyDescent="0.25">
      <c r="A126">
        <v>49</v>
      </c>
      <c r="B126">
        <v>8</v>
      </c>
      <c r="C126" t="s">
        <v>75</v>
      </c>
      <c r="D126" t="s">
        <v>1139</v>
      </c>
      <c r="E126">
        <v>14</v>
      </c>
      <c r="F126">
        <v>24</v>
      </c>
      <c r="G126">
        <v>3</v>
      </c>
      <c r="H126">
        <v>9</v>
      </c>
      <c r="I126" t="s">
        <v>1136</v>
      </c>
      <c r="J126">
        <f>cocinacsv[[#This Row],[Precio Unitario]]-cocinacsv[[#This Row],[Costo Unitario]]</f>
        <v>10</v>
      </c>
      <c r="K126">
        <f>cocinacsv[[#This Row],[Precio Unitario]]</f>
        <v>24</v>
      </c>
      <c r="L126" s="1">
        <f>(cocinacsv[[#This Row],[Ganancia neta]]*cocinacsv[[#This Row],[Cantidad Ordenada]])/(cocinacsv[[#This Row],[Precio Unitario]]*cocinacsv[[#This Row],[Cantidad Ordenada]])</f>
        <v>0.41666666666666669</v>
      </c>
      <c r="M126">
        <f>cocinacsv[[#This Row],[Ganancia bruta]]*cocinacsv[[#This Row],[Cantidad Ordenada]]</f>
        <v>72</v>
      </c>
    </row>
    <row r="127" spans="1:13" x14ac:dyDescent="0.25">
      <c r="A127">
        <v>49</v>
      </c>
      <c r="B127">
        <v>8</v>
      </c>
      <c r="C127" t="s">
        <v>105</v>
      </c>
      <c r="D127" t="s">
        <v>1150</v>
      </c>
      <c r="E127">
        <v>19</v>
      </c>
      <c r="F127">
        <v>32</v>
      </c>
      <c r="G127">
        <v>3</v>
      </c>
      <c r="H127">
        <v>27</v>
      </c>
      <c r="I127" t="s">
        <v>1136</v>
      </c>
      <c r="J127">
        <f>cocinacsv[[#This Row],[Precio Unitario]]-cocinacsv[[#This Row],[Costo Unitario]]</f>
        <v>13</v>
      </c>
      <c r="K127">
        <f>cocinacsv[[#This Row],[Precio Unitario]]</f>
        <v>32</v>
      </c>
      <c r="L127" s="1">
        <f>(cocinacsv[[#This Row],[Ganancia neta]]*cocinacsv[[#This Row],[Cantidad Ordenada]])/(cocinacsv[[#This Row],[Precio Unitario]]*cocinacsv[[#This Row],[Cantidad Ordenada]])</f>
        <v>0.40625</v>
      </c>
      <c r="M127">
        <f>cocinacsv[[#This Row],[Ganancia bruta]]*cocinacsv[[#This Row],[Cantidad Ordenada]]</f>
        <v>96</v>
      </c>
    </row>
    <row r="128" spans="1:13" x14ac:dyDescent="0.25">
      <c r="A128">
        <v>49</v>
      </c>
      <c r="B128">
        <v>8</v>
      </c>
      <c r="C128" t="s">
        <v>46</v>
      </c>
      <c r="D128" t="s">
        <v>1156</v>
      </c>
      <c r="E128">
        <v>10</v>
      </c>
      <c r="F128">
        <v>18</v>
      </c>
      <c r="G128">
        <v>1</v>
      </c>
      <c r="H128">
        <v>45</v>
      </c>
      <c r="I128" t="s">
        <v>1137</v>
      </c>
      <c r="J128">
        <f>cocinacsv[[#This Row],[Precio Unitario]]-cocinacsv[[#This Row],[Costo Unitario]]</f>
        <v>8</v>
      </c>
      <c r="K128">
        <f>cocinacsv[[#This Row],[Precio Unitario]]</f>
        <v>18</v>
      </c>
      <c r="L128" s="1">
        <f>(cocinacsv[[#This Row],[Ganancia neta]]*cocinacsv[[#This Row],[Cantidad Ordenada]])/(cocinacsv[[#This Row],[Precio Unitario]]*cocinacsv[[#This Row],[Cantidad Ordenada]])</f>
        <v>0.44444444444444442</v>
      </c>
      <c r="M128">
        <f>cocinacsv[[#This Row],[Ganancia bruta]]*cocinacsv[[#This Row],[Cantidad Ordenada]]</f>
        <v>18</v>
      </c>
    </row>
    <row r="129" spans="1:13" x14ac:dyDescent="0.25">
      <c r="A129">
        <v>50</v>
      </c>
      <c r="B129">
        <v>19</v>
      </c>
      <c r="C129" t="s">
        <v>105</v>
      </c>
      <c r="D129" t="s">
        <v>1150</v>
      </c>
      <c r="E129">
        <v>19</v>
      </c>
      <c r="F129">
        <v>32</v>
      </c>
      <c r="G129">
        <v>1</v>
      </c>
      <c r="H129">
        <v>6</v>
      </c>
      <c r="I129" t="s">
        <v>1136</v>
      </c>
      <c r="J129">
        <f>cocinacsv[[#This Row],[Precio Unitario]]-cocinacsv[[#This Row],[Costo Unitario]]</f>
        <v>13</v>
      </c>
      <c r="K129">
        <f>cocinacsv[[#This Row],[Precio Unitario]]</f>
        <v>32</v>
      </c>
      <c r="L129" s="1">
        <f>(cocinacsv[[#This Row],[Ganancia neta]]*cocinacsv[[#This Row],[Cantidad Ordenada]])/(cocinacsv[[#This Row],[Precio Unitario]]*cocinacsv[[#This Row],[Cantidad Ordenada]])</f>
        <v>0.40625</v>
      </c>
      <c r="M129">
        <f>cocinacsv[[#This Row],[Ganancia bruta]]*cocinacsv[[#This Row],[Cantidad Ordenada]]</f>
        <v>32</v>
      </c>
    </row>
    <row r="130" spans="1:13" x14ac:dyDescent="0.25">
      <c r="A130">
        <v>50</v>
      </c>
      <c r="B130">
        <v>19</v>
      </c>
      <c r="C130" t="s">
        <v>92</v>
      </c>
      <c r="D130" t="s">
        <v>1151</v>
      </c>
      <c r="E130">
        <v>13</v>
      </c>
      <c r="F130">
        <v>22</v>
      </c>
      <c r="G130">
        <v>2</v>
      </c>
      <c r="H130">
        <v>15</v>
      </c>
      <c r="I130" t="s">
        <v>1136</v>
      </c>
      <c r="J130">
        <f>cocinacsv[[#This Row],[Precio Unitario]]-cocinacsv[[#This Row],[Costo Unitario]]</f>
        <v>9</v>
      </c>
      <c r="K130">
        <f>cocinacsv[[#This Row],[Precio Unitario]]</f>
        <v>22</v>
      </c>
      <c r="L130" s="1">
        <f>(cocinacsv[[#This Row],[Ganancia neta]]*cocinacsv[[#This Row],[Cantidad Ordenada]])/(cocinacsv[[#This Row],[Precio Unitario]]*cocinacsv[[#This Row],[Cantidad Ordenada]])</f>
        <v>0.40909090909090912</v>
      </c>
      <c r="M130">
        <f>cocinacsv[[#This Row],[Ganancia bruta]]*cocinacsv[[#This Row],[Cantidad Ordenada]]</f>
        <v>44</v>
      </c>
    </row>
    <row r="131" spans="1:13" x14ac:dyDescent="0.25">
      <c r="A131">
        <v>51</v>
      </c>
      <c r="B131">
        <v>12</v>
      </c>
      <c r="C131" t="s">
        <v>89</v>
      </c>
      <c r="D131" t="s">
        <v>1154</v>
      </c>
      <c r="E131">
        <v>14</v>
      </c>
      <c r="F131">
        <v>23</v>
      </c>
      <c r="G131">
        <v>2</v>
      </c>
      <c r="H131">
        <v>33</v>
      </c>
      <c r="I131" t="s">
        <v>1137</v>
      </c>
      <c r="J131">
        <f>cocinacsv[[#This Row],[Precio Unitario]]-cocinacsv[[#This Row],[Costo Unitario]]</f>
        <v>9</v>
      </c>
      <c r="K131">
        <f>cocinacsv[[#This Row],[Precio Unitario]]</f>
        <v>23</v>
      </c>
      <c r="L131" s="1">
        <f>(cocinacsv[[#This Row],[Ganancia neta]]*cocinacsv[[#This Row],[Cantidad Ordenada]])/(cocinacsv[[#This Row],[Precio Unitario]]*cocinacsv[[#This Row],[Cantidad Ordenada]])</f>
        <v>0.39130434782608697</v>
      </c>
      <c r="M131">
        <f>cocinacsv[[#This Row],[Ganancia bruta]]*cocinacsv[[#This Row],[Cantidad Ordenada]]</f>
        <v>46</v>
      </c>
    </row>
    <row r="132" spans="1:13" x14ac:dyDescent="0.25">
      <c r="A132">
        <v>51</v>
      </c>
      <c r="B132">
        <v>12</v>
      </c>
      <c r="C132" t="s">
        <v>112</v>
      </c>
      <c r="D132" t="s">
        <v>1146</v>
      </c>
      <c r="E132">
        <v>20</v>
      </c>
      <c r="F132">
        <v>33</v>
      </c>
      <c r="G132">
        <v>3</v>
      </c>
      <c r="H132">
        <v>56</v>
      </c>
      <c r="I132" t="s">
        <v>1136</v>
      </c>
      <c r="J132">
        <f>cocinacsv[[#This Row],[Precio Unitario]]-cocinacsv[[#This Row],[Costo Unitario]]</f>
        <v>13</v>
      </c>
      <c r="K132">
        <f>cocinacsv[[#This Row],[Precio Unitario]]</f>
        <v>33</v>
      </c>
      <c r="L132" s="1">
        <f>(cocinacsv[[#This Row],[Ganancia neta]]*cocinacsv[[#This Row],[Cantidad Ordenada]])/(cocinacsv[[#This Row],[Precio Unitario]]*cocinacsv[[#This Row],[Cantidad Ordenada]])</f>
        <v>0.39393939393939392</v>
      </c>
      <c r="M132">
        <f>cocinacsv[[#This Row],[Ganancia bruta]]*cocinacsv[[#This Row],[Cantidad Ordenada]]</f>
        <v>99</v>
      </c>
    </row>
    <row r="133" spans="1:13" x14ac:dyDescent="0.25">
      <c r="A133">
        <v>51</v>
      </c>
      <c r="B133">
        <v>12</v>
      </c>
      <c r="C133" t="s">
        <v>92</v>
      </c>
      <c r="D133" t="s">
        <v>1151</v>
      </c>
      <c r="E133">
        <v>13</v>
      </c>
      <c r="F133">
        <v>22</v>
      </c>
      <c r="G133">
        <v>2</v>
      </c>
      <c r="H133">
        <v>53</v>
      </c>
      <c r="I133" t="s">
        <v>1136</v>
      </c>
      <c r="J133">
        <f>cocinacsv[[#This Row],[Precio Unitario]]-cocinacsv[[#This Row],[Costo Unitario]]</f>
        <v>9</v>
      </c>
      <c r="K133">
        <f>cocinacsv[[#This Row],[Precio Unitario]]</f>
        <v>22</v>
      </c>
      <c r="L133" s="1">
        <f>(cocinacsv[[#This Row],[Ganancia neta]]*cocinacsv[[#This Row],[Cantidad Ordenada]])/(cocinacsv[[#This Row],[Precio Unitario]]*cocinacsv[[#This Row],[Cantidad Ordenada]])</f>
        <v>0.40909090909090912</v>
      </c>
      <c r="M133">
        <f>cocinacsv[[#This Row],[Ganancia bruta]]*cocinacsv[[#This Row],[Cantidad Ordenada]]</f>
        <v>44</v>
      </c>
    </row>
    <row r="134" spans="1:13" x14ac:dyDescent="0.25">
      <c r="A134">
        <v>51</v>
      </c>
      <c r="B134">
        <v>12</v>
      </c>
      <c r="C134" t="s">
        <v>46</v>
      </c>
      <c r="D134" t="s">
        <v>1156</v>
      </c>
      <c r="E134">
        <v>10</v>
      </c>
      <c r="F134">
        <v>18</v>
      </c>
      <c r="G134">
        <v>2</v>
      </c>
      <c r="H134">
        <v>22</v>
      </c>
      <c r="I134" t="s">
        <v>1136</v>
      </c>
      <c r="J134">
        <f>cocinacsv[[#This Row],[Precio Unitario]]-cocinacsv[[#This Row],[Costo Unitario]]</f>
        <v>8</v>
      </c>
      <c r="K134">
        <f>cocinacsv[[#This Row],[Precio Unitario]]</f>
        <v>18</v>
      </c>
      <c r="L134" s="1">
        <f>(cocinacsv[[#This Row],[Ganancia neta]]*cocinacsv[[#This Row],[Cantidad Ordenada]])/(cocinacsv[[#This Row],[Precio Unitario]]*cocinacsv[[#This Row],[Cantidad Ordenada]])</f>
        <v>0.44444444444444442</v>
      </c>
      <c r="M134">
        <f>cocinacsv[[#This Row],[Ganancia bruta]]*cocinacsv[[#This Row],[Cantidad Ordenada]]</f>
        <v>36</v>
      </c>
    </row>
    <row r="135" spans="1:13" x14ac:dyDescent="0.25">
      <c r="A135">
        <v>52</v>
      </c>
      <c r="B135">
        <v>7</v>
      </c>
      <c r="C135" t="s">
        <v>112</v>
      </c>
      <c r="D135" t="s">
        <v>1146</v>
      </c>
      <c r="E135">
        <v>20</v>
      </c>
      <c r="F135">
        <v>33</v>
      </c>
      <c r="G135">
        <v>3</v>
      </c>
      <c r="H135">
        <v>13</v>
      </c>
      <c r="I135" t="s">
        <v>1136</v>
      </c>
      <c r="J135">
        <f>cocinacsv[[#This Row],[Precio Unitario]]-cocinacsv[[#This Row],[Costo Unitario]]</f>
        <v>13</v>
      </c>
      <c r="K135">
        <f>cocinacsv[[#This Row],[Precio Unitario]]</f>
        <v>33</v>
      </c>
      <c r="L135" s="1">
        <f>(cocinacsv[[#This Row],[Ganancia neta]]*cocinacsv[[#This Row],[Cantidad Ordenada]])/(cocinacsv[[#This Row],[Precio Unitario]]*cocinacsv[[#This Row],[Cantidad Ordenada]])</f>
        <v>0.39393939393939392</v>
      </c>
      <c r="M135">
        <f>cocinacsv[[#This Row],[Ganancia bruta]]*cocinacsv[[#This Row],[Cantidad Ordenada]]</f>
        <v>99</v>
      </c>
    </row>
    <row r="136" spans="1:13" x14ac:dyDescent="0.25">
      <c r="A136">
        <v>52</v>
      </c>
      <c r="B136">
        <v>7</v>
      </c>
      <c r="C136" t="s">
        <v>56</v>
      </c>
      <c r="D136" t="s">
        <v>1141</v>
      </c>
      <c r="E136">
        <v>19</v>
      </c>
      <c r="F136">
        <v>31</v>
      </c>
      <c r="G136">
        <v>2</v>
      </c>
      <c r="H136">
        <v>17</v>
      </c>
      <c r="I136" t="s">
        <v>1137</v>
      </c>
      <c r="J136">
        <f>cocinacsv[[#This Row],[Precio Unitario]]-cocinacsv[[#This Row],[Costo Unitario]]</f>
        <v>12</v>
      </c>
      <c r="K136">
        <f>cocinacsv[[#This Row],[Precio Unitario]]</f>
        <v>31</v>
      </c>
      <c r="L136" s="1">
        <f>(cocinacsv[[#This Row],[Ganancia neta]]*cocinacsv[[#This Row],[Cantidad Ordenada]])/(cocinacsv[[#This Row],[Precio Unitario]]*cocinacsv[[#This Row],[Cantidad Ordenada]])</f>
        <v>0.38709677419354838</v>
      </c>
      <c r="M136">
        <f>cocinacsv[[#This Row],[Ganancia bruta]]*cocinacsv[[#This Row],[Cantidad Ordenada]]</f>
        <v>62</v>
      </c>
    </row>
    <row r="137" spans="1:13" x14ac:dyDescent="0.25">
      <c r="A137">
        <v>52</v>
      </c>
      <c r="B137">
        <v>7</v>
      </c>
      <c r="C137" t="s">
        <v>38</v>
      </c>
      <c r="D137" t="s">
        <v>1152</v>
      </c>
      <c r="E137">
        <v>20</v>
      </c>
      <c r="F137">
        <v>34</v>
      </c>
      <c r="G137">
        <v>3</v>
      </c>
      <c r="H137">
        <v>32</v>
      </c>
      <c r="I137" t="s">
        <v>1136</v>
      </c>
      <c r="J137">
        <f>cocinacsv[[#This Row],[Precio Unitario]]-cocinacsv[[#This Row],[Costo Unitario]]</f>
        <v>14</v>
      </c>
      <c r="K137">
        <f>cocinacsv[[#This Row],[Precio Unitario]]</f>
        <v>34</v>
      </c>
      <c r="L137" s="1">
        <f>(cocinacsv[[#This Row],[Ganancia neta]]*cocinacsv[[#This Row],[Cantidad Ordenada]])/(cocinacsv[[#This Row],[Precio Unitario]]*cocinacsv[[#This Row],[Cantidad Ordenada]])</f>
        <v>0.41176470588235292</v>
      </c>
      <c r="M137">
        <f>cocinacsv[[#This Row],[Ganancia bruta]]*cocinacsv[[#This Row],[Cantidad Ordenada]]</f>
        <v>102</v>
      </c>
    </row>
    <row r="138" spans="1:13" x14ac:dyDescent="0.25">
      <c r="A138">
        <v>53</v>
      </c>
      <c r="B138">
        <v>16</v>
      </c>
      <c r="C138" t="s">
        <v>89</v>
      </c>
      <c r="D138" t="s">
        <v>1154</v>
      </c>
      <c r="E138">
        <v>14</v>
      </c>
      <c r="F138">
        <v>23</v>
      </c>
      <c r="G138">
        <v>3</v>
      </c>
      <c r="H138">
        <v>47</v>
      </c>
      <c r="I138" t="s">
        <v>1137</v>
      </c>
      <c r="J138">
        <f>cocinacsv[[#This Row],[Precio Unitario]]-cocinacsv[[#This Row],[Costo Unitario]]</f>
        <v>9</v>
      </c>
      <c r="K138">
        <f>cocinacsv[[#This Row],[Precio Unitario]]</f>
        <v>23</v>
      </c>
      <c r="L138" s="1">
        <f>(cocinacsv[[#This Row],[Ganancia neta]]*cocinacsv[[#This Row],[Cantidad Ordenada]])/(cocinacsv[[#This Row],[Precio Unitario]]*cocinacsv[[#This Row],[Cantidad Ordenada]])</f>
        <v>0.39130434782608697</v>
      </c>
      <c r="M138">
        <f>cocinacsv[[#This Row],[Ganancia bruta]]*cocinacsv[[#This Row],[Cantidad Ordenada]]</f>
        <v>69</v>
      </c>
    </row>
    <row r="139" spans="1:13" x14ac:dyDescent="0.25">
      <c r="A139">
        <v>53</v>
      </c>
      <c r="B139">
        <v>16</v>
      </c>
      <c r="C139" t="s">
        <v>40</v>
      </c>
      <c r="D139" t="s">
        <v>1140</v>
      </c>
      <c r="E139">
        <v>18</v>
      </c>
      <c r="F139">
        <v>30</v>
      </c>
      <c r="G139">
        <v>3</v>
      </c>
      <c r="H139">
        <v>39</v>
      </c>
      <c r="I139" t="s">
        <v>1137</v>
      </c>
      <c r="J139">
        <f>cocinacsv[[#This Row],[Precio Unitario]]-cocinacsv[[#This Row],[Costo Unitario]]</f>
        <v>12</v>
      </c>
      <c r="K139">
        <f>cocinacsv[[#This Row],[Precio Unitario]]</f>
        <v>30</v>
      </c>
      <c r="L139" s="1">
        <f>(cocinacsv[[#This Row],[Ganancia neta]]*cocinacsv[[#This Row],[Cantidad Ordenada]])/(cocinacsv[[#This Row],[Precio Unitario]]*cocinacsv[[#This Row],[Cantidad Ordenada]])</f>
        <v>0.4</v>
      </c>
      <c r="M139">
        <f>cocinacsv[[#This Row],[Ganancia bruta]]*cocinacsv[[#This Row],[Cantidad Ordenada]]</f>
        <v>90</v>
      </c>
    </row>
    <row r="140" spans="1:13" x14ac:dyDescent="0.25">
      <c r="A140">
        <v>53</v>
      </c>
      <c r="B140">
        <v>16</v>
      </c>
      <c r="C140" t="s">
        <v>44</v>
      </c>
      <c r="D140" t="s">
        <v>1144</v>
      </c>
      <c r="E140">
        <v>22</v>
      </c>
      <c r="F140">
        <v>36</v>
      </c>
      <c r="G140">
        <v>3</v>
      </c>
      <c r="H140">
        <v>26</v>
      </c>
      <c r="I140" t="s">
        <v>1136</v>
      </c>
      <c r="J140">
        <f>cocinacsv[[#This Row],[Precio Unitario]]-cocinacsv[[#This Row],[Costo Unitario]]</f>
        <v>14</v>
      </c>
      <c r="K140">
        <f>cocinacsv[[#This Row],[Precio Unitario]]</f>
        <v>36</v>
      </c>
      <c r="L140" s="1">
        <f>(cocinacsv[[#This Row],[Ganancia neta]]*cocinacsv[[#This Row],[Cantidad Ordenada]])/(cocinacsv[[#This Row],[Precio Unitario]]*cocinacsv[[#This Row],[Cantidad Ordenada]])</f>
        <v>0.3888888888888889</v>
      </c>
      <c r="M140">
        <f>cocinacsv[[#This Row],[Ganancia bruta]]*cocinacsv[[#This Row],[Cantidad Ordenada]]</f>
        <v>108</v>
      </c>
    </row>
    <row r="141" spans="1:13" x14ac:dyDescent="0.25">
      <c r="A141">
        <v>54</v>
      </c>
      <c r="B141">
        <v>6</v>
      </c>
      <c r="C141" t="s">
        <v>19</v>
      </c>
      <c r="D141" t="s">
        <v>1149</v>
      </c>
      <c r="E141">
        <v>21</v>
      </c>
      <c r="F141">
        <v>35</v>
      </c>
      <c r="G141">
        <v>3</v>
      </c>
      <c r="H141">
        <v>47</v>
      </c>
      <c r="I141" t="s">
        <v>1136</v>
      </c>
      <c r="J141">
        <f>cocinacsv[[#This Row],[Precio Unitario]]-cocinacsv[[#This Row],[Costo Unitario]]</f>
        <v>14</v>
      </c>
      <c r="K141">
        <f>cocinacsv[[#This Row],[Precio Unitario]]</f>
        <v>35</v>
      </c>
      <c r="L141" s="1">
        <f>(cocinacsv[[#This Row],[Ganancia neta]]*cocinacsv[[#This Row],[Cantidad Ordenada]])/(cocinacsv[[#This Row],[Precio Unitario]]*cocinacsv[[#This Row],[Cantidad Ordenada]])</f>
        <v>0.4</v>
      </c>
      <c r="M141">
        <f>cocinacsv[[#This Row],[Ganancia bruta]]*cocinacsv[[#This Row],[Cantidad Ordenada]]</f>
        <v>105</v>
      </c>
    </row>
    <row r="142" spans="1:13" x14ac:dyDescent="0.25">
      <c r="A142">
        <v>54</v>
      </c>
      <c r="B142">
        <v>6</v>
      </c>
      <c r="C142" t="s">
        <v>56</v>
      </c>
      <c r="D142" t="s">
        <v>1141</v>
      </c>
      <c r="E142">
        <v>19</v>
      </c>
      <c r="F142">
        <v>31</v>
      </c>
      <c r="G142">
        <v>1</v>
      </c>
      <c r="H142">
        <v>55</v>
      </c>
      <c r="I142" t="s">
        <v>1137</v>
      </c>
      <c r="J142">
        <f>cocinacsv[[#This Row],[Precio Unitario]]-cocinacsv[[#This Row],[Costo Unitario]]</f>
        <v>12</v>
      </c>
      <c r="K142">
        <f>cocinacsv[[#This Row],[Precio Unitario]]</f>
        <v>31</v>
      </c>
      <c r="L142" s="1">
        <f>(cocinacsv[[#This Row],[Ganancia neta]]*cocinacsv[[#This Row],[Cantidad Ordenada]])/(cocinacsv[[#This Row],[Precio Unitario]]*cocinacsv[[#This Row],[Cantidad Ordenada]])</f>
        <v>0.38709677419354838</v>
      </c>
      <c r="M142">
        <f>cocinacsv[[#This Row],[Ganancia bruta]]*cocinacsv[[#This Row],[Cantidad Ordenada]]</f>
        <v>31</v>
      </c>
    </row>
    <row r="143" spans="1:13" x14ac:dyDescent="0.25">
      <c r="A143">
        <v>54</v>
      </c>
      <c r="B143">
        <v>6</v>
      </c>
      <c r="C143" t="s">
        <v>46</v>
      </c>
      <c r="D143" t="s">
        <v>1156</v>
      </c>
      <c r="E143">
        <v>10</v>
      </c>
      <c r="F143">
        <v>18</v>
      </c>
      <c r="G143">
        <v>1</v>
      </c>
      <c r="H143">
        <v>55</v>
      </c>
      <c r="I143" t="s">
        <v>1137</v>
      </c>
      <c r="J143">
        <f>cocinacsv[[#This Row],[Precio Unitario]]-cocinacsv[[#This Row],[Costo Unitario]]</f>
        <v>8</v>
      </c>
      <c r="K143">
        <f>cocinacsv[[#This Row],[Precio Unitario]]</f>
        <v>18</v>
      </c>
      <c r="L143" s="1">
        <f>(cocinacsv[[#This Row],[Ganancia neta]]*cocinacsv[[#This Row],[Cantidad Ordenada]])/(cocinacsv[[#This Row],[Precio Unitario]]*cocinacsv[[#This Row],[Cantidad Ordenada]])</f>
        <v>0.44444444444444442</v>
      </c>
      <c r="M143">
        <f>cocinacsv[[#This Row],[Ganancia bruta]]*cocinacsv[[#This Row],[Cantidad Ordenada]]</f>
        <v>18</v>
      </c>
    </row>
    <row r="144" spans="1:13" x14ac:dyDescent="0.25">
      <c r="A144">
        <v>54</v>
      </c>
      <c r="B144">
        <v>6</v>
      </c>
      <c r="C144" t="s">
        <v>112</v>
      </c>
      <c r="D144" t="s">
        <v>1146</v>
      </c>
      <c r="E144">
        <v>20</v>
      </c>
      <c r="F144">
        <v>33</v>
      </c>
      <c r="G144">
        <v>1</v>
      </c>
      <c r="H144">
        <v>46</v>
      </c>
      <c r="I144" t="s">
        <v>1137</v>
      </c>
      <c r="J144">
        <f>cocinacsv[[#This Row],[Precio Unitario]]-cocinacsv[[#This Row],[Costo Unitario]]</f>
        <v>13</v>
      </c>
      <c r="K144">
        <f>cocinacsv[[#This Row],[Precio Unitario]]</f>
        <v>33</v>
      </c>
      <c r="L144" s="1">
        <f>(cocinacsv[[#This Row],[Ganancia neta]]*cocinacsv[[#This Row],[Cantidad Ordenada]])/(cocinacsv[[#This Row],[Precio Unitario]]*cocinacsv[[#This Row],[Cantidad Ordenada]])</f>
        <v>0.39393939393939392</v>
      </c>
      <c r="M144">
        <f>cocinacsv[[#This Row],[Ganancia bruta]]*cocinacsv[[#This Row],[Cantidad Ordenada]]</f>
        <v>33</v>
      </c>
    </row>
    <row r="145" spans="1:13" x14ac:dyDescent="0.25">
      <c r="A145">
        <v>55</v>
      </c>
      <c r="B145">
        <v>20</v>
      </c>
      <c r="C145" t="s">
        <v>112</v>
      </c>
      <c r="D145" t="s">
        <v>1146</v>
      </c>
      <c r="E145">
        <v>20</v>
      </c>
      <c r="F145">
        <v>33</v>
      </c>
      <c r="G145">
        <v>3</v>
      </c>
      <c r="H145">
        <v>27</v>
      </c>
      <c r="I145" t="s">
        <v>1137</v>
      </c>
      <c r="J145">
        <f>cocinacsv[[#This Row],[Precio Unitario]]-cocinacsv[[#This Row],[Costo Unitario]]</f>
        <v>13</v>
      </c>
      <c r="K145">
        <f>cocinacsv[[#This Row],[Precio Unitario]]</f>
        <v>33</v>
      </c>
      <c r="L145" s="1">
        <f>(cocinacsv[[#This Row],[Ganancia neta]]*cocinacsv[[#This Row],[Cantidad Ordenada]])/(cocinacsv[[#This Row],[Precio Unitario]]*cocinacsv[[#This Row],[Cantidad Ordenada]])</f>
        <v>0.39393939393939392</v>
      </c>
      <c r="M145">
        <f>cocinacsv[[#This Row],[Ganancia bruta]]*cocinacsv[[#This Row],[Cantidad Ordenada]]</f>
        <v>99</v>
      </c>
    </row>
    <row r="146" spans="1:13" x14ac:dyDescent="0.25">
      <c r="A146">
        <v>55</v>
      </c>
      <c r="B146">
        <v>20</v>
      </c>
      <c r="C146" t="s">
        <v>75</v>
      </c>
      <c r="D146" t="s">
        <v>1139</v>
      </c>
      <c r="E146">
        <v>14</v>
      </c>
      <c r="F146">
        <v>24</v>
      </c>
      <c r="G146">
        <v>1</v>
      </c>
      <c r="H146">
        <v>5</v>
      </c>
      <c r="I146" t="s">
        <v>1136</v>
      </c>
      <c r="J146">
        <f>cocinacsv[[#This Row],[Precio Unitario]]-cocinacsv[[#This Row],[Costo Unitario]]</f>
        <v>10</v>
      </c>
      <c r="K146">
        <f>cocinacsv[[#This Row],[Precio Unitario]]</f>
        <v>24</v>
      </c>
      <c r="L146" s="1">
        <f>(cocinacsv[[#This Row],[Ganancia neta]]*cocinacsv[[#This Row],[Cantidad Ordenada]])/(cocinacsv[[#This Row],[Precio Unitario]]*cocinacsv[[#This Row],[Cantidad Ordenada]])</f>
        <v>0.41666666666666669</v>
      </c>
      <c r="M146">
        <f>cocinacsv[[#This Row],[Ganancia bruta]]*cocinacsv[[#This Row],[Cantidad Ordenada]]</f>
        <v>24</v>
      </c>
    </row>
    <row r="147" spans="1:13" x14ac:dyDescent="0.25">
      <c r="A147">
        <v>55</v>
      </c>
      <c r="B147">
        <v>20</v>
      </c>
      <c r="C147" t="s">
        <v>44</v>
      </c>
      <c r="D147" t="s">
        <v>1144</v>
      </c>
      <c r="E147">
        <v>22</v>
      </c>
      <c r="F147">
        <v>36</v>
      </c>
      <c r="G147">
        <v>1</v>
      </c>
      <c r="H147">
        <v>51</v>
      </c>
      <c r="I147" t="s">
        <v>1137</v>
      </c>
      <c r="J147">
        <f>cocinacsv[[#This Row],[Precio Unitario]]-cocinacsv[[#This Row],[Costo Unitario]]</f>
        <v>14</v>
      </c>
      <c r="K147">
        <f>cocinacsv[[#This Row],[Precio Unitario]]</f>
        <v>36</v>
      </c>
      <c r="L147" s="1">
        <f>(cocinacsv[[#This Row],[Ganancia neta]]*cocinacsv[[#This Row],[Cantidad Ordenada]])/(cocinacsv[[#This Row],[Precio Unitario]]*cocinacsv[[#This Row],[Cantidad Ordenada]])</f>
        <v>0.3888888888888889</v>
      </c>
      <c r="M147">
        <f>cocinacsv[[#This Row],[Ganancia bruta]]*cocinacsv[[#This Row],[Cantidad Ordenada]]</f>
        <v>36</v>
      </c>
    </row>
    <row r="148" spans="1:13" x14ac:dyDescent="0.25">
      <c r="A148">
        <v>55</v>
      </c>
      <c r="B148">
        <v>20</v>
      </c>
      <c r="C148" t="s">
        <v>105</v>
      </c>
      <c r="D148" t="s">
        <v>1150</v>
      </c>
      <c r="E148">
        <v>19</v>
      </c>
      <c r="F148">
        <v>32</v>
      </c>
      <c r="G148">
        <v>3</v>
      </c>
      <c r="H148">
        <v>13</v>
      </c>
      <c r="I148" t="s">
        <v>1136</v>
      </c>
      <c r="J148">
        <f>cocinacsv[[#This Row],[Precio Unitario]]-cocinacsv[[#This Row],[Costo Unitario]]</f>
        <v>13</v>
      </c>
      <c r="K148">
        <f>cocinacsv[[#This Row],[Precio Unitario]]</f>
        <v>32</v>
      </c>
      <c r="L148" s="1">
        <f>(cocinacsv[[#This Row],[Ganancia neta]]*cocinacsv[[#This Row],[Cantidad Ordenada]])/(cocinacsv[[#This Row],[Precio Unitario]]*cocinacsv[[#This Row],[Cantidad Ordenada]])</f>
        <v>0.40625</v>
      </c>
      <c r="M148">
        <f>cocinacsv[[#This Row],[Ganancia bruta]]*cocinacsv[[#This Row],[Cantidad Ordenada]]</f>
        <v>96</v>
      </c>
    </row>
    <row r="149" spans="1:13" x14ac:dyDescent="0.25">
      <c r="A149">
        <v>56</v>
      </c>
      <c r="B149">
        <v>1</v>
      </c>
      <c r="C149" t="s">
        <v>26</v>
      </c>
      <c r="D149" t="s">
        <v>1145</v>
      </c>
      <c r="E149">
        <v>17</v>
      </c>
      <c r="F149">
        <v>29</v>
      </c>
      <c r="G149">
        <v>1</v>
      </c>
      <c r="H149">
        <v>38</v>
      </c>
      <c r="I149" t="s">
        <v>1136</v>
      </c>
      <c r="J149">
        <f>cocinacsv[[#This Row],[Precio Unitario]]-cocinacsv[[#This Row],[Costo Unitario]]</f>
        <v>12</v>
      </c>
      <c r="K149">
        <f>cocinacsv[[#This Row],[Precio Unitario]]</f>
        <v>29</v>
      </c>
      <c r="L149" s="1">
        <f>(cocinacsv[[#This Row],[Ganancia neta]]*cocinacsv[[#This Row],[Cantidad Ordenada]])/(cocinacsv[[#This Row],[Precio Unitario]]*cocinacsv[[#This Row],[Cantidad Ordenada]])</f>
        <v>0.41379310344827586</v>
      </c>
      <c r="M149">
        <f>cocinacsv[[#This Row],[Ganancia bruta]]*cocinacsv[[#This Row],[Cantidad Ordenada]]</f>
        <v>29</v>
      </c>
    </row>
    <row r="150" spans="1:13" x14ac:dyDescent="0.25">
      <c r="A150">
        <v>56</v>
      </c>
      <c r="B150">
        <v>1</v>
      </c>
      <c r="C150" t="s">
        <v>53</v>
      </c>
      <c r="D150" t="s">
        <v>1148</v>
      </c>
      <c r="E150">
        <v>11</v>
      </c>
      <c r="F150">
        <v>19</v>
      </c>
      <c r="G150">
        <v>1</v>
      </c>
      <c r="H150">
        <v>40</v>
      </c>
      <c r="I150" t="s">
        <v>1137</v>
      </c>
      <c r="J150">
        <f>cocinacsv[[#This Row],[Precio Unitario]]-cocinacsv[[#This Row],[Costo Unitario]]</f>
        <v>8</v>
      </c>
      <c r="K150">
        <f>cocinacsv[[#This Row],[Precio Unitario]]</f>
        <v>19</v>
      </c>
      <c r="L150" s="1">
        <f>(cocinacsv[[#This Row],[Ganancia neta]]*cocinacsv[[#This Row],[Cantidad Ordenada]])/(cocinacsv[[#This Row],[Precio Unitario]]*cocinacsv[[#This Row],[Cantidad Ordenada]])</f>
        <v>0.42105263157894735</v>
      </c>
      <c r="M150">
        <f>cocinacsv[[#This Row],[Ganancia bruta]]*cocinacsv[[#This Row],[Cantidad Ordenada]]</f>
        <v>19</v>
      </c>
    </row>
    <row r="151" spans="1:13" x14ac:dyDescent="0.25">
      <c r="A151">
        <v>57</v>
      </c>
      <c r="B151">
        <v>18</v>
      </c>
      <c r="C151" t="s">
        <v>19</v>
      </c>
      <c r="D151" t="s">
        <v>1149</v>
      </c>
      <c r="E151">
        <v>21</v>
      </c>
      <c r="F151">
        <v>35</v>
      </c>
      <c r="G151">
        <v>1</v>
      </c>
      <c r="H151">
        <v>21</v>
      </c>
      <c r="I151" t="s">
        <v>1137</v>
      </c>
      <c r="J151">
        <f>cocinacsv[[#This Row],[Precio Unitario]]-cocinacsv[[#This Row],[Costo Unitario]]</f>
        <v>14</v>
      </c>
      <c r="K151">
        <f>cocinacsv[[#This Row],[Precio Unitario]]</f>
        <v>35</v>
      </c>
      <c r="L151" s="1">
        <f>(cocinacsv[[#This Row],[Ganancia neta]]*cocinacsv[[#This Row],[Cantidad Ordenada]])/(cocinacsv[[#This Row],[Precio Unitario]]*cocinacsv[[#This Row],[Cantidad Ordenada]])</f>
        <v>0.4</v>
      </c>
      <c r="M151">
        <f>cocinacsv[[#This Row],[Ganancia bruta]]*cocinacsv[[#This Row],[Cantidad Ordenada]]</f>
        <v>35</v>
      </c>
    </row>
    <row r="152" spans="1:13" x14ac:dyDescent="0.25">
      <c r="A152">
        <v>57</v>
      </c>
      <c r="B152">
        <v>18</v>
      </c>
      <c r="C152" t="s">
        <v>34</v>
      </c>
      <c r="D152" t="s">
        <v>1143</v>
      </c>
      <c r="E152">
        <v>25</v>
      </c>
      <c r="F152">
        <v>40</v>
      </c>
      <c r="G152">
        <v>1</v>
      </c>
      <c r="H152">
        <v>30</v>
      </c>
      <c r="I152" t="s">
        <v>1137</v>
      </c>
      <c r="J152">
        <f>cocinacsv[[#This Row],[Precio Unitario]]-cocinacsv[[#This Row],[Costo Unitario]]</f>
        <v>15</v>
      </c>
      <c r="K152">
        <f>cocinacsv[[#This Row],[Precio Unitario]]</f>
        <v>40</v>
      </c>
      <c r="L152" s="1">
        <f>(cocinacsv[[#This Row],[Ganancia neta]]*cocinacsv[[#This Row],[Cantidad Ordenada]])/(cocinacsv[[#This Row],[Precio Unitario]]*cocinacsv[[#This Row],[Cantidad Ordenada]])</f>
        <v>0.375</v>
      </c>
      <c r="M152">
        <f>cocinacsv[[#This Row],[Ganancia bruta]]*cocinacsv[[#This Row],[Cantidad Ordenada]]</f>
        <v>40</v>
      </c>
    </row>
    <row r="153" spans="1:13" x14ac:dyDescent="0.25">
      <c r="A153">
        <v>57</v>
      </c>
      <c r="B153">
        <v>18</v>
      </c>
      <c r="C153" t="s">
        <v>92</v>
      </c>
      <c r="D153" t="s">
        <v>1151</v>
      </c>
      <c r="E153">
        <v>13</v>
      </c>
      <c r="F153">
        <v>22</v>
      </c>
      <c r="G153">
        <v>1</v>
      </c>
      <c r="H153">
        <v>10</v>
      </c>
      <c r="I153" t="s">
        <v>1136</v>
      </c>
      <c r="J153">
        <f>cocinacsv[[#This Row],[Precio Unitario]]-cocinacsv[[#This Row],[Costo Unitario]]</f>
        <v>9</v>
      </c>
      <c r="K153">
        <f>cocinacsv[[#This Row],[Precio Unitario]]</f>
        <v>22</v>
      </c>
      <c r="L153" s="1">
        <f>(cocinacsv[[#This Row],[Ganancia neta]]*cocinacsv[[#This Row],[Cantidad Ordenada]])/(cocinacsv[[#This Row],[Precio Unitario]]*cocinacsv[[#This Row],[Cantidad Ordenada]])</f>
        <v>0.40909090909090912</v>
      </c>
      <c r="M153">
        <f>cocinacsv[[#This Row],[Ganancia bruta]]*cocinacsv[[#This Row],[Cantidad Ordenada]]</f>
        <v>22</v>
      </c>
    </row>
    <row r="154" spans="1:13" x14ac:dyDescent="0.25">
      <c r="A154">
        <v>57</v>
      </c>
      <c r="B154">
        <v>18</v>
      </c>
      <c r="C154" t="s">
        <v>44</v>
      </c>
      <c r="D154" t="s">
        <v>1144</v>
      </c>
      <c r="E154">
        <v>22</v>
      </c>
      <c r="F154">
        <v>36</v>
      </c>
      <c r="G154">
        <v>2</v>
      </c>
      <c r="H154">
        <v>7</v>
      </c>
      <c r="I154" t="s">
        <v>1137</v>
      </c>
      <c r="J154">
        <f>cocinacsv[[#This Row],[Precio Unitario]]-cocinacsv[[#This Row],[Costo Unitario]]</f>
        <v>14</v>
      </c>
      <c r="K154">
        <f>cocinacsv[[#This Row],[Precio Unitario]]</f>
        <v>36</v>
      </c>
      <c r="L154" s="1">
        <f>(cocinacsv[[#This Row],[Ganancia neta]]*cocinacsv[[#This Row],[Cantidad Ordenada]])/(cocinacsv[[#This Row],[Precio Unitario]]*cocinacsv[[#This Row],[Cantidad Ordenada]])</f>
        <v>0.3888888888888889</v>
      </c>
      <c r="M154">
        <f>cocinacsv[[#This Row],[Ganancia bruta]]*cocinacsv[[#This Row],[Cantidad Ordenada]]</f>
        <v>72</v>
      </c>
    </row>
    <row r="155" spans="1:13" x14ac:dyDescent="0.25">
      <c r="A155">
        <v>58</v>
      </c>
      <c r="B155">
        <v>8</v>
      </c>
      <c r="C155" t="s">
        <v>92</v>
      </c>
      <c r="D155" t="s">
        <v>1151</v>
      </c>
      <c r="E155">
        <v>13</v>
      </c>
      <c r="F155">
        <v>22</v>
      </c>
      <c r="G155">
        <v>1</v>
      </c>
      <c r="H155">
        <v>17</v>
      </c>
      <c r="I155" t="s">
        <v>1137</v>
      </c>
      <c r="J155">
        <f>cocinacsv[[#This Row],[Precio Unitario]]-cocinacsv[[#This Row],[Costo Unitario]]</f>
        <v>9</v>
      </c>
      <c r="K155">
        <f>cocinacsv[[#This Row],[Precio Unitario]]</f>
        <v>22</v>
      </c>
      <c r="L155" s="1">
        <f>(cocinacsv[[#This Row],[Ganancia neta]]*cocinacsv[[#This Row],[Cantidad Ordenada]])/(cocinacsv[[#This Row],[Precio Unitario]]*cocinacsv[[#This Row],[Cantidad Ordenada]])</f>
        <v>0.40909090909090912</v>
      </c>
      <c r="M155">
        <f>cocinacsv[[#This Row],[Ganancia bruta]]*cocinacsv[[#This Row],[Cantidad Ordenada]]</f>
        <v>22</v>
      </c>
    </row>
    <row r="156" spans="1:13" x14ac:dyDescent="0.25">
      <c r="A156">
        <v>58</v>
      </c>
      <c r="B156">
        <v>8</v>
      </c>
      <c r="C156" t="s">
        <v>66</v>
      </c>
      <c r="D156" t="s">
        <v>1153</v>
      </c>
      <c r="E156">
        <v>12</v>
      </c>
      <c r="F156">
        <v>20</v>
      </c>
      <c r="G156">
        <v>3</v>
      </c>
      <c r="H156">
        <v>56</v>
      </c>
      <c r="I156" t="s">
        <v>1137</v>
      </c>
      <c r="J156">
        <f>cocinacsv[[#This Row],[Precio Unitario]]-cocinacsv[[#This Row],[Costo Unitario]]</f>
        <v>8</v>
      </c>
      <c r="K156">
        <f>cocinacsv[[#This Row],[Precio Unitario]]</f>
        <v>20</v>
      </c>
      <c r="L156" s="1">
        <f>(cocinacsv[[#This Row],[Ganancia neta]]*cocinacsv[[#This Row],[Cantidad Ordenada]])/(cocinacsv[[#This Row],[Precio Unitario]]*cocinacsv[[#This Row],[Cantidad Ordenada]])</f>
        <v>0.4</v>
      </c>
      <c r="M156">
        <f>cocinacsv[[#This Row],[Ganancia bruta]]*cocinacsv[[#This Row],[Cantidad Ordenada]]</f>
        <v>60</v>
      </c>
    </row>
    <row r="157" spans="1:13" x14ac:dyDescent="0.25">
      <c r="A157">
        <v>59</v>
      </c>
      <c r="B157">
        <v>8</v>
      </c>
      <c r="C157" t="s">
        <v>53</v>
      </c>
      <c r="D157" t="s">
        <v>1148</v>
      </c>
      <c r="E157">
        <v>11</v>
      </c>
      <c r="F157">
        <v>19</v>
      </c>
      <c r="G157">
        <v>2</v>
      </c>
      <c r="H157">
        <v>13</v>
      </c>
      <c r="I157" t="s">
        <v>1136</v>
      </c>
      <c r="J157">
        <f>cocinacsv[[#This Row],[Precio Unitario]]-cocinacsv[[#This Row],[Costo Unitario]]</f>
        <v>8</v>
      </c>
      <c r="K157">
        <f>cocinacsv[[#This Row],[Precio Unitario]]</f>
        <v>19</v>
      </c>
      <c r="L157" s="1">
        <f>(cocinacsv[[#This Row],[Ganancia neta]]*cocinacsv[[#This Row],[Cantidad Ordenada]])/(cocinacsv[[#This Row],[Precio Unitario]]*cocinacsv[[#This Row],[Cantidad Ordenada]])</f>
        <v>0.42105263157894735</v>
      </c>
      <c r="M157">
        <f>cocinacsv[[#This Row],[Ganancia bruta]]*cocinacsv[[#This Row],[Cantidad Ordenada]]</f>
        <v>38</v>
      </c>
    </row>
    <row r="158" spans="1:13" x14ac:dyDescent="0.25">
      <c r="A158">
        <v>59</v>
      </c>
      <c r="B158">
        <v>8</v>
      </c>
      <c r="C158" t="s">
        <v>89</v>
      </c>
      <c r="D158" t="s">
        <v>1154</v>
      </c>
      <c r="E158">
        <v>14</v>
      </c>
      <c r="F158">
        <v>23</v>
      </c>
      <c r="G158">
        <v>2</v>
      </c>
      <c r="H158">
        <v>9</v>
      </c>
      <c r="I158" t="s">
        <v>1136</v>
      </c>
      <c r="J158">
        <f>cocinacsv[[#This Row],[Precio Unitario]]-cocinacsv[[#This Row],[Costo Unitario]]</f>
        <v>9</v>
      </c>
      <c r="K158">
        <f>cocinacsv[[#This Row],[Precio Unitario]]</f>
        <v>23</v>
      </c>
      <c r="L158" s="1">
        <f>(cocinacsv[[#This Row],[Ganancia neta]]*cocinacsv[[#This Row],[Cantidad Ordenada]])/(cocinacsv[[#This Row],[Precio Unitario]]*cocinacsv[[#This Row],[Cantidad Ordenada]])</f>
        <v>0.39130434782608697</v>
      </c>
      <c r="M158">
        <f>cocinacsv[[#This Row],[Ganancia bruta]]*cocinacsv[[#This Row],[Cantidad Ordenada]]</f>
        <v>46</v>
      </c>
    </row>
    <row r="159" spans="1:13" x14ac:dyDescent="0.25">
      <c r="A159">
        <v>59</v>
      </c>
      <c r="B159">
        <v>8</v>
      </c>
      <c r="C159" t="s">
        <v>46</v>
      </c>
      <c r="D159" t="s">
        <v>1156</v>
      </c>
      <c r="E159">
        <v>10</v>
      </c>
      <c r="F159">
        <v>18</v>
      </c>
      <c r="G159">
        <v>2</v>
      </c>
      <c r="H159">
        <v>13</v>
      </c>
      <c r="I159" t="s">
        <v>1137</v>
      </c>
      <c r="J159">
        <f>cocinacsv[[#This Row],[Precio Unitario]]-cocinacsv[[#This Row],[Costo Unitario]]</f>
        <v>8</v>
      </c>
      <c r="K159">
        <f>cocinacsv[[#This Row],[Precio Unitario]]</f>
        <v>18</v>
      </c>
      <c r="L159" s="1">
        <f>(cocinacsv[[#This Row],[Ganancia neta]]*cocinacsv[[#This Row],[Cantidad Ordenada]])/(cocinacsv[[#This Row],[Precio Unitario]]*cocinacsv[[#This Row],[Cantidad Ordenada]])</f>
        <v>0.44444444444444442</v>
      </c>
      <c r="M159">
        <f>cocinacsv[[#This Row],[Ganancia bruta]]*cocinacsv[[#This Row],[Cantidad Ordenada]]</f>
        <v>36</v>
      </c>
    </row>
    <row r="160" spans="1:13" x14ac:dyDescent="0.25">
      <c r="A160">
        <v>59</v>
      </c>
      <c r="B160">
        <v>8</v>
      </c>
      <c r="C160" t="s">
        <v>34</v>
      </c>
      <c r="D160" t="s">
        <v>1143</v>
      </c>
      <c r="E160">
        <v>25</v>
      </c>
      <c r="F160">
        <v>40</v>
      </c>
      <c r="G160">
        <v>1</v>
      </c>
      <c r="H160">
        <v>13</v>
      </c>
      <c r="I160" t="s">
        <v>1137</v>
      </c>
      <c r="J160">
        <f>cocinacsv[[#This Row],[Precio Unitario]]-cocinacsv[[#This Row],[Costo Unitario]]</f>
        <v>15</v>
      </c>
      <c r="K160">
        <f>cocinacsv[[#This Row],[Precio Unitario]]</f>
        <v>40</v>
      </c>
      <c r="L160" s="1">
        <f>(cocinacsv[[#This Row],[Ganancia neta]]*cocinacsv[[#This Row],[Cantidad Ordenada]])/(cocinacsv[[#This Row],[Precio Unitario]]*cocinacsv[[#This Row],[Cantidad Ordenada]])</f>
        <v>0.375</v>
      </c>
      <c r="M160">
        <f>cocinacsv[[#This Row],[Ganancia bruta]]*cocinacsv[[#This Row],[Cantidad Ordenada]]</f>
        <v>40</v>
      </c>
    </row>
    <row r="161" spans="1:13" x14ac:dyDescent="0.25">
      <c r="A161">
        <v>60</v>
      </c>
      <c r="B161">
        <v>6</v>
      </c>
      <c r="C161" t="s">
        <v>46</v>
      </c>
      <c r="D161" t="s">
        <v>1156</v>
      </c>
      <c r="E161">
        <v>10</v>
      </c>
      <c r="F161">
        <v>18</v>
      </c>
      <c r="G161">
        <v>2</v>
      </c>
      <c r="H161">
        <v>23</v>
      </c>
      <c r="I161" t="s">
        <v>1136</v>
      </c>
      <c r="J161">
        <f>cocinacsv[[#This Row],[Precio Unitario]]-cocinacsv[[#This Row],[Costo Unitario]]</f>
        <v>8</v>
      </c>
      <c r="K161">
        <f>cocinacsv[[#This Row],[Precio Unitario]]</f>
        <v>18</v>
      </c>
      <c r="L161" s="1">
        <f>(cocinacsv[[#This Row],[Ganancia neta]]*cocinacsv[[#This Row],[Cantidad Ordenada]])/(cocinacsv[[#This Row],[Precio Unitario]]*cocinacsv[[#This Row],[Cantidad Ordenada]])</f>
        <v>0.44444444444444442</v>
      </c>
      <c r="M161">
        <f>cocinacsv[[#This Row],[Ganancia bruta]]*cocinacsv[[#This Row],[Cantidad Ordenada]]</f>
        <v>36</v>
      </c>
    </row>
    <row r="162" spans="1:13" x14ac:dyDescent="0.25">
      <c r="A162">
        <v>60</v>
      </c>
      <c r="B162">
        <v>6</v>
      </c>
      <c r="C162" t="s">
        <v>112</v>
      </c>
      <c r="D162" t="s">
        <v>1146</v>
      </c>
      <c r="E162">
        <v>20</v>
      </c>
      <c r="F162">
        <v>33</v>
      </c>
      <c r="G162">
        <v>2</v>
      </c>
      <c r="H162">
        <v>20</v>
      </c>
      <c r="I162" t="s">
        <v>1137</v>
      </c>
      <c r="J162">
        <f>cocinacsv[[#This Row],[Precio Unitario]]-cocinacsv[[#This Row],[Costo Unitario]]</f>
        <v>13</v>
      </c>
      <c r="K162">
        <f>cocinacsv[[#This Row],[Precio Unitario]]</f>
        <v>33</v>
      </c>
      <c r="L162" s="1">
        <f>(cocinacsv[[#This Row],[Ganancia neta]]*cocinacsv[[#This Row],[Cantidad Ordenada]])/(cocinacsv[[#This Row],[Precio Unitario]]*cocinacsv[[#This Row],[Cantidad Ordenada]])</f>
        <v>0.39393939393939392</v>
      </c>
      <c r="M162">
        <f>cocinacsv[[#This Row],[Ganancia bruta]]*cocinacsv[[#This Row],[Cantidad Ordenada]]</f>
        <v>66</v>
      </c>
    </row>
    <row r="163" spans="1:13" x14ac:dyDescent="0.25">
      <c r="A163">
        <v>61</v>
      </c>
      <c r="B163">
        <v>10</v>
      </c>
      <c r="C163" t="s">
        <v>34</v>
      </c>
      <c r="D163" t="s">
        <v>1143</v>
      </c>
      <c r="E163">
        <v>25</v>
      </c>
      <c r="F163">
        <v>40</v>
      </c>
      <c r="G163">
        <v>2</v>
      </c>
      <c r="H163">
        <v>56</v>
      </c>
      <c r="I163" t="s">
        <v>1136</v>
      </c>
      <c r="J163">
        <f>cocinacsv[[#This Row],[Precio Unitario]]-cocinacsv[[#This Row],[Costo Unitario]]</f>
        <v>15</v>
      </c>
      <c r="K163">
        <f>cocinacsv[[#This Row],[Precio Unitario]]</f>
        <v>40</v>
      </c>
      <c r="L163" s="1">
        <f>(cocinacsv[[#This Row],[Ganancia neta]]*cocinacsv[[#This Row],[Cantidad Ordenada]])/(cocinacsv[[#This Row],[Precio Unitario]]*cocinacsv[[#This Row],[Cantidad Ordenada]])</f>
        <v>0.375</v>
      </c>
      <c r="M163">
        <f>cocinacsv[[#This Row],[Ganancia bruta]]*cocinacsv[[#This Row],[Cantidad Ordenada]]</f>
        <v>80</v>
      </c>
    </row>
    <row r="164" spans="1:13" x14ac:dyDescent="0.25">
      <c r="A164">
        <v>61</v>
      </c>
      <c r="B164">
        <v>10</v>
      </c>
      <c r="C164" t="s">
        <v>46</v>
      </c>
      <c r="D164" t="s">
        <v>1156</v>
      </c>
      <c r="E164">
        <v>10</v>
      </c>
      <c r="F164">
        <v>18</v>
      </c>
      <c r="G164">
        <v>1</v>
      </c>
      <c r="H164">
        <v>39</v>
      </c>
      <c r="I164" t="s">
        <v>1137</v>
      </c>
      <c r="J164">
        <f>cocinacsv[[#This Row],[Precio Unitario]]-cocinacsv[[#This Row],[Costo Unitario]]</f>
        <v>8</v>
      </c>
      <c r="K164">
        <f>cocinacsv[[#This Row],[Precio Unitario]]</f>
        <v>18</v>
      </c>
      <c r="L164" s="1">
        <f>(cocinacsv[[#This Row],[Ganancia neta]]*cocinacsv[[#This Row],[Cantidad Ordenada]])/(cocinacsv[[#This Row],[Precio Unitario]]*cocinacsv[[#This Row],[Cantidad Ordenada]])</f>
        <v>0.44444444444444442</v>
      </c>
      <c r="M164">
        <f>cocinacsv[[#This Row],[Ganancia bruta]]*cocinacsv[[#This Row],[Cantidad Ordenada]]</f>
        <v>18</v>
      </c>
    </row>
    <row r="165" spans="1:13" x14ac:dyDescent="0.25">
      <c r="A165">
        <v>61</v>
      </c>
      <c r="B165">
        <v>10</v>
      </c>
      <c r="C165" t="s">
        <v>40</v>
      </c>
      <c r="D165" t="s">
        <v>1140</v>
      </c>
      <c r="E165">
        <v>18</v>
      </c>
      <c r="F165">
        <v>30</v>
      </c>
      <c r="G165">
        <v>2</v>
      </c>
      <c r="H165">
        <v>13</v>
      </c>
      <c r="I165" t="s">
        <v>1136</v>
      </c>
      <c r="J165">
        <f>cocinacsv[[#This Row],[Precio Unitario]]-cocinacsv[[#This Row],[Costo Unitario]]</f>
        <v>12</v>
      </c>
      <c r="K165">
        <f>cocinacsv[[#This Row],[Precio Unitario]]</f>
        <v>30</v>
      </c>
      <c r="L165" s="1">
        <f>(cocinacsv[[#This Row],[Ganancia neta]]*cocinacsv[[#This Row],[Cantidad Ordenada]])/(cocinacsv[[#This Row],[Precio Unitario]]*cocinacsv[[#This Row],[Cantidad Ordenada]])</f>
        <v>0.4</v>
      </c>
      <c r="M165">
        <f>cocinacsv[[#This Row],[Ganancia bruta]]*cocinacsv[[#This Row],[Cantidad Ordenada]]</f>
        <v>60</v>
      </c>
    </row>
    <row r="166" spans="1:13" x14ac:dyDescent="0.25">
      <c r="A166">
        <v>61</v>
      </c>
      <c r="B166">
        <v>10</v>
      </c>
      <c r="C166" t="s">
        <v>30</v>
      </c>
      <c r="D166" t="s">
        <v>1147</v>
      </c>
      <c r="E166">
        <v>16</v>
      </c>
      <c r="F166">
        <v>28</v>
      </c>
      <c r="G166">
        <v>3</v>
      </c>
      <c r="H166">
        <v>51</v>
      </c>
      <c r="I166" t="s">
        <v>1137</v>
      </c>
      <c r="J166">
        <f>cocinacsv[[#This Row],[Precio Unitario]]-cocinacsv[[#This Row],[Costo Unitario]]</f>
        <v>12</v>
      </c>
      <c r="K166">
        <f>cocinacsv[[#This Row],[Precio Unitario]]</f>
        <v>28</v>
      </c>
      <c r="L166" s="1">
        <f>(cocinacsv[[#This Row],[Ganancia neta]]*cocinacsv[[#This Row],[Cantidad Ordenada]])/(cocinacsv[[#This Row],[Precio Unitario]]*cocinacsv[[#This Row],[Cantidad Ordenada]])</f>
        <v>0.42857142857142855</v>
      </c>
      <c r="M166">
        <f>cocinacsv[[#This Row],[Ganancia bruta]]*cocinacsv[[#This Row],[Cantidad Ordenada]]</f>
        <v>84</v>
      </c>
    </row>
    <row r="167" spans="1:13" x14ac:dyDescent="0.25">
      <c r="A167">
        <v>62</v>
      </c>
      <c r="B167">
        <v>2</v>
      </c>
      <c r="C167" t="s">
        <v>40</v>
      </c>
      <c r="D167" t="s">
        <v>1140</v>
      </c>
      <c r="E167">
        <v>18</v>
      </c>
      <c r="F167">
        <v>30</v>
      </c>
      <c r="G167">
        <v>2</v>
      </c>
      <c r="H167">
        <v>59</v>
      </c>
      <c r="I167" t="s">
        <v>1137</v>
      </c>
      <c r="J167">
        <f>cocinacsv[[#This Row],[Precio Unitario]]-cocinacsv[[#This Row],[Costo Unitario]]</f>
        <v>12</v>
      </c>
      <c r="K167">
        <f>cocinacsv[[#This Row],[Precio Unitario]]</f>
        <v>30</v>
      </c>
      <c r="L167" s="1">
        <f>(cocinacsv[[#This Row],[Ganancia neta]]*cocinacsv[[#This Row],[Cantidad Ordenada]])/(cocinacsv[[#This Row],[Precio Unitario]]*cocinacsv[[#This Row],[Cantidad Ordenada]])</f>
        <v>0.4</v>
      </c>
      <c r="M167">
        <f>cocinacsv[[#This Row],[Ganancia bruta]]*cocinacsv[[#This Row],[Cantidad Ordenada]]</f>
        <v>60</v>
      </c>
    </row>
    <row r="168" spans="1:13" x14ac:dyDescent="0.25">
      <c r="A168">
        <v>62</v>
      </c>
      <c r="B168">
        <v>2</v>
      </c>
      <c r="C168" t="s">
        <v>53</v>
      </c>
      <c r="D168" t="s">
        <v>1148</v>
      </c>
      <c r="E168">
        <v>11</v>
      </c>
      <c r="F168">
        <v>19</v>
      </c>
      <c r="G168">
        <v>3</v>
      </c>
      <c r="H168">
        <v>46</v>
      </c>
      <c r="I168" t="s">
        <v>1137</v>
      </c>
      <c r="J168">
        <f>cocinacsv[[#This Row],[Precio Unitario]]-cocinacsv[[#This Row],[Costo Unitario]]</f>
        <v>8</v>
      </c>
      <c r="K168">
        <f>cocinacsv[[#This Row],[Precio Unitario]]</f>
        <v>19</v>
      </c>
      <c r="L168" s="1">
        <f>(cocinacsv[[#This Row],[Ganancia neta]]*cocinacsv[[#This Row],[Cantidad Ordenada]])/(cocinacsv[[#This Row],[Precio Unitario]]*cocinacsv[[#This Row],[Cantidad Ordenada]])</f>
        <v>0.42105263157894735</v>
      </c>
      <c r="M168">
        <f>cocinacsv[[#This Row],[Ganancia bruta]]*cocinacsv[[#This Row],[Cantidad Ordenada]]</f>
        <v>57</v>
      </c>
    </row>
    <row r="169" spans="1:13" x14ac:dyDescent="0.25">
      <c r="A169">
        <v>62</v>
      </c>
      <c r="B169">
        <v>2</v>
      </c>
      <c r="C169" t="s">
        <v>56</v>
      </c>
      <c r="D169" t="s">
        <v>1141</v>
      </c>
      <c r="E169">
        <v>19</v>
      </c>
      <c r="F169">
        <v>31</v>
      </c>
      <c r="G169">
        <v>1</v>
      </c>
      <c r="H169">
        <v>50</v>
      </c>
      <c r="I169" t="s">
        <v>1137</v>
      </c>
      <c r="J169">
        <f>cocinacsv[[#This Row],[Precio Unitario]]-cocinacsv[[#This Row],[Costo Unitario]]</f>
        <v>12</v>
      </c>
      <c r="K169">
        <f>cocinacsv[[#This Row],[Precio Unitario]]</f>
        <v>31</v>
      </c>
      <c r="L169" s="1">
        <f>(cocinacsv[[#This Row],[Ganancia neta]]*cocinacsv[[#This Row],[Cantidad Ordenada]])/(cocinacsv[[#This Row],[Precio Unitario]]*cocinacsv[[#This Row],[Cantidad Ordenada]])</f>
        <v>0.38709677419354838</v>
      </c>
      <c r="M169">
        <f>cocinacsv[[#This Row],[Ganancia bruta]]*cocinacsv[[#This Row],[Cantidad Ordenada]]</f>
        <v>31</v>
      </c>
    </row>
    <row r="170" spans="1:13" x14ac:dyDescent="0.25">
      <c r="A170">
        <v>63</v>
      </c>
      <c r="B170">
        <v>17</v>
      </c>
      <c r="C170" t="s">
        <v>66</v>
      </c>
      <c r="D170" t="s">
        <v>1153</v>
      </c>
      <c r="E170">
        <v>12</v>
      </c>
      <c r="F170">
        <v>20</v>
      </c>
      <c r="G170">
        <v>1</v>
      </c>
      <c r="H170">
        <v>10</v>
      </c>
      <c r="I170" t="s">
        <v>1137</v>
      </c>
      <c r="J170">
        <f>cocinacsv[[#This Row],[Precio Unitario]]-cocinacsv[[#This Row],[Costo Unitario]]</f>
        <v>8</v>
      </c>
      <c r="K170">
        <f>cocinacsv[[#This Row],[Precio Unitario]]</f>
        <v>20</v>
      </c>
      <c r="L170" s="1">
        <f>(cocinacsv[[#This Row],[Ganancia neta]]*cocinacsv[[#This Row],[Cantidad Ordenada]])/(cocinacsv[[#This Row],[Precio Unitario]]*cocinacsv[[#This Row],[Cantidad Ordenada]])</f>
        <v>0.4</v>
      </c>
      <c r="M170">
        <f>cocinacsv[[#This Row],[Ganancia bruta]]*cocinacsv[[#This Row],[Cantidad Ordenada]]</f>
        <v>20</v>
      </c>
    </row>
    <row r="171" spans="1:13" x14ac:dyDescent="0.25">
      <c r="A171">
        <v>63</v>
      </c>
      <c r="B171">
        <v>17</v>
      </c>
      <c r="C171" t="s">
        <v>19</v>
      </c>
      <c r="D171" t="s">
        <v>1149</v>
      </c>
      <c r="E171">
        <v>21</v>
      </c>
      <c r="F171">
        <v>35</v>
      </c>
      <c r="G171">
        <v>1</v>
      </c>
      <c r="H171">
        <v>20</v>
      </c>
      <c r="I171" t="s">
        <v>1136</v>
      </c>
      <c r="J171">
        <f>cocinacsv[[#This Row],[Precio Unitario]]-cocinacsv[[#This Row],[Costo Unitario]]</f>
        <v>14</v>
      </c>
      <c r="K171">
        <f>cocinacsv[[#This Row],[Precio Unitario]]</f>
        <v>35</v>
      </c>
      <c r="L171" s="1">
        <f>(cocinacsv[[#This Row],[Ganancia neta]]*cocinacsv[[#This Row],[Cantidad Ordenada]])/(cocinacsv[[#This Row],[Precio Unitario]]*cocinacsv[[#This Row],[Cantidad Ordenada]])</f>
        <v>0.4</v>
      </c>
      <c r="M171">
        <f>cocinacsv[[#This Row],[Ganancia bruta]]*cocinacsv[[#This Row],[Cantidad Ordenada]]</f>
        <v>35</v>
      </c>
    </row>
    <row r="172" spans="1:13" x14ac:dyDescent="0.25">
      <c r="A172">
        <v>64</v>
      </c>
      <c r="B172">
        <v>3</v>
      </c>
      <c r="C172" t="s">
        <v>66</v>
      </c>
      <c r="D172" t="s">
        <v>1153</v>
      </c>
      <c r="E172">
        <v>12</v>
      </c>
      <c r="F172">
        <v>20</v>
      </c>
      <c r="G172">
        <v>3</v>
      </c>
      <c r="H172">
        <v>25</v>
      </c>
      <c r="I172" t="s">
        <v>1136</v>
      </c>
      <c r="J172">
        <f>cocinacsv[[#This Row],[Precio Unitario]]-cocinacsv[[#This Row],[Costo Unitario]]</f>
        <v>8</v>
      </c>
      <c r="K172">
        <f>cocinacsv[[#This Row],[Precio Unitario]]</f>
        <v>20</v>
      </c>
      <c r="L172" s="1">
        <f>(cocinacsv[[#This Row],[Ganancia neta]]*cocinacsv[[#This Row],[Cantidad Ordenada]])/(cocinacsv[[#This Row],[Precio Unitario]]*cocinacsv[[#This Row],[Cantidad Ordenada]])</f>
        <v>0.4</v>
      </c>
      <c r="M172">
        <f>cocinacsv[[#This Row],[Ganancia bruta]]*cocinacsv[[#This Row],[Cantidad Ordenada]]</f>
        <v>60</v>
      </c>
    </row>
    <row r="173" spans="1:13" x14ac:dyDescent="0.25">
      <c r="A173">
        <v>64</v>
      </c>
      <c r="B173">
        <v>3</v>
      </c>
      <c r="C173" t="s">
        <v>34</v>
      </c>
      <c r="D173" t="s">
        <v>1143</v>
      </c>
      <c r="E173">
        <v>25</v>
      </c>
      <c r="F173">
        <v>40</v>
      </c>
      <c r="G173">
        <v>3</v>
      </c>
      <c r="H173">
        <v>47</v>
      </c>
      <c r="I173" t="s">
        <v>1137</v>
      </c>
      <c r="J173">
        <f>cocinacsv[[#This Row],[Precio Unitario]]-cocinacsv[[#This Row],[Costo Unitario]]</f>
        <v>15</v>
      </c>
      <c r="K173">
        <f>cocinacsv[[#This Row],[Precio Unitario]]</f>
        <v>40</v>
      </c>
      <c r="L173" s="1">
        <f>(cocinacsv[[#This Row],[Ganancia neta]]*cocinacsv[[#This Row],[Cantidad Ordenada]])/(cocinacsv[[#This Row],[Precio Unitario]]*cocinacsv[[#This Row],[Cantidad Ordenada]])</f>
        <v>0.375</v>
      </c>
      <c r="M173">
        <f>cocinacsv[[#This Row],[Ganancia bruta]]*cocinacsv[[#This Row],[Cantidad Ordenada]]</f>
        <v>120</v>
      </c>
    </row>
    <row r="174" spans="1:13" x14ac:dyDescent="0.25">
      <c r="A174">
        <v>64</v>
      </c>
      <c r="B174">
        <v>3</v>
      </c>
      <c r="C174" t="s">
        <v>44</v>
      </c>
      <c r="D174" t="s">
        <v>1144</v>
      </c>
      <c r="E174">
        <v>22</v>
      </c>
      <c r="F174">
        <v>36</v>
      </c>
      <c r="G174">
        <v>3</v>
      </c>
      <c r="H174">
        <v>10</v>
      </c>
      <c r="I174" t="s">
        <v>1136</v>
      </c>
      <c r="J174">
        <f>cocinacsv[[#This Row],[Precio Unitario]]-cocinacsv[[#This Row],[Costo Unitario]]</f>
        <v>14</v>
      </c>
      <c r="K174">
        <f>cocinacsv[[#This Row],[Precio Unitario]]</f>
        <v>36</v>
      </c>
      <c r="L174" s="1">
        <f>(cocinacsv[[#This Row],[Ganancia neta]]*cocinacsv[[#This Row],[Cantidad Ordenada]])/(cocinacsv[[#This Row],[Precio Unitario]]*cocinacsv[[#This Row],[Cantidad Ordenada]])</f>
        <v>0.3888888888888889</v>
      </c>
      <c r="M174">
        <f>cocinacsv[[#This Row],[Ganancia bruta]]*cocinacsv[[#This Row],[Cantidad Ordenada]]</f>
        <v>108</v>
      </c>
    </row>
    <row r="175" spans="1:13" x14ac:dyDescent="0.25">
      <c r="A175">
        <v>65</v>
      </c>
      <c r="B175">
        <v>5</v>
      </c>
      <c r="C175" t="s">
        <v>30</v>
      </c>
      <c r="D175" t="s">
        <v>1147</v>
      </c>
      <c r="E175">
        <v>16</v>
      </c>
      <c r="F175">
        <v>28</v>
      </c>
      <c r="G175">
        <v>1</v>
      </c>
      <c r="H175">
        <v>32</v>
      </c>
      <c r="I175" t="s">
        <v>1137</v>
      </c>
      <c r="J175">
        <f>cocinacsv[[#This Row],[Precio Unitario]]-cocinacsv[[#This Row],[Costo Unitario]]</f>
        <v>12</v>
      </c>
      <c r="K175">
        <f>cocinacsv[[#This Row],[Precio Unitario]]</f>
        <v>28</v>
      </c>
      <c r="L175" s="1">
        <f>(cocinacsv[[#This Row],[Ganancia neta]]*cocinacsv[[#This Row],[Cantidad Ordenada]])/(cocinacsv[[#This Row],[Precio Unitario]]*cocinacsv[[#This Row],[Cantidad Ordenada]])</f>
        <v>0.42857142857142855</v>
      </c>
      <c r="M175">
        <f>cocinacsv[[#This Row],[Ganancia bruta]]*cocinacsv[[#This Row],[Cantidad Ordenada]]</f>
        <v>28</v>
      </c>
    </row>
    <row r="176" spans="1:13" x14ac:dyDescent="0.25">
      <c r="A176">
        <v>65</v>
      </c>
      <c r="B176">
        <v>5</v>
      </c>
      <c r="C176" t="s">
        <v>56</v>
      </c>
      <c r="D176" t="s">
        <v>1141</v>
      </c>
      <c r="E176">
        <v>19</v>
      </c>
      <c r="F176">
        <v>31</v>
      </c>
      <c r="G176">
        <v>1</v>
      </c>
      <c r="H176">
        <v>55</v>
      </c>
      <c r="I176" t="s">
        <v>1137</v>
      </c>
      <c r="J176">
        <f>cocinacsv[[#This Row],[Precio Unitario]]-cocinacsv[[#This Row],[Costo Unitario]]</f>
        <v>12</v>
      </c>
      <c r="K176">
        <f>cocinacsv[[#This Row],[Precio Unitario]]</f>
        <v>31</v>
      </c>
      <c r="L176" s="1">
        <f>(cocinacsv[[#This Row],[Ganancia neta]]*cocinacsv[[#This Row],[Cantidad Ordenada]])/(cocinacsv[[#This Row],[Precio Unitario]]*cocinacsv[[#This Row],[Cantidad Ordenada]])</f>
        <v>0.38709677419354838</v>
      </c>
      <c r="M176">
        <f>cocinacsv[[#This Row],[Ganancia bruta]]*cocinacsv[[#This Row],[Cantidad Ordenada]]</f>
        <v>31</v>
      </c>
    </row>
    <row r="177" spans="1:13" x14ac:dyDescent="0.25">
      <c r="A177">
        <v>65</v>
      </c>
      <c r="B177">
        <v>5</v>
      </c>
      <c r="C177" t="s">
        <v>53</v>
      </c>
      <c r="D177" t="s">
        <v>1148</v>
      </c>
      <c r="E177">
        <v>11</v>
      </c>
      <c r="F177">
        <v>19</v>
      </c>
      <c r="G177">
        <v>3</v>
      </c>
      <c r="H177">
        <v>51</v>
      </c>
      <c r="I177" t="s">
        <v>1136</v>
      </c>
      <c r="J177">
        <f>cocinacsv[[#This Row],[Precio Unitario]]-cocinacsv[[#This Row],[Costo Unitario]]</f>
        <v>8</v>
      </c>
      <c r="K177">
        <f>cocinacsv[[#This Row],[Precio Unitario]]</f>
        <v>19</v>
      </c>
      <c r="L177" s="1">
        <f>(cocinacsv[[#This Row],[Ganancia neta]]*cocinacsv[[#This Row],[Cantidad Ordenada]])/(cocinacsv[[#This Row],[Precio Unitario]]*cocinacsv[[#This Row],[Cantidad Ordenada]])</f>
        <v>0.42105263157894735</v>
      </c>
      <c r="M177">
        <f>cocinacsv[[#This Row],[Ganancia bruta]]*cocinacsv[[#This Row],[Cantidad Ordenada]]</f>
        <v>57</v>
      </c>
    </row>
    <row r="178" spans="1:13" x14ac:dyDescent="0.25">
      <c r="A178">
        <v>65</v>
      </c>
      <c r="B178">
        <v>5</v>
      </c>
      <c r="C178" t="s">
        <v>34</v>
      </c>
      <c r="D178" t="s">
        <v>1143</v>
      </c>
      <c r="E178">
        <v>25</v>
      </c>
      <c r="F178">
        <v>40</v>
      </c>
      <c r="G178">
        <v>2</v>
      </c>
      <c r="H178">
        <v>17</v>
      </c>
      <c r="I178" t="s">
        <v>1136</v>
      </c>
      <c r="J178">
        <f>cocinacsv[[#This Row],[Precio Unitario]]-cocinacsv[[#This Row],[Costo Unitario]]</f>
        <v>15</v>
      </c>
      <c r="K178">
        <f>cocinacsv[[#This Row],[Precio Unitario]]</f>
        <v>40</v>
      </c>
      <c r="L178" s="1">
        <f>(cocinacsv[[#This Row],[Ganancia neta]]*cocinacsv[[#This Row],[Cantidad Ordenada]])/(cocinacsv[[#This Row],[Precio Unitario]]*cocinacsv[[#This Row],[Cantidad Ordenada]])</f>
        <v>0.375</v>
      </c>
      <c r="M178">
        <f>cocinacsv[[#This Row],[Ganancia bruta]]*cocinacsv[[#This Row],[Cantidad Ordenada]]</f>
        <v>80</v>
      </c>
    </row>
    <row r="179" spans="1:13" x14ac:dyDescent="0.25">
      <c r="A179">
        <v>66</v>
      </c>
      <c r="B179">
        <v>18</v>
      </c>
      <c r="C179" t="s">
        <v>44</v>
      </c>
      <c r="D179" t="s">
        <v>1144</v>
      </c>
      <c r="E179">
        <v>22</v>
      </c>
      <c r="F179">
        <v>36</v>
      </c>
      <c r="G179">
        <v>1</v>
      </c>
      <c r="H179">
        <v>29</v>
      </c>
      <c r="I179" t="s">
        <v>1136</v>
      </c>
      <c r="J179">
        <f>cocinacsv[[#This Row],[Precio Unitario]]-cocinacsv[[#This Row],[Costo Unitario]]</f>
        <v>14</v>
      </c>
      <c r="K179">
        <f>cocinacsv[[#This Row],[Precio Unitario]]</f>
        <v>36</v>
      </c>
      <c r="L179" s="1">
        <f>(cocinacsv[[#This Row],[Ganancia neta]]*cocinacsv[[#This Row],[Cantidad Ordenada]])/(cocinacsv[[#This Row],[Precio Unitario]]*cocinacsv[[#This Row],[Cantidad Ordenada]])</f>
        <v>0.3888888888888889</v>
      </c>
      <c r="M179">
        <f>cocinacsv[[#This Row],[Ganancia bruta]]*cocinacsv[[#This Row],[Cantidad Ordenada]]</f>
        <v>36</v>
      </c>
    </row>
    <row r="180" spans="1:13" x14ac:dyDescent="0.25">
      <c r="A180">
        <v>66</v>
      </c>
      <c r="B180">
        <v>18</v>
      </c>
      <c r="C180" t="s">
        <v>34</v>
      </c>
      <c r="D180" t="s">
        <v>1143</v>
      </c>
      <c r="E180">
        <v>25</v>
      </c>
      <c r="F180">
        <v>40</v>
      </c>
      <c r="G180">
        <v>3</v>
      </c>
      <c r="H180">
        <v>30</v>
      </c>
      <c r="I180" t="s">
        <v>1136</v>
      </c>
      <c r="J180">
        <f>cocinacsv[[#This Row],[Precio Unitario]]-cocinacsv[[#This Row],[Costo Unitario]]</f>
        <v>15</v>
      </c>
      <c r="K180">
        <f>cocinacsv[[#This Row],[Precio Unitario]]</f>
        <v>40</v>
      </c>
      <c r="L180" s="1">
        <f>(cocinacsv[[#This Row],[Ganancia neta]]*cocinacsv[[#This Row],[Cantidad Ordenada]])/(cocinacsv[[#This Row],[Precio Unitario]]*cocinacsv[[#This Row],[Cantidad Ordenada]])</f>
        <v>0.375</v>
      </c>
      <c r="M180">
        <f>cocinacsv[[#This Row],[Ganancia bruta]]*cocinacsv[[#This Row],[Cantidad Ordenada]]</f>
        <v>120</v>
      </c>
    </row>
    <row r="181" spans="1:13" x14ac:dyDescent="0.25">
      <c r="A181">
        <v>66</v>
      </c>
      <c r="B181">
        <v>18</v>
      </c>
      <c r="C181" t="s">
        <v>46</v>
      </c>
      <c r="D181" t="s">
        <v>1156</v>
      </c>
      <c r="E181">
        <v>10</v>
      </c>
      <c r="F181">
        <v>18</v>
      </c>
      <c r="G181">
        <v>3</v>
      </c>
      <c r="H181">
        <v>55</v>
      </c>
      <c r="I181" t="s">
        <v>1137</v>
      </c>
      <c r="J181">
        <f>cocinacsv[[#This Row],[Precio Unitario]]-cocinacsv[[#This Row],[Costo Unitario]]</f>
        <v>8</v>
      </c>
      <c r="K181">
        <f>cocinacsv[[#This Row],[Precio Unitario]]</f>
        <v>18</v>
      </c>
      <c r="L181" s="1">
        <f>(cocinacsv[[#This Row],[Ganancia neta]]*cocinacsv[[#This Row],[Cantidad Ordenada]])/(cocinacsv[[#This Row],[Precio Unitario]]*cocinacsv[[#This Row],[Cantidad Ordenada]])</f>
        <v>0.44444444444444442</v>
      </c>
      <c r="M181">
        <f>cocinacsv[[#This Row],[Ganancia bruta]]*cocinacsv[[#This Row],[Cantidad Ordenada]]</f>
        <v>54</v>
      </c>
    </row>
    <row r="182" spans="1:13" x14ac:dyDescent="0.25">
      <c r="A182">
        <v>67</v>
      </c>
      <c r="B182">
        <v>2</v>
      </c>
      <c r="C182" t="s">
        <v>34</v>
      </c>
      <c r="D182" t="s">
        <v>1143</v>
      </c>
      <c r="E182">
        <v>25</v>
      </c>
      <c r="F182">
        <v>40</v>
      </c>
      <c r="G182">
        <v>1</v>
      </c>
      <c r="H182">
        <v>22</v>
      </c>
      <c r="I182" t="s">
        <v>1136</v>
      </c>
      <c r="J182">
        <f>cocinacsv[[#This Row],[Precio Unitario]]-cocinacsv[[#This Row],[Costo Unitario]]</f>
        <v>15</v>
      </c>
      <c r="K182">
        <f>cocinacsv[[#This Row],[Precio Unitario]]</f>
        <v>40</v>
      </c>
      <c r="L182" s="1">
        <f>(cocinacsv[[#This Row],[Ganancia neta]]*cocinacsv[[#This Row],[Cantidad Ordenada]])/(cocinacsv[[#This Row],[Precio Unitario]]*cocinacsv[[#This Row],[Cantidad Ordenada]])</f>
        <v>0.375</v>
      </c>
      <c r="M182">
        <f>cocinacsv[[#This Row],[Ganancia bruta]]*cocinacsv[[#This Row],[Cantidad Ordenada]]</f>
        <v>40</v>
      </c>
    </row>
    <row r="183" spans="1:13" x14ac:dyDescent="0.25">
      <c r="A183">
        <v>67</v>
      </c>
      <c r="B183">
        <v>2</v>
      </c>
      <c r="C183" t="s">
        <v>44</v>
      </c>
      <c r="D183" t="s">
        <v>1144</v>
      </c>
      <c r="E183">
        <v>22</v>
      </c>
      <c r="F183">
        <v>36</v>
      </c>
      <c r="G183">
        <v>3</v>
      </c>
      <c r="H183">
        <v>59</v>
      </c>
      <c r="I183" t="s">
        <v>1137</v>
      </c>
      <c r="J183">
        <f>cocinacsv[[#This Row],[Precio Unitario]]-cocinacsv[[#This Row],[Costo Unitario]]</f>
        <v>14</v>
      </c>
      <c r="K183">
        <f>cocinacsv[[#This Row],[Precio Unitario]]</f>
        <v>36</v>
      </c>
      <c r="L183" s="1">
        <f>(cocinacsv[[#This Row],[Ganancia neta]]*cocinacsv[[#This Row],[Cantidad Ordenada]])/(cocinacsv[[#This Row],[Precio Unitario]]*cocinacsv[[#This Row],[Cantidad Ordenada]])</f>
        <v>0.3888888888888889</v>
      </c>
      <c r="M183">
        <f>cocinacsv[[#This Row],[Ganancia bruta]]*cocinacsv[[#This Row],[Cantidad Ordenada]]</f>
        <v>108</v>
      </c>
    </row>
    <row r="184" spans="1:13" x14ac:dyDescent="0.25">
      <c r="A184">
        <v>67</v>
      </c>
      <c r="B184">
        <v>2</v>
      </c>
      <c r="C184" t="s">
        <v>71</v>
      </c>
      <c r="D184" t="s">
        <v>1157</v>
      </c>
      <c r="E184">
        <v>15</v>
      </c>
      <c r="F184">
        <v>26</v>
      </c>
      <c r="G184">
        <v>3</v>
      </c>
      <c r="H184">
        <v>15</v>
      </c>
      <c r="I184" t="s">
        <v>1137</v>
      </c>
      <c r="J184">
        <f>cocinacsv[[#This Row],[Precio Unitario]]-cocinacsv[[#This Row],[Costo Unitario]]</f>
        <v>11</v>
      </c>
      <c r="K184">
        <f>cocinacsv[[#This Row],[Precio Unitario]]</f>
        <v>26</v>
      </c>
      <c r="L184" s="1">
        <f>(cocinacsv[[#This Row],[Ganancia neta]]*cocinacsv[[#This Row],[Cantidad Ordenada]])/(cocinacsv[[#This Row],[Precio Unitario]]*cocinacsv[[#This Row],[Cantidad Ordenada]])</f>
        <v>0.42307692307692307</v>
      </c>
      <c r="M184">
        <f>cocinacsv[[#This Row],[Ganancia bruta]]*cocinacsv[[#This Row],[Cantidad Ordenada]]</f>
        <v>78</v>
      </c>
    </row>
    <row r="185" spans="1:13" x14ac:dyDescent="0.25">
      <c r="A185">
        <v>67</v>
      </c>
      <c r="B185">
        <v>2</v>
      </c>
      <c r="C185" t="s">
        <v>40</v>
      </c>
      <c r="D185" t="s">
        <v>1140</v>
      </c>
      <c r="E185">
        <v>18</v>
      </c>
      <c r="F185">
        <v>30</v>
      </c>
      <c r="G185">
        <v>1</v>
      </c>
      <c r="H185">
        <v>35</v>
      </c>
      <c r="I185" t="s">
        <v>1137</v>
      </c>
      <c r="J185">
        <f>cocinacsv[[#This Row],[Precio Unitario]]-cocinacsv[[#This Row],[Costo Unitario]]</f>
        <v>12</v>
      </c>
      <c r="K185">
        <f>cocinacsv[[#This Row],[Precio Unitario]]</f>
        <v>30</v>
      </c>
      <c r="L185" s="1">
        <f>(cocinacsv[[#This Row],[Ganancia neta]]*cocinacsv[[#This Row],[Cantidad Ordenada]])/(cocinacsv[[#This Row],[Precio Unitario]]*cocinacsv[[#This Row],[Cantidad Ordenada]])</f>
        <v>0.4</v>
      </c>
      <c r="M185">
        <f>cocinacsv[[#This Row],[Ganancia bruta]]*cocinacsv[[#This Row],[Cantidad Ordenada]]</f>
        <v>30</v>
      </c>
    </row>
    <row r="186" spans="1:13" x14ac:dyDescent="0.25">
      <c r="A186">
        <v>68</v>
      </c>
      <c r="B186">
        <v>8</v>
      </c>
      <c r="C186" t="s">
        <v>89</v>
      </c>
      <c r="D186" t="s">
        <v>1154</v>
      </c>
      <c r="E186">
        <v>14</v>
      </c>
      <c r="F186">
        <v>23</v>
      </c>
      <c r="G186">
        <v>3</v>
      </c>
      <c r="H186">
        <v>43</v>
      </c>
      <c r="I186" t="s">
        <v>1136</v>
      </c>
      <c r="J186">
        <f>cocinacsv[[#This Row],[Precio Unitario]]-cocinacsv[[#This Row],[Costo Unitario]]</f>
        <v>9</v>
      </c>
      <c r="K186">
        <f>cocinacsv[[#This Row],[Precio Unitario]]</f>
        <v>23</v>
      </c>
      <c r="L186" s="1">
        <f>(cocinacsv[[#This Row],[Ganancia neta]]*cocinacsv[[#This Row],[Cantidad Ordenada]])/(cocinacsv[[#This Row],[Precio Unitario]]*cocinacsv[[#This Row],[Cantidad Ordenada]])</f>
        <v>0.39130434782608697</v>
      </c>
      <c r="M186">
        <f>cocinacsv[[#This Row],[Ganancia bruta]]*cocinacsv[[#This Row],[Cantidad Ordenada]]</f>
        <v>69</v>
      </c>
    </row>
    <row r="187" spans="1:13" x14ac:dyDescent="0.25">
      <c r="A187">
        <v>68</v>
      </c>
      <c r="B187">
        <v>8</v>
      </c>
      <c r="C187" t="s">
        <v>30</v>
      </c>
      <c r="D187" t="s">
        <v>1147</v>
      </c>
      <c r="E187">
        <v>16</v>
      </c>
      <c r="F187">
        <v>28</v>
      </c>
      <c r="G187">
        <v>1</v>
      </c>
      <c r="H187">
        <v>19</v>
      </c>
      <c r="I187" t="s">
        <v>1137</v>
      </c>
      <c r="J187">
        <f>cocinacsv[[#This Row],[Precio Unitario]]-cocinacsv[[#This Row],[Costo Unitario]]</f>
        <v>12</v>
      </c>
      <c r="K187">
        <f>cocinacsv[[#This Row],[Precio Unitario]]</f>
        <v>28</v>
      </c>
      <c r="L187" s="1">
        <f>(cocinacsv[[#This Row],[Ganancia neta]]*cocinacsv[[#This Row],[Cantidad Ordenada]])/(cocinacsv[[#This Row],[Precio Unitario]]*cocinacsv[[#This Row],[Cantidad Ordenada]])</f>
        <v>0.42857142857142855</v>
      </c>
      <c r="M187">
        <f>cocinacsv[[#This Row],[Ganancia bruta]]*cocinacsv[[#This Row],[Cantidad Ordenada]]</f>
        <v>28</v>
      </c>
    </row>
    <row r="188" spans="1:13" x14ac:dyDescent="0.25">
      <c r="A188">
        <v>68</v>
      </c>
      <c r="B188">
        <v>8</v>
      </c>
      <c r="C188" t="s">
        <v>105</v>
      </c>
      <c r="D188" t="s">
        <v>1150</v>
      </c>
      <c r="E188">
        <v>19</v>
      </c>
      <c r="F188">
        <v>32</v>
      </c>
      <c r="G188">
        <v>3</v>
      </c>
      <c r="H188">
        <v>57</v>
      </c>
      <c r="I188" t="s">
        <v>1137</v>
      </c>
      <c r="J188">
        <f>cocinacsv[[#This Row],[Precio Unitario]]-cocinacsv[[#This Row],[Costo Unitario]]</f>
        <v>13</v>
      </c>
      <c r="K188">
        <f>cocinacsv[[#This Row],[Precio Unitario]]</f>
        <v>32</v>
      </c>
      <c r="L188" s="1">
        <f>(cocinacsv[[#This Row],[Ganancia neta]]*cocinacsv[[#This Row],[Cantidad Ordenada]])/(cocinacsv[[#This Row],[Precio Unitario]]*cocinacsv[[#This Row],[Cantidad Ordenada]])</f>
        <v>0.40625</v>
      </c>
      <c r="M188">
        <f>cocinacsv[[#This Row],[Ganancia bruta]]*cocinacsv[[#This Row],[Cantidad Ordenada]]</f>
        <v>96</v>
      </c>
    </row>
    <row r="189" spans="1:13" x14ac:dyDescent="0.25">
      <c r="A189">
        <v>68</v>
      </c>
      <c r="B189">
        <v>8</v>
      </c>
      <c r="C189" t="s">
        <v>60</v>
      </c>
      <c r="D189" t="s">
        <v>1158</v>
      </c>
      <c r="E189">
        <v>15</v>
      </c>
      <c r="F189">
        <v>25</v>
      </c>
      <c r="G189">
        <v>1</v>
      </c>
      <c r="H189">
        <v>26</v>
      </c>
      <c r="I189" t="s">
        <v>1137</v>
      </c>
      <c r="J189">
        <f>cocinacsv[[#This Row],[Precio Unitario]]-cocinacsv[[#This Row],[Costo Unitario]]</f>
        <v>10</v>
      </c>
      <c r="K189">
        <f>cocinacsv[[#This Row],[Precio Unitario]]</f>
        <v>25</v>
      </c>
      <c r="L189" s="1">
        <f>(cocinacsv[[#This Row],[Ganancia neta]]*cocinacsv[[#This Row],[Cantidad Ordenada]])/(cocinacsv[[#This Row],[Precio Unitario]]*cocinacsv[[#This Row],[Cantidad Ordenada]])</f>
        <v>0.4</v>
      </c>
      <c r="M189">
        <f>cocinacsv[[#This Row],[Ganancia bruta]]*cocinacsv[[#This Row],[Cantidad Ordenada]]</f>
        <v>25</v>
      </c>
    </row>
    <row r="190" spans="1:13" x14ac:dyDescent="0.25">
      <c r="A190">
        <v>69</v>
      </c>
      <c r="B190">
        <v>5</v>
      </c>
      <c r="C190" t="s">
        <v>42</v>
      </c>
      <c r="D190" t="s">
        <v>1155</v>
      </c>
      <c r="E190">
        <v>13</v>
      </c>
      <c r="F190">
        <v>21</v>
      </c>
      <c r="G190">
        <v>3</v>
      </c>
      <c r="H190">
        <v>20</v>
      </c>
      <c r="I190" t="s">
        <v>1136</v>
      </c>
      <c r="J190">
        <f>cocinacsv[[#This Row],[Precio Unitario]]-cocinacsv[[#This Row],[Costo Unitario]]</f>
        <v>8</v>
      </c>
      <c r="K190">
        <f>cocinacsv[[#This Row],[Precio Unitario]]</f>
        <v>21</v>
      </c>
      <c r="L190" s="1">
        <f>(cocinacsv[[#This Row],[Ganancia neta]]*cocinacsv[[#This Row],[Cantidad Ordenada]])/(cocinacsv[[#This Row],[Precio Unitario]]*cocinacsv[[#This Row],[Cantidad Ordenada]])</f>
        <v>0.38095238095238093</v>
      </c>
      <c r="M190">
        <f>cocinacsv[[#This Row],[Ganancia bruta]]*cocinacsv[[#This Row],[Cantidad Ordenada]]</f>
        <v>63</v>
      </c>
    </row>
    <row r="191" spans="1:13" x14ac:dyDescent="0.25">
      <c r="A191">
        <v>69</v>
      </c>
      <c r="B191">
        <v>5</v>
      </c>
      <c r="C191" t="s">
        <v>75</v>
      </c>
      <c r="D191" t="s">
        <v>1139</v>
      </c>
      <c r="E191">
        <v>14</v>
      </c>
      <c r="F191">
        <v>24</v>
      </c>
      <c r="G191">
        <v>3</v>
      </c>
      <c r="H191">
        <v>48</v>
      </c>
      <c r="I191" t="s">
        <v>1137</v>
      </c>
      <c r="J191">
        <f>cocinacsv[[#This Row],[Precio Unitario]]-cocinacsv[[#This Row],[Costo Unitario]]</f>
        <v>10</v>
      </c>
      <c r="K191">
        <f>cocinacsv[[#This Row],[Precio Unitario]]</f>
        <v>24</v>
      </c>
      <c r="L191" s="1">
        <f>(cocinacsv[[#This Row],[Ganancia neta]]*cocinacsv[[#This Row],[Cantidad Ordenada]])/(cocinacsv[[#This Row],[Precio Unitario]]*cocinacsv[[#This Row],[Cantidad Ordenada]])</f>
        <v>0.41666666666666669</v>
      </c>
      <c r="M191">
        <f>cocinacsv[[#This Row],[Ganancia bruta]]*cocinacsv[[#This Row],[Cantidad Ordenada]]</f>
        <v>72</v>
      </c>
    </row>
    <row r="192" spans="1:13" x14ac:dyDescent="0.25">
      <c r="A192">
        <v>69</v>
      </c>
      <c r="B192">
        <v>5</v>
      </c>
      <c r="C192" t="s">
        <v>112</v>
      </c>
      <c r="D192" t="s">
        <v>1146</v>
      </c>
      <c r="E192">
        <v>20</v>
      </c>
      <c r="F192">
        <v>33</v>
      </c>
      <c r="G192">
        <v>3</v>
      </c>
      <c r="H192">
        <v>24</v>
      </c>
      <c r="I192" t="s">
        <v>1137</v>
      </c>
      <c r="J192">
        <f>cocinacsv[[#This Row],[Precio Unitario]]-cocinacsv[[#This Row],[Costo Unitario]]</f>
        <v>13</v>
      </c>
      <c r="K192">
        <f>cocinacsv[[#This Row],[Precio Unitario]]</f>
        <v>33</v>
      </c>
      <c r="L192" s="1">
        <f>(cocinacsv[[#This Row],[Ganancia neta]]*cocinacsv[[#This Row],[Cantidad Ordenada]])/(cocinacsv[[#This Row],[Precio Unitario]]*cocinacsv[[#This Row],[Cantidad Ordenada]])</f>
        <v>0.39393939393939392</v>
      </c>
      <c r="M192">
        <f>cocinacsv[[#This Row],[Ganancia bruta]]*cocinacsv[[#This Row],[Cantidad Ordenada]]</f>
        <v>99</v>
      </c>
    </row>
    <row r="193" spans="1:13" x14ac:dyDescent="0.25">
      <c r="A193">
        <v>70</v>
      </c>
      <c r="B193">
        <v>17</v>
      </c>
      <c r="C193" t="s">
        <v>60</v>
      </c>
      <c r="D193" t="s">
        <v>1158</v>
      </c>
      <c r="E193">
        <v>15</v>
      </c>
      <c r="F193">
        <v>25</v>
      </c>
      <c r="G193">
        <v>2</v>
      </c>
      <c r="H193">
        <v>19</v>
      </c>
      <c r="I193" t="s">
        <v>1137</v>
      </c>
      <c r="J193">
        <f>cocinacsv[[#This Row],[Precio Unitario]]-cocinacsv[[#This Row],[Costo Unitario]]</f>
        <v>10</v>
      </c>
      <c r="K193">
        <f>cocinacsv[[#This Row],[Precio Unitario]]</f>
        <v>25</v>
      </c>
      <c r="L193" s="1">
        <f>(cocinacsv[[#This Row],[Ganancia neta]]*cocinacsv[[#This Row],[Cantidad Ordenada]])/(cocinacsv[[#This Row],[Precio Unitario]]*cocinacsv[[#This Row],[Cantidad Ordenada]])</f>
        <v>0.4</v>
      </c>
      <c r="M193">
        <f>cocinacsv[[#This Row],[Ganancia bruta]]*cocinacsv[[#This Row],[Cantidad Ordenada]]</f>
        <v>50</v>
      </c>
    </row>
    <row r="194" spans="1:13" x14ac:dyDescent="0.25">
      <c r="A194">
        <v>70</v>
      </c>
      <c r="B194">
        <v>17</v>
      </c>
      <c r="C194" t="s">
        <v>38</v>
      </c>
      <c r="D194" t="s">
        <v>1152</v>
      </c>
      <c r="E194">
        <v>20</v>
      </c>
      <c r="F194">
        <v>34</v>
      </c>
      <c r="G194">
        <v>2</v>
      </c>
      <c r="H194">
        <v>21</v>
      </c>
      <c r="I194" t="s">
        <v>1137</v>
      </c>
      <c r="J194">
        <f>cocinacsv[[#This Row],[Precio Unitario]]-cocinacsv[[#This Row],[Costo Unitario]]</f>
        <v>14</v>
      </c>
      <c r="K194">
        <f>cocinacsv[[#This Row],[Precio Unitario]]</f>
        <v>34</v>
      </c>
      <c r="L194" s="1">
        <f>(cocinacsv[[#This Row],[Ganancia neta]]*cocinacsv[[#This Row],[Cantidad Ordenada]])/(cocinacsv[[#This Row],[Precio Unitario]]*cocinacsv[[#This Row],[Cantidad Ordenada]])</f>
        <v>0.41176470588235292</v>
      </c>
      <c r="M194">
        <f>cocinacsv[[#This Row],[Ganancia bruta]]*cocinacsv[[#This Row],[Cantidad Ordenada]]</f>
        <v>68</v>
      </c>
    </row>
    <row r="195" spans="1:13" x14ac:dyDescent="0.25">
      <c r="A195">
        <v>71</v>
      </c>
      <c r="B195">
        <v>18</v>
      </c>
      <c r="C195" t="s">
        <v>40</v>
      </c>
      <c r="D195" t="s">
        <v>1140</v>
      </c>
      <c r="E195">
        <v>18</v>
      </c>
      <c r="F195">
        <v>30</v>
      </c>
      <c r="G195">
        <v>3</v>
      </c>
      <c r="H195">
        <v>20</v>
      </c>
      <c r="I195" t="s">
        <v>1137</v>
      </c>
      <c r="J195">
        <f>cocinacsv[[#This Row],[Precio Unitario]]-cocinacsv[[#This Row],[Costo Unitario]]</f>
        <v>12</v>
      </c>
      <c r="K195">
        <f>cocinacsv[[#This Row],[Precio Unitario]]</f>
        <v>30</v>
      </c>
      <c r="L195" s="1">
        <f>(cocinacsv[[#This Row],[Ganancia neta]]*cocinacsv[[#This Row],[Cantidad Ordenada]])/(cocinacsv[[#This Row],[Precio Unitario]]*cocinacsv[[#This Row],[Cantidad Ordenada]])</f>
        <v>0.4</v>
      </c>
      <c r="M195">
        <f>cocinacsv[[#This Row],[Ganancia bruta]]*cocinacsv[[#This Row],[Cantidad Ordenada]]</f>
        <v>90</v>
      </c>
    </row>
    <row r="196" spans="1:13" x14ac:dyDescent="0.25">
      <c r="A196">
        <v>71</v>
      </c>
      <c r="B196">
        <v>18</v>
      </c>
      <c r="C196" t="s">
        <v>89</v>
      </c>
      <c r="D196" t="s">
        <v>1154</v>
      </c>
      <c r="E196">
        <v>14</v>
      </c>
      <c r="F196">
        <v>23</v>
      </c>
      <c r="G196">
        <v>2</v>
      </c>
      <c r="H196">
        <v>29</v>
      </c>
      <c r="I196" t="s">
        <v>1137</v>
      </c>
      <c r="J196">
        <f>cocinacsv[[#This Row],[Precio Unitario]]-cocinacsv[[#This Row],[Costo Unitario]]</f>
        <v>9</v>
      </c>
      <c r="K196">
        <f>cocinacsv[[#This Row],[Precio Unitario]]</f>
        <v>23</v>
      </c>
      <c r="L196" s="1">
        <f>(cocinacsv[[#This Row],[Ganancia neta]]*cocinacsv[[#This Row],[Cantidad Ordenada]])/(cocinacsv[[#This Row],[Precio Unitario]]*cocinacsv[[#This Row],[Cantidad Ordenada]])</f>
        <v>0.39130434782608697</v>
      </c>
      <c r="M196">
        <f>cocinacsv[[#This Row],[Ganancia bruta]]*cocinacsv[[#This Row],[Cantidad Ordenada]]</f>
        <v>46</v>
      </c>
    </row>
    <row r="197" spans="1:13" x14ac:dyDescent="0.25">
      <c r="A197">
        <v>72</v>
      </c>
      <c r="B197">
        <v>17</v>
      </c>
      <c r="C197" t="s">
        <v>42</v>
      </c>
      <c r="D197" t="s">
        <v>1155</v>
      </c>
      <c r="E197">
        <v>13</v>
      </c>
      <c r="F197">
        <v>21</v>
      </c>
      <c r="G197">
        <v>1</v>
      </c>
      <c r="H197">
        <v>17</v>
      </c>
      <c r="I197" t="s">
        <v>1137</v>
      </c>
      <c r="J197">
        <f>cocinacsv[[#This Row],[Precio Unitario]]-cocinacsv[[#This Row],[Costo Unitario]]</f>
        <v>8</v>
      </c>
      <c r="K197">
        <f>cocinacsv[[#This Row],[Precio Unitario]]</f>
        <v>21</v>
      </c>
      <c r="L197" s="1">
        <f>(cocinacsv[[#This Row],[Ganancia neta]]*cocinacsv[[#This Row],[Cantidad Ordenada]])/(cocinacsv[[#This Row],[Precio Unitario]]*cocinacsv[[#This Row],[Cantidad Ordenada]])</f>
        <v>0.38095238095238093</v>
      </c>
      <c r="M197">
        <f>cocinacsv[[#This Row],[Ganancia bruta]]*cocinacsv[[#This Row],[Cantidad Ordenada]]</f>
        <v>21</v>
      </c>
    </row>
    <row r="198" spans="1:13" x14ac:dyDescent="0.25">
      <c r="A198">
        <v>72</v>
      </c>
      <c r="B198">
        <v>17</v>
      </c>
      <c r="C198" t="s">
        <v>46</v>
      </c>
      <c r="D198" t="s">
        <v>1156</v>
      </c>
      <c r="E198">
        <v>10</v>
      </c>
      <c r="F198">
        <v>18</v>
      </c>
      <c r="G198">
        <v>3</v>
      </c>
      <c r="H198">
        <v>37</v>
      </c>
      <c r="I198" t="s">
        <v>1137</v>
      </c>
      <c r="J198">
        <f>cocinacsv[[#This Row],[Precio Unitario]]-cocinacsv[[#This Row],[Costo Unitario]]</f>
        <v>8</v>
      </c>
      <c r="K198">
        <f>cocinacsv[[#This Row],[Precio Unitario]]</f>
        <v>18</v>
      </c>
      <c r="L198" s="1">
        <f>(cocinacsv[[#This Row],[Ganancia neta]]*cocinacsv[[#This Row],[Cantidad Ordenada]])/(cocinacsv[[#This Row],[Precio Unitario]]*cocinacsv[[#This Row],[Cantidad Ordenada]])</f>
        <v>0.44444444444444442</v>
      </c>
      <c r="M198">
        <f>cocinacsv[[#This Row],[Ganancia bruta]]*cocinacsv[[#This Row],[Cantidad Ordenada]]</f>
        <v>54</v>
      </c>
    </row>
    <row r="199" spans="1:13" x14ac:dyDescent="0.25">
      <c r="A199">
        <v>73</v>
      </c>
      <c r="B199">
        <v>1</v>
      </c>
      <c r="C199" t="s">
        <v>50</v>
      </c>
      <c r="D199" t="s">
        <v>1142</v>
      </c>
      <c r="E199">
        <v>16</v>
      </c>
      <c r="F199">
        <v>27</v>
      </c>
      <c r="G199">
        <v>3</v>
      </c>
      <c r="H199">
        <v>20</v>
      </c>
      <c r="I199" t="s">
        <v>1136</v>
      </c>
      <c r="J199">
        <f>cocinacsv[[#This Row],[Precio Unitario]]-cocinacsv[[#This Row],[Costo Unitario]]</f>
        <v>11</v>
      </c>
      <c r="K199">
        <f>cocinacsv[[#This Row],[Precio Unitario]]</f>
        <v>27</v>
      </c>
      <c r="L199" s="1">
        <f>(cocinacsv[[#This Row],[Ganancia neta]]*cocinacsv[[#This Row],[Cantidad Ordenada]])/(cocinacsv[[#This Row],[Precio Unitario]]*cocinacsv[[#This Row],[Cantidad Ordenada]])</f>
        <v>0.40740740740740738</v>
      </c>
      <c r="M199">
        <f>cocinacsv[[#This Row],[Ganancia bruta]]*cocinacsv[[#This Row],[Cantidad Ordenada]]</f>
        <v>81</v>
      </c>
    </row>
    <row r="200" spans="1:13" x14ac:dyDescent="0.25">
      <c r="A200">
        <v>74</v>
      </c>
      <c r="B200">
        <v>19</v>
      </c>
      <c r="C200" t="s">
        <v>71</v>
      </c>
      <c r="D200" t="s">
        <v>1157</v>
      </c>
      <c r="E200">
        <v>15</v>
      </c>
      <c r="F200">
        <v>26</v>
      </c>
      <c r="G200">
        <v>2</v>
      </c>
      <c r="H200">
        <v>39</v>
      </c>
      <c r="I200" t="s">
        <v>1137</v>
      </c>
      <c r="J200">
        <f>cocinacsv[[#This Row],[Precio Unitario]]-cocinacsv[[#This Row],[Costo Unitario]]</f>
        <v>11</v>
      </c>
      <c r="K200">
        <f>cocinacsv[[#This Row],[Precio Unitario]]</f>
        <v>26</v>
      </c>
      <c r="L200" s="1">
        <f>(cocinacsv[[#This Row],[Ganancia neta]]*cocinacsv[[#This Row],[Cantidad Ordenada]])/(cocinacsv[[#This Row],[Precio Unitario]]*cocinacsv[[#This Row],[Cantidad Ordenada]])</f>
        <v>0.42307692307692307</v>
      </c>
      <c r="M200">
        <f>cocinacsv[[#This Row],[Ganancia bruta]]*cocinacsv[[#This Row],[Cantidad Ordenada]]</f>
        <v>52</v>
      </c>
    </row>
    <row r="201" spans="1:13" x14ac:dyDescent="0.25">
      <c r="A201">
        <v>74</v>
      </c>
      <c r="B201">
        <v>19</v>
      </c>
      <c r="C201" t="s">
        <v>38</v>
      </c>
      <c r="D201" t="s">
        <v>1152</v>
      </c>
      <c r="E201">
        <v>20</v>
      </c>
      <c r="F201">
        <v>34</v>
      </c>
      <c r="G201">
        <v>3</v>
      </c>
      <c r="H201">
        <v>37</v>
      </c>
      <c r="I201" t="s">
        <v>1136</v>
      </c>
      <c r="J201">
        <f>cocinacsv[[#This Row],[Precio Unitario]]-cocinacsv[[#This Row],[Costo Unitario]]</f>
        <v>14</v>
      </c>
      <c r="K201">
        <f>cocinacsv[[#This Row],[Precio Unitario]]</f>
        <v>34</v>
      </c>
      <c r="L201" s="1">
        <f>(cocinacsv[[#This Row],[Ganancia neta]]*cocinacsv[[#This Row],[Cantidad Ordenada]])/(cocinacsv[[#This Row],[Precio Unitario]]*cocinacsv[[#This Row],[Cantidad Ordenada]])</f>
        <v>0.41176470588235292</v>
      </c>
      <c r="M201">
        <f>cocinacsv[[#This Row],[Ganancia bruta]]*cocinacsv[[#This Row],[Cantidad Ordenada]]</f>
        <v>102</v>
      </c>
    </row>
    <row r="202" spans="1:13" x14ac:dyDescent="0.25">
      <c r="A202">
        <v>74</v>
      </c>
      <c r="B202">
        <v>19</v>
      </c>
      <c r="C202" t="s">
        <v>105</v>
      </c>
      <c r="D202" t="s">
        <v>1150</v>
      </c>
      <c r="E202">
        <v>19</v>
      </c>
      <c r="F202">
        <v>32</v>
      </c>
      <c r="G202">
        <v>2</v>
      </c>
      <c r="H202">
        <v>24</v>
      </c>
      <c r="I202" t="s">
        <v>1137</v>
      </c>
      <c r="J202">
        <f>cocinacsv[[#This Row],[Precio Unitario]]-cocinacsv[[#This Row],[Costo Unitario]]</f>
        <v>13</v>
      </c>
      <c r="K202">
        <f>cocinacsv[[#This Row],[Precio Unitario]]</f>
        <v>32</v>
      </c>
      <c r="L202" s="1">
        <f>(cocinacsv[[#This Row],[Ganancia neta]]*cocinacsv[[#This Row],[Cantidad Ordenada]])/(cocinacsv[[#This Row],[Precio Unitario]]*cocinacsv[[#This Row],[Cantidad Ordenada]])</f>
        <v>0.40625</v>
      </c>
      <c r="M202">
        <f>cocinacsv[[#This Row],[Ganancia bruta]]*cocinacsv[[#This Row],[Cantidad Ordenada]]</f>
        <v>64</v>
      </c>
    </row>
    <row r="203" spans="1:13" x14ac:dyDescent="0.25">
      <c r="A203">
        <v>75</v>
      </c>
      <c r="B203">
        <v>19</v>
      </c>
      <c r="C203" t="s">
        <v>34</v>
      </c>
      <c r="D203" t="s">
        <v>1143</v>
      </c>
      <c r="E203">
        <v>25</v>
      </c>
      <c r="F203">
        <v>40</v>
      </c>
      <c r="G203">
        <v>1</v>
      </c>
      <c r="H203">
        <v>35</v>
      </c>
      <c r="I203" t="s">
        <v>1136</v>
      </c>
      <c r="J203">
        <f>cocinacsv[[#This Row],[Precio Unitario]]-cocinacsv[[#This Row],[Costo Unitario]]</f>
        <v>15</v>
      </c>
      <c r="K203">
        <f>cocinacsv[[#This Row],[Precio Unitario]]</f>
        <v>40</v>
      </c>
      <c r="L203" s="1">
        <f>(cocinacsv[[#This Row],[Ganancia neta]]*cocinacsv[[#This Row],[Cantidad Ordenada]])/(cocinacsv[[#This Row],[Precio Unitario]]*cocinacsv[[#This Row],[Cantidad Ordenada]])</f>
        <v>0.375</v>
      </c>
      <c r="M203">
        <f>cocinacsv[[#This Row],[Ganancia bruta]]*cocinacsv[[#This Row],[Cantidad Ordenada]]</f>
        <v>40</v>
      </c>
    </row>
    <row r="204" spans="1:13" x14ac:dyDescent="0.25">
      <c r="A204">
        <v>75</v>
      </c>
      <c r="B204">
        <v>19</v>
      </c>
      <c r="C204" t="s">
        <v>89</v>
      </c>
      <c r="D204" t="s">
        <v>1154</v>
      </c>
      <c r="E204">
        <v>14</v>
      </c>
      <c r="F204">
        <v>23</v>
      </c>
      <c r="G204">
        <v>3</v>
      </c>
      <c r="H204">
        <v>16</v>
      </c>
      <c r="I204" t="s">
        <v>1137</v>
      </c>
      <c r="J204">
        <f>cocinacsv[[#This Row],[Precio Unitario]]-cocinacsv[[#This Row],[Costo Unitario]]</f>
        <v>9</v>
      </c>
      <c r="K204">
        <f>cocinacsv[[#This Row],[Precio Unitario]]</f>
        <v>23</v>
      </c>
      <c r="L204" s="1">
        <f>(cocinacsv[[#This Row],[Ganancia neta]]*cocinacsv[[#This Row],[Cantidad Ordenada]])/(cocinacsv[[#This Row],[Precio Unitario]]*cocinacsv[[#This Row],[Cantidad Ordenada]])</f>
        <v>0.39130434782608697</v>
      </c>
      <c r="M204">
        <f>cocinacsv[[#This Row],[Ganancia bruta]]*cocinacsv[[#This Row],[Cantidad Ordenada]]</f>
        <v>69</v>
      </c>
    </row>
    <row r="205" spans="1:13" x14ac:dyDescent="0.25">
      <c r="A205">
        <v>76</v>
      </c>
      <c r="B205">
        <v>17</v>
      </c>
      <c r="C205" t="s">
        <v>40</v>
      </c>
      <c r="D205" t="s">
        <v>1140</v>
      </c>
      <c r="E205">
        <v>18</v>
      </c>
      <c r="F205">
        <v>30</v>
      </c>
      <c r="G205">
        <v>3</v>
      </c>
      <c r="H205">
        <v>13</v>
      </c>
      <c r="I205" t="s">
        <v>1137</v>
      </c>
      <c r="J205">
        <f>cocinacsv[[#This Row],[Precio Unitario]]-cocinacsv[[#This Row],[Costo Unitario]]</f>
        <v>12</v>
      </c>
      <c r="K205">
        <f>cocinacsv[[#This Row],[Precio Unitario]]</f>
        <v>30</v>
      </c>
      <c r="L205" s="1">
        <f>(cocinacsv[[#This Row],[Ganancia neta]]*cocinacsv[[#This Row],[Cantidad Ordenada]])/(cocinacsv[[#This Row],[Precio Unitario]]*cocinacsv[[#This Row],[Cantidad Ordenada]])</f>
        <v>0.4</v>
      </c>
      <c r="M205">
        <f>cocinacsv[[#This Row],[Ganancia bruta]]*cocinacsv[[#This Row],[Cantidad Ordenada]]</f>
        <v>90</v>
      </c>
    </row>
    <row r="206" spans="1:13" x14ac:dyDescent="0.25">
      <c r="A206">
        <v>76</v>
      </c>
      <c r="B206">
        <v>17</v>
      </c>
      <c r="C206" t="s">
        <v>46</v>
      </c>
      <c r="D206" t="s">
        <v>1156</v>
      </c>
      <c r="E206">
        <v>10</v>
      </c>
      <c r="F206">
        <v>18</v>
      </c>
      <c r="G206">
        <v>1</v>
      </c>
      <c r="H206">
        <v>34</v>
      </c>
      <c r="I206" t="s">
        <v>1137</v>
      </c>
      <c r="J206">
        <f>cocinacsv[[#This Row],[Precio Unitario]]-cocinacsv[[#This Row],[Costo Unitario]]</f>
        <v>8</v>
      </c>
      <c r="K206">
        <f>cocinacsv[[#This Row],[Precio Unitario]]</f>
        <v>18</v>
      </c>
      <c r="L206" s="1">
        <f>(cocinacsv[[#This Row],[Ganancia neta]]*cocinacsv[[#This Row],[Cantidad Ordenada]])/(cocinacsv[[#This Row],[Precio Unitario]]*cocinacsv[[#This Row],[Cantidad Ordenada]])</f>
        <v>0.44444444444444442</v>
      </c>
      <c r="M206">
        <f>cocinacsv[[#This Row],[Ganancia bruta]]*cocinacsv[[#This Row],[Cantidad Ordenada]]</f>
        <v>18</v>
      </c>
    </row>
    <row r="207" spans="1:13" x14ac:dyDescent="0.25">
      <c r="A207">
        <v>76</v>
      </c>
      <c r="B207">
        <v>17</v>
      </c>
      <c r="C207" t="s">
        <v>75</v>
      </c>
      <c r="D207" t="s">
        <v>1139</v>
      </c>
      <c r="E207">
        <v>14</v>
      </c>
      <c r="F207">
        <v>24</v>
      </c>
      <c r="G207">
        <v>1</v>
      </c>
      <c r="H207">
        <v>20</v>
      </c>
      <c r="I207" t="s">
        <v>1136</v>
      </c>
      <c r="J207">
        <f>cocinacsv[[#This Row],[Precio Unitario]]-cocinacsv[[#This Row],[Costo Unitario]]</f>
        <v>10</v>
      </c>
      <c r="K207">
        <f>cocinacsv[[#This Row],[Precio Unitario]]</f>
        <v>24</v>
      </c>
      <c r="L207" s="1">
        <f>(cocinacsv[[#This Row],[Ganancia neta]]*cocinacsv[[#This Row],[Cantidad Ordenada]])/(cocinacsv[[#This Row],[Precio Unitario]]*cocinacsv[[#This Row],[Cantidad Ordenada]])</f>
        <v>0.41666666666666669</v>
      </c>
      <c r="M207">
        <f>cocinacsv[[#This Row],[Ganancia bruta]]*cocinacsv[[#This Row],[Cantidad Ordenada]]</f>
        <v>24</v>
      </c>
    </row>
    <row r="208" spans="1:13" x14ac:dyDescent="0.25">
      <c r="A208">
        <v>76</v>
      </c>
      <c r="B208">
        <v>17</v>
      </c>
      <c r="C208" t="s">
        <v>71</v>
      </c>
      <c r="D208" t="s">
        <v>1157</v>
      </c>
      <c r="E208">
        <v>15</v>
      </c>
      <c r="F208">
        <v>26</v>
      </c>
      <c r="G208">
        <v>1</v>
      </c>
      <c r="H208">
        <v>30</v>
      </c>
      <c r="I208" t="s">
        <v>1136</v>
      </c>
      <c r="J208">
        <f>cocinacsv[[#This Row],[Precio Unitario]]-cocinacsv[[#This Row],[Costo Unitario]]</f>
        <v>11</v>
      </c>
      <c r="K208">
        <f>cocinacsv[[#This Row],[Precio Unitario]]</f>
        <v>26</v>
      </c>
      <c r="L208" s="1">
        <f>(cocinacsv[[#This Row],[Ganancia neta]]*cocinacsv[[#This Row],[Cantidad Ordenada]])/(cocinacsv[[#This Row],[Precio Unitario]]*cocinacsv[[#This Row],[Cantidad Ordenada]])</f>
        <v>0.42307692307692307</v>
      </c>
      <c r="M208">
        <f>cocinacsv[[#This Row],[Ganancia bruta]]*cocinacsv[[#This Row],[Cantidad Ordenada]]</f>
        <v>26</v>
      </c>
    </row>
    <row r="209" spans="1:13" x14ac:dyDescent="0.25">
      <c r="A209">
        <v>77</v>
      </c>
      <c r="B209">
        <v>3</v>
      </c>
      <c r="C209" t="s">
        <v>46</v>
      </c>
      <c r="D209" t="s">
        <v>1156</v>
      </c>
      <c r="E209">
        <v>10</v>
      </c>
      <c r="F209">
        <v>18</v>
      </c>
      <c r="G209">
        <v>1</v>
      </c>
      <c r="H209">
        <v>34</v>
      </c>
      <c r="I209" t="s">
        <v>1137</v>
      </c>
      <c r="J209">
        <f>cocinacsv[[#This Row],[Precio Unitario]]-cocinacsv[[#This Row],[Costo Unitario]]</f>
        <v>8</v>
      </c>
      <c r="K209">
        <f>cocinacsv[[#This Row],[Precio Unitario]]</f>
        <v>18</v>
      </c>
      <c r="L209" s="1">
        <f>(cocinacsv[[#This Row],[Ganancia neta]]*cocinacsv[[#This Row],[Cantidad Ordenada]])/(cocinacsv[[#This Row],[Precio Unitario]]*cocinacsv[[#This Row],[Cantidad Ordenada]])</f>
        <v>0.44444444444444442</v>
      </c>
      <c r="M209">
        <f>cocinacsv[[#This Row],[Ganancia bruta]]*cocinacsv[[#This Row],[Cantidad Ordenada]]</f>
        <v>18</v>
      </c>
    </row>
    <row r="210" spans="1:13" x14ac:dyDescent="0.25">
      <c r="A210">
        <v>77</v>
      </c>
      <c r="B210">
        <v>3</v>
      </c>
      <c r="C210" t="s">
        <v>75</v>
      </c>
      <c r="D210" t="s">
        <v>1139</v>
      </c>
      <c r="E210">
        <v>14</v>
      </c>
      <c r="F210">
        <v>24</v>
      </c>
      <c r="G210">
        <v>2</v>
      </c>
      <c r="H210">
        <v>55</v>
      </c>
      <c r="I210" t="s">
        <v>1136</v>
      </c>
      <c r="J210">
        <f>cocinacsv[[#This Row],[Precio Unitario]]-cocinacsv[[#This Row],[Costo Unitario]]</f>
        <v>10</v>
      </c>
      <c r="K210">
        <f>cocinacsv[[#This Row],[Precio Unitario]]</f>
        <v>24</v>
      </c>
      <c r="L210" s="1">
        <f>(cocinacsv[[#This Row],[Ganancia neta]]*cocinacsv[[#This Row],[Cantidad Ordenada]])/(cocinacsv[[#This Row],[Precio Unitario]]*cocinacsv[[#This Row],[Cantidad Ordenada]])</f>
        <v>0.41666666666666669</v>
      </c>
      <c r="M210">
        <f>cocinacsv[[#This Row],[Ganancia bruta]]*cocinacsv[[#This Row],[Cantidad Ordenada]]</f>
        <v>48</v>
      </c>
    </row>
    <row r="211" spans="1:13" x14ac:dyDescent="0.25">
      <c r="A211">
        <v>77</v>
      </c>
      <c r="B211">
        <v>3</v>
      </c>
      <c r="C211" t="s">
        <v>112</v>
      </c>
      <c r="D211" t="s">
        <v>1146</v>
      </c>
      <c r="E211">
        <v>20</v>
      </c>
      <c r="F211">
        <v>33</v>
      </c>
      <c r="G211">
        <v>1</v>
      </c>
      <c r="H211">
        <v>8</v>
      </c>
      <c r="I211" t="s">
        <v>1137</v>
      </c>
      <c r="J211">
        <f>cocinacsv[[#This Row],[Precio Unitario]]-cocinacsv[[#This Row],[Costo Unitario]]</f>
        <v>13</v>
      </c>
      <c r="K211">
        <f>cocinacsv[[#This Row],[Precio Unitario]]</f>
        <v>33</v>
      </c>
      <c r="L211" s="1">
        <f>(cocinacsv[[#This Row],[Ganancia neta]]*cocinacsv[[#This Row],[Cantidad Ordenada]])/(cocinacsv[[#This Row],[Precio Unitario]]*cocinacsv[[#This Row],[Cantidad Ordenada]])</f>
        <v>0.39393939393939392</v>
      </c>
      <c r="M211">
        <f>cocinacsv[[#This Row],[Ganancia bruta]]*cocinacsv[[#This Row],[Cantidad Ordenada]]</f>
        <v>33</v>
      </c>
    </row>
    <row r="212" spans="1:13" x14ac:dyDescent="0.25">
      <c r="A212">
        <v>78</v>
      </c>
      <c r="B212">
        <v>7</v>
      </c>
      <c r="C212" t="s">
        <v>53</v>
      </c>
      <c r="D212" t="s">
        <v>1148</v>
      </c>
      <c r="E212">
        <v>11</v>
      </c>
      <c r="F212">
        <v>19</v>
      </c>
      <c r="G212">
        <v>3</v>
      </c>
      <c r="H212">
        <v>54</v>
      </c>
      <c r="I212" t="s">
        <v>1137</v>
      </c>
      <c r="J212">
        <f>cocinacsv[[#This Row],[Precio Unitario]]-cocinacsv[[#This Row],[Costo Unitario]]</f>
        <v>8</v>
      </c>
      <c r="K212">
        <f>cocinacsv[[#This Row],[Precio Unitario]]</f>
        <v>19</v>
      </c>
      <c r="L212" s="1">
        <f>(cocinacsv[[#This Row],[Ganancia neta]]*cocinacsv[[#This Row],[Cantidad Ordenada]])/(cocinacsv[[#This Row],[Precio Unitario]]*cocinacsv[[#This Row],[Cantidad Ordenada]])</f>
        <v>0.42105263157894735</v>
      </c>
      <c r="M212">
        <f>cocinacsv[[#This Row],[Ganancia bruta]]*cocinacsv[[#This Row],[Cantidad Ordenada]]</f>
        <v>57</v>
      </c>
    </row>
    <row r="213" spans="1:13" x14ac:dyDescent="0.25">
      <c r="A213">
        <v>79</v>
      </c>
      <c r="B213">
        <v>16</v>
      </c>
      <c r="C213" t="s">
        <v>26</v>
      </c>
      <c r="D213" t="s">
        <v>1145</v>
      </c>
      <c r="E213">
        <v>17</v>
      </c>
      <c r="F213">
        <v>29</v>
      </c>
      <c r="G213">
        <v>3</v>
      </c>
      <c r="H213">
        <v>14</v>
      </c>
      <c r="I213" t="s">
        <v>1136</v>
      </c>
      <c r="J213">
        <f>cocinacsv[[#This Row],[Precio Unitario]]-cocinacsv[[#This Row],[Costo Unitario]]</f>
        <v>12</v>
      </c>
      <c r="K213">
        <f>cocinacsv[[#This Row],[Precio Unitario]]</f>
        <v>29</v>
      </c>
      <c r="L213" s="1">
        <f>(cocinacsv[[#This Row],[Ganancia neta]]*cocinacsv[[#This Row],[Cantidad Ordenada]])/(cocinacsv[[#This Row],[Precio Unitario]]*cocinacsv[[#This Row],[Cantidad Ordenada]])</f>
        <v>0.41379310344827586</v>
      </c>
      <c r="M213">
        <f>cocinacsv[[#This Row],[Ganancia bruta]]*cocinacsv[[#This Row],[Cantidad Ordenada]]</f>
        <v>87</v>
      </c>
    </row>
    <row r="214" spans="1:13" x14ac:dyDescent="0.25">
      <c r="A214">
        <v>79</v>
      </c>
      <c r="B214">
        <v>16</v>
      </c>
      <c r="C214" t="s">
        <v>112</v>
      </c>
      <c r="D214" t="s">
        <v>1146</v>
      </c>
      <c r="E214">
        <v>20</v>
      </c>
      <c r="F214">
        <v>33</v>
      </c>
      <c r="G214">
        <v>3</v>
      </c>
      <c r="H214">
        <v>14</v>
      </c>
      <c r="I214" t="s">
        <v>1137</v>
      </c>
      <c r="J214">
        <f>cocinacsv[[#This Row],[Precio Unitario]]-cocinacsv[[#This Row],[Costo Unitario]]</f>
        <v>13</v>
      </c>
      <c r="K214">
        <f>cocinacsv[[#This Row],[Precio Unitario]]</f>
        <v>33</v>
      </c>
      <c r="L214" s="1">
        <f>(cocinacsv[[#This Row],[Ganancia neta]]*cocinacsv[[#This Row],[Cantidad Ordenada]])/(cocinacsv[[#This Row],[Precio Unitario]]*cocinacsv[[#This Row],[Cantidad Ordenada]])</f>
        <v>0.39393939393939392</v>
      </c>
      <c r="M214">
        <f>cocinacsv[[#This Row],[Ganancia bruta]]*cocinacsv[[#This Row],[Cantidad Ordenada]]</f>
        <v>99</v>
      </c>
    </row>
    <row r="215" spans="1:13" x14ac:dyDescent="0.25">
      <c r="A215">
        <v>79</v>
      </c>
      <c r="B215">
        <v>16</v>
      </c>
      <c r="C215" t="s">
        <v>66</v>
      </c>
      <c r="D215" t="s">
        <v>1153</v>
      </c>
      <c r="E215">
        <v>12</v>
      </c>
      <c r="F215">
        <v>20</v>
      </c>
      <c r="G215">
        <v>3</v>
      </c>
      <c r="H215">
        <v>25</v>
      </c>
      <c r="I215" t="s">
        <v>1136</v>
      </c>
      <c r="J215">
        <f>cocinacsv[[#This Row],[Precio Unitario]]-cocinacsv[[#This Row],[Costo Unitario]]</f>
        <v>8</v>
      </c>
      <c r="K215">
        <f>cocinacsv[[#This Row],[Precio Unitario]]</f>
        <v>20</v>
      </c>
      <c r="L215" s="1">
        <f>(cocinacsv[[#This Row],[Ganancia neta]]*cocinacsv[[#This Row],[Cantidad Ordenada]])/(cocinacsv[[#This Row],[Precio Unitario]]*cocinacsv[[#This Row],[Cantidad Ordenada]])</f>
        <v>0.4</v>
      </c>
      <c r="M215">
        <f>cocinacsv[[#This Row],[Ganancia bruta]]*cocinacsv[[#This Row],[Cantidad Ordenada]]</f>
        <v>60</v>
      </c>
    </row>
    <row r="216" spans="1:13" x14ac:dyDescent="0.25">
      <c r="A216">
        <v>79</v>
      </c>
      <c r="B216">
        <v>16</v>
      </c>
      <c r="C216" t="s">
        <v>42</v>
      </c>
      <c r="D216" t="s">
        <v>1155</v>
      </c>
      <c r="E216">
        <v>13</v>
      </c>
      <c r="F216">
        <v>21</v>
      </c>
      <c r="G216">
        <v>3</v>
      </c>
      <c r="H216">
        <v>43</v>
      </c>
      <c r="I216" t="s">
        <v>1136</v>
      </c>
      <c r="J216">
        <f>cocinacsv[[#This Row],[Precio Unitario]]-cocinacsv[[#This Row],[Costo Unitario]]</f>
        <v>8</v>
      </c>
      <c r="K216">
        <f>cocinacsv[[#This Row],[Precio Unitario]]</f>
        <v>21</v>
      </c>
      <c r="L216" s="1">
        <f>(cocinacsv[[#This Row],[Ganancia neta]]*cocinacsv[[#This Row],[Cantidad Ordenada]])/(cocinacsv[[#This Row],[Precio Unitario]]*cocinacsv[[#This Row],[Cantidad Ordenada]])</f>
        <v>0.38095238095238093</v>
      </c>
      <c r="M216">
        <f>cocinacsv[[#This Row],[Ganancia bruta]]*cocinacsv[[#This Row],[Cantidad Ordenada]]</f>
        <v>63</v>
      </c>
    </row>
    <row r="217" spans="1:13" x14ac:dyDescent="0.25">
      <c r="A217">
        <v>80</v>
      </c>
      <c r="B217">
        <v>18</v>
      </c>
      <c r="C217" t="s">
        <v>92</v>
      </c>
      <c r="D217" t="s">
        <v>1151</v>
      </c>
      <c r="E217">
        <v>13</v>
      </c>
      <c r="F217">
        <v>22</v>
      </c>
      <c r="G217">
        <v>2</v>
      </c>
      <c r="H217">
        <v>5</v>
      </c>
      <c r="I217" t="s">
        <v>1136</v>
      </c>
      <c r="J217">
        <f>cocinacsv[[#This Row],[Precio Unitario]]-cocinacsv[[#This Row],[Costo Unitario]]</f>
        <v>9</v>
      </c>
      <c r="K217">
        <f>cocinacsv[[#This Row],[Precio Unitario]]</f>
        <v>22</v>
      </c>
      <c r="L217" s="1">
        <f>(cocinacsv[[#This Row],[Ganancia neta]]*cocinacsv[[#This Row],[Cantidad Ordenada]])/(cocinacsv[[#This Row],[Precio Unitario]]*cocinacsv[[#This Row],[Cantidad Ordenada]])</f>
        <v>0.40909090909090912</v>
      </c>
      <c r="M217">
        <f>cocinacsv[[#This Row],[Ganancia bruta]]*cocinacsv[[#This Row],[Cantidad Ordenada]]</f>
        <v>44</v>
      </c>
    </row>
    <row r="218" spans="1:13" x14ac:dyDescent="0.25">
      <c r="A218">
        <v>80</v>
      </c>
      <c r="B218">
        <v>18</v>
      </c>
      <c r="C218" t="s">
        <v>26</v>
      </c>
      <c r="D218" t="s">
        <v>1145</v>
      </c>
      <c r="E218">
        <v>17</v>
      </c>
      <c r="F218">
        <v>29</v>
      </c>
      <c r="G218">
        <v>1</v>
      </c>
      <c r="H218">
        <v>34</v>
      </c>
      <c r="I218" t="s">
        <v>1137</v>
      </c>
      <c r="J218">
        <f>cocinacsv[[#This Row],[Precio Unitario]]-cocinacsv[[#This Row],[Costo Unitario]]</f>
        <v>12</v>
      </c>
      <c r="K218">
        <f>cocinacsv[[#This Row],[Precio Unitario]]</f>
        <v>29</v>
      </c>
      <c r="L218" s="1">
        <f>(cocinacsv[[#This Row],[Ganancia neta]]*cocinacsv[[#This Row],[Cantidad Ordenada]])/(cocinacsv[[#This Row],[Precio Unitario]]*cocinacsv[[#This Row],[Cantidad Ordenada]])</f>
        <v>0.41379310344827586</v>
      </c>
      <c r="M218">
        <f>cocinacsv[[#This Row],[Ganancia bruta]]*cocinacsv[[#This Row],[Cantidad Ordenada]]</f>
        <v>29</v>
      </c>
    </row>
    <row r="219" spans="1:13" x14ac:dyDescent="0.25">
      <c r="A219">
        <v>80</v>
      </c>
      <c r="B219">
        <v>18</v>
      </c>
      <c r="C219" t="s">
        <v>75</v>
      </c>
      <c r="D219" t="s">
        <v>1139</v>
      </c>
      <c r="E219">
        <v>14</v>
      </c>
      <c r="F219">
        <v>24</v>
      </c>
      <c r="G219">
        <v>2</v>
      </c>
      <c r="H219">
        <v>28</v>
      </c>
      <c r="I219" t="s">
        <v>1136</v>
      </c>
      <c r="J219">
        <f>cocinacsv[[#This Row],[Precio Unitario]]-cocinacsv[[#This Row],[Costo Unitario]]</f>
        <v>10</v>
      </c>
      <c r="K219">
        <f>cocinacsv[[#This Row],[Precio Unitario]]</f>
        <v>24</v>
      </c>
      <c r="L219" s="1">
        <f>(cocinacsv[[#This Row],[Ganancia neta]]*cocinacsv[[#This Row],[Cantidad Ordenada]])/(cocinacsv[[#This Row],[Precio Unitario]]*cocinacsv[[#This Row],[Cantidad Ordenada]])</f>
        <v>0.41666666666666669</v>
      </c>
      <c r="M219">
        <f>cocinacsv[[#This Row],[Ganancia bruta]]*cocinacsv[[#This Row],[Cantidad Ordenada]]</f>
        <v>48</v>
      </c>
    </row>
    <row r="220" spans="1:13" x14ac:dyDescent="0.25">
      <c r="A220">
        <v>81</v>
      </c>
      <c r="B220">
        <v>17</v>
      </c>
      <c r="C220" t="s">
        <v>56</v>
      </c>
      <c r="D220" t="s">
        <v>1141</v>
      </c>
      <c r="E220">
        <v>19</v>
      </c>
      <c r="F220">
        <v>31</v>
      </c>
      <c r="G220">
        <v>2</v>
      </c>
      <c r="H220">
        <v>59</v>
      </c>
      <c r="I220" t="s">
        <v>1137</v>
      </c>
      <c r="J220">
        <f>cocinacsv[[#This Row],[Precio Unitario]]-cocinacsv[[#This Row],[Costo Unitario]]</f>
        <v>12</v>
      </c>
      <c r="K220">
        <f>cocinacsv[[#This Row],[Precio Unitario]]</f>
        <v>31</v>
      </c>
      <c r="L220" s="1">
        <f>(cocinacsv[[#This Row],[Ganancia neta]]*cocinacsv[[#This Row],[Cantidad Ordenada]])/(cocinacsv[[#This Row],[Precio Unitario]]*cocinacsv[[#This Row],[Cantidad Ordenada]])</f>
        <v>0.38709677419354838</v>
      </c>
      <c r="M220">
        <f>cocinacsv[[#This Row],[Ganancia bruta]]*cocinacsv[[#This Row],[Cantidad Ordenada]]</f>
        <v>62</v>
      </c>
    </row>
    <row r="221" spans="1:13" x14ac:dyDescent="0.25">
      <c r="A221">
        <v>82</v>
      </c>
      <c r="B221">
        <v>16</v>
      </c>
      <c r="C221" t="s">
        <v>60</v>
      </c>
      <c r="D221" t="s">
        <v>1158</v>
      </c>
      <c r="E221">
        <v>15</v>
      </c>
      <c r="F221">
        <v>25</v>
      </c>
      <c r="G221">
        <v>2</v>
      </c>
      <c r="H221">
        <v>11</v>
      </c>
      <c r="I221" t="s">
        <v>1137</v>
      </c>
      <c r="J221">
        <f>cocinacsv[[#This Row],[Precio Unitario]]-cocinacsv[[#This Row],[Costo Unitario]]</f>
        <v>10</v>
      </c>
      <c r="K221">
        <f>cocinacsv[[#This Row],[Precio Unitario]]</f>
        <v>25</v>
      </c>
      <c r="L221" s="1">
        <f>(cocinacsv[[#This Row],[Ganancia neta]]*cocinacsv[[#This Row],[Cantidad Ordenada]])/(cocinacsv[[#This Row],[Precio Unitario]]*cocinacsv[[#This Row],[Cantidad Ordenada]])</f>
        <v>0.4</v>
      </c>
      <c r="M221">
        <f>cocinacsv[[#This Row],[Ganancia bruta]]*cocinacsv[[#This Row],[Cantidad Ordenada]]</f>
        <v>50</v>
      </c>
    </row>
    <row r="222" spans="1:13" x14ac:dyDescent="0.25">
      <c r="A222">
        <v>82</v>
      </c>
      <c r="B222">
        <v>16</v>
      </c>
      <c r="C222" t="s">
        <v>40</v>
      </c>
      <c r="D222" t="s">
        <v>1140</v>
      </c>
      <c r="E222">
        <v>18</v>
      </c>
      <c r="F222">
        <v>30</v>
      </c>
      <c r="G222">
        <v>1</v>
      </c>
      <c r="H222">
        <v>8</v>
      </c>
      <c r="I222" t="s">
        <v>1137</v>
      </c>
      <c r="J222">
        <f>cocinacsv[[#This Row],[Precio Unitario]]-cocinacsv[[#This Row],[Costo Unitario]]</f>
        <v>12</v>
      </c>
      <c r="K222">
        <f>cocinacsv[[#This Row],[Precio Unitario]]</f>
        <v>30</v>
      </c>
      <c r="L222" s="1">
        <f>(cocinacsv[[#This Row],[Ganancia neta]]*cocinacsv[[#This Row],[Cantidad Ordenada]])/(cocinacsv[[#This Row],[Precio Unitario]]*cocinacsv[[#This Row],[Cantidad Ordenada]])</f>
        <v>0.4</v>
      </c>
      <c r="M222">
        <f>cocinacsv[[#This Row],[Ganancia bruta]]*cocinacsv[[#This Row],[Cantidad Ordenada]]</f>
        <v>30</v>
      </c>
    </row>
    <row r="223" spans="1:13" x14ac:dyDescent="0.25">
      <c r="A223">
        <v>83</v>
      </c>
      <c r="B223">
        <v>15</v>
      </c>
      <c r="C223" t="s">
        <v>50</v>
      </c>
      <c r="D223" t="s">
        <v>1142</v>
      </c>
      <c r="E223">
        <v>16</v>
      </c>
      <c r="F223">
        <v>27</v>
      </c>
      <c r="G223">
        <v>2</v>
      </c>
      <c r="H223">
        <v>14</v>
      </c>
      <c r="I223" t="s">
        <v>1136</v>
      </c>
      <c r="J223">
        <f>cocinacsv[[#This Row],[Precio Unitario]]-cocinacsv[[#This Row],[Costo Unitario]]</f>
        <v>11</v>
      </c>
      <c r="K223">
        <f>cocinacsv[[#This Row],[Precio Unitario]]</f>
        <v>27</v>
      </c>
      <c r="L223" s="1">
        <f>(cocinacsv[[#This Row],[Ganancia neta]]*cocinacsv[[#This Row],[Cantidad Ordenada]])/(cocinacsv[[#This Row],[Precio Unitario]]*cocinacsv[[#This Row],[Cantidad Ordenada]])</f>
        <v>0.40740740740740738</v>
      </c>
      <c r="M223">
        <f>cocinacsv[[#This Row],[Ganancia bruta]]*cocinacsv[[#This Row],[Cantidad Ordenada]]</f>
        <v>54</v>
      </c>
    </row>
    <row r="224" spans="1:13" x14ac:dyDescent="0.25">
      <c r="A224">
        <v>83</v>
      </c>
      <c r="B224">
        <v>15</v>
      </c>
      <c r="C224" t="s">
        <v>66</v>
      </c>
      <c r="D224" t="s">
        <v>1153</v>
      </c>
      <c r="E224">
        <v>12</v>
      </c>
      <c r="F224">
        <v>20</v>
      </c>
      <c r="G224">
        <v>1</v>
      </c>
      <c r="H224">
        <v>30</v>
      </c>
      <c r="I224" t="s">
        <v>1137</v>
      </c>
      <c r="J224">
        <f>cocinacsv[[#This Row],[Precio Unitario]]-cocinacsv[[#This Row],[Costo Unitario]]</f>
        <v>8</v>
      </c>
      <c r="K224">
        <f>cocinacsv[[#This Row],[Precio Unitario]]</f>
        <v>20</v>
      </c>
      <c r="L224" s="1">
        <f>(cocinacsv[[#This Row],[Ganancia neta]]*cocinacsv[[#This Row],[Cantidad Ordenada]])/(cocinacsv[[#This Row],[Precio Unitario]]*cocinacsv[[#This Row],[Cantidad Ordenada]])</f>
        <v>0.4</v>
      </c>
      <c r="M224">
        <f>cocinacsv[[#This Row],[Ganancia bruta]]*cocinacsv[[#This Row],[Cantidad Ordenada]]</f>
        <v>20</v>
      </c>
    </row>
    <row r="225" spans="1:13" x14ac:dyDescent="0.25">
      <c r="A225">
        <v>83</v>
      </c>
      <c r="B225">
        <v>15</v>
      </c>
      <c r="C225" t="s">
        <v>105</v>
      </c>
      <c r="D225" t="s">
        <v>1150</v>
      </c>
      <c r="E225">
        <v>19</v>
      </c>
      <c r="F225">
        <v>32</v>
      </c>
      <c r="G225">
        <v>3</v>
      </c>
      <c r="H225">
        <v>50</v>
      </c>
      <c r="I225" t="s">
        <v>1136</v>
      </c>
      <c r="J225">
        <f>cocinacsv[[#This Row],[Precio Unitario]]-cocinacsv[[#This Row],[Costo Unitario]]</f>
        <v>13</v>
      </c>
      <c r="K225">
        <f>cocinacsv[[#This Row],[Precio Unitario]]</f>
        <v>32</v>
      </c>
      <c r="L225" s="1">
        <f>(cocinacsv[[#This Row],[Ganancia neta]]*cocinacsv[[#This Row],[Cantidad Ordenada]])/(cocinacsv[[#This Row],[Precio Unitario]]*cocinacsv[[#This Row],[Cantidad Ordenada]])</f>
        <v>0.40625</v>
      </c>
      <c r="M225">
        <f>cocinacsv[[#This Row],[Ganancia bruta]]*cocinacsv[[#This Row],[Cantidad Ordenada]]</f>
        <v>96</v>
      </c>
    </row>
    <row r="226" spans="1:13" x14ac:dyDescent="0.25">
      <c r="A226">
        <v>84</v>
      </c>
      <c r="B226">
        <v>19</v>
      </c>
      <c r="C226" t="s">
        <v>40</v>
      </c>
      <c r="D226" t="s">
        <v>1140</v>
      </c>
      <c r="E226">
        <v>18</v>
      </c>
      <c r="F226">
        <v>30</v>
      </c>
      <c r="G226">
        <v>2</v>
      </c>
      <c r="H226">
        <v>10</v>
      </c>
      <c r="I226" t="s">
        <v>1137</v>
      </c>
      <c r="J226">
        <f>cocinacsv[[#This Row],[Precio Unitario]]-cocinacsv[[#This Row],[Costo Unitario]]</f>
        <v>12</v>
      </c>
      <c r="K226">
        <f>cocinacsv[[#This Row],[Precio Unitario]]</f>
        <v>30</v>
      </c>
      <c r="L226" s="1">
        <f>(cocinacsv[[#This Row],[Ganancia neta]]*cocinacsv[[#This Row],[Cantidad Ordenada]])/(cocinacsv[[#This Row],[Precio Unitario]]*cocinacsv[[#This Row],[Cantidad Ordenada]])</f>
        <v>0.4</v>
      </c>
      <c r="M226">
        <f>cocinacsv[[#This Row],[Ganancia bruta]]*cocinacsv[[#This Row],[Cantidad Ordenada]]</f>
        <v>60</v>
      </c>
    </row>
    <row r="227" spans="1:13" x14ac:dyDescent="0.25">
      <c r="A227">
        <v>85</v>
      </c>
      <c r="B227">
        <v>8</v>
      </c>
      <c r="C227" t="s">
        <v>30</v>
      </c>
      <c r="D227" t="s">
        <v>1147</v>
      </c>
      <c r="E227">
        <v>16</v>
      </c>
      <c r="F227">
        <v>28</v>
      </c>
      <c r="G227">
        <v>3</v>
      </c>
      <c r="H227">
        <v>26</v>
      </c>
      <c r="I227" t="s">
        <v>1137</v>
      </c>
      <c r="J227">
        <f>cocinacsv[[#This Row],[Precio Unitario]]-cocinacsv[[#This Row],[Costo Unitario]]</f>
        <v>12</v>
      </c>
      <c r="K227">
        <f>cocinacsv[[#This Row],[Precio Unitario]]</f>
        <v>28</v>
      </c>
      <c r="L227" s="1">
        <f>(cocinacsv[[#This Row],[Ganancia neta]]*cocinacsv[[#This Row],[Cantidad Ordenada]])/(cocinacsv[[#This Row],[Precio Unitario]]*cocinacsv[[#This Row],[Cantidad Ordenada]])</f>
        <v>0.42857142857142855</v>
      </c>
      <c r="M227">
        <f>cocinacsv[[#This Row],[Ganancia bruta]]*cocinacsv[[#This Row],[Cantidad Ordenada]]</f>
        <v>84</v>
      </c>
    </row>
    <row r="228" spans="1:13" x14ac:dyDescent="0.25">
      <c r="A228">
        <v>85</v>
      </c>
      <c r="B228">
        <v>8</v>
      </c>
      <c r="C228" t="s">
        <v>44</v>
      </c>
      <c r="D228" t="s">
        <v>1144</v>
      </c>
      <c r="E228">
        <v>22</v>
      </c>
      <c r="F228">
        <v>36</v>
      </c>
      <c r="G228">
        <v>2</v>
      </c>
      <c r="H228">
        <v>33</v>
      </c>
      <c r="I228" t="s">
        <v>1137</v>
      </c>
      <c r="J228">
        <f>cocinacsv[[#This Row],[Precio Unitario]]-cocinacsv[[#This Row],[Costo Unitario]]</f>
        <v>14</v>
      </c>
      <c r="K228">
        <f>cocinacsv[[#This Row],[Precio Unitario]]</f>
        <v>36</v>
      </c>
      <c r="L228" s="1">
        <f>(cocinacsv[[#This Row],[Ganancia neta]]*cocinacsv[[#This Row],[Cantidad Ordenada]])/(cocinacsv[[#This Row],[Precio Unitario]]*cocinacsv[[#This Row],[Cantidad Ordenada]])</f>
        <v>0.3888888888888889</v>
      </c>
      <c r="M228">
        <f>cocinacsv[[#This Row],[Ganancia bruta]]*cocinacsv[[#This Row],[Cantidad Ordenada]]</f>
        <v>72</v>
      </c>
    </row>
    <row r="229" spans="1:13" x14ac:dyDescent="0.25">
      <c r="A229">
        <v>85</v>
      </c>
      <c r="B229">
        <v>8</v>
      </c>
      <c r="C229" t="s">
        <v>66</v>
      </c>
      <c r="D229" t="s">
        <v>1153</v>
      </c>
      <c r="E229">
        <v>12</v>
      </c>
      <c r="F229">
        <v>20</v>
      </c>
      <c r="G229">
        <v>1</v>
      </c>
      <c r="H229">
        <v>54</v>
      </c>
      <c r="I229" t="s">
        <v>1137</v>
      </c>
      <c r="J229">
        <f>cocinacsv[[#This Row],[Precio Unitario]]-cocinacsv[[#This Row],[Costo Unitario]]</f>
        <v>8</v>
      </c>
      <c r="K229">
        <f>cocinacsv[[#This Row],[Precio Unitario]]</f>
        <v>20</v>
      </c>
      <c r="L229" s="1">
        <f>(cocinacsv[[#This Row],[Ganancia neta]]*cocinacsv[[#This Row],[Cantidad Ordenada]])/(cocinacsv[[#This Row],[Precio Unitario]]*cocinacsv[[#This Row],[Cantidad Ordenada]])</f>
        <v>0.4</v>
      </c>
      <c r="M229">
        <f>cocinacsv[[#This Row],[Ganancia bruta]]*cocinacsv[[#This Row],[Cantidad Ordenada]]</f>
        <v>20</v>
      </c>
    </row>
    <row r="230" spans="1:13" x14ac:dyDescent="0.25">
      <c r="A230">
        <v>85</v>
      </c>
      <c r="B230">
        <v>8</v>
      </c>
      <c r="C230" t="s">
        <v>105</v>
      </c>
      <c r="D230" t="s">
        <v>1150</v>
      </c>
      <c r="E230">
        <v>19</v>
      </c>
      <c r="F230">
        <v>32</v>
      </c>
      <c r="G230">
        <v>1</v>
      </c>
      <c r="H230">
        <v>29</v>
      </c>
      <c r="I230" t="s">
        <v>1137</v>
      </c>
      <c r="J230">
        <f>cocinacsv[[#This Row],[Precio Unitario]]-cocinacsv[[#This Row],[Costo Unitario]]</f>
        <v>13</v>
      </c>
      <c r="K230">
        <f>cocinacsv[[#This Row],[Precio Unitario]]</f>
        <v>32</v>
      </c>
      <c r="L230" s="1">
        <f>(cocinacsv[[#This Row],[Ganancia neta]]*cocinacsv[[#This Row],[Cantidad Ordenada]])/(cocinacsv[[#This Row],[Precio Unitario]]*cocinacsv[[#This Row],[Cantidad Ordenada]])</f>
        <v>0.40625</v>
      </c>
      <c r="M230">
        <f>cocinacsv[[#This Row],[Ganancia bruta]]*cocinacsv[[#This Row],[Cantidad Ordenada]]</f>
        <v>32</v>
      </c>
    </row>
    <row r="231" spans="1:13" x14ac:dyDescent="0.25">
      <c r="A231">
        <v>86</v>
      </c>
      <c r="B231">
        <v>20</v>
      </c>
      <c r="C231" t="s">
        <v>60</v>
      </c>
      <c r="D231" t="s">
        <v>1158</v>
      </c>
      <c r="E231">
        <v>15</v>
      </c>
      <c r="F231">
        <v>25</v>
      </c>
      <c r="G231">
        <v>2</v>
      </c>
      <c r="H231">
        <v>8</v>
      </c>
      <c r="I231" t="s">
        <v>1137</v>
      </c>
      <c r="J231">
        <f>cocinacsv[[#This Row],[Precio Unitario]]-cocinacsv[[#This Row],[Costo Unitario]]</f>
        <v>10</v>
      </c>
      <c r="K231">
        <f>cocinacsv[[#This Row],[Precio Unitario]]</f>
        <v>25</v>
      </c>
      <c r="L231" s="1">
        <f>(cocinacsv[[#This Row],[Ganancia neta]]*cocinacsv[[#This Row],[Cantidad Ordenada]])/(cocinacsv[[#This Row],[Precio Unitario]]*cocinacsv[[#This Row],[Cantidad Ordenada]])</f>
        <v>0.4</v>
      </c>
      <c r="M231">
        <f>cocinacsv[[#This Row],[Ganancia bruta]]*cocinacsv[[#This Row],[Cantidad Ordenada]]</f>
        <v>50</v>
      </c>
    </row>
    <row r="232" spans="1:13" x14ac:dyDescent="0.25">
      <c r="A232">
        <v>87</v>
      </c>
      <c r="B232">
        <v>3</v>
      </c>
      <c r="C232" t="s">
        <v>46</v>
      </c>
      <c r="D232" t="s">
        <v>1156</v>
      </c>
      <c r="E232">
        <v>10</v>
      </c>
      <c r="F232">
        <v>18</v>
      </c>
      <c r="G232">
        <v>2</v>
      </c>
      <c r="H232">
        <v>55</v>
      </c>
      <c r="I232" t="s">
        <v>1136</v>
      </c>
      <c r="J232">
        <f>cocinacsv[[#This Row],[Precio Unitario]]-cocinacsv[[#This Row],[Costo Unitario]]</f>
        <v>8</v>
      </c>
      <c r="K232">
        <f>cocinacsv[[#This Row],[Precio Unitario]]</f>
        <v>18</v>
      </c>
      <c r="L232" s="1">
        <f>(cocinacsv[[#This Row],[Ganancia neta]]*cocinacsv[[#This Row],[Cantidad Ordenada]])/(cocinacsv[[#This Row],[Precio Unitario]]*cocinacsv[[#This Row],[Cantidad Ordenada]])</f>
        <v>0.44444444444444442</v>
      </c>
      <c r="M232">
        <f>cocinacsv[[#This Row],[Ganancia bruta]]*cocinacsv[[#This Row],[Cantidad Ordenada]]</f>
        <v>36</v>
      </c>
    </row>
    <row r="233" spans="1:13" x14ac:dyDescent="0.25">
      <c r="A233">
        <v>87</v>
      </c>
      <c r="B233">
        <v>3</v>
      </c>
      <c r="C233" t="s">
        <v>105</v>
      </c>
      <c r="D233" t="s">
        <v>1150</v>
      </c>
      <c r="E233">
        <v>19</v>
      </c>
      <c r="F233">
        <v>32</v>
      </c>
      <c r="G233">
        <v>1</v>
      </c>
      <c r="H233">
        <v>5</v>
      </c>
      <c r="I233" t="s">
        <v>1137</v>
      </c>
      <c r="J233">
        <f>cocinacsv[[#This Row],[Precio Unitario]]-cocinacsv[[#This Row],[Costo Unitario]]</f>
        <v>13</v>
      </c>
      <c r="K233">
        <f>cocinacsv[[#This Row],[Precio Unitario]]</f>
        <v>32</v>
      </c>
      <c r="L233" s="1">
        <f>(cocinacsv[[#This Row],[Ganancia neta]]*cocinacsv[[#This Row],[Cantidad Ordenada]])/(cocinacsv[[#This Row],[Precio Unitario]]*cocinacsv[[#This Row],[Cantidad Ordenada]])</f>
        <v>0.40625</v>
      </c>
      <c r="M233">
        <f>cocinacsv[[#This Row],[Ganancia bruta]]*cocinacsv[[#This Row],[Cantidad Ordenada]]</f>
        <v>32</v>
      </c>
    </row>
    <row r="234" spans="1:13" x14ac:dyDescent="0.25">
      <c r="A234">
        <v>87</v>
      </c>
      <c r="B234">
        <v>3</v>
      </c>
      <c r="C234" t="s">
        <v>56</v>
      </c>
      <c r="D234" t="s">
        <v>1141</v>
      </c>
      <c r="E234">
        <v>19</v>
      </c>
      <c r="F234">
        <v>31</v>
      </c>
      <c r="G234">
        <v>1</v>
      </c>
      <c r="H234">
        <v>11</v>
      </c>
      <c r="I234" t="s">
        <v>1136</v>
      </c>
      <c r="J234">
        <f>cocinacsv[[#This Row],[Precio Unitario]]-cocinacsv[[#This Row],[Costo Unitario]]</f>
        <v>12</v>
      </c>
      <c r="K234">
        <f>cocinacsv[[#This Row],[Precio Unitario]]</f>
        <v>31</v>
      </c>
      <c r="L234" s="1">
        <f>(cocinacsv[[#This Row],[Ganancia neta]]*cocinacsv[[#This Row],[Cantidad Ordenada]])/(cocinacsv[[#This Row],[Precio Unitario]]*cocinacsv[[#This Row],[Cantidad Ordenada]])</f>
        <v>0.38709677419354838</v>
      </c>
      <c r="M234">
        <f>cocinacsv[[#This Row],[Ganancia bruta]]*cocinacsv[[#This Row],[Cantidad Ordenada]]</f>
        <v>31</v>
      </c>
    </row>
    <row r="235" spans="1:13" x14ac:dyDescent="0.25">
      <c r="A235">
        <v>88</v>
      </c>
      <c r="B235">
        <v>18</v>
      </c>
      <c r="C235" t="s">
        <v>34</v>
      </c>
      <c r="D235" t="s">
        <v>1143</v>
      </c>
      <c r="E235">
        <v>25</v>
      </c>
      <c r="F235">
        <v>40</v>
      </c>
      <c r="G235">
        <v>1</v>
      </c>
      <c r="H235">
        <v>12</v>
      </c>
      <c r="I235" t="s">
        <v>1136</v>
      </c>
      <c r="J235">
        <f>cocinacsv[[#This Row],[Precio Unitario]]-cocinacsv[[#This Row],[Costo Unitario]]</f>
        <v>15</v>
      </c>
      <c r="K235">
        <f>cocinacsv[[#This Row],[Precio Unitario]]</f>
        <v>40</v>
      </c>
      <c r="L235" s="1">
        <f>(cocinacsv[[#This Row],[Ganancia neta]]*cocinacsv[[#This Row],[Cantidad Ordenada]])/(cocinacsv[[#This Row],[Precio Unitario]]*cocinacsv[[#This Row],[Cantidad Ordenada]])</f>
        <v>0.375</v>
      </c>
      <c r="M235">
        <f>cocinacsv[[#This Row],[Ganancia bruta]]*cocinacsv[[#This Row],[Cantidad Ordenada]]</f>
        <v>40</v>
      </c>
    </row>
    <row r="236" spans="1:13" x14ac:dyDescent="0.25">
      <c r="A236">
        <v>88</v>
      </c>
      <c r="B236">
        <v>18</v>
      </c>
      <c r="C236" t="s">
        <v>53</v>
      </c>
      <c r="D236" t="s">
        <v>1148</v>
      </c>
      <c r="E236">
        <v>11</v>
      </c>
      <c r="F236">
        <v>19</v>
      </c>
      <c r="G236">
        <v>3</v>
      </c>
      <c r="H236">
        <v>46</v>
      </c>
      <c r="I236" t="s">
        <v>1137</v>
      </c>
      <c r="J236">
        <f>cocinacsv[[#This Row],[Precio Unitario]]-cocinacsv[[#This Row],[Costo Unitario]]</f>
        <v>8</v>
      </c>
      <c r="K236">
        <f>cocinacsv[[#This Row],[Precio Unitario]]</f>
        <v>19</v>
      </c>
      <c r="L236" s="1">
        <f>(cocinacsv[[#This Row],[Ganancia neta]]*cocinacsv[[#This Row],[Cantidad Ordenada]])/(cocinacsv[[#This Row],[Precio Unitario]]*cocinacsv[[#This Row],[Cantidad Ordenada]])</f>
        <v>0.42105263157894735</v>
      </c>
      <c r="M236">
        <f>cocinacsv[[#This Row],[Ganancia bruta]]*cocinacsv[[#This Row],[Cantidad Ordenada]]</f>
        <v>57</v>
      </c>
    </row>
    <row r="237" spans="1:13" x14ac:dyDescent="0.25">
      <c r="A237">
        <v>88</v>
      </c>
      <c r="B237">
        <v>18</v>
      </c>
      <c r="C237" t="s">
        <v>71</v>
      </c>
      <c r="D237" t="s">
        <v>1157</v>
      </c>
      <c r="E237">
        <v>15</v>
      </c>
      <c r="F237">
        <v>26</v>
      </c>
      <c r="G237">
        <v>1</v>
      </c>
      <c r="H237">
        <v>59</v>
      </c>
      <c r="I237" t="s">
        <v>1136</v>
      </c>
      <c r="J237">
        <f>cocinacsv[[#This Row],[Precio Unitario]]-cocinacsv[[#This Row],[Costo Unitario]]</f>
        <v>11</v>
      </c>
      <c r="K237">
        <f>cocinacsv[[#This Row],[Precio Unitario]]</f>
        <v>26</v>
      </c>
      <c r="L237" s="1">
        <f>(cocinacsv[[#This Row],[Ganancia neta]]*cocinacsv[[#This Row],[Cantidad Ordenada]])/(cocinacsv[[#This Row],[Precio Unitario]]*cocinacsv[[#This Row],[Cantidad Ordenada]])</f>
        <v>0.42307692307692307</v>
      </c>
      <c r="M237">
        <f>cocinacsv[[#This Row],[Ganancia bruta]]*cocinacsv[[#This Row],[Cantidad Ordenada]]</f>
        <v>26</v>
      </c>
    </row>
    <row r="238" spans="1:13" x14ac:dyDescent="0.25">
      <c r="A238">
        <v>89</v>
      </c>
      <c r="B238">
        <v>11</v>
      </c>
      <c r="C238" t="s">
        <v>89</v>
      </c>
      <c r="D238" t="s">
        <v>1154</v>
      </c>
      <c r="E238">
        <v>14</v>
      </c>
      <c r="F238">
        <v>23</v>
      </c>
      <c r="G238">
        <v>3</v>
      </c>
      <c r="H238">
        <v>44</v>
      </c>
      <c r="I238" t="s">
        <v>1137</v>
      </c>
      <c r="J238">
        <f>cocinacsv[[#This Row],[Precio Unitario]]-cocinacsv[[#This Row],[Costo Unitario]]</f>
        <v>9</v>
      </c>
      <c r="K238">
        <f>cocinacsv[[#This Row],[Precio Unitario]]</f>
        <v>23</v>
      </c>
      <c r="L238" s="1">
        <f>(cocinacsv[[#This Row],[Ganancia neta]]*cocinacsv[[#This Row],[Cantidad Ordenada]])/(cocinacsv[[#This Row],[Precio Unitario]]*cocinacsv[[#This Row],[Cantidad Ordenada]])</f>
        <v>0.39130434782608697</v>
      </c>
      <c r="M238">
        <f>cocinacsv[[#This Row],[Ganancia bruta]]*cocinacsv[[#This Row],[Cantidad Ordenada]]</f>
        <v>69</v>
      </c>
    </row>
    <row r="239" spans="1:13" x14ac:dyDescent="0.25">
      <c r="A239">
        <v>89</v>
      </c>
      <c r="B239">
        <v>11</v>
      </c>
      <c r="C239" t="s">
        <v>38</v>
      </c>
      <c r="D239" t="s">
        <v>1152</v>
      </c>
      <c r="E239">
        <v>20</v>
      </c>
      <c r="F239">
        <v>34</v>
      </c>
      <c r="G239">
        <v>2</v>
      </c>
      <c r="H239">
        <v>58</v>
      </c>
      <c r="I239" t="s">
        <v>1136</v>
      </c>
      <c r="J239">
        <f>cocinacsv[[#This Row],[Precio Unitario]]-cocinacsv[[#This Row],[Costo Unitario]]</f>
        <v>14</v>
      </c>
      <c r="K239">
        <f>cocinacsv[[#This Row],[Precio Unitario]]</f>
        <v>34</v>
      </c>
      <c r="L239" s="1">
        <f>(cocinacsv[[#This Row],[Ganancia neta]]*cocinacsv[[#This Row],[Cantidad Ordenada]])/(cocinacsv[[#This Row],[Precio Unitario]]*cocinacsv[[#This Row],[Cantidad Ordenada]])</f>
        <v>0.41176470588235292</v>
      </c>
      <c r="M239">
        <f>cocinacsv[[#This Row],[Ganancia bruta]]*cocinacsv[[#This Row],[Cantidad Ordenada]]</f>
        <v>68</v>
      </c>
    </row>
    <row r="240" spans="1:13" x14ac:dyDescent="0.25">
      <c r="A240">
        <v>89</v>
      </c>
      <c r="B240">
        <v>11</v>
      </c>
      <c r="C240" t="s">
        <v>92</v>
      </c>
      <c r="D240" t="s">
        <v>1151</v>
      </c>
      <c r="E240">
        <v>13</v>
      </c>
      <c r="F240">
        <v>22</v>
      </c>
      <c r="G240">
        <v>1</v>
      </c>
      <c r="H240">
        <v>40</v>
      </c>
      <c r="I240" t="s">
        <v>1137</v>
      </c>
      <c r="J240">
        <f>cocinacsv[[#This Row],[Precio Unitario]]-cocinacsv[[#This Row],[Costo Unitario]]</f>
        <v>9</v>
      </c>
      <c r="K240">
        <f>cocinacsv[[#This Row],[Precio Unitario]]</f>
        <v>22</v>
      </c>
      <c r="L240" s="1">
        <f>(cocinacsv[[#This Row],[Ganancia neta]]*cocinacsv[[#This Row],[Cantidad Ordenada]])/(cocinacsv[[#This Row],[Precio Unitario]]*cocinacsv[[#This Row],[Cantidad Ordenada]])</f>
        <v>0.40909090909090912</v>
      </c>
      <c r="M240">
        <f>cocinacsv[[#This Row],[Ganancia bruta]]*cocinacsv[[#This Row],[Cantidad Ordenada]]</f>
        <v>22</v>
      </c>
    </row>
    <row r="241" spans="1:13" x14ac:dyDescent="0.25">
      <c r="A241">
        <v>90</v>
      </c>
      <c r="B241">
        <v>6</v>
      </c>
      <c r="C241" t="s">
        <v>38</v>
      </c>
      <c r="D241" t="s">
        <v>1152</v>
      </c>
      <c r="E241">
        <v>20</v>
      </c>
      <c r="F241">
        <v>34</v>
      </c>
      <c r="G241">
        <v>1</v>
      </c>
      <c r="H241">
        <v>48</v>
      </c>
      <c r="I241" t="s">
        <v>1137</v>
      </c>
      <c r="J241">
        <f>cocinacsv[[#This Row],[Precio Unitario]]-cocinacsv[[#This Row],[Costo Unitario]]</f>
        <v>14</v>
      </c>
      <c r="K241">
        <f>cocinacsv[[#This Row],[Precio Unitario]]</f>
        <v>34</v>
      </c>
      <c r="L241" s="1">
        <f>(cocinacsv[[#This Row],[Ganancia neta]]*cocinacsv[[#This Row],[Cantidad Ordenada]])/(cocinacsv[[#This Row],[Precio Unitario]]*cocinacsv[[#This Row],[Cantidad Ordenada]])</f>
        <v>0.41176470588235292</v>
      </c>
      <c r="M241">
        <f>cocinacsv[[#This Row],[Ganancia bruta]]*cocinacsv[[#This Row],[Cantidad Ordenada]]</f>
        <v>34</v>
      </c>
    </row>
    <row r="242" spans="1:13" x14ac:dyDescent="0.25">
      <c r="A242">
        <v>91</v>
      </c>
      <c r="B242">
        <v>1</v>
      </c>
      <c r="C242" t="s">
        <v>19</v>
      </c>
      <c r="D242" t="s">
        <v>1149</v>
      </c>
      <c r="E242">
        <v>21</v>
      </c>
      <c r="F242">
        <v>35</v>
      </c>
      <c r="G242">
        <v>3</v>
      </c>
      <c r="H242">
        <v>21</v>
      </c>
      <c r="I242" t="s">
        <v>1137</v>
      </c>
      <c r="J242">
        <f>cocinacsv[[#This Row],[Precio Unitario]]-cocinacsv[[#This Row],[Costo Unitario]]</f>
        <v>14</v>
      </c>
      <c r="K242">
        <f>cocinacsv[[#This Row],[Precio Unitario]]</f>
        <v>35</v>
      </c>
      <c r="L242" s="1">
        <f>(cocinacsv[[#This Row],[Ganancia neta]]*cocinacsv[[#This Row],[Cantidad Ordenada]])/(cocinacsv[[#This Row],[Precio Unitario]]*cocinacsv[[#This Row],[Cantidad Ordenada]])</f>
        <v>0.4</v>
      </c>
      <c r="M242">
        <f>cocinacsv[[#This Row],[Ganancia bruta]]*cocinacsv[[#This Row],[Cantidad Ordenada]]</f>
        <v>105</v>
      </c>
    </row>
    <row r="243" spans="1:13" x14ac:dyDescent="0.25">
      <c r="A243">
        <v>91</v>
      </c>
      <c r="B243">
        <v>1</v>
      </c>
      <c r="C243" t="s">
        <v>42</v>
      </c>
      <c r="D243" t="s">
        <v>1155</v>
      </c>
      <c r="E243">
        <v>13</v>
      </c>
      <c r="F243">
        <v>21</v>
      </c>
      <c r="G243">
        <v>3</v>
      </c>
      <c r="H243">
        <v>52</v>
      </c>
      <c r="I243" t="s">
        <v>1136</v>
      </c>
      <c r="J243">
        <f>cocinacsv[[#This Row],[Precio Unitario]]-cocinacsv[[#This Row],[Costo Unitario]]</f>
        <v>8</v>
      </c>
      <c r="K243">
        <f>cocinacsv[[#This Row],[Precio Unitario]]</f>
        <v>21</v>
      </c>
      <c r="L243" s="1">
        <f>(cocinacsv[[#This Row],[Ganancia neta]]*cocinacsv[[#This Row],[Cantidad Ordenada]])/(cocinacsv[[#This Row],[Precio Unitario]]*cocinacsv[[#This Row],[Cantidad Ordenada]])</f>
        <v>0.38095238095238093</v>
      </c>
      <c r="M243">
        <f>cocinacsv[[#This Row],[Ganancia bruta]]*cocinacsv[[#This Row],[Cantidad Ordenada]]</f>
        <v>63</v>
      </c>
    </row>
    <row r="244" spans="1:13" x14ac:dyDescent="0.25">
      <c r="A244">
        <v>91</v>
      </c>
      <c r="B244">
        <v>1</v>
      </c>
      <c r="C244" t="s">
        <v>92</v>
      </c>
      <c r="D244" t="s">
        <v>1151</v>
      </c>
      <c r="E244">
        <v>13</v>
      </c>
      <c r="F244">
        <v>22</v>
      </c>
      <c r="G244">
        <v>2</v>
      </c>
      <c r="H244">
        <v>11</v>
      </c>
      <c r="I244" t="s">
        <v>1136</v>
      </c>
      <c r="J244">
        <f>cocinacsv[[#This Row],[Precio Unitario]]-cocinacsv[[#This Row],[Costo Unitario]]</f>
        <v>9</v>
      </c>
      <c r="K244">
        <f>cocinacsv[[#This Row],[Precio Unitario]]</f>
        <v>22</v>
      </c>
      <c r="L244" s="1">
        <f>(cocinacsv[[#This Row],[Ganancia neta]]*cocinacsv[[#This Row],[Cantidad Ordenada]])/(cocinacsv[[#This Row],[Precio Unitario]]*cocinacsv[[#This Row],[Cantidad Ordenada]])</f>
        <v>0.40909090909090912</v>
      </c>
      <c r="M244">
        <f>cocinacsv[[#This Row],[Ganancia bruta]]*cocinacsv[[#This Row],[Cantidad Ordenada]]</f>
        <v>44</v>
      </c>
    </row>
    <row r="245" spans="1:13" x14ac:dyDescent="0.25">
      <c r="A245">
        <v>91</v>
      </c>
      <c r="B245">
        <v>1</v>
      </c>
      <c r="C245" t="s">
        <v>50</v>
      </c>
      <c r="D245" t="s">
        <v>1142</v>
      </c>
      <c r="E245">
        <v>16</v>
      </c>
      <c r="F245">
        <v>27</v>
      </c>
      <c r="G245">
        <v>3</v>
      </c>
      <c r="H245">
        <v>48</v>
      </c>
      <c r="I245" t="s">
        <v>1136</v>
      </c>
      <c r="J245">
        <f>cocinacsv[[#This Row],[Precio Unitario]]-cocinacsv[[#This Row],[Costo Unitario]]</f>
        <v>11</v>
      </c>
      <c r="K245">
        <f>cocinacsv[[#This Row],[Precio Unitario]]</f>
        <v>27</v>
      </c>
      <c r="L245" s="1">
        <f>(cocinacsv[[#This Row],[Ganancia neta]]*cocinacsv[[#This Row],[Cantidad Ordenada]])/(cocinacsv[[#This Row],[Precio Unitario]]*cocinacsv[[#This Row],[Cantidad Ordenada]])</f>
        <v>0.40740740740740738</v>
      </c>
      <c r="M245">
        <f>cocinacsv[[#This Row],[Ganancia bruta]]*cocinacsv[[#This Row],[Cantidad Ordenada]]</f>
        <v>81</v>
      </c>
    </row>
    <row r="246" spans="1:13" x14ac:dyDescent="0.25">
      <c r="A246">
        <v>92</v>
      </c>
      <c r="B246">
        <v>6</v>
      </c>
      <c r="C246" t="s">
        <v>26</v>
      </c>
      <c r="D246" t="s">
        <v>1145</v>
      </c>
      <c r="E246">
        <v>17</v>
      </c>
      <c r="F246">
        <v>29</v>
      </c>
      <c r="G246">
        <v>2</v>
      </c>
      <c r="H246">
        <v>36</v>
      </c>
      <c r="I246" t="s">
        <v>1136</v>
      </c>
      <c r="J246">
        <f>cocinacsv[[#This Row],[Precio Unitario]]-cocinacsv[[#This Row],[Costo Unitario]]</f>
        <v>12</v>
      </c>
      <c r="K246">
        <f>cocinacsv[[#This Row],[Precio Unitario]]</f>
        <v>29</v>
      </c>
      <c r="L246" s="1">
        <f>(cocinacsv[[#This Row],[Ganancia neta]]*cocinacsv[[#This Row],[Cantidad Ordenada]])/(cocinacsv[[#This Row],[Precio Unitario]]*cocinacsv[[#This Row],[Cantidad Ordenada]])</f>
        <v>0.41379310344827586</v>
      </c>
      <c r="M246">
        <f>cocinacsv[[#This Row],[Ganancia bruta]]*cocinacsv[[#This Row],[Cantidad Ordenada]]</f>
        <v>58</v>
      </c>
    </row>
    <row r="247" spans="1:13" x14ac:dyDescent="0.25">
      <c r="A247">
        <v>92</v>
      </c>
      <c r="B247">
        <v>6</v>
      </c>
      <c r="C247" t="s">
        <v>75</v>
      </c>
      <c r="D247" t="s">
        <v>1139</v>
      </c>
      <c r="E247">
        <v>14</v>
      </c>
      <c r="F247">
        <v>24</v>
      </c>
      <c r="G247">
        <v>1</v>
      </c>
      <c r="H247">
        <v>6</v>
      </c>
      <c r="I247" t="s">
        <v>1137</v>
      </c>
      <c r="J247">
        <f>cocinacsv[[#This Row],[Precio Unitario]]-cocinacsv[[#This Row],[Costo Unitario]]</f>
        <v>10</v>
      </c>
      <c r="K247">
        <f>cocinacsv[[#This Row],[Precio Unitario]]</f>
        <v>24</v>
      </c>
      <c r="L247" s="1">
        <f>(cocinacsv[[#This Row],[Ganancia neta]]*cocinacsv[[#This Row],[Cantidad Ordenada]])/(cocinacsv[[#This Row],[Precio Unitario]]*cocinacsv[[#This Row],[Cantidad Ordenada]])</f>
        <v>0.41666666666666669</v>
      </c>
      <c r="M247">
        <f>cocinacsv[[#This Row],[Ganancia bruta]]*cocinacsv[[#This Row],[Cantidad Ordenada]]</f>
        <v>24</v>
      </c>
    </row>
    <row r="248" spans="1:13" x14ac:dyDescent="0.25">
      <c r="A248">
        <v>93</v>
      </c>
      <c r="B248">
        <v>2</v>
      </c>
      <c r="C248" t="s">
        <v>26</v>
      </c>
      <c r="D248" t="s">
        <v>1145</v>
      </c>
      <c r="E248">
        <v>17</v>
      </c>
      <c r="F248">
        <v>29</v>
      </c>
      <c r="G248">
        <v>1</v>
      </c>
      <c r="H248">
        <v>18</v>
      </c>
      <c r="I248" t="s">
        <v>1137</v>
      </c>
      <c r="J248">
        <f>cocinacsv[[#This Row],[Precio Unitario]]-cocinacsv[[#This Row],[Costo Unitario]]</f>
        <v>12</v>
      </c>
      <c r="K248">
        <f>cocinacsv[[#This Row],[Precio Unitario]]</f>
        <v>29</v>
      </c>
      <c r="L248" s="1">
        <f>(cocinacsv[[#This Row],[Ganancia neta]]*cocinacsv[[#This Row],[Cantidad Ordenada]])/(cocinacsv[[#This Row],[Precio Unitario]]*cocinacsv[[#This Row],[Cantidad Ordenada]])</f>
        <v>0.41379310344827586</v>
      </c>
      <c r="M248">
        <f>cocinacsv[[#This Row],[Ganancia bruta]]*cocinacsv[[#This Row],[Cantidad Ordenada]]</f>
        <v>29</v>
      </c>
    </row>
    <row r="249" spans="1:13" x14ac:dyDescent="0.25">
      <c r="A249">
        <v>94</v>
      </c>
      <c r="B249">
        <v>12</v>
      </c>
      <c r="C249" t="s">
        <v>40</v>
      </c>
      <c r="D249" t="s">
        <v>1140</v>
      </c>
      <c r="E249">
        <v>18</v>
      </c>
      <c r="F249">
        <v>30</v>
      </c>
      <c r="G249">
        <v>3</v>
      </c>
      <c r="H249">
        <v>19</v>
      </c>
      <c r="I249" t="s">
        <v>1137</v>
      </c>
      <c r="J249">
        <f>cocinacsv[[#This Row],[Precio Unitario]]-cocinacsv[[#This Row],[Costo Unitario]]</f>
        <v>12</v>
      </c>
      <c r="K249">
        <f>cocinacsv[[#This Row],[Precio Unitario]]</f>
        <v>30</v>
      </c>
      <c r="L249" s="1">
        <f>(cocinacsv[[#This Row],[Ganancia neta]]*cocinacsv[[#This Row],[Cantidad Ordenada]])/(cocinacsv[[#This Row],[Precio Unitario]]*cocinacsv[[#This Row],[Cantidad Ordenada]])</f>
        <v>0.4</v>
      </c>
      <c r="M249">
        <f>cocinacsv[[#This Row],[Ganancia bruta]]*cocinacsv[[#This Row],[Cantidad Ordenada]]</f>
        <v>90</v>
      </c>
    </row>
    <row r="250" spans="1:13" x14ac:dyDescent="0.25">
      <c r="A250">
        <v>94</v>
      </c>
      <c r="B250">
        <v>12</v>
      </c>
      <c r="C250" t="s">
        <v>105</v>
      </c>
      <c r="D250" t="s">
        <v>1150</v>
      </c>
      <c r="E250">
        <v>19</v>
      </c>
      <c r="F250">
        <v>32</v>
      </c>
      <c r="G250">
        <v>2</v>
      </c>
      <c r="H250">
        <v>56</v>
      </c>
      <c r="I250" t="s">
        <v>1137</v>
      </c>
      <c r="J250">
        <f>cocinacsv[[#This Row],[Precio Unitario]]-cocinacsv[[#This Row],[Costo Unitario]]</f>
        <v>13</v>
      </c>
      <c r="K250">
        <f>cocinacsv[[#This Row],[Precio Unitario]]</f>
        <v>32</v>
      </c>
      <c r="L250" s="1">
        <f>(cocinacsv[[#This Row],[Ganancia neta]]*cocinacsv[[#This Row],[Cantidad Ordenada]])/(cocinacsv[[#This Row],[Precio Unitario]]*cocinacsv[[#This Row],[Cantidad Ordenada]])</f>
        <v>0.40625</v>
      </c>
      <c r="M250">
        <f>cocinacsv[[#This Row],[Ganancia bruta]]*cocinacsv[[#This Row],[Cantidad Ordenada]]</f>
        <v>64</v>
      </c>
    </row>
    <row r="251" spans="1:13" x14ac:dyDescent="0.25">
      <c r="A251">
        <v>94</v>
      </c>
      <c r="B251">
        <v>12</v>
      </c>
      <c r="C251" t="s">
        <v>112</v>
      </c>
      <c r="D251" t="s">
        <v>1146</v>
      </c>
      <c r="E251">
        <v>20</v>
      </c>
      <c r="F251">
        <v>33</v>
      </c>
      <c r="G251">
        <v>3</v>
      </c>
      <c r="H251">
        <v>54</v>
      </c>
      <c r="I251" t="s">
        <v>1137</v>
      </c>
      <c r="J251">
        <f>cocinacsv[[#This Row],[Precio Unitario]]-cocinacsv[[#This Row],[Costo Unitario]]</f>
        <v>13</v>
      </c>
      <c r="K251">
        <f>cocinacsv[[#This Row],[Precio Unitario]]</f>
        <v>33</v>
      </c>
      <c r="L251" s="1">
        <f>(cocinacsv[[#This Row],[Ganancia neta]]*cocinacsv[[#This Row],[Cantidad Ordenada]])/(cocinacsv[[#This Row],[Precio Unitario]]*cocinacsv[[#This Row],[Cantidad Ordenada]])</f>
        <v>0.39393939393939392</v>
      </c>
      <c r="M251">
        <f>cocinacsv[[#This Row],[Ganancia bruta]]*cocinacsv[[#This Row],[Cantidad Ordenada]]</f>
        <v>99</v>
      </c>
    </row>
    <row r="252" spans="1:13" x14ac:dyDescent="0.25">
      <c r="A252">
        <v>95</v>
      </c>
      <c r="B252">
        <v>12</v>
      </c>
      <c r="C252" t="s">
        <v>53</v>
      </c>
      <c r="D252" t="s">
        <v>1148</v>
      </c>
      <c r="E252">
        <v>11</v>
      </c>
      <c r="F252">
        <v>19</v>
      </c>
      <c r="G252">
        <v>3</v>
      </c>
      <c r="H252">
        <v>19</v>
      </c>
      <c r="I252" t="s">
        <v>1137</v>
      </c>
      <c r="J252">
        <f>cocinacsv[[#This Row],[Precio Unitario]]-cocinacsv[[#This Row],[Costo Unitario]]</f>
        <v>8</v>
      </c>
      <c r="K252">
        <f>cocinacsv[[#This Row],[Precio Unitario]]</f>
        <v>19</v>
      </c>
      <c r="L252" s="1">
        <f>(cocinacsv[[#This Row],[Ganancia neta]]*cocinacsv[[#This Row],[Cantidad Ordenada]])/(cocinacsv[[#This Row],[Precio Unitario]]*cocinacsv[[#This Row],[Cantidad Ordenada]])</f>
        <v>0.42105263157894735</v>
      </c>
      <c r="M252">
        <f>cocinacsv[[#This Row],[Ganancia bruta]]*cocinacsv[[#This Row],[Cantidad Ordenada]]</f>
        <v>57</v>
      </c>
    </row>
    <row r="253" spans="1:13" x14ac:dyDescent="0.25">
      <c r="A253">
        <v>95</v>
      </c>
      <c r="B253">
        <v>12</v>
      </c>
      <c r="C253" t="s">
        <v>105</v>
      </c>
      <c r="D253" t="s">
        <v>1150</v>
      </c>
      <c r="E253">
        <v>19</v>
      </c>
      <c r="F253">
        <v>32</v>
      </c>
      <c r="G253">
        <v>3</v>
      </c>
      <c r="H253">
        <v>22</v>
      </c>
      <c r="I253" t="s">
        <v>1137</v>
      </c>
      <c r="J253">
        <f>cocinacsv[[#This Row],[Precio Unitario]]-cocinacsv[[#This Row],[Costo Unitario]]</f>
        <v>13</v>
      </c>
      <c r="K253">
        <f>cocinacsv[[#This Row],[Precio Unitario]]</f>
        <v>32</v>
      </c>
      <c r="L253" s="1">
        <f>(cocinacsv[[#This Row],[Ganancia neta]]*cocinacsv[[#This Row],[Cantidad Ordenada]])/(cocinacsv[[#This Row],[Precio Unitario]]*cocinacsv[[#This Row],[Cantidad Ordenada]])</f>
        <v>0.40625</v>
      </c>
      <c r="M253">
        <f>cocinacsv[[#This Row],[Ganancia bruta]]*cocinacsv[[#This Row],[Cantidad Ordenada]]</f>
        <v>96</v>
      </c>
    </row>
    <row r="254" spans="1:13" x14ac:dyDescent="0.25">
      <c r="A254">
        <v>96</v>
      </c>
      <c r="B254">
        <v>16</v>
      </c>
      <c r="C254" t="s">
        <v>112</v>
      </c>
      <c r="D254" t="s">
        <v>1146</v>
      </c>
      <c r="E254">
        <v>20</v>
      </c>
      <c r="F254">
        <v>33</v>
      </c>
      <c r="G254">
        <v>2</v>
      </c>
      <c r="H254">
        <v>47</v>
      </c>
      <c r="I254" t="s">
        <v>1136</v>
      </c>
      <c r="J254">
        <f>cocinacsv[[#This Row],[Precio Unitario]]-cocinacsv[[#This Row],[Costo Unitario]]</f>
        <v>13</v>
      </c>
      <c r="K254">
        <f>cocinacsv[[#This Row],[Precio Unitario]]</f>
        <v>33</v>
      </c>
      <c r="L254" s="1">
        <f>(cocinacsv[[#This Row],[Ganancia neta]]*cocinacsv[[#This Row],[Cantidad Ordenada]])/(cocinacsv[[#This Row],[Precio Unitario]]*cocinacsv[[#This Row],[Cantidad Ordenada]])</f>
        <v>0.39393939393939392</v>
      </c>
      <c r="M254">
        <f>cocinacsv[[#This Row],[Ganancia bruta]]*cocinacsv[[#This Row],[Cantidad Ordenada]]</f>
        <v>66</v>
      </c>
    </row>
    <row r="255" spans="1:13" x14ac:dyDescent="0.25">
      <c r="A255">
        <v>96</v>
      </c>
      <c r="B255">
        <v>16</v>
      </c>
      <c r="C255" t="s">
        <v>53</v>
      </c>
      <c r="D255" t="s">
        <v>1148</v>
      </c>
      <c r="E255">
        <v>11</v>
      </c>
      <c r="F255">
        <v>19</v>
      </c>
      <c r="G255">
        <v>2</v>
      </c>
      <c r="H255">
        <v>10</v>
      </c>
      <c r="I255" t="s">
        <v>1136</v>
      </c>
      <c r="J255">
        <f>cocinacsv[[#This Row],[Precio Unitario]]-cocinacsv[[#This Row],[Costo Unitario]]</f>
        <v>8</v>
      </c>
      <c r="K255">
        <f>cocinacsv[[#This Row],[Precio Unitario]]</f>
        <v>19</v>
      </c>
      <c r="L255" s="1">
        <f>(cocinacsv[[#This Row],[Ganancia neta]]*cocinacsv[[#This Row],[Cantidad Ordenada]])/(cocinacsv[[#This Row],[Precio Unitario]]*cocinacsv[[#This Row],[Cantidad Ordenada]])</f>
        <v>0.42105263157894735</v>
      </c>
      <c r="M255">
        <f>cocinacsv[[#This Row],[Ganancia bruta]]*cocinacsv[[#This Row],[Cantidad Ordenada]]</f>
        <v>38</v>
      </c>
    </row>
    <row r="256" spans="1:13" x14ac:dyDescent="0.25">
      <c r="A256">
        <v>96</v>
      </c>
      <c r="B256">
        <v>16</v>
      </c>
      <c r="C256" t="s">
        <v>75</v>
      </c>
      <c r="D256" t="s">
        <v>1139</v>
      </c>
      <c r="E256">
        <v>14</v>
      </c>
      <c r="F256">
        <v>24</v>
      </c>
      <c r="G256">
        <v>3</v>
      </c>
      <c r="H256">
        <v>19</v>
      </c>
      <c r="I256" t="s">
        <v>1137</v>
      </c>
      <c r="J256">
        <f>cocinacsv[[#This Row],[Precio Unitario]]-cocinacsv[[#This Row],[Costo Unitario]]</f>
        <v>10</v>
      </c>
      <c r="K256">
        <f>cocinacsv[[#This Row],[Precio Unitario]]</f>
        <v>24</v>
      </c>
      <c r="L256" s="1">
        <f>(cocinacsv[[#This Row],[Ganancia neta]]*cocinacsv[[#This Row],[Cantidad Ordenada]])/(cocinacsv[[#This Row],[Precio Unitario]]*cocinacsv[[#This Row],[Cantidad Ordenada]])</f>
        <v>0.41666666666666669</v>
      </c>
      <c r="M256">
        <f>cocinacsv[[#This Row],[Ganancia bruta]]*cocinacsv[[#This Row],[Cantidad Ordenada]]</f>
        <v>72</v>
      </c>
    </row>
    <row r="257" spans="1:13" x14ac:dyDescent="0.25">
      <c r="A257">
        <v>97</v>
      </c>
      <c r="B257">
        <v>14</v>
      </c>
      <c r="C257" t="s">
        <v>71</v>
      </c>
      <c r="D257" t="s">
        <v>1157</v>
      </c>
      <c r="E257">
        <v>15</v>
      </c>
      <c r="F257">
        <v>26</v>
      </c>
      <c r="G257">
        <v>1</v>
      </c>
      <c r="H257">
        <v>17</v>
      </c>
      <c r="I257" t="s">
        <v>1137</v>
      </c>
      <c r="J257">
        <f>cocinacsv[[#This Row],[Precio Unitario]]-cocinacsv[[#This Row],[Costo Unitario]]</f>
        <v>11</v>
      </c>
      <c r="K257">
        <f>cocinacsv[[#This Row],[Precio Unitario]]</f>
        <v>26</v>
      </c>
      <c r="L257" s="1">
        <f>(cocinacsv[[#This Row],[Ganancia neta]]*cocinacsv[[#This Row],[Cantidad Ordenada]])/(cocinacsv[[#This Row],[Precio Unitario]]*cocinacsv[[#This Row],[Cantidad Ordenada]])</f>
        <v>0.42307692307692307</v>
      </c>
      <c r="M257">
        <f>cocinacsv[[#This Row],[Ganancia bruta]]*cocinacsv[[#This Row],[Cantidad Ordenada]]</f>
        <v>26</v>
      </c>
    </row>
    <row r="258" spans="1:13" x14ac:dyDescent="0.25">
      <c r="A258">
        <v>97</v>
      </c>
      <c r="B258">
        <v>14</v>
      </c>
      <c r="C258" t="s">
        <v>66</v>
      </c>
      <c r="D258" t="s">
        <v>1153</v>
      </c>
      <c r="E258">
        <v>12</v>
      </c>
      <c r="F258">
        <v>20</v>
      </c>
      <c r="G258">
        <v>3</v>
      </c>
      <c r="H258">
        <v>5</v>
      </c>
      <c r="I258" t="s">
        <v>1136</v>
      </c>
      <c r="J258">
        <f>cocinacsv[[#This Row],[Precio Unitario]]-cocinacsv[[#This Row],[Costo Unitario]]</f>
        <v>8</v>
      </c>
      <c r="K258">
        <f>cocinacsv[[#This Row],[Precio Unitario]]</f>
        <v>20</v>
      </c>
      <c r="L258" s="1">
        <f>(cocinacsv[[#This Row],[Ganancia neta]]*cocinacsv[[#This Row],[Cantidad Ordenada]])/(cocinacsv[[#This Row],[Precio Unitario]]*cocinacsv[[#This Row],[Cantidad Ordenada]])</f>
        <v>0.4</v>
      </c>
      <c r="M258">
        <f>cocinacsv[[#This Row],[Ganancia bruta]]*cocinacsv[[#This Row],[Cantidad Ordenada]]</f>
        <v>60</v>
      </c>
    </row>
    <row r="259" spans="1:13" x14ac:dyDescent="0.25">
      <c r="A259">
        <v>97</v>
      </c>
      <c r="B259">
        <v>14</v>
      </c>
      <c r="C259" t="s">
        <v>38</v>
      </c>
      <c r="D259" t="s">
        <v>1152</v>
      </c>
      <c r="E259">
        <v>20</v>
      </c>
      <c r="F259">
        <v>34</v>
      </c>
      <c r="G259">
        <v>3</v>
      </c>
      <c r="H259">
        <v>57</v>
      </c>
      <c r="I259" t="s">
        <v>1136</v>
      </c>
      <c r="J259">
        <f>cocinacsv[[#This Row],[Precio Unitario]]-cocinacsv[[#This Row],[Costo Unitario]]</f>
        <v>14</v>
      </c>
      <c r="K259">
        <f>cocinacsv[[#This Row],[Precio Unitario]]</f>
        <v>34</v>
      </c>
      <c r="L259" s="1">
        <f>(cocinacsv[[#This Row],[Ganancia neta]]*cocinacsv[[#This Row],[Cantidad Ordenada]])/(cocinacsv[[#This Row],[Precio Unitario]]*cocinacsv[[#This Row],[Cantidad Ordenada]])</f>
        <v>0.41176470588235292</v>
      </c>
      <c r="M259">
        <f>cocinacsv[[#This Row],[Ganancia bruta]]*cocinacsv[[#This Row],[Cantidad Ordenada]]</f>
        <v>102</v>
      </c>
    </row>
    <row r="260" spans="1:13" x14ac:dyDescent="0.25">
      <c r="A260">
        <v>98</v>
      </c>
      <c r="B260">
        <v>7</v>
      </c>
      <c r="C260" t="s">
        <v>66</v>
      </c>
      <c r="D260" t="s">
        <v>1153</v>
      </c>
      <c r="E260">
        <v>12</v>
      </c>
      <c r="F260">
        <v>20</v>
      </c>
      <c r="G260">
        <v>3</v>
      </c>
      <c r="H260">
        <v>56</v>
      </c>
      <c r="I260" t="s">
        <v>1137</v>
      </c>
      <c r="J260">
        <f>cocinacsv[[#This Row],[Precio Unitario]]-cocinacsv[[#This Row],[Costo Unitario]]</f>
        <v>8</v>
      </c>
      <c r="K260">
        <f>cocinacsv[[#This Row],[Precio Unitario]]</f>
        <v>20</v>
      </c>
      <c r="L260" s="1">
        <f>(cocinacsv[[#This Row],[Ganancia neta]]*cocinacsv[[#This Row],[Cantidad Ordenada]])/(cocinacsv[[#This Row],[Precio Unitario]]*cocinacsv[[#This Row],[Cantidad Ordenada]])</f>
        <v>0.4</v>
      </c>
      <c r="M260">
        <f>cocinacsv[[#This Row],[Ganancia bruta]]*cocinacsv[[#This Row],[Cantidad Ordenada]]</f>
        <v>60</v>
      </c>
    </row>
    <row r="261" spans="1:13" x14ac:dyDescent="0.25">
      <c r="A261">
        <v>98</v>
      </c>
      <c r="B261">
        <v>7</v>
      </c>
      <c r="C261" t="s">
        <v>26</v>
      </c>
      <c r="D261" t="s">
        <v>1145</v>
      </c>
      <c r="E261">
        <v>17</v>
      </c>
      <c r="F261">
        <v>29</v>
      </c>
      <c r="G261">
        <v>3</v>
      </c>
      <c r="H261">
        <v>33</v>
      </c>
      <c r="I261" t="s">
        <v>1137</v>
      </c>
      <c r="J261">
        <f>cocinacsv[[#This Row],[Precio Unitario]]-cocinacsv[[#This Row],[Costo Unitario]]</f>
        <v>12</v>
      </c>
      <c r="K261">
        <f>cocinacsv[[#This Row],[Precio Unitario]]</f>
        <v>29</v>
      </c>
      <c r="L261" s="1">
        <f>(cocinacsv[[#This Row],[Ganancia neta]]*cocinacsv[[#This Row],[Cantidad Ordenada]])/(cocinacsv[[#This Row],[Precio Unitario]]*cocinacsv[[#This Row],[Cantidad Ordenada]])</f>
        <v>0.41379310344827586</v>
      </c>
      <c r="M261">
        <f>cocinacsv[[#This Row],[Ganancia bruta]]*cocinacsv[[#This Row],[Cantidad Ordenada]]</f>
        <v>87</v>
      </c>
    </row>
    <row r="262" spans="1:13" x14ac:dyDescent="0.25">
      <c r="A262">
        <v>98</v>
      </c>
      <c r="B262">
        <v>7</v>
      </c>
      <c r="C262" t="s">
        <v>53</v>
      </c>
      <c r="D262" t="s">
        <v>1148</v>
      </c>
      <c r="E262">
        <v>11</v>
      </c>
      <c r="F262">
        <v>19</v>
      </c>
      <c r="G262">
        <v>1</v>
      </c>
      <c r="H262">
        <v>51</v>
      </c>
      <c r="I262" t="s">
        <v>1137</v>
      </c>
      <c r="J262">
        <f>cocinacsv[[#This Row],[Precio Unitario]]-cocinacsv[[#This Row],[Costo Unitario]]</f>
        <v>8</v>
      </c>
      <c r="K262">
        <f>cocinacsv[[#This Row],[Precio Unitario]]</f>
        <v>19</v>
      </c>
      <c r="L262" s="1">
        <f>(cocinacsv[[#This Row],[Ganancia neta]]*cocinacsv[[#This Row],[Cantidad Ordenada]])/(cocinacsv[[#This Row],[Precio Unitario]]*cocinacsv[[#This Row],[Cantidad Ordenada]])</f>
        <v>0.42105263157894735</v>
      </c>
      <c r="M262">
        <f>cocinacsv[[#This Row],[Ganancia bruta]]*cocinacsv[[#This Row],[Cantidad Ordenada]]</f>
        <v>19</v>
      </c>
    </row>
    <row r="263" spans="1:13" x14ac:dyDescent="0.25">
      <c r="A263">
        <v>99</v>
      </c>
      <c r="B263">
        <v>2</v>
      </c>
      <c r="C263" t="s">
        <v>40</v>
      </c>
      <c r="D263" t="s">
        <v>1140</v>
      </c>
      <c r="E263">
        <v>18</v>
      </c>
      <c r="F263">
        <v>30</v>
      </c>
      <c r="G263">
        <v>2</v>
      </c>
      <c r="H263">
        <v>27</v>
      </c>
      <c r="I263" t="s">
        <v>1137</v>
      </c>
      <c r="J263">
        <f>cocinacsv[[#This Row],[Precio Unitario]]-cocinacsv[[#This Row],[Costo Unitario]]</f>
        <v>12</v>
      </c>
      <c r="K263">
        <f>cocinacsv[[#This Row],[Precio Unitario]]</f>
        <v>30</v>
      </c>
      <c r="L263" s="1">
        <f>(cocinacsv[[#This Row],[Ganancia neta]]*cocinacsv[[#This Row],[Cantidad Ordenada]])/(cocinacsv[[#This Row],[Precio Unitario]]*cocinacsv[[#This Row],[Cantidad Ordenada]])</f>
        <v>0.4</v>
      </c>
      <c r="M263">
        <f>cocinacsv[[#This Row],[Ganancia bruta]]*cocinacsv[[#This Row],[Cantidad Ordenada]]</f>
        <v>60</v>
      </c>
    </row>
    <row r="264" spans="1:13" x14ac:dyDescent="0.25">
      <c r="A264">
        <v>99</v>
      </c>
      <c r="B264">
        <v>2</v>
      </c>
      <c r="C264" t="s">
        <v>56</v>
      </c>
      <c r="D264" t="s">
        <v>1141</v>
      </c>
      <c r="E264">
        <v>19</v>
      </c>
      <c r="F264">
        <v>31</v>
      </c>
      <c r="G264">
        <v>1</v>
      </c>
      <c r="H264">
        <v>5</v>
      </c>
      <c r="I264" t="s">
        <v>1137</v>
      </c>
      <c r="J264">
        <f>cocinacsv[[#This Row],[Precio Unitario]]-cocinacsv[[#This Row],[Costo Unitario]]</f>
        <v>12</v>
      </c>
      <c r="K264">
        <f>cocinacsv[[#This Row],[Precio Unitario]]</f>
        <v>31</v>
      </c>
      <c r="L264" s="1">
        <f>(cocinacsv[[#This Row],[Ganancia neta]]*cocinacsv[[#This Row],[Cantidad Ordenada]])/(cocinacsv[[#This Row],[Precio Unitario]]*cocinacsv[[#This Row],[Cantidad Ordenada]])</f>
        <v>0.38709677419354838</v>
      </c>
      <c r="M264">
        <f>cocinacsv[[#This Row],[Ganancia bruta]]*cocinacsv[[#This Row],[Cantidad Ordenada]]</f>
        <v>31</v>
      </c>
    </row>
    <row r="265" spans="1:13" x14ac:dyDescent="0.25">
      <c r="A265">
        <v>99</v>
      </c>
      <c r="B265">
        <v>2</v>
      </c>
      <c r="C265" t="s">
        <v>53</v>
      </c>
      <c r="D265" t="s">
        <v>1148</v>
      </c>
      <c r="E265">
        <v>11</v>
      </c>
      <c r="F265">
        <v>19</v>
      </c>
      <c r="G265">
        <v>1</v>
      </c>
      <c r="H265">
        <v>9</v>
      </c>
      <c r="I265" t="s">
        <v>1136</v>
      </c>
      <c r="J265">
        <f>cocinacsv[[#This Row],[Precio Unitario]]-cocinacsv[[#This Row],[Costo Unitario]]</f>
        <v>8</v>
      </c>
      <c r="K265">
        <f>cocinacsv[[#This Row],[Precio Unitario]]</f>
        <v>19</v>
      </c>
      <c r="L265" s="1">
        <f>(cocinacsv[[#This Row],[Ganancia neta]]*cocinacsv[[#This Row],[Cantidad Ordenada]])/(cocinacsv[[#This Row],[Precio Unitario]]*cocinacsv[[#This Row],[Cantidad Ordenada]])</f>
        <v>0.42105263157894735</v>
      </c>
      <c r="M265">
        <f>cocinacsv[[#This Row],[Ganancia bruta]]*cocinacsv[[#This Row],[Cantidad Ordenada]]</f>
        <v>19</v>
      </c>
    </row>
    <row r="266" spans="1:13" x14ac:dyDescent="0.25">
      <c r="A266">
        <v>99</v>
      </c>
      <c r="B266">
        <v>2</v>
      </c>
      <c r="C266" t="s">
        <v>26</v>
      </c>
      <c r="D266" t="s">
        <v>1145</v>
      </c>
      <c r="E266">
        <v>17</v>
      </c>
      <c r="F266">
        <v>29</v>
      </c>
      <c r="G266">
        <v>1</v>
      </c>
      <c r="H266">
        <v>45</v>
      </c>
      <c r="I266" t="s">
        <v>1136</v>
      </c>
      <c r="J266">
        <f>cocinacsv[[#This Row],[Precio Unitario]]-cocinacsv[[#This Row],[Costo Unitario]]</f>
        <v>12</v>
      </c>
      <c r="K266">
        <f>cocinacsv[[#This Row],[Precio Unitario]]</f>
        <v>29</v>
      </c>
      <c r="L266" s="1">
        <f>(cocinacsv[[#This Row],[Ganancia neta]]*cocinacsv[[#This Row],[Cantidad Ordenada]])/(cocinacsv[[#This Row],[Precio Unitario]]*cocinacsv[[#This Row],[Cantidad Ordenada]])</f>
        <v>0.41379310344827586</v>
      </c>
      <c r="M266">
        <f>cocinacsv[[#This Row],[Ganancia bruta]]*cocinacsv[[#This Row],[Cantidad Ordenada]]</f>
        <v>29</v>
      </c>
    </row>
    <row r="267" spans="1:13" x14ac:dyDescent="0.25">
      <c r="A267">
        <v>100</v>
      </c>
      <c r="B267">
        <v>18</v>
      </c>
      <c r="C267" t="s">
        <v>75</v>
      </c>
      <c r="D267" t="s">
        <v>1139</v>
      </c>
      <c r="E267">
        <v>14</v>
      </c>
      <c r="F267">
        <v>24</v>
      </c>
      <c r="G267">
        <v>3</v>
      </c>
      <c r="H267">
        <v>48</v>
      </c>
      <c r="I267" t="s">
        <v>1137</v>
      </c>
      <c r="J267">
        <f>cocinacsv[[#This Row],[Precio Unitario]]-cocinacsv[[#This Row],[Costo Unitario]]</f>
        <v>10</v>
      </c>
      <c r="K267">
        <f>cocinacsv[[#This Row],[Precio Unitario]]</f>
        <v>24</v>
      </c>
      <c r="L267" s="1">
        <f>(cocinacsv[[#This Row],[Ganancia neta]]*cocinacsv[[#This Row],[Cantidad Ordenada]])/(cocinacsv[[#This Row],[Precio Unitario]]*cocinacsv[[#This Row],[Cantidad Ordenada]])</f>
        <v>0.41666666666666669</v>
      </c>
      <c r="M267">
        <f>cocinacsv[[#This Row],[Ganancia bruta]]*cocinacsv[[#This Row],[Cantidad Ordenada]]</f>
        <v>72</v>
      </c>
    </row>
    <row r="268" spans="1:13" x14ac:dyDescent="0.25">
      <c r="A268">
        <v>100</v>
      </c>
      <c r="B268">
        <v>18</v>
      </c>
      <c r="C268" t="s">
        <v>92</v>
      </c>
      <c r="D268" t="s">
        <v>1151</v>
      </c>
      <c r="E268">
        <v>13</v>
      </c>
      <c r="F268">
        <v>22</v>
      </c>
      <c r="G268">
        <v>2</v>
      </c>
      <c r="H268">
        <v>33</v>
      </c>
      <c r="I268" t="s">
        <v>1136</v>
      </c>
      <c r="J268">
        <f>cocinacsv[[#This Row],[Precio Unitario]]-cocinacsv[[#This Row],[Costo Unitario]]</f>
        <v>9</v>
      </c>
      <c r="K268">
        <f>cocinacsv[[#This Row],[Precio Unitario]]</f>
        <v>22</v>
      </c>
      <c r="L268" s="1">
        <f>(cocinacsv[[#This Row],[Ganancia neta]]*cocinacsv[[#This Row],[Cantidad Ordenada]])/(cocinacsv[[#This Row],[Precio Unitario]]*cocinacsv[[#This Row],[Cantidad Ordenada]])</f>
        <v>0.40909090909090912</v>
      </c>
      <c r="M268">
        <f>cocinacsv[[#This Row],[Ganancia bruta]]*cocinacsv[[#This Row],[Cantidad Ordenada]]</f>
        <v>44</v>
      </c>
    </row>
    <row r="269" spans="1:13" x14ac:dyDescent="0.25">
      <c r="A269">
        <v>100</v>
      </c>
      <c r="B269">
        <v>18</v>
      </c>
      <c r="C269" t="s">
        <v>60</v>
      </c>
      <c r="D269" t="s">
        <v>1158</v>
      </c>
      <c r="E269">
        <v>15</v>
      </c>
      <c r="F269">
        <v>25</v>
      </c>
      <c r="G269">
        <v>2</v>
      </c>
      <c r="H269">
        <v>22</v>
      </c>
      <c r="I269" t="s">
        <v>1137</v>
      </c>
      <c r="J269">
        <f>cocinacsv[[#This Row],[Precio Unitario]]-cocinacsv[[#This Row],[Costo Unitario]]</f>
        <v>10</v>
      </c>
      <c r="K269">
        <f>cocinacsv[[#This Row],[Precio Unitario]]</f>
        <v>25</v>
      </c>
      <c r="L269" s="1">
        <f>(cocinacsv[[#This Row],[Ganancia neta]]*cocinacsv[[#This Row],[Cantidad Ordenada]])/(cocinacsv[[#This Row],[Precio Unitario]]*cocinacsv[[#This Row],[Cantidad Ordenada]])</f>
        <v>0.4</v>
      </c>
      <c r="M269">
        <f>cocinacsv[[#This Row],[Ganancia bruta]]*cocinacsv[[#This Row],[Cantidad Ordenada]]</f>
        <v>50</v>
      </c>
    </row>
    <row r="270" spans="1:13" x14ac:dyDescent="0.25">
      <c r="A270">
        <v>101</v>
      </c>
      <c r="B270">
        <v>1</v>
      </c>
      <c r="C270" t="s">
        <v>56</v>
      </c>
      <c r="D270" t="s">
        <v>1141</v>
      </c>
      <c r="E270">
        <v>19</v>
      </c>
      <c r="F270">
        <v>31</v>
      </c>
      <c r="G270">
        <v>1</v>
      </c>
      <c r="H270">
        <v>24</v>
      </c>
      <c r="I270" t="s">
        <v>1137</v>
      </c>
      <c r="J270">
        <f>cocinacsv[[#This Row],[Precio Unitario]]-cocinacsv[[#This Row],[Costo Unitario]]</f>
        <v>12</v>
      </c>
      <c r="K270">
        <f>cocinacsv[[#This Row],[Precio Unitario]]</f>
        <v>31</v>
      </c>
      <c r="L270" s="1">
        <f>(cocinacsv[[#This Row],[Ganancia neta]]*cocinacsv[[#This Row],[Cantidad Ordenada]])/(cocinacsv[[#This Row],[Precio Unitario]]*cocinacsv[[#This Row],[Cantidad Ordenada]])</f>
        <v>0.38709677419354838</v>
      </c>
      <c r="M270">
        <f>cocinacsv[[#This Row],[Ganancia bruta]]*cocinacsv[[#This Row],[Cantidad Ordenada]]</f>
        <v>31</v>
      </c>
    </row>
    <row r="271" spans="1:13" x14ac:dyDescent="0.25">
      <c r="A271">
        <v>101</v>
      </c>
      <c r="B271">
        <v>1</v>
      </c>
      <c r="C271" t="s">
        <v>60</v>
      </c>
      <c r="D271" t="s">
        <v>1158</v>
      </c>
      <c r="E271">
        <v>15</v>
      </c>
      <c r="F271">
        <v>25</v>
      </c>
      <c r="G271">
        <v>2</v>
      </c>
      <c r="H271">
        <v>41</v>
      </c>
      <c r="I271" t="s">
        <v>1137</v>
      </c>
      <c r="J271">
        <f>cocinacsv[[#This Row],[Precio Unitario]]-cocinacsv[[#This Row],[Costo Unitario]]</f>
        <v>10</v>
      </c>
      <c r="K271">
        <f>cocinacsv[[#This Row],[Precio Unitario]]</f>
        <v>25</v>
      </c>
      <c r="L271" s="1">
        <f>(cocinacsv[[#This Row],[Ganancia neta]]*cocinacsv[[#This Row],[Cantidad Ordenada]])/(cocinacsv[[#This Row],[Precio Unitario]]*cocinacsv[[#This Row],[Cantidad Ordenada]])</f>
        <v>0.4</v>
      </c>
      <c r="M271">
        <f>cocinacsv[[#This Row],[Ganancia bruta]]*cocinacsv[[#This Row],[Cantidad Ordenada]]</f>
        <v>50</v>
      </c>
    </row>
    <row r="272" spans="1:13" x14ac:dyDescent="0.25">
      <c r="A272">
        <v>101</v>
      </c>
      <c r="B272">
        <v>1</v>
      </c>
      <c r="C272" t="s">
        <v>92</v>
      </c>
      <c r="D272" t="s">
        <v>1151</v>
      </c>
      <c r="E272">
        <v>13</v>
      </c>
      <c r="F272">
        <v>22</v>
      </c>
      <c r="G272">
        <v>1</v>
      </c>
      <c r="H272">
        <v>35</v>
      </c>
      <c r="I272" t="s">
        <v>1137</v>
      </c>
      <c r="J272">
        <f>cocinacsv[[#This Row],[Precio Unitario]]-cocinacsv[[#This Row],[Costo Unitario]]</f>
        <v>9</v>
      </c>
      <c r="K272">
        <f>cocinacsv[[#This Row],[Precio Unitario]]</f>
        <v>22</v>
      </c>
      <c r="L272" s="1">
        <f>(cocinacsv[[#This Row],[Ganancia neta]]*cocinacsv[[#This Row],[Cantidad Ordenada]])/(cocinacsv[[#This Row],[Precio Unitario]]*cocinacsv[[#This Row],[Cantidad Ordenada]])</f>
        <v>0.40909090909090912</v>
      </c>
      <c r="M272">
        <f>cocinacsv[[#This Row],[Ganancia bruta]]*cocinacsv[[#This Row],[Cantidad Ordenada]]</f>
        <v>22</v>
      </c>
    </row>
    <row r="273" spans="1:13" x14ac:dyDescent="0.25">
      <c r="A273">
        <v>101</v>
      </c>
      <c r="B273">
        <v>1</v>
      </c>
      <c r="C273" t="s">
        <v>19</v>
      </c>
      <c r="D273" t="s">
        <v>1149</v>
      </c>
      <c r="E273">
        <v>21</v>
      </c>
      <c r="F273">
        <v>35</v>
      </c>
      <c r="G273">
        <v>1</v>
      </c>
      <c r="H273">
        <v>34</v>
      </c>
      <c r="I273" t="s">
        <v>1137</v>
      </c>
      <c r="J273">
        <f>cocinacsv[[#This Row],[Precio Unitario]]-cocinacsv[[#This Row],[Costo Unitario]]</f>
        <v>14</v>
      </c>
      <c r="K273">
        <f>cocinacsv[[#This Row],[Precio Unitario]]</f>
        <v>35</v>
      </c>
      <c r="L273" s="1">
        <f>(cocinacsv[[#This Row],[Ganancia neta]]*cocinacsv[[#This Row],[Cantidad Ordenada]])/(cocinacsv[[#This Row],[Precio Unitario]]*cocinacsv[[#This Row],[Cantidad Ordenada]])</f>
        <v>0.4</v>
      </c>
      <c r="M273">
        <f>cocinacsv[[#This Row],[Ganancia bruta]]*cocinacsv[[#This Row],[Cantidad Ordenada]]</f>
        <v>35</v>
      </c>
    </row>
    <row r="274" spans="1:13" x14ac:dyDescent="0.25">
      <c r="A274">
        <v>102</v>
      </c>
      <c r="B274">
        <v>19</v>
      </c>
      <c r="C274" t="s">
        <v>30</v>
      </c>
      <c r="D274" t="s">
        <v>1147</v>
      </c>
      <c r="E274">
        <v>16</v>
      </c>
      <c r="F274">
        <v>28</v>
      </c>
      <c r="G274">
        <v>3</v>
      </c>
      <c r="H274">
        <v>17</v>
      </c>
      <c r="I274" t="s">
        <v>1137</v>
      </c>
      <c r="J274">
        <f>cocinacsv[[#This Row],[Precio Unitario]]-cocinacsv[[#This Row],[Costo Unitario]]</f>
        <v>12</v>
      </c>
      <c r="K274">
        <f>cocinacsv[[#This Row],[Precio Unitario]]</f>
        <v>28</v>
      </c>
      <c r="L274" s="1">
        <f>(cocinacsv[[#This Row],[Ganancia neta]]*cocinacsv[[#This Row],[Cantidad Ordenada]])/(cocinacsv[[#This Row],[Precio Unitario]]*cocinacsv[[#This Row],[Cantidad Ordenada]])</f>
        <v>0.42857142857142855</v>
      </c>
      <c r="M274">
        <f>cocinacsv[[#This Row],[Ganancia bruta]]*cocinacsv[[#This Row],[Cantidad Ordenada]]</f>
        <v>84</v>
      </c>
    </row>
    <row r="275" spans="1:13" x14ac:dyDescent="0.25">
      <c r="A275">
        <v>102</v>
      </c>
      <c r="B275">
        <v>19</v>
      </c>
      <c r="C275" t="s">
        <v>26</v>
      </c>
      <c r="D275" t="s">
        <v>1145</v>
      </c>
      <c r="E275">
        <v>17</v>
      </c>
      <c r="F275">
        <v>29</v>
      </c>
      <c r="G275">
        <v>3</v>
      </c>
      <c r="H275">
        <v>29</v>
      </c>
      <c r="I275" t="s">
        <v>1136</v>
      </c>
      <c r="J275">
        <f>cocinacsv[[#This Row],[Precio Unitario]]-cocinacsv[[#This Row],[Costo Unitario]]</f>
        <v>12</v>
      </c>
      <c r="K275">
        <f>cocinacsv[[#This Row],[Precio Unitario]]</f>
        <v>29</v>
      </c>
      <c r="L275" s="1">
        <f>(cocinacsv[[#This Row],[Ganancia neta]]*cocinacsv[[#This Row],[Cantidad Ordenada]])/(cocinacsv[[#This Row],[Precio Unitario]]*cocinacsv[[#This Row],[Cantidad Ordenada]])</f>
        <v>0.41379310344827586</v>
      </c>
      <c r="M275">
        <f>cocinacsv[[#This Row],[Ganancia bruta]]*cocinacsv[[#This Row],[Cantidad Ordenada]]</f>
        <v>87</v>
      </c>
    </row>
    <row r="276" spans="1:13" x14ac:dyDescent="0.25">
      <c r="A276">
        <v>103</v>
      </c>
      <c r="B276">
        <v>13</v>
      </c>
      <c r="C276" t="s">
        <v>42</v>
      </c>
      <c r="D276" t="s">
        <v>1155</v>
      </c>
      <c r="E276">
        <v>13</v>
      </c>
      <c r="F276">
        <v>21</v>
      </c>
      <c r="G276">
        <v>1</v>
      </c>
      <c r="H276">
        <v>57</v>
      </c>
      <c r="I276" t="s">
        <v>1137</v>
      </c>
      <c r="J276">
        <f>cocinacsv[[#This Row],[Precio Unitario]]-cocinacsv[[#This Row],[Costo Unitario]]</f>
        <v>8</v>
      </c>
      <c r="K276">
        <f>cocinacsv[[#This Row],[Precio Unitario]]</f>
        <v>21</v>
      </c>
      <c r="L276" s="1">
        <f>(cocinacsv[[#This Row],[Ganancia neta]]*cocinacsv[[#This Row],[Cantidad Ordenada]])/(cocinacsv[[#This Row],[Precio Unitario]]*cocinacsv[[#This Row],[Cantidad Ordenada]])</f>
        <v>0.38095238095238093</v>
      </c>
      <c r="M276">
        <f>cocinacsv[[#This Row],[Ganancia bruta]]*cocinacsv[[#This Row],[Cantidad Ordenada]]</f>
        <v>21</v>
      </c>
    </row>
    <row r="277" spans="1:13" x14ac:dyDescent="0.25">
      <c r="A277">
        <v>103</v>
      </c>
      <c r="B277">
        <v>13</v>
      </c>
      <c r="C277" t="s">
        <v>38</v>
      </c>
      <c r="D277" t="s">
        <v>1152</v>
      </c>
      <c r="E277">
        <v>20</v>
      </c>
      <c r="F277">
        <v>34</v>
      </c>
      <c r="G277">
        <v>1</v>
      </c>
      <c r="H277">
        <v>9</v>
      </c>
      <c r="I277" t="s">
        <v>1136</v>
      </c>
      <c r="J277">
        <f>cocinacsv[[#This Row],[Precio Unitario]]-cocinacsv[[#This Row],[Costo Unitario]]</f>
        <v>14</v>
      </c>
      <c r="K277">
        <f>cocinacsv[[#This Row],[Precio Unitario]]</f>
        <v>34</v>
      </c>
      <c r="L277" s="1">
        <f>(cocinacsv[[#This Row],[Ganancia neta]]*cocinacsv[[#This Row],[Cantidad Ordenada]])/(cocinacsv[[#This Row],[Precio Unitario]]*cocinacsv[[#This Row],[Cantidad Ordenada]])</f>
        <v>0.41176470588235292</v>
      </c>
      <c r="M277">
        <f>cocinacsv[[#This Row],[Ganancia bruta]]*cocinacsv[[#This Row],[Cantidad Ordenada]]</f>
        <v>34</v>
      </c>
    </row>
    <row r="278" spans="1:13" x14ac:dyDescent="0.25">
      <c r="A278">
        <v>103</v>
      </c>
      <c r="B278">
        <v>13</v>
      </c>
      <c r="C278" t="s">
        <v>46</v>
      </c>
      <c r="D278" t="s">
        <v>1156</v>
      </c>
      <c r="E278">
        <v>10</v>
      </c>
      <c r="F278">
        <v>18</v>
      </c>
      <c r="G278">
        <v>1</v>
      </c>
      <c r="H278">
        <v>33</v>
      </c>
      <c r="I278" t="s">
        <v>1137</v>
      </c>
      <c r="J278">
        <f>cocinacsv[[#This Row],[Precio Unitario]]-cocinacsv[[#This Row],[Costo Unitario]]</f>
        <v>8</v>
      </c>
      <c r="K278">
        <f>cocinacsv[[#This Row],[Precio Unitario]]</f>
        <v>18</v>
      </c>
      <c r="L278" s="1">
        <f>(cocinacsv[[#This Row],[Ganancia neta]]*cocinacsv[[#This Row],[Cantidad Ordenada]])/(cocinacsv[[#This Row],[Precio Unitario]]*cocinacsv[[#This Row],[Cantidad Ordenada]])</f>
        <v>0.44444444444444442</v>
      </c>
      <c r="M278">
        <f>cocinacsv[[#This Row],[Ganancia bruta]]*cocinacsv[[#This Row],[Cantidad Ordenada]]</f>
        <v>18</v>
      </c>
    </row>
    <row r="279" spans="1:13" x14ac:dyDescent="0.25">
      <c r="A279">
        <v>104</v>
      </c>
      <c r="B279">
        <v>14</v>
      </c>
      <c r="C279" t="s">
        <v>89</v>
      </c>
      <c r="D279" t="s">
        <v>1154</v>
      </c>
      <c r="E279">
        <v>14</v>
      </c>
      <c r="F279">
        <v>23</v>
      </c>
      <c r="G279">
        <v>2</v>
      </c>
      <c r="H279">
        <v>43</v>
      </c>
      <c r="I279" t="s">
        <v>1137</v>
      </c>
      <c r="J279">
        <f>cocinacsv[[#This Row],[Precio Unitario]]-cocinacsv[[#This Row],[Costo Unitario]]</f>
        <v>9</v>
      </c>
      <c r="K279">
        <f>cocinacsv[[#This Row],[Precio Unitario]]</f>
        <v>23</v>
      </c>
      <c r="L279" s="1">
        <f>(cocinacsv[[#This Row],[Ganancia neta]]*cocinacsv[[#This Row],[Cantidad Ordenada]])/(cocinacsv[[#This Row],[Precio Unitario]]*cocinacsv[[#This Row],[Cantidad Ordenada]])</f>
        <v>0.39130434782608697</v>
      </c>
      <c r="M279">
        <f>cocinacsv[[#This Row],[Ganancia bruta]]*cocinacsv[[#This Row],[Cantidad Ordenada]]</f>
        <v>46</v>
      </c>
    </row>
    <row r="280" spans="1:13" x14ac:dyDescent="0.25">
      <c r="A280">
        <v>104</v>
      </c>
      <c r="B280">
        <v>14</v>
      </c>
      <c r="C280" t="s">
        <v>56</v>
      </c>
      <c r="D280" t="s">
        <v>1141</v>
      </c>
      <c r="E280">
        <v>19</v>
      </c>
      <c r="F280">
        <v>31</v>
      </c>
      <c r="G280">
        <v>1</v>
      </c>
      <c r="H280">
        <v>12</v>
      </c>
      <c r="I280" t="s">
        <v>1136</v>
      </c>
      <c r="J280">
        <f>cocinacsv[[#This Row],[Precio Unitario]]-cocinacsv[[#This Row],[Costo Unitario]]</f>
        <v>12</v>
      </c>
      <c r="K280">
        <f>cocinacsv[[#This Row],[Precio Unitario]]</f>
        <v>31</v>
      </c>
      <c r="L280" s="1">
        <f>(cocinacsv[[#This Row],[Ganancia neta]]*cocinacsv[[#This Row],[Cantidad Ordenada]])/(cocinacsv[[#This Row],[Precio Unitario]]*cocinacsv[[#This Row],[Cantidad Ordenada]])</f>
        <v>0.38709677419354838</v>
      </c>
      <c r="M280">
        <f>cocinacsv[[#This Row],[Ganancia bruta]]*cocinacsv[[#This Row],[Cantidad Ordenada]]</f>
        <v>31</v>
      </c>
    </row>
    <row r="281" spans="1:13" x14ac:dyDescent="0.25">
      <c r="A281">
        <v>105</v>
      </c>
      <c r="B281">
        <v>14</v>
      </c>
      <c r="C281" t="s">
        <v>66</v>
      </c>
      <c r="D281" t="s">
        <v>1153</v>
      </c>
      <c r="E281">
        <v>12</v>
      </c>
      <c r="F281">
        <v>20</v>
      </c>
      <c r="G281">
        <v>3</v>
      </c>
      <c r="H281">
        <v>9</v>
      </c>
      <c r="I281" t="s">
        <v>1136</v>
      </c>
      <c r="J281">
        <f>cocinacsv[[#This Row],[Precio Unitario]]-cocinacsv[[#This Row],[Costo Unitario]]</f>
        <v>8</v>
      </c>
      <c r="K281">
        <f>cocinacsv[[#This Row],[Precio Unitario]]</f>
        <v>20</v>
      </c>
      <c r="L281" s="1">
        <f>(cocinacsv[[#This Row],[Ganancia neta]]*cocinacsv[[#This Row],[Cantidad Ordenada]])/(cocinacsv[[#This Row],[Precio Unitario]]*cocinacsv[[#This Row],[Cantidad Ordenada]])</f>
        <v>0.4</v>
      </c>
      <c r="M281">
        <f>cocinacsv[[#This Row],[Ganancia bruta]]*cocinacsv[[#This Row],[Cantidad Ordenada]]</f>
        <v>60</v>
      </c>
    </row>
    <row r="282" spans="1:13" x14ac:dyDescent="0.25">
      <c r="A282">
        <v>105</v>
      </c>
      <c r="B282">
        <v>14</v>
      </c>
      <c r="C282" t="s">
        <v>50</v>
      </c>
      <c r="D282" t="s">
        <v>1142</v>
      </c>
      <c r="E282">
        <v>16</v>
      </c>
      <c r="F282">
        <v>27</v>
      </c>
      <c r="G282">
        <v>3</v>
      </c>
      <c r="H282">
        <v>34</v>
      </c>
      <c r="I282" t="s">
        <v>1136</v>
      </c>
      <c r="J282">
        <f>cocinacsv[[#This Row],[Precio Unitario]]-cocinacsv[[#This Row],[Costo Unitario]]</f>
        <v>11</v>
      </c>
      <c r="K282">
        <f>cocinacsv[[#This Row],[Precio Unitario]]</f>
        <v>27</v>
      </c>
      <c r="L282" s="1">
        <f>(cocinacsv[[#This Row],[Ganancia neta]]*cocinacsv[[#This Row],[Cantidad Ordenada]])/(cocinacsv[[#This Row],[Precio Unitario]]*cocinacsv[[#This Row],[Cantidad Ordenada]])</f>
        <v>0.40740740740740738</v>
      </c>
      <c r="M282">
        <f>cocinacsv[[#This Row],[Ganancia bruta]]*cocinacsv[[#This Row],[Cantidad Ordenada]]</f>
        <v>81</v>
      </c>
    </row>
    <row r="283" spans="1:13" x14ac:dyDescent="0.25">
      <c r="A283">
        <v>106</v>
      </c>
      <c r="B283">
        <v>15</v>
      </c>
      <c r="C283" t="s">
        <v>38</v>
      </c>
      <c r="D283" t="s">
        <v>1152</v>
      </c>
      <c r="E283">
        <v>20</v>
      </c>
      <c r="F283">
        <v>34</v>
      </c>
      <c r="G283">
        <v>2</v>
      </c>
      <c r="H283">
        <v>29</v>
      </c>
      <c r="I283" t="s">
        <v>1136</v>
      </c>
      <c r="J283">
        <f>cocinacsv[[#This Row],[Precio Unitario]]-cocinacsv[[#This Row],[Costo Unitario]]</f>
        <v>14</v>
      </c>
      <c r="K283">
        <f>cocinacsv[[#This Row],[Precio Unitario]]</f>
        <v>34</v>
      </c>
      <c r="L283" s="1">
        <f>(cocinacsv[[#This Row],[Ganancia neta]]*cocinacsv[[#This Row],[Cantidad Ordenada]])/(cocinacsv[[#This Row],[Precio Unitario]]*cocinacsv[[#This Row],[Cantidad Ordenada]])</f>
        <v>0.41176470588235292</v>
      </c>
      <c r="M283">
        <f>cocinacsv[[#This Row],[Ganancia bruta]]*cocinacsv[[#This Row],[Cantidad Ordenada]]</f>
        <v>68</v>
      </c>
    </row>
    <row r="284" spans="1:13" x14ac:dyDescent="0.25">
      <c r="A284">
        <v>107</v>
      </c>
      <c r="B284">
        <v>11</v>
      </c>
      <c r="C284" t="s">
        <v>105</v>
      </c>
      <c r="D284" t="s">
        <v>1150</v>
      </c>
      <c r="E284">
        <v>19</v>
      </c>
      <c r="F284">
        <v>32</v>
      </c>
      <c r="G284">
        <v>2</v>
      </c>
      <c r="H284">
        <v>48</v>
      </c>
      <c r="I284" t="s">
        <v>1136</v>
      </c>
      <c r="J284">
        <f>cocinacsv[[#This Row],[Precio Unitario]]-cocinacsv[[#This Row],[Costo Unitario]]</f>
        <v>13</v>
      </c>
      <c r="K284">
        <f>cocinacsv[[#This Row],[Precio Unitario]]</f>
        <v>32</v>
      </c>
      <c r="L284" s="1">
        <f>(cocinacsv[[#This Row],[Ganancia neta]]*cocinacsv[[#This Row],[Cantidad Ordenada]])/(cocinacsv[[#This Row],[Precio Unitario]]*cocinacsv[[#This Row],[Cantidad Ordenada]])</f>
        <v>0.40625</v>
      </c>
      <c r="M284">
        <f>cocinacsv[[#This Row],[Ganancia bruta]]*cocinacsv[[#This Row],[Cantidad Ordenada]]</f>
        <v>64</v>
      </c>
    </row>
    <row r="285" spans="1:13" x14ac:dyDescent="0.25">
      <c r="A285">
        <v>107</v>
      </c>
      <c r="B285">
        <v>11</v>
      </c>
      <c r="C285" t="s">
        <v>26</v>
      </c>
      <c r="D285" t="s">
        <v>1145</v>
      </c>
      <c r="E285">
        <v>17</v>
      </c>
      <c r="F285">
        <v>29</v>
      </c>
      <c r="G285">
        <v>3</v>
      </c>
      <c r="H285">
        <v>51</v>
      </c>
      <c r="I285" t="s">
        <v>1137</v>
      </c>
      <c r="J285">
        <f>cocinacsv[[#This Row],[Precio Unitario]]-cocinacsv[[#This Row],[Costo Unitario]]</f>
        <v>12</v>
      </c>
      <c r="K285">
        <f>cocinacsv[[#This Row],[Precio Unitario]]</f>
        <v>29</v>
      </c>
      <c r="L285" s="1">
        <f>(cocinacsv[[#This Row],[Ganancia neta]]*cocinacsv[[#This Row],[Cantidad Ordenada]])/(cocinacsv[[#This Row],[Precio Unitario]]*cocinacsv[[#This Row],[Cantidad Ordenada]])</f>
        <v>0.41379310344827586</v>
      </c>
      <c r="M285">
        <f>cocinacsv[[#This Row],[Ganancia bruta]]*cocinacsv[[#This Row],[Cantidad Ordenada]]</f>
        <v>87</v>
      </c>
    </row>
    <row r="286" spans="1:13" x14ac:dyDescent="0.25">
      <c r="A286">
        <v>107</v>
      </c>
      <c r="B286">
        <v>11</v>
      </c>
      <c r="C286" t="s">
        <v>38</v>
      </c>
      <c r="D286" t="s">
        <v>1152</v>
      </c>
      <c r="E286">
        <v>20</v>
      </c>
      <c r="F286">
        <v>34</v>
      </c>
      <c r="G286">
        <v>3</v>
      </c>
      <c r="H286">
        <v>42</v>
      </c>
      <c r="I286" t="s">
        <v>1137</v>
      </c>
      <c r="J286">
        <f>cocinacsv[[#This Row],[Precio Unitario]]-cocinacsv[[#This Row],[Costo Unitario]]</f>
        <v>14</v>
      </c>
      <c r="K286">
        <f>cocinacsv[[#This Row],[Precio Unitario]]</f>
        <v>34</v>
      </c>
      <c r="L286" s="1">
        <f>(cocinacsv[[#This Row],[Ganancia neta]]*cocinacsv[[#This Row],[Cantidad Ordenada]])/(cocinacsv[[#This Row],[Precio Unitario]]*cocinacsv[[#This Row],[Cantidad Ordenada]])</f>
        <v>0.41176470588235292</v>
      </c>
      <c r="M286">
        <f>cocinacsv[[#This Row],[Ganancia bruta]]*cocinacsv[[#This Row],[Cantidad Ordenada]]</f>
        <v>102</v>
      </c>
    </row>
    <row r="287" spans="1:13" x14ac:dyDescent="0.25">
      <c r="A287">
        <v>108</v>
      </c>
      <c r="B287">
        <v>3</v>
      </c>
      <c r="C287" t="s">
        <v>26</v>
      </c>
      <c r="D287" t="s">
        <v>1145</v>
      </c>
      <c r="E287">
        <v>17</v>
      </c>
      <c r="F287">
        <v>29</v>
      </c>
      <c r="G287">
        <v>2</v>
      </c>
      <c r="H287">
        <v>23</v>
      </c>
      <c r="I287" t="s">
        <v>1136</v>
      </c>
      <c r="J287">
        <f>cocinacsv[[#This Row],[Precio Unitario]]-cocinacsv[[#This Row],[Costo Unitario]]</f>
        <v>12</v>
      </c>
      <c r="K287">
        <f>cocinacsv[[#This Row],[Precio Unitario]]</f>
        <v>29</v>
      </c>
      <c r="L287" s="1">
        <f>(cocinacsv[[#This Row],[Ganancia neta]]*cocinacsv[[#This Row],[Cantidad Ordenada]])/(cocinacsv[[#This Row],[Precio Unitario]]*cocinacsv[[#This Row],[Cantidad Ordenada]])</f>
        <v>0.41379310344827586</v>
      </c>
      <c r="M287">
        <f>cocinacsv[[#This Row],[Ganancia bruta]]*cocinacsv[[#This Row],[Cantidad Ordenada]]</f>
        <v>58</v>
      </c>
    </row>
    <row r="288" spans="1:13" x14ac:dyDescent="0.25">
      <c r="A288">
        <v>108</v>
      </c>
      <c r="B288">
        <v>3</v>
      </c>
      <c r="C288" t="s">
        <v>46</v>
      </c>
      <c r="D288" t="s">
        <v>1156</v>
      </c>
      <c r="E288">
        <v>10</v>
      </c>
      <c r="F288">
        <v>18</v>
      </c>
      <c r="G288">
        <v>1</v>
      </c>
      <c r="H288">
        <v>10</v>
      </c>
      <c r="I288" t="s">
        <v>1137</v>
      </c>
      <c r="J288">
        <f>cocinacsv[[#This Row],[Precio Unitario]]-cocinacsv[[#This Row],[Costo Unitario]]</f>
        <v>8</v>
      </c>
      <c r="K288">
        <f>cocinacsv[[#This Row],[Precio Unitario]]</f>
        <v>18</v>
      </c>
      <c r="L288" s="1">
        <f>(cocinacsv[[#This Row],[Ganancia neta]]*cocinacsv[[#This Row],[Cantidad Ordenada]])/(cocinacsv[[#This Row],[Precio Unitario]]*cocinacsv[[#This Row],[Cantidad Ordenada]])</f>
        <v>0.44444444444444442</v>
      </c>
      <c r="M288">
        <f>cocinacsv[[#This Row],[Ganancia bruta]]*cocinacsv[[#This Row],[Cantidad Ordenada]]</f>
        <v>18</v>
      </c>
    </row>
    <row r="289" spans="1:13" x14ac:dyDescent="0.25">
      <c r="A289">
        <v>108</v>
      </c>
      <c r="B289">
        <v>3</v>
      </c>
      <c r="C289" t="s">
        <v>66</v>
      </c>
      <c r="D289" t="s">
        <v>1153</v>
      </c>
      <c r="E289">
        <v>12</v>
      </c>
      <c r="F289">
        <v>20</v>
      </c>
      <c r="G289">
        <v>1</v>
      </c>
      <c r="H289">
        <v>26</v>
      </c>
      <c r="I289" t="s">
        <v>1137</v>
      </c>
      <c r="J289">
        <f>cocinacsv[[#This Row],[Precio Unitario]]-cocinacsv[[#This Row],[Costo Unitario]]</f>
        <v>8</v>
      </c>
      <c r="K289">
        <f>cocinacsv[[#This Row],[Precio Unitario]]</f>
        <v>20</v>
      </c>
      <c r="L289" s="1">
        <f>(cocinacsv[[#This Row],[Ganancia neta]]*cocinacsv[[#This Row],[Cantidad Ordenada]])/(cocinacsv[[#This Row],[Precio Unitario]]*cocinacsv[[#This Row],[Cantidad Ordenada]])</f>
        <v>0.4</v>
      </c>
      <c r="M289">
        <f>cocinacsv[[#This Row],[Ganancia bruta]]*cocinacsv[[#This Row],[Cantidad Ordenada]]</f>
        <v>20</v>
      </c>
    </row>
    <row r="290" spans="1:13" x14ac:dyDescent="0.25">
      <c r="A290">
        <v>108</v>
      </c>
      <c r="B290">
        <v>3</v>
      </c>
      <c r="C290" t="s">
        <v>30</v>
      </c>
      <c r="D290" t="s">
        <v>1147</v>
      </c>
      <c r="E290">
        <v>16</v>
      </c>
      <c r="F290">
        <v>28</v>
      </c>
      <c r="G290">
        <v>1</v>
      </c>
      <c r="H290">
        <v>56</v>
      </c>
      <c r="I290" t="s">
        <v>1136</v>
      </c>
      <c r="J290">
        <f>cocinacsv[[#This Row],[Precio Unitario]]-cocinacsv[[#This Row],[Costo Unitario]]</f>
        <v>12</v>
      </c>
      <c r="K290">
        <f>cocinacsv[[#This Row],[Precio Unitario]]</f>
        <v>28</v>
      </c>
      <c r="L290" s="1">
        <f>(cocinacsv[[#This Row],[Ganancia neta]]*cocinacsv[[#This Row],[Cantidad Ordenada]])/(cocinacsv[[#This Row],[Precio Unitario]]*cocinacsv[[#This Row],[Cantidad Ordenada]])</f>
        <v>0.42857142857142855</v>
      </c>
      <c r="M290">
        <f>cocinacsv[[#This Row],[Ganancia bruta]]*cocinacsv[[#This Row],[Cantidad Ordenada]]</f>
        <v>28</v>
      </c>
    </row>
    <row r="291" spans="1:13" x14ac:dyDescent="0.25">
      <c r="A291">
        <v>109</v>
      </c>
      <c r="B291">
        <v>10</v>
      </c>
      <c r="C291" t="s">
        <v>38</v>
      </c>
      <c r="D291" t="s">
        <v>1152</v>
      </c>
      <c r="E291">
        <v>20</v>
      </c>
      <c r="F291">
        <v>34</v>
      </c>
      <c r="G291">
        <v>3</v>
      </c>
      <c r="H291">
        <v>54</v>
      </c>
      <c r="I291" t="s">
        <v>1137</v>
      </c>
      <c r="J291">
        <f>cocinacsv[[#This Row],[Precio Unitario]]-cocinacsv[[#This Row],[Costo Unitario]]</f>
        <v>14</v>
      </c>
      <c r="K291">
        <f>cocinacsv[[#This Row],[Precio Unitario]]</f>
        <v>34</v>
      </c>
      <c r="L291" s="1">
        <f>(cocinacsv[[#This Row],[Ganancia neta]]*cocinacsv[[#This Row],[Cantidad Ordenada]])/(cocinacsv[[#This Row],[Precio Unitario]]*cocinacsv[[#This Row],[Cantidad Ordenada]])</f>
        <v>0.41176470588235292</v>
      </c>
      <c r="M291">
        <f>cocinacsv[[#This Row],[Ganancia bruta]]*cocinacsv[[#This Row],[Cantidad Ordenada]]</f>
        <v>102</v>
      </c>
    </row>
    <row r="292" spans="1:13" x14ac:dyDescent="0.25">
      <c r="A292">
        <v>109</v>
      </c>
      <c r="B292">
        <v>10</v>
      </c>
      <c r="C292" t="s">
        <v>89</v>
      </c>
      <c r="D292" t="s">
        <v>1154</v>
      </c>
      <c r="E292">
        <v>14</v>
      </c>
      <c r="F292">
        <v>23</v>
      </c>
      <c r="G292">
        <v>1</v>
      </c>
      <c r="H292">
        <v>26</v>
      </c>
      <c r="I292" t="s">
        <v>1137</v>
      </c>
      <c r="J292">
        <f>cocinacsv[[#This Row],[Precio Unitario]]-cocinacsv[[#This Row],[Costo Unitario]]</f>
        <v>9</v>
      </c>
      <c r="K292">
        <f>cocinacsv[[#This Row],[Precio Unitario]]</f>
        <v>23</v>
      </c>
      <c r="L292" s="1">
        <f>(cocinacsv[[#This Row],[Ganancia neta]]*cocinacsv[[#This Row],[Cantidad Ordenada]])/(cocinacsv[[#This Row],[Precio Unitario]]*cocinacsv[[#This Row],[Cantidad Ordenada]])</f>
        <v>0.39130434782608697</v>
      </c>
      <c r="M292">
        <f>cocinacsv[[#This Row],[Ganancia bruta]]*cocinacsv[[#This Row],[Cantidad Ordenada]]</f>
        <v>23</v>
      </c>
    </row>
    <row r="293" spans="1:13" x14ac:dyDescent="0.25">
      <c r="A293">
        <v>109</v>
      </c>
      <c r="B293">
        <v>10</v>
      </c>
      <c r="C293" t="s">
        <v>92</v>
      </c>
      <c r="D293" t="s">
        <v>1151</v>
      </c>
      <c r="E293">
        <v>13</v>
      </c>
      <c r="F293">
        <v>22</v>
      </c>
      <c r="G293">
        <v>2</v>
      </c>
      <c r="H293">
        <v>38</v>
      </c>
      <c r="I293" t="s">
        <v>1136</v>
      </c>
      <c r="J293">
        <f>cocinacsv[[#This Row],[Precio Unitario]]-cocinacsv[[#This Row],[Costo Unitario]]</f>
        <v>9</v>
      </c>
      <c r="K293">
        <f>cocinacsv[[#This Row],[Precio Unitario]]</f>
        <v>22</v>
      </c>
      <c r="L293" s="1">
        <f>(cocinacsv[[#This Row],[Ganancia neta]]*cocinacsv[[#This Row],[Cantidad Ordenada]])/(cocinacsv[[#This Row],[Precio Unitario]]*cocinacsv[[#This Row],[Cantidad Ordenada]])</f>
        <v>0.40909090909090912</v>
      </c>
      <c r="M293">
        <f>cocinacsv[[#This Row],[Ganancia bruta]]*cocinacsv[[#This Row],[Cantidad Ordenada]]</f>
        <v>44</v>
      </c>
    </row>
    <row r="294" spans="1:13" x14ac:dyDescent="0.25">
      <c r="A294">
        <v>110</v>
      </c>
      <c r="B294">
        <v>5</v>
      </c>
      <c r="C294" t="s">
        <v>26</v>
      </c>
      <c r="D294" t="s">
        <v>1145</v>
      </c>
      <c r="E294">
        <v>17</v>
      </c>
      <c r="F294">
        <v>29</v>
      </c>
      <c r="G294">
        <v>2</v>
      </c>
      <c r="H294">
        <v>38</v>
      </c>
      <c r="I294" t="s">
        <v>1136</v>
      </c>
      <c r="J294">
        <f>cocinacsv[[#This Row],[Precio Unitario]]-cocinacsv[[#This Row],[Costo Unitario]]</f>
        <v>12</v>
      </c>
      <c r="K294">
        <f>cocinacsv[[#This Row],[Precio Unitario]]</f>
        <v>29</v>
      </c>
      <c r="L294" s="1">
        <f>(cocinacsv[[#This Row],[Ganancia neta]]*cocinacsv[[#This Row],[Cantidad Ordenada]])/(cocinacsv[[#This Row],[Precio Unitario]]*cocinacsv[[#This Row],[Cantidad Ordenada]])</f>
        <v>0.41379310344827586</v>
      </c>
      <c r="M294">
        <f>cocinacsv[[#This Row],[Ganancia bruta]]*cocinacsv[[#This Row],[Cantidad Ordenada]]</f>
        <v>58</v>
      </c>
    </row>
    <row r="295" spans="1:13" x14ac:dyDescent="0.25">
      <c r="A295">
        <v>110</v>
      </c>
      <c r="B295">
        <v>5</v>
      </c>
      <c r="C295" t="s">
        <v>71</v>
      </c>
      <c r="D295" t="s">
        <v>1157</v>
      </c>
      <c r="E295">
        <v>15</v>
      </c>
      <c r="F295">
        <v>26</v>
      </c>
      <c r="G295">
        <v>3</v>
      </c>
      <c r="H295">
        <v>27</v>
      </c>
      <c r="I295" t="s">
        <v>1136</v>
      </c>
      <c r="J295">
        <f>cocinacsv[[#This Row],[Precio Unitario]]-cocinacsv[[#This Row],[Costo Unitario]]</f>
        <v>11</v>
      </c>
      <c r="K295">
        <f>cocinacsv[[#This Row],[Precio Unitario]]</f>
        <v>26</v>
      </c>
      <c r="L295" s="1">
        <f>(cocinacsv[[#This Row],[Ganancia neta]]*cocinacsv[[#This Row],[Cantidad Ordenada]])/(cocinacsv[[#This Row],[Precio Unitario]]*cocinacsv[[#This Row],[Cantidad Ordenada]])</f>
        <v>0.42307692307692307</v>
      </c>
      <c r="M295">
        <f>cocinacsv[[#This Row],[Ganancia bruta]]*cocinacsv[[#This Row],[Cantidad Ordenada]]</f>
        <v>78</v>
      </c>
    </row>
    <row r="296" spans="1:13" x14ac:dyDescent="0.25">
      <c r="A296">
        <v>110</v>
      </c>
      <c r="B296">
        <v>5</v>
      </c>
      <c r="C296" t="s">
        <v>50</v>
      </c>
      <c r="D296" t="s">
        <v>1142</v>
      </c>
      <c r="E296">
        <v>16</v>
      </c>
      <c r="F296">
        <v>27</v>
      </c>
      <c r="G296">
        <v>1</v>
      </c>
      <c r="H296">
        <v>56</v>
      </c>
      <c r="I296" t="s">
        <v>1137</v>
      </c>
      <c r="J296">
        <f>cocinacsv[[#This Row],[Precio Unitario]]-cocinacsv[[#This Row],[Costo Unitario]]</f>
        <v>11</v>
      </c>
      <c r="K296">
        <f>cocinacsv[[#This Row],[Precio Unitario]]</f>
        <v>27</v>
      </c>
      <c r="L296" s="1">
        <f>(cocinacsv[[#This Row],[Ganancia neta]]*cocinacsv[[#This Row],[Cantidad Ordenada]])/(cocinacsv[[#This Row],[Precio Unitario]]*cocinacsv[[#This Row],[Cantidad Ordenada]])</f>
        <v>0.40740740740740738</v>
      </c>
      <c r="M296">
        <f>cocinacsv[[#This Row],[Ganancia bruta]]*cocinacsv[[#This Row],[Cantidad Ordenada]]</f>
        <v>27</v>
      </c>
    </row>
    <row r="297" spans="1:13" x14ac:dyDescent="0.25">
      <c r="A297">
        <v>111</v>
      </c>
      <c r="B297">
        <v>3</v>
      </c>
      <c r="C297" t="s">
        <v>105</v>
      </c>
      <c r="D297" t="s">
        <v>1150</v>
      </c>
      <c r="E297">
        <v>19</v>
      </c>
      <c r="F297">
        <v>32</v>
      </c>
      <c r="G297">
        <v>1</v>
      </c>
      <c r="H297">
        <v>47</v>
      </c>
      <c r="I297" t="s">
        <v>1137</v>
      </c>
      <c r="J297">
        <f>cocinacsv[[#This Row],[Precio Unitario]]-cocinacsv[[#This Row],[Costo Unitario]]</f>
        <v>13</v>
      </c>
      <c r="K297">
        <f>cocinacsv[[#This Row],[Precio Unitario]]</f>
        <v>32</v>
      </c>
      <c r="L297" s="1">
        <f>(cocinacsv[[#This Row],[Ganancia neta]]*cocinacsv[[#This Row],[Cantidad Ordenada]])/(cocinacsv[[#This Row],[Precio Unitario]]*cocinacsv[[#This Row],[Cantidad Ordenada]])</f>
        <v>0.40625</v>
      </c>
      <c r="M297">
        <f>cocinacsv[[#This Row],[Ganancia bruta]]*cocinacsv[[#This Row],[Cantidad Ordenada]]</f>
        <v>32</v>
      </c>
    </row>
    <row r="298" spans="1:13" x14ac:dyDescent="0.25">
      <c r="A298">
        <v>111</v>
      </c>
      <c r="B298">
        <v>3</v>
      </c>
      <c r="C298" t="s">
        <v>92</v>
      </c>
      <c r="D298" t="s">
        <v>1151</v>
      </c>
      <c r="E298">
        <v>13</v>
      </c>
      <c r="F298">
        <v>22</v>
      </c>
      <c r="G298">
        <v>3</v>
      </c>
      <c r="H298">
        <v>5</v>
      </c>
      <c r="I298" t="s">
        <v>1136</v>
      </c>
      <c r="J298">
        <f>cocinacsv[[#This Row],[Precio Unitario]]-cocinacsv[[#This Row],[Costo Unitario]]</f>
        <v>9</v>
      </c>
      <c r="K298">
        <f>cocinacsv[[#This Row],[Precio Unitario]]</f>
        <v>22</v>
      </c>
      <c r="L298" s="1">
        <f>(cocinacsv[[#This Row],[Ganancia neta]]*cocinacsv[[#This Row],[Cantidad Ordenada]])/(cocinacsv[[#This Row],[Precio Unitario]]*cocinacsv[[#This Row],[Cantidad Ordenada]])</f>
        <v>0.40909090909090912</v>
      </c>
      <c r="M298">
        <f>cocinacsv[[#This Row],[Ganancia bruta]]*cocinacsv[[#This Row],[Cantidad Ordenada]]</f>
        <v>66</v>
      </c>
    </row>
    <row r="299" spans="1:13" x14ac:dyDescent="0.25">
      <c r="A299">
        <v>111</v>
      </c>
      <c r="B299">
        <v>3</v>
      </c>
      <c r="C299" t="s">
        <v>75</v>
      </c>
      <c r="D299" t="s">
        <v>1139</v>
      </c>
      <c r="E299">
        <v>14</v>
      </c>
      <c r="F299">
        <v>24</v>
      </c>
      <c r="G299">
        <v>2</v>
      </c>
      <c r="H299">
        <v>48</v>
      </c>
      <c r="I299" t="s">
        <v>1136</v>
      </c>
      <c r="J299">
        <f>cocinacsv[[#This Row],[Precio Unitario]]-cocinacsv[[#This Row],[Costo Unitario]]</f>
        <v>10</v>
      </c>
      <c r="K299">
        <f>cocinacsv[[#This Row],[Precio Unitario]]</f>
        <v>24</v>
      </c>
      <c r="L299" s="1">
        <f>(cocinacsv[[#This Row],[Ganancia neta]]*cocinacsv[[#This Row],[Cantidad Ordenada]])/(cocinacsv[[#This Row],[Precio Unitario]]*cocinacsv[[#This Row],[Cantidad Ordenada]])</f>
        <v>0.41666666666666669</v>
      </c>
      <c r="M299">
        <f>cocinacsv[[#This Row],[Ganancia bruta]]*cocinacsv[[#This Row],[Cantidad Ordenada]]</f>
        <v>48</v>
      </c>
    </row>
    <row r="300" spans="1:13" x14ac:dyDescent="0.25">
      <c r="A300">
        <v>111</v>
      </c>
      <c r="B300">
        <v>3</v>
      </c>
      <c r="C300" t="s">
        <v>26</v>
      </c>
      <c r="D300" t="s">
        <v>1145</v>
      </c>
      <c r="E300">
        <v>17</v>
      </c>
      <c r="F300">
        <v>29</v>
      </c>
      <c r="G300">
        <v>2</v>
      </c>
      <c r="H300">
        <v>37</v>
      </c>
      <c r="I300" t="s">
        <v>1137</v>
      </c>
      <c r="J300">
        <f>cocinacsv[[#This Row],[Precio Unitario]]-cocinacsv[[#This Row],[Costo Unitario]]</f>
        <v>12</v>
      </c>
      <c r="K300">
        <f>cocinacsv[[#This Row],[Precio Unitario]]</f>
        <v>29</v>
      </c>
      <c r="L300" s="1">
        <f>(cocinacsv[[#This Row],[Ganancia neta]]*cocinacsv[[#This Row],[Cantidad Ordenada]])/(cocinacsv[[#This Row],[Precio Unitario]]*cocinacsv[[#This Row],[Cantidad Ordenada]])</f>
        <v>0.41379310344827586</v>
      </c>
      <c r="M300">
        <f>cocinacsv[[#This Row],[Ganancia bruta]]*cocinacsv[[#This Row],[Cantidad Ordenada]]</f>
        <v>58</v>
      </c>
    </row>
    <row r="301" spans="1:13" x14ac:dyDescent="0.25">
      <c r="A301">
        <v>112</v>
      </c>
      <c r="B301">
        <v>6</v>
      </c>
      <c r="C301" t="s">
        <v>66</v>
      </c>
      <c r="D301" t="s">
        <v>1153</v>
      </c>
      <c r="E301">
        <v>12</v>
      </c>
      <c r="F301">
        <v>20</v>
      </c>
      <c r="G301">
        <v>1</v>
      </c>
      <c r="H301">
        <v>16</v>
      </c>
      <c r="I301" t="s">
        <v>1137</v>
      </c>
      <c r="J301">
        <f>cocinacsv[[#This Row],[Precio Unitario]]-cocinacsv[[#This Row],[Costo Unitario]]</f>
        <v>8</v>
      </c>
      <c r="K301">
        <f>cocinacsv[[#This Row],[Precio Unitario]]</f>
        <v>20</v>
      </c>
      <c r="L301" s="1">
        <f>(cocinacsv[[#This Row],[Ganancia neta]]*cocinacsv[[#This Row],[Cantidad Ordenada]])/(cocinacsv[[#This Row],[Precio Unitario]]*cocinacsv[[#This Row],[Cantidad Ordenada]])</f>
        <v>0.4</v>
      </c>
      <c r="M301">
        <f>cocinacsv[[#This Row],[Ganancia bruta]]*cocinacsv[[#This Row],[Cantidad Ordenada]]</f>
        <v>20</v>
      </c>
    </row>
    <row r="302" spans="1:13" x14ac:dyDescent="0.25">
      <c r="A302">
        <v>113</v>
      </c>
      <c r="B302">
        <v>4</v>
      </c>
      <c r="C302" t="s">
        <v>38</v>
      </c>
      <c r="D302" t="s">
        <v>1152</v>
      </c>
      <c r="E302">
        <v>20</v>
      </c>
      <c r="F302">
        <v>34</v>
      </c>
      <c r="G302">
        <v>2</v>
      </c>
      <c r="H302">
        <v>51</v>
      </c>
      <c r="I302" t="s">
        <v>1136</v>
      </c>
      <c r="J302">
        <f>cocinacsv[[#This Row],[Precio Unitario]]-cocinacsv[[#This Row],[Costo Unitario]]</f>
        <v>14</v>
      </c>
      <c r="K302">
        <f>cocinacsv[[#This Row],[Precio Unitario]]</f>
        <v>34</v>
      </c>
      <c r="L302" s="1">
        <f>(cocinacsv[[#This Row],[Ganancia neta]]*cocinacsv[[#This Row],[Cantidad Ordenada]])/(cocinacsv[[#This Row],[Precio Unitario]]*cocinacsv[[#This Row],[Cantidad Ordenada]])</f>
        <v>0.41176470588235292</v>
      </c>
      <c r="M302">
        <f>cocinacsv[[#This Row],[Ganancia bruta]]*cocinacsv[[#This Row],[Cantidad Ordenada]]</f>
        <v>68</v>
      </c>
    </row>
    <row r="303" spans="1:13" x14ac:dyDescent="0.25">
      <c r="A303">
        <v>114</v>
      </c>
      <c r="B303">
        <v>7</v>
      </c>
      <c r="C303" t="s">
        <v>40</v>
      </c>
      <c r="D303" t="s">
        <v>1140</v>
      </c>
      <c r="E303">
        <v>18</v>
      </c>
      <c r="F303">
        <v>30</v>
      </c>
      <c r="G303">
        <v>3</v>
      </c>
      <c r="H303">
        <v>36</v>
      </c>
      <c r="I303" t="s">
        <v>1136</v>
      </c>
      <c r="J303">
        <f>cocinacsv[[#This Row],[Precio Unitario]]-cocinacsv[[#This Row],[Costo Unitario]]</f>
        <v>12</v>
      </c>
      <c r="K303">
        <f>cocinacsv[[#This Row],[Precio Unitario]]</f>
        <v>30</v>
      </c>
      <c r="L303" s="1">
        <f>(cocinacsv[[#This Row],[Ganancia neta]]*cocinacsv[[#This Row],[Cantidad Ordenada]])/(cocinacsv[[#This Row],[Precio Unitario]]*cocinacsv[[#This Row],[Cantidad Ordenada]])</f>
        <v>0.4</v>
      </c>
      <c r="M303">
        <f>cocinacsv[[#This Row],[Ganancia bruta]]*cocinacsv[[#This Row],[Cantidad Ordenada]]</f>
        <v>90</v>
      </c>
    </row>
    <row r="304" spans="1:13" x14ac:dyDescent="0.25">
      <c r="A304">
        <v>114</v>
      </c>
      <c r="B304">
        <v>7</v>
      </c>
      <c r="C304" t="s">
        <v>26</v>
      </c>
      <c r="D304" t="s">
        <v>1145</v>
      </c>
      <c r="E304">
        <v>17</v>
      </c>
      <c r="F304">
        <v>29</v>
      </c>
      <c r="G304">
        <v>3</v>
      </c>
      <c r="H304">
        <v>22</v>
      </c>
      <c r="I304" t="s">
        <v>1136</v>
      </c>
      <c r="J304">
        <f>cocinacsv[[#This Row],[Precio Unitario]]-cocinacsv[[#This Row],[Costo Unitario]]</f>
        <v>12</v>
      </c>
      <c r="K304">
        <f>cocinacsv[[#This Row],[Precio Unitario]]</f>
        <v>29</v>
      </c>
      <c r="L304" s="1">
        <f>(cocinacsv[[#This Row],[Ganancia neta]]*cocinacsv[[#This Row],[Cantidad Ordenada]])/(cocinacsv[[#This Row],[Precio Unitario]]*cocinacsv[[#This Row],[Cantidad Ordenada]])</f>
        <v>0.41379310344827586</v>
      </c>
      <c r="M304">
        <f>cocinacsv[[#This Row],[Ganancia bruta]]*cocinacsv[[#This Row],[Cantidad Ordenada]]</f>
        <v>87</v>
      </c>
    </row>
    <row r="305" spans="1:13" x14ac:dyDescent="0.25">
      <c r="A305">
        <v>114</v>
      </c>
      <c r="B305">
        <v>7</v>
      </c>
      <c r="C305" t="s">
        <v>46</v>
      </c>
      <c r="D305" t="s">
        <v>1156</v>
      </c>
      <c r="E305">
        <v>10</v>
      </c>
      <c r="F305">
        <v>18</v>
      </c>
      <c r="G305">
        <v>3</v>
      </c>
      <c r="H305">
        <v>31</v>
      </c>
      <c r="I305" t="s">
        <v>1137</v>
      </c>
      <c r="J305">
        <f>cocinacsv[[#This Row],[Precio Unitario]]-cocinacsv[[#This Row],[Costo Unitario]]</f>
        <v>8</v>
      </c>
      <c r="K305">
        <f>cocinacsv[[#This Row],[Precio Unitario]]</f>
        <v>18</v>
      </c>
      <c r="L305" s="1">
        <f>(cocinacsv[[#This Row],[Ganancia neta]]*cocinacsv[[#This Row],[Cantidad Ordenada]])/(cocinacsv[[#This Row],[Precio Unitario]]*cocinacsv[[#This Row],[Cantidad Ordenada]])</f>
        <v>0.44444444444444442</v>
      </c>
      <c r="M305">
        <f>cocinacsv[[#This Row],[Ganancia bruta]]*cocinacsv[[#This Row],[Cantidad Ordenada]]</f>
        <v>54</v>
      </c>
    </row>
    <row r="306" spans="1:13" x14ac:dyDescent="0.25">
      <c r="A306">
        <v>114</v>
      </c>
      <c r="B306">
        <v>7</v>
      </c>
      <c r="C306" t="s">
        <v>92</v>
      </c>
      <c r="D306" t="s">
        <v>1151</v>
      </c>
      <c r="E306">
        <v>13</v>
      </c>
      <c r="F306">
        <v>22</v>
      </c>
      <c r="G306">
        <v>1</v>
      </c>
      <c r="H306">
        <v>42</v>
      </c>
      <c r="I306" t="s">
        <v>1137</v>
      </c>
      <c r="J306">
        <f>cocinacsv[[#This Row],[Precio Unitario]]-cocinacsv[[#This Row],[Costo Unitario]]</f>
        <v>9</v>
      </c>
      <c r="K306">
        <f>cocinacsv[[#This Row],[Precio Unitario]]</f>
        <v>22</v>
      </c>
      <c r="L306" s="1">
        <f>(cocinacsv[[#This Row],[Ganancia neta]]*cocinacsv[[#This Row],[Cantidad Ordenada]])/(cocinacsv[[#This Row],[Precio Unitario]]*cocinacsv[[#This Row],[Cantidad Ordenada]])</f>
        <v>0.40909090909090912</v>
      </c>
      <c r="M306">
        <f>cocinacsv[[#This Row],[Ganancia bruta]]*cocinacsv[[#This Row],[Cantidad Ordenada]]</f>
        <v>22</v>
      </c>
    </row>
    <row r="307" spans="1:13" x14ac:dyDescent="0.25">
      <c r="A307">
        <v>115</v>
      </c>
      <c r="B307">
        <v>12</v>
      </c>
      <c r="C307" t="s">
        <v>50</v>
      </c>
      <c r="D307" t="s">
        <v>1142</v>
      </c>
      <c r="E307">
        <v>16</v>
      </c>
      <c r="F307">
        <v>27</v>
      </c>
      <c r="G307">
        <v>3</v>
      </c>
      <c r="H307">
        <v>23</v>
      </c>
      <c r="I307" t="s">
        <v>1137</v>
      </c>
      <c r="J307">
        <f>cocinacsv[[#This Row],[Precio Unitario]]-cocinacsv[[#This Row],[Costo Unitario]]</f>
        <v>11</v>
      </c>
      <c r="K307">
        <f>cocinacsv[[#This Row],[Precio Unitario]]</f>
        <v>27</v>
      </c>
      <c r="L307" s="1">
        <f>(cocinacsv[[#This Row],[Ganancia neta]]*cocinacsv[[#This Row],[Cantidad Ordenada]])/(cocinacsv[[#This Row],[Precio Unitario]]*cocinacsv[[#This Row],[Cantidad Ordenada]])</f>
        <v>0.40740740740740738</v>
      </c>
      <c r="M307">
        <f>cocinacsv[[#This Row],[Ganancia bruta]]*cocinacsv[[#This Row],[Cantidad Ordenada]]</f>
        <v>81</v>
      </c>
    </row>
    <row r="308" spans="1:13" x14ac:dyDescent="0.25">
      <c r="A308">
        <v>115</v>
      </c>
      <c r="B308">
        <v>12</v>
      </c>
      <c r="C308" t="s">
        <v>40</v>
      </c>
      <c r="D308" t="s">
        <v>1140</v>
      </c>
      <c r="E308">
        <v>18</v>
      </c>
      <c r="F308">
        <v>30</v>
      </c>
      <c r="G308">
        <v>2</v>
      </c>
      <c r="H308">
        <v>32</v>
      </c>
      <c r="I308" t="s">
        <v>1137</v>
      </c>
      <c r="J308">
        <f>cocinacsv[[#This Row],[Precio Unitario]]-cocinacsv[[#This Row],[Costo Unitario]]</f>
        <v>12</v>
      </c>
      <c r="K308">
        <f>cocinacsv[[#This Row],[Precio Unitario]]</f>
        <v>30</v>
      </c>
      <c r="L308" s="1">
        <f>(cocinacsv[[#This Row],[Ganancia neta]]*cocinacsv[[#This Row],[Cantidad Ordenada]])/(cocinacsv[[#This Row],[Precio Unitario]]*cocinacsv[[#This Row],[Cantidad Ordenada]])</f>
        <v>0.4</v>
      </c>
      <c r="M308">
        <f>cocinacsv[[#This Row],[Ganancia bruta]]*cocinacsv[[#This Row],[Cantidad Ordenada]]</f>
        <v>60</v>
      </c>
    </row>
    <row r="309" spans="1:13" x14ac:dyDescent="0.25">
      <c r="A309">
        <v>115</v>
      </c>
      <c r="B309">
        <v>12</v>
      </c>
      <c r="C309" t="s">
        <v>105</v>
      </c>
      <c r="D309" t="s">
        <v>1150</v>
      </c>
      <c r="E309">
        <v>19</v>
      </c>
      <c r="F309">
        <v>32</v>
      </c>
      <c r="G309">
        <v>3</v>
      </c>
      <c r="H309">
        <v>43</v>
      </c>
      <c r="I309" t="s">
        <v>1137</v>
      </c>
      <c r="J309">
        <f>cocinacsv[[#This Row],[Precio Unitario]]-cocinacsv[[#This Row],[Costo Unitario]]</f>
        <v>13</v>
      </c>
      <c r="K309">
        <f>cocinacsv[[#This Row],[Precio Unitario]]</f>
        <v>32</v>
      </c>
      <c r="L309" s="1">
        <f>(cocinacsv[[#This Row],[Ganancia neta]]*cocinacsv[[#This Row],[Cantidad Ordenada]])/(cocinacsv[[#This Row],[Precio Unitario]]*cocinacsv[[#This Row],[Cantidad Ordenada]])</f>
        <v>0.40625</v>
      </c>
      <c r="M309">
        <f>cocinacsv[[#This Row],[Ganancia bruta]]*cocinacsv[[#This Row],[Cantidad Ordenada]]</f>
        <v>96</v>
      </c>
    </row>
    <row r="310" spans="1:13" x14ac:dyDescent="0.25">
      <c r="A310">
        <v>116</v>
      </c>
      <c r="B310">
        <v>8</v>
      </c>
      <c r="C310" t="s">
        <v>105</v>
      </c>
      <c r="D310" t="s">
        <v>1150</v>
      </c>
      <c r="E310">
        <v>19</v>
      </c>
      <c r="F310">
        <v>32</v>
      </c>
      <c r="G310">
        <v>3</v>
      </c>
      <c r="H310">
        <v>54</v>
      </c>
      <c r="I310" t="s">
        <v>1137</v>
      </c>
      <c r="J310">
        <f>cocinacsv[[#This Row],[Precio Unitario]]-cocinacsv[[#This Row],[Costo Unitario]]</f>
        <v>13</v>
      </c>
      <c r="K310">
        <f>cocinacsv[[#This Row],[Precio Unitario]]</f>
        <v>32</v>
      </c>
      <c r="L310" s="1">
        <f>(cocinacsv[[#This Row],[Ganancia neta]]*cocinacsv[[#This Row],[Cantidad Ordenada]])/(cocinacsv[[#This Row],[Precio Unitario]]*cocinacsv[[#This Row],[Cantidad Ordenada]])</f>
        <v>0.40625</v>
      </c>
      <c r="M310">
        <f>cocinacsv[[#This Row],[Ganancia bruta]]*cocinacsv[[#This Row],[Cantidad Ordenada]]</f>
        <v>96</v>
      </c>
    </row>
    <row r="311" spans="1:13" x14ac:dyDescent="0.25">
      <c r="A311">
        <v>116</v>
      </c>
      <c r="B311">
        <v>8</v>
      </c>
      <c r="C311" t="s">
        <v>19</v>
      </c>
      <c r="D311" t="s">
        <v>1149</v>
      </c>
      <c r="E311">
        <v>21</v>
      </c>
      <c r="F311">
        <v>35</v>
      </c>
      <c r="G311">
        <v>1</v>
      </c>
      <c r="H311">
        <v>21</v>
      </c>
      <c r="I311" t="s">
        <v>1136</v>
      </c>
      <c r="J311">
        <f>cocinacsv[[#This Row],[Precio Unitario]]-cocinacsv[[#This Row],[Costo Unitario]]</f>
        <v>14</v>
      </c>
      <c r="K311">
        <f>cocinacsv[[#This Row],[Precio Unitario]]</f>
        <v>35</v>
      </c>
      <c r="L311" s="1">
        <f>(cocinacsv[[#This Row],[Ganancia neta]]*cocinacsv[[#This Row],[Cantidad Ordenada]])/(cocinacsv[[#This Row],[Precio Unitario]]*cocinacsv[[#This Row],[Cantidad Ordenada]])</f>
        <v>0.4</v>
      </c>
      <c r="M311">
        <f>cocinacsv[[#This Row],[Ganancia bruta]]*cocinacsv[[#This Row],[Cantidad Ordenada]]</f>
        <v>35</v>
      </c>
    </row>
    <row r="312" spans="1:13" x14ac:dyDescent="0.25">
      <c r="A312">
        <v>116</v>
      </c>
      <c r="B312">
        <v>8</v>
      </c>
      <c r="C312" t="s">
        <v>44</v>
      </c>
      <c r="D312" t="s">
        <v>1144</v>
      </c>
      <c r="E312">
        <v>22</v>
      </c>
      <c r="F312">
        <v>36</v>
      </c>
      <c r="G312">
        <v>1</v>
      </c>
      <c r="H312">
        <v>26</v>
      </c>
      <c r="I312" t="s">
        <v>1137</v>
      </c>
      <c r="J312">
        <f>cocinacsv[[#This Row],[Precio Unitario]]-cocinacsv[[#This Row],[Costo Unitario]]</f>
        <v>14</v>
      </c>
      <c r="K312">
        <f>cocinacsv[[#This Row],[Precio Unitario]]</f>
        <v>36</v>
      </c>
      <c r="L312" s="1">
        <f>(cocinacsv[[#This Row],[Ganancia neta]]*cocinacsv[[#This Row],[Cantidad Ordenada]])/(cocinacsv[[#This Row],[Precio Unitario]]*cocinacsv[[#This Row],[Cantidad Ordenada]])</f>
        <v>0.3888888888888889</v>
      </c>
      <c r="M312">
        <f>cocinacsv[[#This Row],[Ganancia bruta]]*cocinacsv[[#This Row],[Cantidad Ordenada]]</f>
        <v>36</v>
      </c>
    </row>
    <row r="313" spans="1:13" x14ac:dyDescent="0.25">
      <c r="A313">
        <v>116</v>
      </c>
      <c r="B313">
        <v>8</v>
      </c>
      <c r="C313" t="s">
        <v>38</v>
      </c>
      <c r="D313" t="s">
        <v>1152</v>
      </c>
      <c r="E313">
        <v>20</v>
      </c>
      <c r="F313">
        <v>34</v>
      </c>
      <c r="G313">
        <v>3</v>
      </c>
      <c r="H313">
        <v>28</v>
      </c>
      <c r="I313" t="s">
        <v>1137</v>
      </c>
      <c r="J313">
        <f>cocinacsv[[#This Row],[Precio Unitario]]-cocinacsv[[#This Row],[Costo Unitario]]</f>
        <v>14</v>
      </c>
      <c r="K313">
        <f>cocinacsv[[#This Row],[Precio Unitario]]</f>
        <v>34</v>
      </c>
      <c r="L313" s="1">
        <f>(cocinacsv[[#This Row],[Ganancia neta]]*cocinacsv[[#This Row],[Cantidad Ordenada]])/(cocinacsv[[#This Row],[Precio Unitario]]*cocinacsv[[#This Row],[Cantidad Ordenada]])</f>
        <v>0.41176470588235292</v>
      </c>
      <c r="M313">
        <f>cocinacsv[[#This Row],[Ganancia bruta]]*cocinacsv[[#This Row],[Cantidad Ordenada]]</f>
        <v>102</v>
      </c>
    </row>
    <row r="314" spans="1:13" x14ac:dyDescent="0.25">
      <c r="A314">
        <v>117</v>
      </c>
      <c r="B314">
        <v>8</v>
      </c>
      <c r="C314" t="s">
        <v>19</v>
      </c>
      <c r="D314" t="s">
        <v>1149</v>
      </c>
      <c r="E314">
        <v>21</v>
      </c>
      <c r="F314">
        <v>35</v>
      </c>
      <c r="G314">
        <v>2</v>
      </c>
      <c r="H314">
        <v>8</v>
      </c>
      <c r="I314" t="s">
        <v>1137</v>
      </c>
      <c r="J314">
        <f>cocinacsv[[#This Row],[Precio Unitario]]-cocinacsv[[#This Row],[Costo Unitario]]</f>
        <v>14</v>
      </c>
      <c r="K314">
        <f>cocinacsv[[#This Row],[Precio Unitario]]</f>
        <v>35</v>
      </c>
      <c r="L314" s="1">
        <f>(cocinacsv[[#This Row],[Ganancia neta]]*cocinacsv[[#This Row],[Cantidad Ordenada]])/(cocinacsv[[#This Row],[Precio Unitario]]*cocinacsv[[#This Row],[Cantidad Ordenada]])</f>
        <v>0.4</v>
      </c>
      <c r="M314">
        <f>cocinacsv[[#This Row],[Ganancia bruta]]*cocinacsv[[#This Row],[Cantidad Ordenada]]</f>
        <v>70</v>
      </c>
    </row>
    <row r="315" spans="1:13" x14ac:dyDescent="0.25">
      <c r="A315">
        <v>118</v>
      </c>
      <c r="B315">
        <v>13</v>
      </c>
      <c r="C315" t="s">
        <v>46</v>
      </c>
      <c r="D315" t="s">
        <v>1156</v>
      </c>
      <c r="E315">
        <v>10</v>
      </c>
      <c r="F315">
        <v>18</v>
      </c>
      <c r="G315">
        <v>3</v>
      </c>
      <c r="H315">
        <v>39</v>
      </c>
      <c r="I315" t="s">
        <v>1136</v>
      </c>
      <c r="J315">
        <f>cocinacsv[[#This Row],[Precio Unitario]]-cocinacsv[[#This Row],[Costo Unitario]]</f>
        <v>8</v>
      </c>
      <c r="K315">
        <f>cocinacsv[[#This Row],[Precio Unitario]]</f>
        <v>18</v>
      </c>
      <c r="L315" s="1">
        <f>(cocinacsv[[#This Row],[Ganancia neta]]*cocinacsv[[#This Row],[Cantidad Ordenada]])/(cocinacsv[[#This Row],[Precio Unitario]]*cocinacsv[[#This Row],[Cantidad Ordenada]])</f>
        <v>0.44444444444444442</v>
      </c>
      <c r="M315">
        <f>cocinacsv[[#This Row],[Ganancia bruta]]*cocinacsv[[#This Row],[Cantidad Ordenada]]</f>
        <v>54</v>
      </c>
    </row>
    <row r="316" spans="1:13" x14ac:dyDescent="0.25">
      <c r="A316">
        <v>118</v>
      </c>
      <c r="B316">
        <v>13</v>
      </c>
      <c r="C316" t="s">
        <v>89</v>
      </c>
      <c r="D316" t="s">
        <v>1154</v>
      </c>
      <c r="E316">
        <v>14</v>
      </c>
      <c r="F316">
        <v>23</v>
      </c>
      <c r="G316">
        <v>3</v>
      </c>
      <c r="H316">
        <v>22</v>
      </c>
      <c r="I316" t="s">
        <v>1137</v>
      </c>
      <c r="J316">
        <f>cocinacsv[[#This Row],[Precio Unitario]]-cocinacsv[[#This Row],[Costo Unitario]]</f>
        <v>9</v>
      </c>
      <c r="K316">
        <f>cocinacsv[[#This Row],[Precio Unitario]]</f>
        <v>23</v>
      </c>
      <c r="L316" s="1">
        <f>(cocinacsv[[#This Row],[Ganancia neta]]*cocinacsv[[#This Row],[Cantidad Ordenada]])/(cocinacsv[[#This Row],[Precio Unitario]]*cocinacsv[[#This Row],[Cantidad Ordenada]])</f>
        <v>0.39130434782608697</v>
      </c>
      <c r="M316">
        <f>cocinacsv[[#This Row],[Ganancia bruta]]*cocinacsv[[#This Row],[Cantidad Ordenada]]</f>
        <v>69</v>
      </c>
    </row>
    <row r="317" spans="1:13" x14ac:dyDescent="0.25">
      <c r="A317">
        <v>118</v>
      </c>
      <c r="B317">
        <v>13</v>
      </c>
      <c r="C317" t="s">
        <v>50</v>
      </c>
      <c r="D317" t="s">
        <v>1142</v>
      </c>
      <c r="E317">
        <v>16</v>
      </c>
      <c r="F317">
        <v>27</v>
      </c>
      <c r="G317">
        <v>2</v>
      </c>
      <c r="H317">
        <v>52</v>
      </c>
      <c r="I317" t="s">
        <v>1137</v>
      </c>
      <c r="J317">
        <f>cocinacsv[[#This Row],[Precio Unitario]]-cocinacsv[[#This Row],[Costo Unitario]]</f>
        <v>11</v>
      </c>
      <c r="K317">
        <f>cocinacsv[[#This Row],[Precio Unitario]]</f>
        <v>27</v>
      </c>
      <c r="L317" s="1">
        <f>(cocinacsv[[#This Row],[Ganancia neta]]*cocinacsv[[#This Row],[Cantidad Ordenada]])/(cocinacsv[[#This Row],[Precio Unitario]]*cocinacsv[[#This Row],[Cantidad Ordenada]])</f>
        <v>0.40740740740740738</v>
      </c>
      <c r="M317">
        <f>cocinacsv[[#This Row],[Ganancia bruta]]*cocinacsv[[#This Row],[Cantidad Ordenada]]</f>
        <v>54</v>
      </c>
    </row>
    <row r="318" spans="1:13" x14ac:dyDescent="0.25">
      <c r="A318">
        <v>118</v>
      </c>
      <c r="B318">
        <v>13</v>
      </c>
      <c r="C318" t="s">
        <v>105</v>
      </c>
      <c r="D318" t="s">
        <v>1150</v>
      </c>
      <c r="E318">
        <v>19</v>
      </c>
      <c r="F318">
        <v>32</v>
      </c>
      <c r="G318">
        <v>1</v>
      </c>
      <c r="H318">
        <v>23</v>
      </c>
      <c r="I318" t="s">
        <v>1137</v>
      </c>
      <c r="J318">
        <f>cocinacsv[[#This Row],[Precio Unitario]]-cocinacsv[[#This Row],[Costo Unitario]]</f>
        <v>13</v>
      </c>
      <c r="K318">
        <f>cocinacsv[[#This Row],[Precio Unitario]]</f>
        <v>32</v>
      </c>
      <c r="L318" s="1">
        <f>(cocinacsv[[#This Row],[Ganancia neta]]*cocinacsv[[#This Row],[Cantidad Ordenada]])/(cocinacsv[[#This Row],[Precio Unitario]]*cocinacsv[[#This Row],[Cantidad Ordenada]])</f>
        <v>0.40625</v>
      </c>
      <c r="M318">
        <f>cocinacsv[[#This Row],[Ganancia bruta]]*cocinacsv[[#This Row],[Cantidad Ordenada]]</f>
        <v>32</v>
      </c>
    </row>
    <row r="319" spans="1:13" x14ac:dyDescent="0.25">
      <c r="A319">
        <v>119</v>
      </c>
      <c r="B319">
        <v>17</v>
      </c>
      <c r="C319" t="s">
        <v>71</v>
      </c>
      <c r="D319" t="s">
        <v>1157</v>
      </c>
      <c r="E319">
        <v>15</v>
      </c>
      <c r="F319">
        <v>26</v>
      </c>
      <c r="G319">
        <v>1</v>
      </c>
      <c r="H319">
        <v>7</v>
      </c>
      <c r="I319" t="s">
        <v>1136</v>
      </c>
      <c r="J319">
        <f>cocinacsv[[#This Row],[Precio Unitario]]-cocinacsv[[#This Row],[Costo Unitario]]</f>
        <v>11</v>
      </c>
      <c r="K319">
        <f>cocinacsv[[#This Row],[Precio Unitario]]</f>
        <v>26</v>
      </c>
      <c r="L319" s="1">
        <f>(cocinacsv[[#This Row],[Ganancia neta]]*cocinacsv[[#This Row],[Cantidad Ordenada]])/(cocinacsv[[#This Row],[Precio Unitario]]*cocinacsv[[#This Row],[Cantidad Ordenada]])</f>
        <v>0.42307692307692307</v>
      </c>
      <c r="M319">
        <f>cocinacsv[[#This Row],[Ganancia bruta]]*cocinacsv[[#This Row],[Cantidad Ordenada]]</f>
        <v>26</v>
      </c>
    </row>
    <row r="320" spans="1:13" x14ac:dyDescent="0.25">
      <c r="A320">
        <v>119</v>
      </c>
      <c r="B320">
        <v>17</v>
      </c>
      <c r="C320" t="s">
        <v>44</v>
      </c>
      <c r="D320" t="s">
        <v>1144</v>
      </c>
      <c r="E320">
        <v>22</v>
      </c>
      <c r="F320">
        <v>36</v>
      </c>
      <c r="G320">
        <v>2</v>
      </c>
      <c r="H320">
        <v>13</v>
      </c>
      <c r="I320" t="s">
        <v>1137</v>
      </c>
      <c r="J320">
        <f>cocinacsv[[#This Row],[Precio Unitario]]-cocinacsv[[#This Row],[Costo Unitario]]</f>
        <v>14</v>
      </c>
      <c r="K320">
        <f>cocinacsv[[#This Row],[Precio Unitario]]</f>
        <v>36</v>
      </c>
      <c r="L320" s="1">
        <f>(cocinacsv[[#This Row],[Ganancia neta]]*cocinacsv[[#This Row],[Cantidad Ordenada]])/(cocinacsv[[#This Row],[Precio Unitario]]*cocinacsv[[#This Row],[Cantidad Ordenada]])</f>
        <v>0.3888888888888889</v>
      </c>
      <c r="M320">
        <f>cocinacsv[[#This Row],[Ganancia bruta]]*cocinacsv[[#This Row],[Cantidad Ordenada]]</f>
        <v>72</v>
      </c>
    </row>
    <row r="321" spans="1:13" x14ac:dyDescent="0.25">
      <c r="A321">
        <v>119</v>
      </c>
      <c r="B321">
        <v>17</v>
      </c>
      <c r="C321" t="s">
        <v>46</v>
      </c>
      <c r="D321" t="s">
        <v>1156</v>
      </c>
      <c r="E321">
        <v>10</v>
      </c>
      <c r="F321">
        <v>18</v>
      </c>
      <c r="G321">
        <v>2</v>
      </c>
      <c r="H321">
        <v>34</v>
      </c>
      <c r="I321" t="s">
        <v>1137</v>
      </c>
      <c r="J321">
        <f>cocinacsv[[#This Row],[Precio Unitario]]-cocinacsv[[#This Row],[Costo Unitario]]</f>
        <v>8</v>
      </c>
      <c r="K321">
        <f>cocinacsv[[#This Row],[Precio Unitario]]</f>
        <v>18</v>
      </c>
      <c r="L321" s="1">
        <f>(cocinacsv[[#This Row],[Ganancia neta]]*cocinacsv[[#This Row],[Cantidad Ordenada]])/(cocinacsv[[#This Row],[Precio Unitario]]*cocinacsv[[#This Row],[Cantidad Ordenada]])</f>
        <v>0.44444444444444442</v>
      </c>
      <c r="M321">
        <f>cocinacsv[[#This Row],[Ganancia bruta]]*cocinacsv[[#This Row],[Cantidad Ordenada]]</f>
        <v>36</v>
      </c>
    </row>
    <row r="322" spans="1:13" x14ac:dyDescent="0.25">
      <c r="A322">
        <v>120</v>
      </c>
      <c r="B322">
        <v>4</v>
      </c>
      <c r="C322" t="s">
        <v>56</v>
      </c>
      <c r="D322" t="s">
        <v>1141</v>
      </c>
      <c r="E322">
        <v>19</v>
      </c>
      <c r="F322">
        <v>31</v>
      </c>
      <c r="G322">
        <v>3</v>
      </c>
      <c r="H322">
        <v>56</v>
      </c>
      <c r="I322" t="s">
        <v>1137</v>
      </c>
      <c r="J322">
        <f>cocinacsv[[#This Row],[Precio Unitario]]-cocinacsv[[#This Row],[Costo Unitario]]</f>
        <v>12</v>
      </c>
      <c r="K322">
        <f>cocinacsv[[#This Row],[Precio Unitario]]</f>
        <v>31</v>
      </c>
      <c r="L322" s="1">
        <f>(cocinacsv[[#This Row],[Ganancia neta]]*cocinacsv[[#This Row],[Cantidad Ordenada]])/(cocinacsv[[#This Row],[Precio Unitario]]*cocinacsv[[#This Row],[Cantidad Ordenada]])</f>
        <v>0.38709677419354838</v>
      </c>
      <c r="M322">
        <f>cocinacsv[[#This Row],[Ganancia bruta]]*cocinacsv[[#This Row],[Cantidad Ordenada]]</f>
        <v>93</v>
      </c>
    </row>
    <row r="323" spans="1:13" x14ac:dyDescent="0.25">
      <c r="A323">
        <v>120</v>
      </c>
      <c r="B323">
        <v>4</v>
      </c>
      <c r="C323" t="s">
        <v>71</v>
      </c>
      <c r="D323" t="s">
        <v>1157</v>
      </c>
      <c r="E323">
        <v>15</v>
      </c>
      <c r="F323">
        <v>26</v>
      </c>
      <c r="G323">
        <v>2</v>
      </c>
      <c r="H323">
        <v>41</v>
      </c>
      <c r="I323" t="s">
        <v>1137</v>
      </c>
      <c r="J323">
        <f>cocinacsv[[#This Row],[Precio Unitario]]-cocinacsv[[#This Row],[Costo Unitario]]</f>
        <v>11</v>
      </c>
      <c r="K323">
        <f>cocinacsv[[#This Row],[Precio Unitario]]</f>
        <v>26</v>
      </c>
      <c r="L323" s="1">
        <f>(cocinacsv[[#This Row],[Ganancia neta]]*cocinacsv[[#This Row],[Cantidad Ordenada]])/(cocinacsv[[#This Row],[Precio Unitario]]*cocinacsv[[#This Row],[Cantidad Ordenada]])</f>
        <v>0.42307692307692307</v>
      </c>
      <c r="M323">
        <f>cocinacsv[[#This Row],[Ganancia bruta]]*cocinacsv[[#This Row],[Cantidad Ordenada]]</f>
        <v>52</v>
      </c>
    </row>
    <row r="324" spans="1:13" x14ac:dyDescent="0.25">
      <c r="A324">
        <v>121</v>
      </c>
      <c r="B324">
        <v>5</v>
      </c>
      <c r="C324" t="s">
        <v>71</v>
      </c>
      <c r="D324" t="s">
        <v>1157</v>
      </c>
      <c r="E324">
        <v>15</v>
      </c>
      <c r="F324">
        <v>26</v>
      </c>
      <c r="G324">
        <v>2</v>
      </c>
      <c r="H324">
        <v>38</v>
      </c>
      <c r="I324" t="s">
        <v>1136</v>
      </c>
      <c r="J324">
        <f>cocinacsv[[#This Row],[Precio Unitario]]-cocinacsv[[#This Row],[Costo Unitario]]</f>
        <v>11</v>
      </c>
      <c r="K324">
        <f>cocinacsv[[#This Row],[Precio Unitario]]</f>
        <v>26</v>
      </c>
      <c r="L324" s="1">
        <f>(cocinacsv[[#This Row],[Ganancia neta]]*cocinacsv[[#This Row],[Cantidad Ordenada]])/(cocinacsv[[#This Row],[Precio Unitario]]*cocinacsv[[#This Row],[Cantidad Ordenada]])</f>
        <v>0.42307692307692307</v>
      </c>
      <c r="M324">
        <f>cocinacsv[[#This Row],[Ganancia bruta]]*cocinacsv[[#This Row],[Cantidad Ordenada]]</f>
        <v>52</v>
      </c>
    </row>
    <row r="325" spans="1:13" x14ac:dyDescent="0.25">
      <c r="A325">
        <v>122</v>
      </c>
      <c r="B325">
        <v>6</v>
      </c>
      <c r="C325" t="s">
        <v>19</v>
      </c>
      <c r="D325" t="s">
        <v>1149</v>
      </c>
      <c r="E325">
        <v>21</v>
      </c>
      <c r="F325">
        <v>35</v>
      </c>
      <c r="G325">
        <v>3</v>
      </c>
      <c r="H325">
        <v>32</v>
      </c>
      <c r="I325" t="s">
        <v>1136</v>
      </c>
      <c r="J325">
        <f>cocinacsv[[#This Row],[Precio Unitario]]-cocinacsv[[#This Row],[Costo Unitario]]</f>
        <v>14</v>
      </c>
      <c r="K325">
        <f>cocinacsv[[#This Row],[Precio Unitario]]</f>
        <v>35</v>
      </c>
      <c r="L325" s="1">
        <f>(cocinacsv[[#This Row],[Ganancia neta]]*cocinacsv[[#This Row],[Cantidad Ordenada]])/(cocinacsv[[#This Row],[Precio Unitario]]*cocinacsv[[#This Row],[Cantidad Ordenada]])</f>
        <v>0.4</v>
      </c>
      <c r="M325">
        <f>cocinacsv[[#This Row],[Ganancia bruta]]*cocinacsv[[#This Row],[Cantidad Ordenada]]</f>
        <v>105</v>
      </c>
    </row>
    <row r="326" spans="1:13" x14ac:dyDescent="0.25">
      <c r="A326">
        <v>123</v>
      </c>
      <c r="B326">
        <v>16</v>
      </c>
      <c r="C326" t="s">
        <v>75</v>
      </c>
      <c r="D326" t="s">
        <v>1139</v>
      </c>
      <c r="E326">
        <v>14</v>
      </c>
      <c r="F326">
        <v>24</v>
      </c>
      <c r="G326">
        <v>1</v>
      </c>
      <c r="H326">
        <v>33</v>
      </c>
      <c r="I326" t="s">
        <v>1137</v>
      </c>
      <c r="J326">
        <f>cocinacsv[[#This Row],[Precio Unitario]]-cocinacsv[[#This Row],[Costo Unitario]]</f>
        <v>10</v>
      </c>
      <c r="K326">
        <f>cocinacsv[[#This Row],[Precio Unitario]]</f>
        <v>24</v>
      </c>
      <c r="L326" s="1">
        <f>(cocinacsv[[#This Row],[Ganancia neta]]*cocinacsv[[#This Row],[Cantidad Ordenada]])/(cocinacsv[[#This Row],[Precio Unitario]]*cocinacsv[[#This Row],[Cantidad Ordenada]])</f>
        <v>0.41666666666666669</v>
      </c>
      <c r="M326">
        <f>cocinacsv[[#This Row],[Ganancia bruta]]*cocinacsv[[#This Row],[Cantidad Ordenada]]</f>
        <v>24</v>
      </c>
    </row>
    <row r="327" spans="1:13" x14ac:dyDescent="0.25">
      <c r="A327">
        <v>124</v>
      </c>
      <c r="B327">
        <v>16</v>
      </c>
      <c r="C327" t="s">
        <v>66</v>
      </c>
      <c r="D327" t="s">
        <v>1153</v>
      </c>
      <c r="E327">
        <v>12</v>
      </c>
      <c r="F327">
        <v>20</v>
      </c>
      <c r="G327">
        <v>2</v>
      </c>
      <c r="H327">
        <v>43</v>
      </c>
      <c r="I327" t="s">
        <v>1136</v>
      </c>
      <c r="J327">
        <f>cocinacsv[[#This Row],[Precio Unitario]]-cocinacsv[[#This Row],[Costo Unitario]]</f>
        <v>8</v>
      </c>
      <c r="K327">
        <f>cocinacsv[[#This Row],[Precio Unitario]]</f>
        <v>20</v>
      </c>
      <c r="L327" s="1">
        <f>(cocinacsv[[#This Row],[Ganancia neta]]*cocinacsv[[#This Row],[Cantidad Ordenada]])/(cocinacsv[[#This Row],[Precio Unitario]]*cocinacsv[[#This Row],[Cantidad Ordenada]])</f>
        <v>0.4</v>
      </c>
      <c r="M327">
        <f>cocinacsv[[#This Row],[Ganancia bruta]]*cocinacsv[[#This Row],[Cantidad Ordenada]]</f>
        <v>40</v>
      </c>
    </row>
    <row r="328" spans="1:13" x14ac:dyDescent="0.25">
      <c r="A328">
        <v>124</v>
      </c>
      <c r="B328">
        <v>16</v>
      </c>
      <c r="C328" t="s">
        <v>60</v>
      </c>
      <c r="D328" t="s">
        <v>1158</v>
      </c>
      <c r="E328">
        <v>15</v>
      </c>
      <c r="F328">
        <v>25</v>
      </c>
      <c r="G328">
        <v>1</v>
      </c>
      <c r="H328">
        <v>27</v>
      </c>
      <c r="I328" t="s">
        <v>1137</v>
      </c>
      <c r="J328">
        <f>cocinacsv[[#This Row],[Precio Unitario]]-cocinacsv[[#This Row],[Costo Unitario]]</f>
        <v>10</v>
      </c>
      <c r="K328">
        <f>cocinacsv[[#This Row],[Precio Unitario]]</f>
        <v>25</v>
      </c>
      <c r="L328" s="1">
        <f>(cocinacsv[[#This Row],[Ganancia neta]]*cocinacsv[[#This Row],[Cantidad Ordenada]])/(cocinacsv[[#This Row],[Precio Unitario]]*cocinacsv[[#This Row],[Cantidad Ordenada]])</f>
        <v>0.4</v>
      </c>
      <c r="M328">
        <f>cocinacsv[[#This Row],[Ganancia bruta]]*cocinacsv[[#This Row],[Cantidad Ordenada]]</f>
        <v>25</v>
      </c>
    </row>
    <row r="329" spans="1:13" x14ac:dyDescent="0.25">
      <c r="A329">
        <v>124</v>
      </c>
      <c r="B329">
        <v>16</v>
      </c>
      <c r="C329" t="s">
        <v>112</v>
      </c>
      <c r="D329" t="s">
        <v>1146</v>
      </c>
      <c r="E329">
        <v>20</v>
      </c>
      <c r="F329">
        <v>33</v>
      </c>
      <c r="G329">
        <v>3</v>
      </c>
      <c r="H329">
        <v>9</v>
      </c>
      <c r="I329" t="s">
        <v>1137</v>
      </c>
      <c r="J329">
        <f>cocinacsv[[#This Row],[Precio Unitario]]-cocinacsv[[#This Row],[Costo Unitario]]</f>
        <v>13</v>
      </c>
      <c r="K329">
        <f>cocinacsv[[#This Row],[Precio Unitario]]</f>
        <v>33</v>
      </c>
      <c r="L329" s="1">
        <f>(cocinacsv[[#This Row],[Ganancia neta]]*cocinacsv[[#This Row],[Cantidad Ordenada]])/(cocinacsv[[#This Row],[Precio Unitario]]*cocinacsv[[#This Row],[Cantidad Ordenada]])</f>
        <v>0.39393939393939392</v>
      </c>
      <c r="M329">
        <f>cocinacsv[[#This Row],[Ganancia bruta]]*cocinacsv[[#This Row],[Cantidad Ordenada]]</f>
        <v>99</v>
      </c>
    </row>
    <row r="330" spans="1:13" x14ac:dyDescent="0.25">
      <c r="A330">
        <v>124</v>
      </c>
      <c r="B330">
        <v>16</v>
      </c>
      <c r="C330" t="s">
        <v>26</v>
      </c>
      <c r="D330" t="s">
        <v>1145</v>
      </c>
      <c r="E330">
        <v>17</v>
      </c>
      <c r="F330">
        <v>29</v>
      </c>
      <c r="G330">
        <v>2</v>
      </c>
      <c r="H330">
        <v>59</v>
      </c>
      <c r="I330" t="s">
        <v>1137</v>
      </c>
      <c r="J330">
        <f>cocinacsv[[#This Row],[Precio Unitario]]-cocinacsv[[#This Row],[Costo Unitario]]</f>
        <v>12</v>
      </c>
      <c r="K330">
        <f>cocinacsv[[#This Row],[Precio Unitario]]</f>
        <v>29</v>
      </c>
      <c r="L330" s="1">
        <f>(cocinacsv[[#This Row],[Ganancia neta]]*cocinacsv[[#This Row],[Cantidad Ordenada]])/(cocinacsv[[#This Row],[Precio Unitario]]*cocinacsv[[#This Row],[Cantidad Ordenada]])</f>
        <v>0.41379310344827586</v>
      </c>
      <c r="M330">
        <f>cocinacsv[[#This Row],[Ganancia bruta]]*cocinacsv[[#This Row],[Cantidad Ordenada]]</f>
        <v>58</v>
      </c>
    </row>
    <row r="331" spans="1:13" x14ac:dyDescent="0.25">
      <c r="A331">
        <v>125</v>
      </c>
      <c r="B331">
        <v>14</v>
      </c>
      <c r="C331" t="s">
        <v>30</v>
      </c>
      <c r="D331" t="s">
        <v>1147</v>
      </c>
      <c r="E331">
        <v>16</v>
      </c>
      <c r="F331">
        <v>28</v>
      </c>
      <c r="G331">
        <v>2</v>
      </c>
      <c r="H331">
        <v>38</v>
      </c>
      <c r="I331" t="s">
        <v>1137</v>
      </c>
      <c r="J331">
        <f>cocinacsv[[#This Row],[Precio Unitario]]-cocinacsv[[#This Row],[Costo Unitario]]</f>
        <v>12</v>
      </c>
      <c r="K331">
        <f>cocinacsv[[#This Row],[Precio Unitario]]</f>
        <v>28</v>
      </c>
      <c r="L331" s="1">
        <f>(cocinacsv[[#This Row],[Ganancia neta]]*cocinacsv[[#This Row],[Cantidad Ordenada]])/(cocinacsv[[#This Row],[Precio Unitario]]*cocinacsv[[#This Row],[Cantidad Ordenada]])</f>
        <v>0.42857142857142855</v>
      </c>
      <c r="M331">
        <f>cocinacsv[[#This Row],[Ganancia bruta]]*cocinacsv[[#This Row],[Cantidad Ordenada]]</f>
        <v>56</v>
      </c>
    </row>
    <row r="332" spans="1:13" x14ac:dyDescent="0.25">
      <c r="A332">
        <v>125</v>
      </c>
      <c r="B332">
        <v>14</v>
      </c>
      <c r="C332" t="s">
        <v>38</v>
      </c>
      <c r="D332" t="s">
        <v>1152</v>
      </c>
      <c r="E332">
        <v>20</v>
      </c>
      <c r="F332">
        <v>34</v>
      </c>
      <c r="G332">
        <v>2</v>
      </c>
      <c r="H332">
        <v>15</v>
      </c>
      <c r="I332" t="s">
        <v>1136</v>
      </c>
      <c r="J332">
        <f>cocinacsv[[#This Row],[Precio Unitario]]-cocinacsv[[#This Row],[Costo Unitario]]</f>
        <v>14</v>
      </c>
      <c r="K332">
        <f>cocinacsv[[#This Row],[Precio Unitario]]</f>
        <v>34</v>
      </c>
      <c r="L332" s="1">
        <f>(cocinacsv[[#This Row],[Ganancia neta]]*cocinacsv[[#This Row],[Cantidad Ordenada]])/(cocinacsv[[#This Row],[Precio Unitario]]*cocinacsv[[#This Row],[Cantidad Ordenada]])</f>
        <v>0.41176470588235292</v>
      </c>
      <c r="M332">
        <f>cocinacsv[[#This Row],[Ganancia bruta]]*cocinacsv[[#This Row],[Cantidad Ordenada]]</f>
        <v>68</v>
      </c>
    </row>
    <row r="333" spans="1:13" x14ac:dyDescent="0.25">
      <c r="A333">
        <v>125</v>
      </c>
      <c r="B333">
        <v>14</v>
      </c>
      <c r="C333" t="s">
        <v>66</v>
      </c>
      <c r="D333" t="s">
        <v>1153</v>
      </c>
      <c r="E333">
        <v>12</v>
      </c>
      <c r="F333">
        <v>20</v>
      </c>
      <c r="G333">
        <v>3</v>
      </c>
      <c r="H333">
        <v>31</v>
      </c>
      <c r="I333" t="s">
        <v>1136</v>
      </c>
      <c r="J333">
        <f>cocinacsv[[#This Row],[Precio Unitario]]-cocinacsv[[#This Row],[Costo Unitario]]</f>
        <v>8</v>
      </c>
      <c r="K333">
        <f>cocinacsv[[#This Row],[Precio Unitario]]</f>
        <v>20</v>
      </c>
      <c r="L333" s="1">
        <f>(cocinacsv[[#This Row],[Ganancia neta]]*cocinacsv[[#This Row],[Cantidad Ordenada]])/(cocinacsv[[#This Row],[Precio Unitario]]*cocinacsv[[#This Row],[Cantidad Ordenada]])</f>
        <v>0.4</v>
      </c>
      <c r="M333">
        <f>cocinacsv[[#This Row],[Ganancia bruta]]*cocinacsv[[#This Row],[Cantidad Ordenada]]</f>
        <v>60</v>
      </c>
    </row>
    <row r="334" spans="1:13" x14ac:dyDescent="0.25">
      <c r="A334">
        <v>126</v>
      </c>
      <c r="B334">
        <v>18</v>
      </c>
      <c r="C334" t="s">
        <v>30</v>
      </c>
      <c r="D334" t="s">
        <v>1147</v>
      </c>
      <c r="E334">
        <v>16</v>
      </c>
      <c r="F334">
        <v>28</v>
      </c>
      <c r="G334">
        <v>1</v>
      </c>
      <c r="H334">
        <v>19</v>
      </c>
      <c r="I334" t="s">
        <v>1137</v>
      </c>
      <c r="J334">
        <f>cocinacsv[[#This Row],[Precio Unitario]]-cocinacsv[[#This Row],[Costo Unitario]]</f>
        <v>12</v>
      </c>
      <c r="K334">
        <f>cocinacsv[[#This Row],[Precio Unitario]]</f>
        <v>28</v>
      </c>
      <c r="L334" s="1">
        <f>(cocinacsv[[#This Row],[Ganancia neta]]*cocinacsv[[#This Row],[Cantidad Ordenada]])/(cocinacsv[[#This Row],[Precio Unitario]]*cocinacsv[[#This Row],[Cantidad Ordenada]])</f>
        <v>0.42857142857142855</v>
      </c>
      <c r="M334">
        <f>cocinacsv[[#This Row],[Ganancia bruta]]*cocinacsv[[#This Row],[Cantidad Ordenada]]</f>
        <v>28</v>
      </c>
    </row>
    <row r="335" spans="1:13" x14ac:dyDescent="0.25">
      <c r="A335">
        <v>126</v>
      </c>
      <c r="B335">
        <v>18</v>
      </c>
      <c r="C335" t="s">
        <v>19</v>
      </c>
      <c r="D335" t="s">
        <v>1149</v>
      </c>
      <c r="E335">
        <v>21</v>
      </c>
      <c r="F335">
        <v>35</v>
      </c>
      <c r="G335">
        <v>1</v>
      </c>
      <c r="H335">
        <v>40</v>
      </c>
      <c r="I335" t="s">
        <v>1137</v>
      </c>
      <c r="J335">
        <f>cocinacsv[[#This Row],[Precio Unitario]]-cocinacsv[[#This Row],[Costo Unitario]]</f>
        <v>14</v>
      </c>
      <c r="K335">
        <f>cocinacsv[[#This Row],[Precio Unitario]]</f>
        <v>35</v>
      </c>
      <c r="L335" s="1">
        <f>(cocinacsv[[#This Row],[Ganancia neta]]*cocinacsv[[#This Row],[Cantidad Ordenada]])/(cocinacsv[[#This Row],[Precio Unitario]]*cocinacsv[[#This Row],[Cantidad Ordenada]])</f>
        <v>0.4</v>
      </c>
      <c r="M335">
        <f>cocinacsv[[#This Row],[Ganancia bruta]]*cocinacsv[[#This Row],[Cantidad Ordenada]]</f>
        <v>35</v>
      </c>
    </row>
    <row r="336" spans="1:13" x14ac:dyDescent="0.25">
      <c r="A336">
        <v>126</v>
      </c>
      <c r="B336">
        <v>18</v>
      </c>
      <c r="C336" t="s">
        <v>75</v>
      </c>
      <c r="D336" t="s">
        <v>1139</v>
      </c>
      <c r="E336">
        <v>14</v>
      </c>
      <c r="F336">
        <v>24</v>
      </c>
      <c r="G336">
        <v>3</v>
      </c>
      <c r="H336">
        <v>27</v>
      </c>
      <c r="I336" t="s">
        <v>1136</v>
      </c>
      <c r="J336">
        <f>cocinacsv[[#This Row],[Precio Unitario]]-cocinacsv[[#This Row],[Costo Unitario]]</f>
        <v>10</v>
      </c>
      <c r="K336">
        <f>cocinacsv[[#This Row],[Precio Unitario]]</f>
        <v>24</v>
      </c>
      <c r="L336" s="1">
        <f>(cocinacsv[[#This Row],[Ganancia neta]]*cocinacsv[[#This Row],[Cantidad Ordenada]])/(cocinacsv[[#This Row],[Precio Unitario]]*cocinacsv[[#This Row],[Cantidad Ordenada]])</f>
        <v>0.41666666666666669</v>
      </c>
      <c r="M336">
        <f>cocinacsv[[#This Row],[Ganancia bruta]]*cocinacsv[[#This Row],[Cantidad Ordenada]]</f>
        <v>72</v>
      </c>
    </row>
    <row r="337" spans="1:13" x14ac:dyDescent="0.25">
      <c r="A337">
        <v>126</v>
      </c>
      <c r="B337">
        <v>18</v>
      </c>
      <c r="C337" t="s">
        <v>40</v>
      </c>
      <c r="D337" t="s">
        <v>1140</v>
      </c>
      <c r="E337">
        <v>18</v>
      </c>
      <c r="F337">
        <v>30</v>
      </c>
      <c r="G337">
        <v>1</v>
      </c>
      <c r="H337">
        <v>53</v>
      </c>
      <c r="I337" t="s">
        <v>1136</v>
      </c>
      <c r="J337">
        <f>cocinacsv[[#This Row],[Precio Unitario]]-cocinacsv[[#This Row],[Costo Unitario]]</f>
        <v>12</v>
      </c>
      <c r="K337">
        <f>cocinacsv[[#This Row],[Precio Unitario]]</f>
        <v>30</v>
      </c>
      <c r="L337" s="1">
        <f>(cocinacsv[[#This Row],[Ganancia neta]]*cocinacsv[[#This Row],[Cantidad Ordenada]])/(cocinacsv[[#This Row],[Precio Unitario]]*cocinacsv[[#This Row],[Cantidad Ordenada]])</f>
        <v>0.4</v>
      </c>
      <c r="M337">
        <f>cocinacsv[[#This Row],[Ganancia bruta]]*cocinacsv[[#This Row],[Cantidad Ordenada]]</f>
        <v>30</v>
      </c>
    </row>
    <row r="338" spans="1:13" x14ac:dyDescent="0.25">
      <c r="A338">
        <v>127</v>
      </c>
      <c r="B338">
        <v>6</v>
      </c>
      <c r="C338" t="s">
        <v>44</v>
      </c>
      <c r="D338" t="s">
        <v>1144</v>
      </c>
      <c r="E338">
        <v>22</v>
      </c>
      <c r="F338">
        <v>36</v>
      </c>
      <c r="G338">
        <v>2</v>
      </c>
      <c r="H338">
        <v>30</v>
      </c>
      <c r="I338" t="s">
        <v>1137</v>
      </c>
      <c r="J338">
        <f>cocinacsv[[#This Row],[Precio Unitario]]-cocinacsv[[#This Row],[Costo Unitario]]</f>
        <v>14</v>
      </c>
      <c r="K338">
        <f>cocinacsv[[#This Row],[Precio Unitario]]</f>
        <v>36</v>
      </c>
      <c r="L338" s="1">
        <f>(cocinacsv[[#This Row],[Ganancia neta]]*cocinacsv[[#This Row],[Cantidad Ordenada]])/(cocinacsv[[#This Row],[Precio Unitario]]*cocinacsv[[#This Row],[Cantidad Ordenada]])</f>
        <v>0.3888888888888889</v>
      </c>
      <c r="M338">
        <f>cocinacsv[[#This Row],[Ganancia bruta]]*cocinacsv[[#This Row],[Cantidad Ordenada]]</f>
        <v>72</v>
      </c>
    </row>
    <row r="339" spans="1:13" x14ac:dyDescent="0.25">
      <c r="A339">
        <v>128</v>
      </c>
      <c r="B339">
        <v>2</v>
      </c>
      <c r="C339" t="s">
        <v>60</v>
      </c>
      <c r="D339" t="s">
        <v>1158</v>
      </c>
      <c r="E339">
        <v>15</v>
      </c>
      <c r="F339">
        <v>25</v>
      </c>
      <c r="G339">
        <v>3</v>
      </c>
      <c r="H339">
        <v>53</v>
      </c>
      <c r="I339" t="s">
        <v>1136</v>
      </c>
      <c r="J339">
        <f>cocinacsv[[#This Row],[Precio Unitario]]-cocinacsv[[#This Row],[Costo Unitario]]</f>
        <v>10</v>
      </c>
      <c r="K339">
        <f>cocinacsv[[#This Row],[Precio Unitario]]</f>
        <v>25</v>
      </c>
      <c r="L339" s="1">
        <f>(cocinacsv[[#This Row],[Ganancia neta]]*cocinacsv[[#This Row],[Cantidad Ordenada]])/(cocinacsv[[#This Row],[Precio Unitario]]*cocinacsv[[#This Row],[Cantidad Ordenada]])</f>
        <v>0.4</v>
      </c>
      <c r="M339">
        <f>cocinacsv[[#This Row],[Ganancia bruta]]*cocinacsv[[#This Row],[Cantidad Ordenada]]</f>
        <v>75</v>
      </c>
    </row>
    <row r="340" spans="1:13" x14ac:dyDescent="0.25">
      <c r="A340">
        <v>128</v>
      </c>
      <c r="B340">
        <v>2</v>
      </c>
      <c r="C340" t="s">
        <v>46</v>
      </c>
      <c r="D340" t="s">
        <v>1156</v>
      </c>
      <c r="E340">
        <v>10</v>
      </c>
      <c r="F340">
        <v>18</v>
      </c>
      <c r="G340">
        <v>3</v>
      </c>
      <c r="H340">
        <v>50</v>
      </c>
      <c r="I340" t="s">
        <v>1137</v>
      </c>
      <c r="J340">
        <f>cocinacsv[[#This Row],[Precio Unitario]]-cocinacsv[[#This Row],[Costo Unitario]]</f>
        <v>8</v>
      </c>
      <c r="K340">
        <f>cocinacsv[[#This Row],[Precio Unitario]]</f>
        <v>18</v>
      </c>
      <c r="L340" s="1">
        <f>(cocinacsv[[#This Row],[Ganancia neta]]*cocinacsv[[#This Row],[Cantidad Ordenada]])/(cocinacsv[[#This Row],[Precio Unitario]]*cocinacsv[[#This Row],[Cantidad Ordenada]])</f>
        <v>0.44444444444444442</v>
      </c>
      <c r="M340">
        <f>cocinacsv[[#This Row],[Ganancia bruta]]*cocinacsv[[#This Row],[Cantidad Ordenada]]</f>
        <v>54</v>
      </c>
    </row>
    <row r="341" spans="1:13" x14ac:dyDescent="0.25">
      <c r="A341">
        <v>128</v>
      </c>
      <c r="B341">
        <v>2</v>
      </c>
      <c r="C341" t="s">
        <v>75</v>
      </c>
      <c r="D341" t="s">
        <v>1139</v>
      </c>
      <c r="E341">
        <v>14</v>
      </c>
      <c r="F341">
        <v>24</v>
      </c>
      <c r="G341">
        <v>2</v>
      </c>
      <c r="H341">
        <v>35</v>
      </c>
      <c r="I341" t="s">
        <v>1137</v>
      </c>
      <c r="J341">
        <f>cocinacsv[[#This Row],[Precio Unitario]]-cocinacsv[[#This Row],[Costo Unitario]]</f>
        <v>10</v>
      </c>
      <c r="K341">
        <f>cocinacsv[[#This Row],[Precio Unitario]]</f>
        <v>24</v>
      </c>
      <c r="L341" s="1">
        <f>(cocinacsv[[#This Row],[Ganancia neta]]*cocinacsv[[#This Row],[Cantidad Ordenada]])/(cocinacsv[[#This Row],[Precio Unitario]]*cocinacsv[[#This Row],[Cantidad Ordenada]])</f>
        <v>0.41666666666666669</v>
      </c>
      <c r="M341">
        <f>cocinacsv[[#This Row],[Ganancia bruta]]*cocinacsv[[#This Row],[Cantidad Ordenada]]</f>
        <v>48</v>
      </c>
    </row>
    <row r="342" spans="1:13" x14ac:dyDescent="0.25">
      <c r="A342">
        <v>128</v>
      </c>
      <c r="B342">
        <v>2</v>
      </c>
      <c r="C342" t="s">
        <v>56</v>
      </c>
      <c r="D342" t="s">
        <v>1141</v>
      </c>
      <c r="E342">
        <v>19</v>
      </c>
      <c r="F342">
        <v>31</v>
      </c>
      <c r="G342">
        <v>2</v>
      </c>
      <c r="H342">
        <v>34</v>
      </c>
      <c r="I342" t="s">
        <v>1137</v>
      </c>
      <c r="J342">
        <f>cocinacsv[[#This Row],[Precio Unitario]]-cocinacsv[[#This Row],[Costo Unitario]]</f>
        <v>12</v>
      </c>
      <c r="K342">
        <f>cocinacsv[[#This Row],[Precio Unitario]]</f>
        <v>31</v>
      </c>
      <c r="L342" s="1">
        <f>(cocinacsv[[#This Row],[Ganancia neta]]*cocinacsv[[#This Row],[Cantidad Ordenada]])/(cocinacsv[[#This Row],[Precio Unitario]]*cocinacsv[[#This Row],[Cantidad Ordenada]])</f>
        <v>0.38709677419354838</v>
      </c>
      <c r="M342">
        <f>cocinacsv[[#This Row],[Ganancia bruta]]*cocinacsv[[#This Row],[Cantidad Ordenada]]</f>
        <v>62</v>
      </c>
    </row>
    <row r="343" spans="1:13" x14ac:dyDescent="0.25">
      <c r="A343">
        <v>129</v>
      </c>
      <c r="B343">
        <v>16</v>
      </c>
      <c r="C343" t="s">
        <v>53</v>
      </c>
      <c r="D343" t="s">
        <v>1148</v>
      </c>
      <c r="E343">
        <v>11</v>
      </c>
      <c r="F343">
        <v>19</v>
      </c>
      <c r="G343">
        <v>3</v>
      </c>
      <c r="H343">
        <v>6</v>
      </c>
      <c r="I343" t="s">
        <v>1137</v>
      </c>
      <c r="J343">
        <f>cocinacsv[[#This Row],[Precio Unitario]]-cocinacsv[[#This Row],[Costo Unitario]]</f>
        <v>8</v>
      </c>
      <c r="K343">
        <f>cocinacsv[[#This Row],[Precio Unitario]]</f>
        <v>19</v>
      </c>
      <c r="L343" s="1">
        <f>(cocinacsv[[#This Row],[Ganancia neta]]*cocinacsv[[#This Row],[Cantidad Ordenada]])/(cocinacsv[[#This Row],[Precio Unitario]]*cocinacsv[[#This Row],[Cantidad Ordenada]])</f>
        <v>0.42105263157894735</v>
      </c>
      <c r="M343">
        <f>cocinacsv[[#This Row],[Ganancia bruta]]*cocinacsv[[#This Row],[Cantidad Ordenada]]</f>
        <v>57</v>
      </c>
    </row>
    <row r="344" spans="1:13" x14ac:dyDescent="0.25">
      <c r="A344">
        <v>129</v>
      </c>
      <c r="B344">
        <v>16</v>
      </c>
      <c r="C344" t="s">
        <v>66</v>
      </c>
      <c r="D344" t="s">
        <v>1153</v>
      </c>
      <c r="E344">
        <v>12</v>
      </c>
      <c r="F344">
        <v>20</v>
      </c>
      <c r="G344">
        <v>1</v>
      </c>
      <c r="H344">
        <v>24</v>
      </c>
      <c r="I344" t="s">
        <v>1136</v>
      </c>
      <c r="J344">
        <f>cocinacsv[[#This Row],[Precio Unitario]]-cocinacsv[[#This Row],[Costo Unitario]]</f>
        <v>8</v>
      </c>
      <c r="K344">
        <f>cocinacsv[[#This Row],[Precio Unitario]]</f>
        <v>20</v>
      </c>
      <c r="L344" s="1">
        <f>(cocinacsv[[#This Row],[Ganancia neta]]*cocinacsv[[#This Row],[Cantidad Ordenada]])/(cocinacsv[[#This Row],[Precio Unitario]]*cocinacsv[[#This Row],[Cantidad Ordenada]])</f>
        <v>0.4</v>
      </c>
      <c r="M344">
        <f>cocinacsv[[#This Row],[Ganancia bruta]]*cocinacsv[[#This Row],[Cantidad Ordenada]]</f>
        <v>20</v>
      </c>
    </row>
    <row r="345" spans="1:13" x14ac:dyDescent="0.25">
      <c r="A345">
        <v>129</v>
      </c>
      <c r="B345">
        <v>16</v>
      </c>
      <c r="C345" t="s">
        <v>26</v>
      </c>
      <c r="D345" t="s">
        <v>1145</v>
      </c>
      <c r="E345">
        <v>17</v>
      </c>
      <c r="F345">
        <v>29</v>
      </c>
      <c r="G345">
        <v>1</v>
      </c>
      <c r="H345">
        <v>50</v>
      </c>
      <c r="I345" t="s">
        <v>1136</v>
      </c>
      <c r="J345">
        <f>cocinacsv[[#This Row],[Precio Unitario]]-cocinacsv[[#This Row],[Costo Unitario]]</f>
        <v>12</v>
      </c>
      <c r="K345">
        <f>cocinacsv[[#This Row],[Precio Unitario]]</f>
        <v>29</v>
      </c>
      <c r="L345" s="1">
        <f>(cocinacsv[[#This Row],[Ganancia neta]]*cocinacsv[[#This Row],[Cantidad Ordenada]])/(cocinacsv[[#This Row],[Precio Unitario]]*cocinacsv[[#This Row],[Cantidad Ordenada]])</f>
        <v>0.41379310344827586</v>
      </c>
      <c r="M345">
        <f>cocinacsv[[#This Row],[Ganancia bruta]]*cocinacsv[[#This Row],[Cantidad Ordenada]]</f>
        <v>29</v>
      </c>
    </row>
    <row r="346" spans="1:13" x14ac:dyDescent="0.25">
      <c r="A346">
        <v>130</v>
      </c>
      <c r="B346">
        <v>10</v>
      </c>
      <c r="C346" t="s">
        <v>19</v>
      </c>
      <c r="D346" t="s">
        <v>1149</v>
      </c>
      <c r="E346">
        <v>21</v>
      </c>
      <c r="F346">
        <v>35</v>
      </c>
      <c r="G346">
        <v>1</v>
      </c>
      <c r="H346">
        <v>25</v>
      </c>
      <c r="I346" t="s">
        <v>1137</v>
      </c>
      <c r="J346">
        <f>cocinacsv[[#This Row],[Precio Unitario]]-cocinacsv[[#This Row],[Costo Unitario]]</f>
        <v>14</v>
      </c>
      <c r="K346">
        <f>cocinacsv[[#This Row],[Precio Unitario]]</f>
        <v>35</v>
      </c>
      <c r="L346" s="1">
        <f>(cocinacsv[[#This Row],[Ganancia neta]]*cocinacsv[[#This Row],[Cantidad Ordenada]])/(cocinacsv[[#This Row],[Precio Unitario]]*cocinacsv[[#This Row],[Cantidad Ordenada]])</f>
        <v>0.4</v>
      </c>
      <c r="M346">
        <f>cocinacsv[[#This Row],[Ganancia bruta]]*cocinacsv[[#This Row],[Cantidad Ordenada]]</f>
        <v>35</v>
      </c>
    </row>
    <row r="347" spans="1:13" x14ac:dyDescent="0.25">
      <c r="A347">
        <v>131</v>
      </c>
      <c r="B347">
        <v>7</v>
      </c>
      <c r="C347" t="s">
        <v>34</v>
      </c>
      <c r="D347" t="s">
        <v>1143</v>
      </c>
      <c r="E347">
        <v>25</v>
      </c>
      <c r="F347">
        <v>40</v>
      </c>
      <c r="G347">
        <v>1</v>
      </c>
      <c r="H347">
        <v>43</v>
      </c>
      <c r="I347" t="s">
        <v>1137</v>
      </c>
      <c r="J347">
        <f>cocinacsv[[#This Row],[Precio Unitario]]-cocinacsv[[#This Row],[Costo Unitario]]</f>
        <v>15</v>
      </c>
      <c r="K347">
        <f>cocinacsv[[#This Row],[Precio Unitario]]</f>
        <v>40</v>
      </c>
      <c r="L347" s="1">
        <f>(cocinacsv[[#This Row],[Ganancia neta]]*cocinacsv[[#This Row],[Cantidad Ordenada]])/(cocinacsv[[#This Row],[Precio Unitario]]*cocinacsv[[#This Row],[Cantidad Ordenada]])</f>
        <v>0.375</v>
      </c>
      <c r="M347">
        <f>cocinacsv[[#This Row],[Ganancia bruta]]*cocinacsv[[#This Row],[Cantidad Ordenada]]</f>
        <v>40</v>
      </c>
    </row>
    <row r="348" spans="1:13" x14ac:dyDescent="0.25">
      <c r="A348">
        <v>131</v>
      </c>
      <c r="B348">
        <v>7</v>
      </c>
      <c r="C348" t="s">
        <v>46</v>
      </c>
      <c r="D348" t="s">
        <v>1156</v>
      </c>
      <c r="E348">
        <v>10</v>
      </c>
      <c r="F348">
        <v>18</v>
      </c>
      <c r="G348">
        <v>3</v>
      </c>
      <c r="H348">
        <v>20</v>
      </c>
      <c r="I348" t="s">
        <v>1136</v>
      </c>
      <c r="J348">
        <f>cocinacsv[[#This Row],[Precio Unitario]]-cocinacsv[[#This Row],[Costo Unitario]]</f>
        <v>8</v>
      </c>
      <c r="K348">
        <f>cocinacsv[[#This Row],[Precio Unitario]]</f>
        <v>18</v>
      </c>
      <c r="L348" s="1">
        <f>(cocinacsv[[#This Row],[Ganancia neta]]*cocinacsv[[#This Row],[Cantidad Ordenada]])/(cocinacsv[[#This Row],[Precio Unitario]]*cocinacsv[[#This Row],[Cantidad Ordenada]])</f>
        <v>0.44444444444444442</v>
      </c>
      <c r="M348">
        <f>cocinacsv[[#This Row],[Ganancia bruta]]*cocinacsv[[#This Row],[Cantidad Ordenada]]</f>
        <v>54</v>
      </c>
    </row>
    <row r="349" spans="1:13" x14ac:dyDescent="0.25">
      <c r="A349">
        <v>131</v>
      </c>
      <c r="B349">
        <v>7</v>
      </c>
      <c r="C349" t="s">
        <v>42</v>
      </c>
      <c r="D349" t="s">
        <v>1155</v>
      </c>
      <c r="E349">
        <v>13</v>
      </c>
      <c r="F349">
        <v>21</v>
      </c>
      <c r="G349">
        <v>3</v>
      </c>
      <c r="H349">
        <v>57</v>
      </c>
      <c r="I349" t="s">
        <v>1137</v>
      </c>
      <c r="J349">
        <f>cocinacsv[[#This Row],[Precio Unitario]]-cocinacsv[[#This Row],[Costo Unitario]]</f>
        <v>8</v>
      </c>
      <c r="K349">
        <f>cocinacsv[[#This Row],[Precio Unitario]]</f>
        <v>21</v>
      </c>
      <c r="L349" s="1">
        <f>(cocinacsv[[#This Row],[Ganancia neta]]*cocinacsv[[#This Row],[Cantidad Ordenada]])/(cocinacsv[[#This Row],[Precio Unitario]]*cocinacsv[[#This Row],[Cantidad Ordenada]])</f>
        <v>0.38095238095238093</v>
      </c>
      <c r="M349">
        <f>cocinacsv[[#This Row],[Ganancia bruta]]*cocinacsv[[#This Row],[Cantidad Ordenada]]</f>
        <v>63</v>
      </c>
    </row>
    <row r="350" spans="1:13" x14ac:dyDescent="0.25">
      <c r="A350">
        <v>132</v>
      </c>
      <c r="B350">
        <v>9</v>
      </c>
      <c r="C350" t="s">
        <v>89</v>
      </c>
      <c r="D350" t="s">
        <v>1154</v>
      </c>
      <c r="E350">
        <v>14</v>
      </c>
      <c r="F350">
        <v>23</v>
      </c>
      <c r="G350">
        <v>1</v>
      </c>
      <c r="H350">
        <v>6</v>
      </c>
      <c r="I350" t="s">
        <v>1137</v>
      </c>
      <c r="J350">
        <f>cocinacsv[[#This Row],[Precio Unitario]]-cocinacsv[[#This Row],[Costo Unitario]]</f>
        <v>9</v>
      </c>
      <c r="K350">
        <f>cocinacsv[[#This Row],[Precio Unitario]]</f>
        <v>23</v>
      </c>
      <c r="L350" s="1">
        <f>(cocinacsv[[#This Row],[Ganancia neta]]*cocinacsv[[#This Row],[Cantidad Ordenada]])/(cocinacsv[[#This Row],[Precio Unitario]]*cocinacsv[[#This Row],[Cantidad Ordenada]])</f>
        <v>0.39130434782608697</v>
      </c>
      <c r="M350">
        <f>cocinacsv[[#This Row],[Ganancia bruta]]*cocinacsv[[#This Row],[Cantidad Ordenada]]</f>
        <v>23</v>
      </c>
    </row>
    <row r="351" spans="1:13" x14ac:dyDescent="0.25">
      <c r="A351">
        <v>132</v>
      </c>
      <c r="B351">
        <v>9</v>
      </c>
      <c r="C351" t="s">
        <v>44</v>
      </c>
      <c r="D351" t="s">
        <v>1144</v>
      </c>
      <c r="E351">
        <v>22</v>
      </c>
      <c r="F351">
        <v>36</v>
      </c>
      <c r="G351">
        <v>1</v>
      </c>
      <c r="H351">
        <v>18</v>
      </c>
      <c r="I351" t="s">
        <v>1136</v>
      </c>
      <c r="J351">
        <f>cocinacsv[[#This Row],[Precio Unitario]]-cocinacsv[[#This Row],[Costo Unitario]]</f>
        <v>14</v>
      </c>
      <c r="K351">
        <f>cocinacsv[[#This Row],[Precio Unitario]]</f>
        <v>36</v>
      </c>
      <c r="L351" s="1">
        <f>(cocinacsv[[#This Row],[Ganancia neta]]*cocinacsv[[#This Row],[Cantidad Ordenada]])/(cocinacsv[[#This Row],[Precio Unitario]]*cocinacsv[[#This Row],[Cantidad Ordenada]])</f>
        <v>0.3888888888888889</v>
      </c>
      <c r="M351">
        <f>cocinacsv[[#This Row],[Ganancia bruta]]*cocinacsv[[#This Row],[Cantidad Ordenada]]</f>
        <v>36</v>
      </c>
    </row>
    <row r="352" spans="1:13" x14ac:dyDescent="0.25">
      <c r="A352">
        <v>132</v>
      </c>
      <c r="B352">
        <v>9</v>
      </c>
      <c r="C352" t="s">
        <v>42</v>
      </c>
      <c r="D352" t="s">
        <v>1155</v>
      </c>
      <c r="E352">
        <v>13</v>
      </c>
      <c r="F352">
        <v>21</v>
      </c>
      <c r="G352">
        <v>2</v>
      </c>
      <c r="H352">
        <v>53</v>
      </c>
      <c r="I352" t="s">
        <v>1136</v>
      </c>
      <c r="J352">
        <f>cocinacsv[[#This Row],[Precio Unitario]]-cocinacsv[[#This Row],[Costo Unitario]]</f>
        <v>8</v>
      </c>
      <c r="K352">
        <f>cocinacsv[[#This Row],[Precio Unitario]]</f>
        <v>21</v>
      </c>
      <c r="L352" s="1">
        <f>(cocinacsv[[#This Row],[Ganancia neta]]*cocinacsv[[#This Row],[Cantidad Ordenada]])/(cocinacsv[[#This Row],[Precio Unitario]]*cocinacsv[[#This Row],[Cantidad Ordenada]])</f>
        <v>0.38095238095238093</v>
      </c>
      <c r="M352">
        <f>cocinacsv[[#This Row],[Ganancia bruta]]*cocinacsv[[#This Row],[Cantidad Ordenada]]</f>
        <v>42</v>
      </c>
    </row>
    <row r="353" spans="1:13" x14ac:dyDescent="0.25">
      <c r="A353">
        <v>132</v>
      </c>
      <c r="B353">
        <v>9</v>
      </c>
      <c r="C353" t="s">
        <v>19</v>
      </c>
      <c r="D353" t="s">
        <v>1149</v>
      </c>
      <c r="E353">
        <v>21</v>
      </c>
      <c r="F353">
        <v>35</v>
      </c>
      <c r="G353">
        <v>3</v>
      </c>
      <c r="H353">
        <v>25</v>
      </c>
      <c r="I353" t="s">
        <v>1137</v>
      </c>
      <c r="J353">
        <f>cocinacsv[[#This Row],[Precio Unitario]]-cocinacsv[[#This Row],[Costo Unitario]]</f>
        <v>14</v>
      </c>
      <c r="K353">
        <f>cocinacsv[[#This Row],[Precio Unitario]]</f>
        <v>35</v>
      </c>
      <c r="L353" s="1">
        <f>(cocinacsv[[#This Row],[Ganancia neta]]*cocinacsv[[#This Row],[Cantidad Ordenada]])/(cocinacsv[[#This Row],[Precio Unitario]]*cocinacsv[[#This Row],[Cantidad Ordenada]])</f>
        <v>0.4</v>
      </c>
      <c r="M353">
        <f>cocinacsv[[#This Row],[Ganancia bruta]]*cocinacsv[[#This Row],[Cantidad Ordenada]]</f>
        <v>105</v>
      </c>
    </row>
    <row r="354" spans="1:13" x14ac:dyDescent="0.25">
      <c r="A354">
        <v>133</v>
      </c>
      <c r="B354">
        <v>20</v>
      </c>
      <c r="C354" t="s">
        <v>105</v>
      </c>
      <c r="D354" t="s">
        <v>1150</v>
      </c>
      <c r="E354">
        <v>19</v>
      </c>
      <c r="F354">
        <v>32</v>
      </c>
      <c r="G354">
        <v>1</v>
      </c>
      <c r="H354">
        <v>5</v>
      </c>
      <c r="I354" t="s">
        <v>1136</v>
      </c>
      <c r="J354">
        <f>cocinacsv[[#This Row],[Precio Unitario]]-cocinacsv[[#This Row],[Costo Unitario]]</f>
        <v>13</v>
      </c>
      <c r="K354">
        <f>cocinacsv[[#This Row],[Precio Unitario]]</f>
        <v>32</v>
      </c>
      <c r="L354" s="1">
        <f>(cocinacsv[[#This Row],[Ganancia neta]]*cocinacsv[[#This Row],[Cantidad Ordenada]])/(cocinacsv[[#This Row],[Precio Unitario]]*cocinacsv[[#This Row],[Cantidad Ordenada]])</f>
        <v>0.40625</v>
      </c>
      <c r="M354">
        <f>cocinacsv[[#This Row],[Ganancia bruta]]*cocinacsv[[#This Row],[Cantidad Ordenada]]</f>
        <v>32</v>
      </c>
    </row>
    <row r="355" spans="1:13" x14ac:dyDescent="0.25">
      <c r="A355">
        <v>133</v>
      </c>
      <c r="B355">
        <v>20</v>
      </c>
      <c r="C355" t="s">
        <v>38</v>
      </c>
      <c r="D355" t="s">
        <v>1152</v>
      </c>
      <c r="E355">
        <v>20</v>
      </c>
      <c r="F355">
        <v>34</v>
      </c>
      <c r="G355">
        <v>1</v>
      </c>
      <c r="H355">
        <v>45</v>
      </c>
      <c r="I355" t="s">
        <v>1137</v>
      </c>
      <c r="J355">
        <f>cocinacsv[[#This Row],[Precio Unitario]]-cocinacsv[[#This Row],[Costo Unitario]]</f>
        <v>14</v>
      </c>
      <c r="K355">
        <f>cocinacsv[[#This Row],[Precio Unitario]]</f>
        <v>34</v>
      </c>
      <c r="L355" s="1">
        <f>(cocinacsv[[#This Row],[Ganancia neta]]*cocinacsv[[#This Row],[Cantidad Ordenada]])/(cocinacsv[[#This Row],[Precio Unitario]]*cocinacsv[[#This Row],[Cantidad Ordenada]])</f>
        <v>0.41176470588235292</v>
      </c>
      <c r="M355">
        <f>cocinacsv[[#This Row],[Ganancia bruta]]*cocinacsv[[#This Row],[Cantidad Ordenada]]</f>
        <v>34</v>
      </c>
    </row>
    <row r="356" spans="1:13" x14ac:dyDescent="0.25">
      <c r="A356">
        <v>133</v>
      </c>
      <c r="B356">
        <v>20</v>
      </c>
      <c r="C356" t="s">
        <v>56</v>
      </c>
      <c r="D356" t="s">
        <v>1141</v>
      </c>
      <c r="E356">
        <v>19</v>
      </c>
      <c r="F356">
        <v>31</v>
      </c>
      <c r="G356">
        <v>2</v>
      </c>
      <c r="H356">
        <v>46</v>
      </c>
      <c r="I356" t="s">
        <v>1136</v>
      </c>
      <c r="J356">
        <f>cocinacsv[[#This Row],[Precio Unitario]]-cocinacsv[[#This Row],[Costo Unitario]]</f>
        <v>12</v>
      </c>
      <c r="K356">
        <f>cocinacsv[[#This Row],[Precio Unitario]]</f>
        <v>31</v>
      </c>
      <c r="L356" s="1">
        <f>(cocinacsv[[#This Row],[Ganancia neta]]*cocinacsv[[#This Row],[Cantidad Ordenada]])/(cocinacsv[[#This Row],[Precio Unitario]]*cocinacsv[[#This Row],[Cantidad Ordenada]])</f>
        <v>0.38709677419354838</v>
      </c>
      <c r="M356">
        <f>cocinacsv[[#This Row],[Ganancia bruta]]*cocinacsv[[#This Row],[Cantidad Ordenada]]</f>
        <v>62</v>
      </c>
    </row>
    <row r="357" spans="1:13" x14ac:dyDescent="0.25">
      <c r="A357">
        <v>133</v>
      </c>
      <c r="B357">
        <v>20</v>
      </c>
      <c r="C357" t="s">
        <v>46</v>
      </c>
      <c r="D357" t="s">
        <v>1156</v>
      </c>
      <c r="E357">
        <v>10</v>
      </c>
      <c r="F357">
        <v>18</v>
      </c>
      <c r="G357">
        <v>3</v>
      </c>
      <c r="H357">
        <v>11</v>
      </c>
      <c r="I357" t="s">
        <v>1136</v>
      </c>
      <c r="J357">
        <f>cocinacsv[[#This Row],[Precio Unitario]]-cocinacsv[[#This Row],[Costo Unitario]]</f>
        <v>8</v>
      </c>
      <c r="K357">
        <f>cocinacsv[[#This Row],[Precio Unitario]]</f>
        <v>18</v>
      </c>
      <c r="L357" s="1">
        <f>(cocinacsv[[#This Row],[Ganancia neta]]*cocinacsv[[#This Row],[Cantidad Ordenada]])/(cocinacsv[[#This Row],[Precio Unitario]]*cocinacsv[[#This Row],[Cantidad Ordenada]])</f>
        <v>0.44444444444444442</v>
      </c>
      <c r="M357">
        <f>cocinacsv[[#This Row],[Ganancia bruta]]*cocinacsv[[#This Row],[Cantidad Ordenada]]</f>
        <v>54</v>
      </c>
    </row>
    <row r="358" spans="1:13" x14ac:dyDescent="0.25">
      <c r="A358">
        <v>134</v>
      </c>
      <c r="B358">
        <v>3</v>
      </c>
      <c r="C358" t="s">
        <v>75</v>
      </c>
      <c r="D358" t="s">
        <v>1139</v>
      </c>
      <c r="E358">
        <v>14</v>
      </c>
      <c r="F358">
        <v>24</v>
      </c>
      <c r="G358">
        <v>1</v>
      </c>
      <c r="H358">
        <v>19</v>
      </c>
      <c r="I358" t="s">
        <v>1136</v>
      </c>
      <c r="J358">
        <f>cocinacsv[[#This Row],[Precio Unitario]]-cocinacsv[[#This Row],[Costo Unitario]]</f>
        <v>10</v>
      </c>
      <c r="K358">
        <f>cocinacsv[[#This Row],[Precio Unitario]]</f>
        <v>24</v>
      </c>
      <c r="L358" s="1">
        <f>(cocinacsv[[#This Row],[Ganancia neta]]*cocinacsv[[#This Row],[Cantidad Ordenada]])/(cocinacsv[[#This Row],[Precio Unitario]]*cocinacsv[[#This Row],[Cantidad Ordenada]])</f>
        <v>0.41666666666666669</v>
      </c>
      <c r="M358">
        <f>cocinacsv[[#This Row],[Ganancia bruta]]*cocinacsv[[#This Row],[Cantidad Ordenada]]</f>
        <v>24</v>
      </c>
    </row>
    <row r="359" spans="1:13" x14ac:dyDescent="0.25">
      <c r="A359">
        <v>134</v>
      </c>
      <c r="B359">
        <v>3</v>
      </c>
      <c r="C359" t="s">
        <v>105</v>
      </c>
      <c r="D359" t="s">
        <v>1150</v>
      </c>
      <c r="E359">
        <v>19</v>
      </c>
      <c r="F359">
        <v>32</v>
      </c>
      <c r="G359">
        <v>3</v>
      </c>
      <c r="H359">
        <v>29</v>
      </c>
      <c r="I359" t="s">
        <v>1136</v>
      </c>
      <c r="J359">
        <f>cocinacsv[[#This Row],[Precio Unitario]]-cocinacsv[[#This Row],[Costo Unitario]]</f>
        <v>13</v>
      </c>
      <c r="K359">
        <f>cocinacsv[[#This Row],[Precio Unitario]]</f>
        <v>32</v>
      </c>
      <c r="L359" s="1">
        <f>(cocinacsv[[#This Row],[Ganancia neta]]*cocinacsv[[#This Row],[Cantidad Ordenada]])/(cocinacsv[[#This Row],[Precio Unitario]]*cocinacsv[[#This Row],[Cantidad Ordenada]])</f>
        <v>0.40625</v>
      </c>
      <c r="M359">
        <f>cocinacsv[[#This Row],[Ganancia bruta]]*cocinacsv[[#This Row],[Cantidad Ordenada]]</f>
        <v>96</v>
      </c>
    </row>
    <row r="360" spans="1:13" x14ac:dyDescent="0.25">
      <c r="A360">
        <v>135</v>
      </c>
      <c r="B360">
        <v>11</v>
      </c>
      <c r="C360" t="s">
        <v>56</v>
      </c>
      <c r="D360" t="s">
        <v>1141</v>
      </c>
      <c r="E360">
        <v>19</v>
      </c>
      <c r="F360">
        <v>31</v>
      </c>
      <c r="G360">
        <v>3</v>
      </c>
      <c r="H360">
        <v>17</v>
      </c>
      <c r="I360" t="s">
        <v>1136</v>
      </c>
      <c r="J360">
        <f>cocinacsv[[#This Row],[Precio Unitario]]-cocinacsv[[#This Row],[Costo Unitario]]</f>
        <v>12</v>
      </c>
      <c r="K360">
        <f>cocinacsv[[#This Row],[Precio Unitario]]</f>
        <v>31</v>
      </c>
      <c r="L360" s="1">
        <f>(cocinacsv[[#This Row],[Ganancia neta]]*cocinacsv[[#This Row],[Cantidad Ordenada]])/(cocinacsv[[#This Row],[Precio Unitario]]*cocinacsv[[#This Row],[Cantidad Ordenada]])</f>
        <v>0.38709677419354838</v>
      </c>
      <c r="M360">
        <f>cocinacsv[[#This Row],[Ganancia bruta]]*cocinacsv[[#This Row],[Cantidad Ordenada]]</f>
        <v>93</v>
      </c>
    </row>
    <row r="361" spans="1:13" x14ac:dyDescent="0.25">
      <c r="A361">
        <v>135</v>
      </c>
      <c r="B361">
        <v>11</v>
      </c>
      <c r="C361" t="s">
        <v>34</v>
      </c>
      <c r="D361" t="s">
        <v>1143</v>
      </c>
      <c r="E361">
        <v>25</v>
      </c>
      <c r="F361">
        <v>40</v>
      </c>
      <c r="G361">
        <v>2</v>
      </c>
      <c r="H361">
        <v>42</v>
      </c>
      <c r="I361" t="s">
        <v>1136</v>
      </c>
      <c r="J361">
        <f>cocinacsv[[#This Row],[Precio Unitario]]-cocinacsv[[#This Row],[Costo Unitario]]</f>
        <v>15</v>
      </c>
      <c r="K361">
        <f>cocinacsv[[#This Row],[Precio Unitario]]</f>
        <v>40</v>
      </c>
      <c r="L361" s="1">
        <f>(cocinacsv[[#This Row],[Ganancia neta]]*cocinacsv[[#This Row],[Cantidad Ordenada]])/(cocinacsv[[#This Row],[Precio Unitario]]*cocinacsv[[#This Row],[Cantidad Ordenada]])</f>
        <v>0.375</v>
      </c>
      <c r="M361">
        <f>cocinacsv[[#This Row],[Ganancia bruta]]*cocinacsv[[#This Row],[Cantidad Ordenada]]</f>
        <v>80</v>
      </c>
    </row>
    <row r="362" spans="1:13" x14ac:dyDescent="0.25">
      <c r="A362">
        <v>135</v>
      </c>
      <c r="B362">
        <v>11</v>
      </c>
      <c r="C362" t="s">
        <v>26</v>
      </c>
      <c r="D362" t="s">
        <v>1145</v>
      </c>
      <c r="E362">
        <v>17</v>
      </c>
      <c r="F362">
        <v>29</v>
      </c>
      <c r="G362">
        <v>3</v>
      </c>
      <c r="H362">
        <v>29</v>
      </c>
      <c r="I362" t="s">
        <v>1137</v>
      </c>
      <c r="J362">
        <f>cocinacsv[[#This Row],[Precio Unitario]]-cocinacsv[[#This Row],[Costo Unitario]]</f>
        <v>12</v>
      </c>
      <c r="K362">
        <f>cocinacsv[[#This Row],[Precio Unitario]]</f>
        <v>29</v>
      </c>
      <c r="L362" s="1">
        <f>(cocinacsv[[#This Row],[Ganancia neta]]*cocinacsv[[#This Row],[Cantidad Ordenada]])/(cocinacsv[[#This Row],[Precio Unitario]]*cocinacsv[[#This Row],[Cantidad Ordenada]])</f>
        <v>0.41379310344827586</v>
      </c>
      <c r="M362">
        <f>cocinacsv[[#This Row],[Ganancia bruta]]*cocinacsv[[#This Row],[Cantidad Ordenada]]</f>
        <v>87</v>
      </c>
    </row>
    <row r="363" spans="1:13" x14ac:dyDescent="0.25">
      <c r="A363">
        <v>136</v>
      </c>
      <c r="B363">
        <v>6</v>
      </c>
      <c r="C363" t="s">
        <v>34</v>
      </c>
      <c r="D363" t="s">
        <v>1143</v>
      </c>
      <c r="E363">
        <v>25</v>
      </c>
      <c r="F363">
        <v>40</v>
      </c>
      <c r="G363">
        <v>2</v>
      </c>
      <c r="H363">
        <v>13</v>
      </c>
      <c r="I363" t="s">
        <v>1137</v>
      </c>
      <c r="J363">
        <f>cocinacsv[[#This Row],[Precio Unitario]]-cocinacsv[[#This Row],[Costo Unitario]]</f>
        <v>15</v>
      </c>
      <c r="K363">
        <f>cocinacsv[[#This Row],[Precio Unitario]]</f>
        <v>40</v>
      </c>
      <c r="L363" s="1">
        <f>(cocinacsv[[#This Row],[Ganancia neta]]*cocinacsv[[#This Row],[Cantidad Ordenada]])/(cocinacsv[[#This Row],[Precio Unitario]]*cocinacsv[[#This Row],[Cantidad Ordenada]])</f>
        <v>0.375</v>
      </c>
      <c r="M363">
        <f>cocinacsv[[#This Row],[Ganancia bruta]]*cocinacsv[[#This Row],[Cantidad Ordenada]]</f>
        <v>80</v>
      </c>
    </row>
    <row r="364" spans="1:13" x14ac:dyDescent="0.25">
      <c r="A364">
        <v>137</v>
      </c>
      <c r="B364">
        <v>13</v>
      </c>
      <c r="C364" t="s">
        <v>42</v>
      </c>
      <c r="D364" t="s">
        <v>1155</v>
      </c>
      <c r="E364">
        <v>13</v>
      </c>
      <c r="F364">
        <v>21</v>
      </c>
      <c r="G364">
        <v>3</v>
      </c>
      <c r="H364">
        <v>41</v>
      </c>
      <c r="I364" t="s">
        <v>1137</v>
      </c>
      <c r="J364">
        <f>cocinacsv[[#This Row],[Precio Unitario]]-cocinacsv[[#This Row],[Costo Unitario]]</f>
        <v>8</v>
      </c>
      <c r="K364">
        <f>cocinacsv[[#This Row],[Precio Unitario]]</f>
        <v>21</v>
      </c>
      <c r="L364" s="1">
        <f>(cocinacsv[[#This Row],[Ganancia neta]]*cocinacsv[[#This Row],[Cantidad Ordenada]])/(cocinacsv[[#This Row],[Precio Unitario]]*cocinacsv[[#This Row],[Cantidad Ordenada]])</f>
        <v>0.38095238095238093</v>
      </c>
      <c r="M364">
        <f>cocinacsv[[#This Row],[Ganancia bruta]]*cocinacsv[[#This Row],[Cantidad Ordenada]]</f>
        <v>63</v>
      </c>
    </row>
    <row r="365" spans="1:13" x14ac:dyDescent="0.25">
      <c r="A365">
        <v>138</v>
      </c>
      <c r="B365">
        <v>6</v>
      </c>
      <c r="C365" t="s">
        <v>56</v>
      </c>
      <c r="D365" t="s">
        <v>1141</v>
      </c>
      <c r="E365">
        <v>19</v>
      </c>
      <c r="F365">
        <v>31</v>
      </c>
      <c r="G365">
        <v>2</v>
      </c>
      <c r="H365">
        <v>40</v>
      </c>
      <c r="I365" t="s">
        <v>1136</v>
      </c>
      <c r="J365">
        <f>cocinacsv[[#This Row],[Precio Unitario]]-cocinacsv[[#This Row],[Costo Unitario]]</f>
        <v>12</v>
      </c>
      <c r="K365">
        <f>cocinacsv[[#This Row],[Precio Unitario]]</f>
        <v>31</v>
      </c>
      <c r="L365" s="1">
        <f>(cocinacsv[[#This Row],[Ganancia neta]]*cocinacsv[[#This Row],[Cantidad Ordenada]])/(cocinacsv[[#This Row],[Precio Unitario]]*cocinacsv[[#This Row],[Cantidad Ordenada]])</f>
        <v>0.38709677419354838</v>
      </c>
      <c r="M365">
        <f>cocinacsv[[#This Row],[Ganancia bruta]]*cocinacsv[[#This Row],[Cantidad Ordenada]]</f>
        <v>62</v>
      </c>
    </row>
    <row r="366" spans="1:13" x14ac:dyDescent="0.25">
      <c r="A366">
        <v>138</v>
      </c>
      <c r="B366">
        <v>6</v>
      </c>
      <c r="C366" t="s">
        <v>53</v>
      </c>
      <c r="D366" t="s">
        <v>1148</v>
      </c>
      <c r="E366">
        <v>11</v>
      </c>
      <c r="F366">
        <v>19</v>
      </c>
      <c r="G366">
        <v>2</v>
      </c>
      <c r="H366">
        <v>6</v>
      </c>
      <c r="I366" t="s">
        <v>1136</v>
      </c>
      <c r="J366">
        <f>cocinacsv[[#This Row],[Precio Unitario]]-cocinacsv[[#This Row],[Costo Unitario]]</f>
        <v>8</v>
      </c>
      <c r="K366">
        <f>cocinacsv[[#This Row],[Precio Unitario]]</f>
        <v>19</v>
      </c>
      <c r="L366" s="1">
        <f>(cocinacsv[[#This Row],[Ganancia neta]]*cocinacsv[[#This Row],[Cantidad Ordenada]])/(cocinacsv[[#This Row],[Precio Unitario]]*cocinacsv[[#This Row],[Cantidad Ordenada]])</f>
        <v>0.42105263157894735</v>
      </c>
      <c r="M366">
        <f>cocinacsv[[#This Row],[Ganancia bruta]]*cocinacsv[[#This Row],[Cantidad Ordenada]]</f>
        <v>38</v>
      </c>
    </row>
    <row r="367" spans="1:13" x14ac:dyDescent="0.25">
      <c r="A367">
        <v>138</v>
      </c>
      <c r="B367">
        <v>6</v>
      </c>
      <c r="C367" t="s">
        <v>71</v>
      </c>
      <c r="D367" t="s">
        <v>1157</v>
      </c>
      <c r="E367">
        <v>15</v>
      </c>
      <c r="F367">
        <v>26</v>
      </c>
      <c r="G367">
        <v>3</v>
      </c>
      <c r="H367">
        <v>7</v>
      </c>
      <c r="I367" t="s">
        <v>1137</v>
      </c>
      <c r="J367">
        <f>cocinacsv[[#This Row],[Precio Unitario]]-cocinacsv[[#This Row],[Costo Unitario]]</f>
        <v>11</v>
      </c>
      <c r="K367">
        <f>cocinacsv[[#This Row],[Precio Unitario]]</f>
        <v>26</v>
      </c>
      <c r="L367" s="1">
        <f>(cocinacsv[[#This Row],[Ganancia neta]]*cocinacsv[[#This Row],[Cantidad Ordenada]])/(cocinacsv[[#This Row],[Precio Unitario]]*cocinacsv[[#This Row],[Cantidad Ordenada]])</f>
        <v>0.42307692307692307</v>
      </c>
      <c r="M367">
        <f>cocinacsv[[#This Row],[Ganancia bruta]]*cocinacsv[[#This Row],[Cantidad Ordenada]]</f>
        <v>78</v>
      </c>
    </row>
    <row r="368" spans="1:13" x14ac:dyDescent="0.25">
      <c r="A368">
        <v>138</v>
      </c>
      <c r="B368">
        <v>6</v>
      </c>
      <c r="C368" t="s">
        <v>40</v>
      </c>
      <c r="D368" t="s">
        <v>1140</v>
      </c>
      <c r="E368">
        <v>18</v>
      </c>
      <c r="F368">
        <v>30</v>
      </c>
      <c r="G368">
        <v>2</v>
      </c>
      <c r="H368">
        <v>44</v>
      </c>
      <c r="I368" t="s">
        <v>1137</v>
      </c>
      <c r="J368">
        <f>cocinacsv[[#This Row],[Precio Unitario]]-cocinacsv[[#This Row],[Costo Unitario]]</f>
        <v>12</v>
      </c>
      <c r="K368">
        <f>cocinacsv[[#This Row],[Precio Unitario]]</f>
        <v>30</v>
      </c>
      <c r="L368" s="1">
        <f>(cocinacsv[[#This Row],[Ganancia neta]]*cocinacsv[[#This Row],[Cantidad Ordenada]])/(cocinacsv[[#This Row],[Precio Unitario]]*cocinacsv[[#This Row],[Cantidad Ordenada]])</f>
        <v>0.4</v>
      </c>
      <c r="M368">
        <f>cocinacsv[[#This Row],[Ganancia bruta]]*cocinacsv[[#This Row],[Cantidad Ordenada]]</f>
        <v>60</v>
      </c>
    </row>
    <row r="369" spans="1:13" x14ac:dyDescent="0.25">
      <c r="A369">
        <v>139</v>
      </c>
      <c r="B369">
        <v>16</v>
      </c>
      <c r="C369" t="s">
        <v>19</v>
      </c>
      <c r="D369" t="s">
        <v>1149</v>
      </c>
      <c r="E369">
        <v>21</v>
      </c>
      <c r="F369">
        <v>35</v>
      </c>
      <c r="G369">
        <v>1</v>
      </c>
      <c r="H369">
        <v>26</v>
      </c>
      <c r="I369" t="s">
        <v>1136</v>
      </c>
      <c r="J369">
        <f>cocinacsv[[#This Row],[Precio Unitario]]-cocinacsv[[#This Row],[Costo Unitario]]</f>
        <v>14</v>
      </c>
      <c r="K369">
        <f>cocinacsv[[#This Row],[Precio Unitario]]</f>
        <v>35</v>
      </c>
      <c r="L369" s="1">
        <f>(cocinacsv[[#This Row],[Ganancia neta]]*cocinacsv[[#This Row],[Cantidad Ordenada]])/(cocinacsv[[#This Row],[Precio Unitario]]*cocinacsv[[#This Row],[Cantidad Ordenada]])</f>
        <v>0.4</v>
      </c>
      <c r="M369">
        <f>cocinacsv[[#This Row],[Ganancia bruta]]*cocinacsv[[#This Row],[Cantidad Ordenada]]</f>
        <v>35</v>
      </c>
    </row>
    <row r="370" spans="1:13" x14ac:dyDescent="0.25">
      <c r="A370">
        <v>140</v>
      </c>
      <c r="B370">
        <v>11</v>
      </c>
      <c r="C370" t="s">
        <v>60</v>
      </c>
      <c r="D370" t="s">
        <v>1158</v>
      </c>
      <c r="E370">
        <v>15</v>
      </c>
      <c r="F370">
        <v>25</v>
      </c>
      <c r="G370">
        <v>2</v>
      </c>
      <c r="H370">
        <v>35</v>
      </c>
      <c r="I370" t="s">
        <v>1136</v>
      </c>
      <c r="J370">
        <f>cocinacsv[[#This Row],[Precio Unitario]]-cocinacsv[[#This Row],[Costo Unitario]]</f>
        <v>10</v>
      </c>
      <c r="K370">
        <f>cocinacsv[[#This Row],[Precio Unitario]]</f>
        <v>25</v>
      </c>
      <c r="L370" s="1">
        <f>(cocinacsv[[#This Row],[Ganancia neta]]*cocinacsv[[#This Row],[Cantidad Ordenada]])/(cocinacsv[[#This Row],[Precio Unitario]]*cocinacsv[[#This Row],[Cantidad Ordenada]])</f>
        <v>0.4</v>
      </c>
      <c r="M370">
        <f>cocinacsv[[#This Row],[Ganancia bruta]]*cocinacsv[[#This Row],[Cantidad Ordenada]]</f>
        <v>50</v>
      </c>
    </row>
    <row r="371" spans="1:13" x14ac:dyDescent="0.25">
      <c r="A371">
        <v>140</v>
      </c>
      <c r="B371">
        <v>11</v>
      </c>
      <c r="C371" t="s">
        <v>19</v>
      </c>
      <c r="D371" t="s">
        <v>1149</v>
      </c>
      <c r="E371">
        <v>21</v>
      </c>
      <c r="F371">
        <v>35</v>
      </c>
      <c r="G371">
        <v>3</v>
      </c>
      <c r="H371">
        <v>35</v>
      </c>
      <c r="I371" t="s">
        <v>1137</v>
      </c>
      <c r="J371">
        <f>cocinacsv[[#This Row],[Precio Unitario]]-cocinacsv[[#This Row],[Costo Unitario]]</f>
        <v>14</v>
      </c>
      <c r="K371">
        <f>cocinacsv[[#This Row],[Precio Unitario]]</f>
        <v>35</v>
      </c>
      <c r="L371" s="1">
        <f>(cocinacsv[[#This Row],[Ganancia neta]]*cocinacsv[[#This Row],[Cantidad Ordenada]])/(cocinacsv[[#This Row],[Precio Unitario]]*cocinacsv[[#This Row],[Cantidad Ordenada]])</f>
        <v>0.4</v>
      </c>
      <c r="M371">
        <f>cocinacsv[[#This Row],[Ganancia bruta]]*cocinacsv[[#This Row],[Cantidad Ordenada]]</f>
        <v>105</v>
      </c>
    </row>
    <row r="372" spans="1:13" x14ac:dyDescent="0.25">
      <c r="A372">
        <v>140</v>
      </c>
      <c r="B372">
        <v>11</v>
      </c>
      <c r="C372" t="s">
        <v>46</v>
      </c>
      <c r="D372" t="s">
        <v>1156</v>
      </c>
      <c r="E372">
        <v>10</v>
      </c>
      <c r="F372">
        <v>18</v>
      </c>
      <c r="G372">
        <v>2</v>
      </c>
      <c r="H372">
        <v>48</v>
      </c>
      <c r="I372" t="s">
        <v>1137</v>
      </c>
      <c r="J372">
        <f>cocinacsv[[#This Row],[Precio Unitario]]-cocinacsv[[#This Row],[Costo Unitario]]</f>
        <v>8</v>
      </c>
      <c r="K372">
        <f>cocinacsv[[#This Row],[Precio Unitario]]</f>
        <v>18</v>
      </c>
      <c r="L372" s="1">
        <f>(cocinacsv[[#This Row],[Ganancia neta]]*cocinacsv[[#This Row],[Cantidad Ordenada]])/(cocinacsv[[#This Row],[Precio Unitario]]*cocinacsv[[#This Row],[Cantidad Ordenada]])</f>
        <v>0.44444444444444442</v>
      </c>
      <c r="M372">
        <f>cocinacsv[[#This Row],[Ganancia bruta]]*cocinacsv[[#This Row],[Cantidad Ordenada]]</f>
        <v>36</v>
      </c>
    </row>
    <row r="373" spans="1:13" x14ac:dyDescent="0.25">
      <c r="A373">
        <v>141</v>
      </c>
      <c r="B373">
        <v>4</v>
      </c>
      <c r="C373" t="s">
        <v>42</v>
      </c>
      <c r="D373" t="s">
        <v>1155</v>
      </c>
      <c r="E373">
        <v>13</v>
      </c>
      <c r="F373">
        <v>21</v>
      </c>
      <c r="G373">
        <v>1</v>
      </c>
      <c r="H373">
        <v>28</v>
      </c>
      <c r="I373" t="s">
        <v>1137</v>
      </c>
      <c r="J373">
        <f>cocinacsv[[#This Row],[Precio Unitario]]-cocinacsv[[#This Row],[Costo Unitario]]</f>
        <v>8</v>
      </c>
      <c r="K373">
        <f>cocinacsv[[#This Row],[Precio Unitario]]</f>
        <v>21</v>
      </c>
      <c r="L373" s="1">
        <f>(cocinacsv[[#This Row],[Ganancia neta]]*cocinacsv[[#This Row],[Cantidad Ordenada]])/(cocinacsv[[#This Row],[Precio Unitario]]*cocinacsv[[#This Row],[Cantidad Ordenada]])</f>
        <v>0.38095238095238093</v>
      </c>
      <c r="M373">
        <f>cocinacsv[[#This Row],[Ganancia bruta]]*cocinacsv[[#This Row],[Cantidad Ordenada]]</f>
        <v>21</v>
      </c>
    </row>
    <row r="374" spans="1:13" x14ac:dyDescent="0.25">
      <c r="A374">
        <v>142</v>
      </c>
      <c r="B374">
        <v>14</v>
      </c>
      <c r="C374" t="s">
        <v>75</v>
      </c>
      <c r="D374" t="s">
        <v>1139</v>
      </c>
      <c r="E374">
        <v>14</v>
      </c>
      <c r="F374">
        <v>24</v>
      </c>
      <c r="G374">
        <v>3</v>
      </c>
      <c r="H374">
        <v>37</v>
      </c>
      <c r="I374" t="s">
        <v>1136</v>
      </c>
      <c r="J374">
        <f>cocinacsv[[#This Row],[Precio Unitario]]-cocinacsv[[#This Row],[Costo Unitario]]</f>
        <v>10</v>
      </c>
      <c r="K374">
        <f>cocinacsv[[#This Row],[Precio Unitario]]</f>
        <v>24</v>
      </c>
      <c r="L374" s="1">
        <f>(cocinacsv[[#This Row],[Ganancia neta]]*cocinacsv[[#This Row],[Cantidad Ordenada]])/(cocinacsv[[#This Row],[Precio Unitario]]*cocinacsv[[#This Row],[Cantidad Ordenada]])</f>
        <v>0.41666666666666669</v>
      </c>
      <c r="M374">
        <f>cocinacsv[[#This Row],[Ganancia bruta]]*cocinacsv[[#This Row],[Cantidad Ordenada]]</f>
        <v>72</v>
      </c>
    </row>
    <row r="375" spans="1:13" x14ac:dyDescent="0.25">
      <c r="A375">
        <v>142</v>
      </c>
      <c r="B375">
        <v>14</v>
      </c>
      <c r="C375" t="s">
        <v>89</v>
      </c>
      <c r="D375" t="s">
        <v>1154</v>
      </c>
      <c r="E375">
        <v>14</v>
      </c>
      <c r="F375">
        <v>23</v>
      </c>
      <c r="G375">
        <v>3</v>
      </c>
      <c r="H375">
        <v>11</v>
      </c>
      <c r="I375" t="s">
        <v>1137</v>
      </c>
      <c r="J375">
        <f>cocinacsv[[#This Row],[Precio Unitario]]-cocinacsv[[#This Row],[Costo Unitario]]</f>
        <v>9</v>
      </c>
      <c r="K375">
        <f>cocinacsv[[#This Row],[Precio Unitario]]</f>
        <v>23</v>
      </c>
      <c r="L375" s="1">
        <f>(cocinacsv[[#This Row],[Ganancia neta]]*cocinacsv[[#This Row],[Cantidad Ordenada]])/(cocinacsv[[#This Row],[Precio Unitario]]*cocinacsv[[#This Row],[Cantidad Ordenada]])</f>
        <v>0.39130434782608697</v>
      </c>
      <c r="M375">
        <f>cocinacsv[[#This Row],[Ganancia bruta]]*cocinacsv[[#This Row],[Cantidad Ordenada]]</f>
        <v>69</v>
      </c>
    </row>
    <row r="376" spans="1:13" x14ac:dyDescent="0.25">
      <c r="A376">
        <v>142</v>
      </c>
      <c r="B376">
        <v>14</v>
      </c>
      <c r="C376" t="s">
        <v>34</v>
      </c>
      <c r="D376" t="s">
        <v>1143</v>
      </c>
      <c r="E376">
        <v>25</v>
      </c>
      <c r="F376">
        <v>40</v>
      </c>
      <c r="G376">
        <v>1</v>
      </c>
      <c r="H376">
        <v>22</v>
      </c>
      <c r="I376" t="s">
        <v>1136</v>
      </c>
      <c r="J376">
        <f>cocinacsv[[#This Row],[Precio Unitario]]-cocinacsv[[#This Row],[Costo Unitario]]</f>
        <v>15</v>
      </c>
      <c r="K376">
        <f>cocinacsv[[#This Row],[Precio Unitario]]</f>
        <v>40</v>
      </c>
      <c r="L376" s="1">
        <f>(cocinacsv[[#This Row],[Ganancia neta]]*cocinacsv[[#This Row],[Cantidad Ordenada]])/(cocinacsv[[#This Row],[Precio Unitario]]*cocinacsv[[#This Row],[Cantidad Ordenada]])</f>
        <v>0.375</v>
      </c>
      <c r="M376">
        <f>cocinacsv[[#This Row],[Ganancia bruta]]*cocinacsv[[#This Row],[Cantidad Ordenada]]</f>
        <v>40</v>
      </c>
    </row>
    <row r="377" spans="1:13" x14ac:dyDescent="0.25">
      <c r="A377">
        <v>143</v>
      </c>
      <c r="B377">
        <v>9</v>
      </c>
      <c r="C377" t="s">
        <v>60</v>
      </c>
      <c r="D377" t="s">
        <v>1158</v>
      </c>
      <c r="E377">
        <v>15</v>
      </c>
      <c r="F377">
        <v>25</v>
      </c>
      <c r="G377">
        <v>2</v>
      </c>
      <c r="H377">
        <v>16</v>
      </c>
      <c r="I377" t="s">
        <v>1137</v>
      </c>
      <c r="J377">
        <f>cocinacsv[[#This Row],[Precio Unitario]]-cocinacsv[[#This Row],[Costo Unitario]]</f>
        <v>10</v>
      </c>
      <c r="K377">
        <f>cocinacsv[[#This Row],[Precio Unitario]]</f>
        <v>25</v>
      </c>
      <c r="L377" s="1">
        <f>(cocinacsv[[#This Row],[Ganancia neta]]*cocinacsv[[#This Row],[Cantidad Ordenada]])/(cocinacsv[[#This Row],[Precio Unitario]]*cocinacsv[[#This Row],[Cantidad Ordenada]])</f>
        <v>0.4</v>
      </c>
      <c r="M377">
        <f>cocinacsv[[#This Row],[Ganancia bruta]]*cocinacsv[[#This Row],[Cantidad Ordenada]]</f>
        <v>50</v>
      </c>
    </row>
    <row r="378" spans="1:13" x14ac:dyDescent="0.25">
      <c r="A378">
        <v>144</v>
      </c>
      <c r="B378">
        <v>18</v>
      </c>
      <c r="C378" t="s">
        <v>44</v>
      </c>
      <c r="D378" t="s">
        <v>1144</v>
      </c>
      <c r="E378">
        <v>22</v>
      </c>
      <c r="F378">
        <v>36</v>
      </c>
      <c r="G378">
        <v>1</v>
      </c>
      <c r="H378">
        <v>27</v>
      </c>
      <c r="I378" t="s">
        <v>1137</v>
      </c>
      <c r="J378">
        <f>cocinacsv[[#This Row],[Precio Unitario]]-cocinacsv[[#This Row],[Costo Unitario]]</f>
        <v>14</v>
      </c>
      <c r="K378">
        <f>cocinacsv[[#This Row],[Precio Unitario]]</f>
        <v>36</v>
      </c>
      <c r="L378" s="1">
        <f>(cocinacsv[[#This Row],[Ganancia neta]]*cocinacsv[[#This Row],[Cantidad Ordenada]])/(cocinacsv[[#This Row],[Precio Unitario]]*cocinacsv[[#This Row],[Cantidad Ordenada]])</f>
        <v>0.3888888888888889</v>
      </c>
      <c r="M378">
        <f>cocinacsv[[#This Row],[Ganancia bruta]]*cocinacsv[[#This Row],[Cantidad Ordenada]]</f>
        <v>36</v>
      </c>
    </row>
    <row r="379" spans="1:13" x14ac:dyDescent="0.25">
      <c r="A379">
        <v>144</v>
      </c>
      <c r="B379">
        <v>18</v>
      </c>
      <c r="C379" t="s">
        <v>53</v>
      </c>
      <c r="D379" t="s">
        <v>1148</v>
      </c>
      <c r="E379">
        <v>11</v>
      </c>
      <c r="F379">
        <v>19</v>
      </c>
      <c r="G379">
        <v>3</v>
      </c>
      <c r="H379">
        <v>51</v>
      </c>
      <c r="I379" t="s">
        <v>1136</v>
      </c>
      <c r="J379">
        <f>cocinacsv[[#This Row],[Precio Unitario]]-cocinacsv[[#This Row],[Costo Unitario]]</f>
        <v>8</v>
      </c>
      <c r="K379">
        <f>cocinacsv[[#This Row],[Precio Unitario]]</f>
        <v>19</v>
      </c>
      <c r="L379" s="1">
        <f>(cocinacsv[[#This Row],[Ganancia neta]]*cocinacsv[[#This Row],[Cantidad Ordenada]])/(cocinacsv[[#This Row],[Precio Unitario]]*cocinacsv[[#This Row],[Cantidad Ordenada]])</f>
        <v>0.42105263157894735</v>
      </c>
      <c r="M379">
        <f>cocinacsv[[#This Row],[Ganancia bruta]]*cocinacsv[[#This Row],[Cantidad Ordenada]]</f>
        <v>57</v>
      </c>
    </row>
    <row r="380" spans="1:13" x14ac:dyDescent="0.25">
      <c r="A380">
        <v>144</v>
      </c>
      <c r="B380">
        <v>18</v>
      </c>
      <c r="C380" t="s">
        <v>26</v>
      </c>
      <c r="D380" t="s">
        <v>1145</v>
      </c>
      <c r="E380">
        <v>17</v>
      </c>
      <c r="F380">
        <v>29</v>
      </c>
      <c r="G380">
        <v>2</v>
      </c>
      <c r="H380">
        <v>38</v>
      </c>
      <c r="I380" t="s">
        <v>1136</v>
      </c>
      <c r="J380">
        <f>cocinacsv[[#This Row],[Precio Unitario]]-cocinacsv[[#This Row],[Costo Unitario]]</f>
        <v>12</v>
      </c>
      <c r="K380">
        <f>cocinacsv[[#This Row],[Precio Unitario]]</f>
        <v>29</v>
      </c>
      <c r="L380" s="1">
        <f>(cocinacsv[[#This Row],[Ganancia neta]]*cocinacsv[[#This Row],[Cantidad Ordenada]])/(cocinacsv[[#This Row],[Precio Unitario]]*cocinacsv[[#This Row],[Cantidad Ordenada]])</f>
        <v>0.41379310344827586</v>
      </c>
      <c r="M380">
        <f>cocinacsv[[#This Row],[Ganancia bruta]]*cocinacsv[[#This Row],[Cantidad Ordenada]]</f>
        <v>58</v>
      </c>
    </row>
    <row r="381" spans="1:13" x14ac:dyDescent="0.25">
      <c r="A381">
        <v>144</v>
      </c>
      <c r="B381">
        <v>18</v>
      </c>
      <c r="C381" t="s">
        <v>38</v>
      </c>
      <c r="D381" t="s">
        <v>1152</v>
      </c>
      <c r="E381">
        <v>20</v>
      </c>
      <c r="F381">
        <v>34</v>
      </c>
      <c r="G381">
        <v>1</v>
      </c>
      <c r="H381">
        <v>34</v>
      </c>
      <c r="I381" t="s">
        <v>1137</v>
      </c>
      <c r="J381">
        <f>cocinacsv[[#This Row],[Precio Unitario]]-cocinacsv[[#This Row],[Costo Unitario]]</f>
        <v>14</v>
      </c>
      <c r="K381">
        <f>cocinacsv[[#This Row],[Precio Unitario]]</f>
        <v>34</v>
      </c>
      <c r="L381" s="1">
        <f>(cocinacsv[[#This Row],[Ganancia neta]]*cocinacsv[[#This Row],[Cantidad Ordenada]])/(cocinacsv[[#This Row],[Precio Unitario]]*cocinacsv[[#This Row],[Cantidad Ordenada]])</f>
        <v>0.41176470588235292</v>
      </c>
      <c r="M381">
        <f>cocinacsv[[#This Row],[Ganancia bruta]]*cocinacsv[[#This Row],[Cantidad Ordenada]]</f>
        <v>34</v>
      </c>
    </row>
    <row r="382" spans="1:13" x14ac:dyDescent="0.25">
      <c r="A382">
        <v>145</v>
      </c>
      <c r="B382">
        <v>2</v>
      </c>
      <c r="C382" t="s">
        <v>92</v>
      </c>
      <c r="D382" t="s">
        <v>1151</v>
      </c>
      <c r="E382">
        <v>13</v>
      </c>
      <c r="F382">
        <v>22</v>
      </c>
      <c r="G382">
        <v>3</v>
      </c>
      <c r="H382">
        <v>59</v>
      </c>
      <c r="I382" t="s">
        <v>1136</v>
      </c>
      <c r="J382">
        <f>cocinacsv[[#This Row],[Precio Unitario]]-cocinacsv[[#This Row],[Costo Unitario]]</f>
        <v>9</v>
      </c>
      <c r="K382">
        <f>cocinacsv[[#This Row],[Precio Unitario]]</f>
        <v>22</v>
      </c>
      <c r="L382" s="1">
        <f>(cocinacsv[[#This Row],[Ganancia neta]]*cocinacsv[[#This Row],[Cantidad Ordenada]])/(cocinacsv[[#This Row],[Precio Unitario]]*cocinacsv[[#This Row],[Cantidad Ordenada]])</f>
        <v>0.40909090909090912</v>
      </c>
      <c r="M382">
        <f>cocinacsv[[#This Row],[Ganancia bruta]]*cocinacsv[[#This Row],[Cantidad Ordenada]]</f>
        <v>66</v>
      </c>
    </row>
    <row r="383" spans="1:13" x14ac:dyDescent="0.25">
      <c r="A383">
        <v>145</v>
      </c>
      <c r="B383">
        <v>2</v>
      </c>
      <c r="C383" t="s">
        <v>40</v>
      </c>
      <c r="D383" t="s">
        <v>1140</v>
      </c>
      <c r="E383">
        <v>18</v>
      </c>
      <c r="F383">
        <v>30</v>
      </c>
      <c r="G383">
        <v>2</v>
      </c>
      <c r="H383">
        <v>47</v>
      </c>
      <c r="I383" t="s">
        <v>1137</v>
      </c>
      <c r="J383">
        <f>cocinacsv[[#This Row],[Precio Unitario]]-cocinacsv[[#This Row],[Costo Unitario]]</f>
        <v>12</v>
      </c>
      <c r="K383">
        <f>cocinacsv[[#This Row],[Precio Unitario]]</f>
        <v>30</v>
      </c>
      <c r="L383" s="1">
        <f>(cocinacsv[[#This Row],[Ganancia neta]]*cocinacsv[[#This Row],[Cantidad Ordenada]])/(cocinacsv[[#This Row],[Precio Unitario]]*cocinacsv[[#This Row],[Cantidad Ordenada]])</f>
        <v>0.4</v>
      </c>
      <c r="M383">
        <f>cocinacsv[[#This Row],[Ganancia bruta]]*cocinacsv[[#This Row],[Cantidad Ordenada]]</f>
        <v>60</v>
      </c>
    </row>
    <row r="384" spans="1:13" x14ac:dyDescent="0.25">
      <c r="A384">
        <v>146</v>
      </c>
      <c r="B384">
        <v>8</v>
      </c>
      <c r="C384" t="s">
        <v>56</v>
      </c>
      <c r="D384" t="s">
        <v>1141</v>
      </c>
      <c r="E384">
        <v>19</v>
      </c>
      <c r="F384">
        <v>31</v>
      </c>
      <c r="G384">
        <v>2</v>
      </c>
      <c r="H384">
        <v>47</v>
      </c>
      <c r="I384" t="s">
        <v>1137</v>
      </c>
      <c r="J384">
        <f>cocinacsv[[#This Row],[Precio Unitario]]-cocinacsv[[#This Row],[Costo Unitario]]</f>
        <v>12</v>
      </c>
      <c r="K384">
        <f>cocinacsv[[#This Row],[Precio Unitario]]</f>
        <v>31</v>
      </c>
      <c r="L384" s="1">
        <f>(cocinacsv[[#This Row],[Ganancia neta]]*cocinacsv[[#This Row],[Cantidad Ordenada]])/(cocinacsv[[#This Row],[Precio Unitario]]*cocinacsv[[#This Row],[Cantidad Ordenada]])</f>
        <v>0.38709677419354838</v>
      </c>
      <c r="M384">
        <f>cocinacsv[[#This Row],[Ganancia bruta]]*cocinacsv[[#This Row],[Cantidad Ordenada]]</f>
        <v>62</v>
      </c>
    </row>
    <row r="385" spans="1:13" x14ac:dyDescent="0.25">
      <c r="A385">
        <v>147</v>
      </c>
      <c r="B385">
        <v>5</v>
      </c>
      <c r="C385" t="s">
        <v>34</v>
      </c>
      <c r="D385" t="s">
        <v>1143</v>
      </c>
      <c r="E385">
        <v>25</v>
      </c>
      <c r="F385">
        <v>40</v>
      </c>
      <c r="G385">
        <v>1</v>
      </c>
      <c r="H385">
        <v>13</v>
      </c>
      <c r="I385" t="s">
        <v>1137</v>
      </c>
      <c r="J385">
        <f>cocinacsv[[#This Row],[Precio Unitario]]-cocinacsv[[#This Row],[Costo Unitario]]</f>
        <v>15</v>
      </c>
      <c r="K385">
        <f>cocinacsv[[#This Row],[Precio Unitario]]</f>
        <v>40</v>
      </c>
      <c r="L385" s="1">
        <f>(cocinacsv[[#This Row],[Ganancia neta]]*cocinacsv[[#This Row],[Cantidad Ordenada]])/(cocinacsv[[#This Row],[Precio Unitario]]*cocinacsv[[#This Row],[Cantidad Ordenada]])</f>
        <v>0.375</v>
      </c>
      <c r="M385">
        <f>cocinacsv[[#This Row],[Ganancia bruta]]*cocinacsv[[#This Row],[Cantidad Ordenada]]</f>
        <v>40</v>
      </c>
    </row>
    <row r="386" spans="1:13" x14ac:dyDescent="0.25">
      <c r="A386">
        <v>147</v>
      </c>
      <c r="B386">
        <v>5</v>
      </c>
      <c r="C386" t="s">
        <v>92</v>
      </c>
      <c r="D386" t="s">
        <v>1151</v>
      </c>
      <c r="E386">
        <v>13</v>
      </c>
      <c r="F386">
        <v>22</v>
      </c>
      <c r="G386">
        <v>2</v>
      </c>
      <c r="H386">
        <v>20</v>
      </c>
      <c r="I386" t="s">
        <v>1136</v>
      </c>
      <c r="J386">
        <f>cocinacsv[[#This Row],[Precio Unitario]]-cocinacsv[[#This Row],[Costo Unitario]]</f>
        <v>9</v>
      </c>
      <c r="K386">
        <f>cocinacsv[[#This Row],[Precio Unitario]]</f>
        <v>22</v>
      </c>
      <c r="L386" s="1">
        <f>(cocinacsv[[#This Row],[Ganancia neta]]*cocinacsv[[#This Row],[Cantidad Ordenada]])/(cocinacsv[[#This Row],[Precio Unitario]]*cocinacsv[[#This Row],[Cantidad Ordenada]])</f>
        <v>0.40909090909090912</v>
      </c>
      <c r="M386">
        <f>cocinacsv[[#This Row],[Ganancia bruta]]*cocinacsv[[#This Row],[Cantidad Ordenada]]</f>
        <v>44</v>
      </c>
    </row>
    <row r="387" spans="1:13" x14ac:dyDescent="0.25">
      <c r="A387">
        <v>148</v>
      </c>
      <c r="B387">
        <v>10</v>
      </c>
      <c r="C387" t="s">
        <v>26</v>
      </c>
      <c r="D387" t="s">
        <v>1145</v>
      </c>
      <c r="E387">
        <v>17</v>
      </c>
      <c r="F387">
        <v>29</v>
      </c>
      <c r="G387">
        <v>2</v>
      </c>
      <c r="H387">
        <v>31</v>
      </c>
      <c r="I387" t="s">
        <v>1136</v>
      </c>
      <c r="J387">
        <f>cocinacsv[[#This Row],[Precio Unitario]]-cocinacsv[[#This Row],[Costo Unitario]]</f>
        <v>12</v>
      </c>
      <c r="K387">
        <f>cocinacsv[[#This Row],[Precio Unitario]]</f>
        <v>29</v>
      </c>
      <c r="L387" s="1">
        <f>(cocinacsv[[#This Row],[Ganancia neta]]*cocinacsv[[#This Row],[Cantidad Ordenada]])/(cocinacsv[[#This Row],[Precio Unitario]]*cocinacsv[[#This Row],[Cantidad Ordenada]])</f>
        <v>0.41379310344827586</v>
      </c>
      <c r="M387">
        <f>cocinacsv[[#This Row],[Ganancia bruta]]*cocinacsv[[#This Row],[Cantidad Ordenada]]</f>
        <v>58</v>
      </c>
    </row>
    <row r="388" spans="1:13" x14ac:dyDescent="0.25">
      <c r="A388">
        <v>148</v>
      </c>
      <c r="B388">
        <v>10</v>
      </c>
      <c r="C388" t="s">
        <v>38</v>
      </c>
      <c r="D388" t="s">
        <v>1152</v>
      </c>
      <c r="E388">
        <v>20</v>
      </c>
      <c r="F388">
        <v>34</v>
      </c>
      <c r="G388">
        <v>2</v>
      </c>
      <c r="H388">
        <v>57</v>
      </c>
      <c r="I388" t="s">
        <v>1136</v>
      </c>
      <c r="J388">
        <f>cocinacsv[[#This Row],[Precio Unitario]]-cocinacsv[[#This Row],[Costo Unitario]]</f>
        <v>14</v>
      </c>
      <c r="K388">
        <f>cocinacsv[[#This Row],[Precio Unitario]]</f>
        <v>34</v>
      </c>
      <c r="L388" s="1">
        <f>(cocinacsv[[#This Row],[Ganancia neta]]*cocinacsv[[#This Row],[Cantidad Ordenada]])/(cocinacsv[[#This Row],[Precio Unitario]]*cocinacsv[[#This Row],[Cantidad Ordenada]])</f>
        <v>0.41176470588235292</v>
      </c>
      <c r="M388">
        <f>cocinacsv[[#This Row],[Ganancia bruta]]*cocinacsv[[#This Row],[Cantidad Ordenada]]</f>
        <v>68</v>
      </c>
    </row>
    <row r="389" spans="1:13" x14ac:dyDescent="0.25">
      <c r="A389">
        <v>148</v>
      </c>
      <c r="B389">
        <v>10</v>
      </c>
      <c r="C389" t="s">
        <v>66</v>
      </c>
      <c r="D389" t="s">
        <v>1153</v>
      </c>
      <c r="E389">
        <v>12</v>
      </c>
      <c r="F389">
        <v>20</v>
      </c>
      <c r="G389">
        <v>3</v>
      </c>
      <c r="H389">
        <v>46</v>
      </c>
      <c r="I389" t="s">
        <v>1136</v>
      </c>
      <c r="J389">
        <f>cocinacsv[[#This Row],[Precio Unitario]]-cocinacsv[[#This Row],[Costo Unitario]]</f>
        <v>8</v>
      </c>
      <c r="K389">
        <f>cocinacsv[[#This Row],[Precio Unitario]]</f>
        <v>20</v>
      </c>
      <c r="L389" s="1">
        <f>(cocinacsv[[#This Row],[Ganancia neta]]*cocinacsv[[#This Row],[Cantidad Ordenada]])/(cocinacsv[[#This Row],[Precio Unitario]]*cocinacsv[[#This Row],[Cantidad Ordenada]])</f>
        <v>0.4</v>
      </c>
      <c r="M389">
        <f>cocinacsv[[#This Row],[Ganancia bruta]]*cocinacsv[[#This Row],[Cantidad Ordenada]]</f>
        <v>60</v>
      </c>
    </row>
    <row r="390" spans="1:13" x14ac:dyDescent="0.25">
      <c r="A390">
        <v>148</v>
      </c>
      <c r="B390">
        <v>10</v>
      </c>
      <c r="C390" t="s">
        <v>71</v>
      </c>
      <c r="D390" t="s">
        <v>1157</v>
      </c>
      <c r="E390">
        <v>15</v>
      </c>
      <c r="F390">
        <v>26</v>
      </c>
      <c r="G390">
        <v>1</v>
      </c>
      <c r="H390">
        <v>25</v>
      </c>
      <c r="I390" t="s">
        <v>1136</v>
      </c>
      <c r="J390">
        <f>cocinacsv[[#This Row],[Precio Unitario]]-cocinacsv[[#This Row],[Costo Unitario]]</f>
        <v>11</v>
      </c>
      <c r="K390">
        <f>cocinacsv[[#This Row],[Precio Unitario]]</f>
        <v>26</v>
      </c>
      <c r="L390" s="1">
        <f>(cocinacsv[[#This Row],[Ganancia neta]]*cocinacsv[[#This Row],[Cantidad Ordenada]])/(cocinacsv[[#This Row],[Precio Unitario]]*cocinacsv[[#This Row],[Cantidad Ordenada]])</f>
        <v>0.42307692307692307</v>
      </c>
      <c r="M390">
        <f>cocinacsv[[#This Row],[Ganancia bruta]]*cocinacsv[[#This Row],[Cantidad Ordenada]]</f>
        <v>26</v>
      </c>
    </row>
    <row r="391" spans="1:13" x14ac:dyDescent="0.25">
      <c r="A391">
        <v>149</v>
      </c>
      <c r="B391">
        <v>18</v>
      </c>
      <c r="C391" t="s">
        <v>38</v>
      </c>
      <c r="D391" t="s">
        <v>1152</v>
      </c>
      <c r="E391">
        <v>20</v>
      </c>
      <c r="F391">
        <v>34</v>
      </c>
      <c r="G391">
        <v>3</v>
      </c>
      <c r="H391">
        <v>28</v>
      </c>
      <c r="I391" t="s">
        <v>1137</v>
      </c>
      <c r="J391">
        <f>cocinacsv[[#This Row],[Precio Unitario]]-cocinacsv[[#This Row],[Costo Unitario]]</f>
        <v>14</v>
      </c>
      <c r="K391">
        <f>cocinacsv[[#This Row],[Precio Unitario]]</f>
        <v>34</v>
      </c>
      <c r="L391" s="1">
        <f>(cocinacsv[[#This Row],[Ganancia neta]]*cocinacsv[[#This Row],[Cantidad Ordenada]])/(cocinacsv[[#This Row],[Precio Unitario]]*cocinacsv[[#This Row],[Cantidad Ordenada]])</f>
        <v>0.41176470588235292</v>
      </c>
      <c r="M391">
        <f>cocinacsv[[#This Row],[Ganancia bruta]]*cocinacsv[[#This Row],[Cantidad Ordenada]]</f>
        <v>102</v>
      </c>
    </row>
    <row r="392" spans="1:13" x14ac:dyDescent="0.25">
      <c r="A392">
        <v>149</v>
      </c>
      <c r="B392">
        <v>18</v>
      </c>
      <c r="C392" t="s">
        <v>40</v>
      </c>
      <c r="D392" t="s">
        <v>1140</v>
      </c>
      <c r="E392">
        <v>18</v>
      </c>
      <c r="F392">
        <v>30</v>
      </c>
      <c r="G392">
        <v>1</v>
      </c>
      <c r="H392">
        <v>38</v>
      </c>
      <c r="I392" t="s">
        <v>1137</v>
      </c>
      <c r="J392">
        <f>cocinacsv[[#This Row],[Precio Unitario]]-cocinacsv[[#This Row],[Costo Unitario]]</f>
        <v>12</v>
      </c>
      <c r="K392">
        <f>cocinacsv[[#This Row],[Precio Unitario]]</f>
        <v>30</v>
      </c>
      <c r="L392" s="1">
        <f>(cocinacsv[[#This Row],[Ganancia neta]]*cocinacsv[[#This Row],[Cantidad Ordenada]])/(cocinacsv[[#This Row],[Precio Unitario]]*cocinacsv[[#This Row],[Cantidad Ordenada]])</f>
        <v>0.4</v>
      </c>
      <c r="M392">
        <f>cocinacsv[[#This Row],[Ganancia bruta]]*cocinacsv[[#This Row],[Cantidad Ordenada]]</f>
        <v>30</v>
      </c>
    </row>
    <row r="393" spans="1:13" x14ac:dyDescent="0.25">
      <c r="A393">
        <v>149</v>
      </c>
      <c r="B393">
        <v>18</v>
      </c>
      <c r="C393" t="s">
        <v>46</v>
      </c>
      <c r="D393" t="s">
        <v>1156</v>
      </c>
      <c r="E393">
        <v>10</v>
      </c>
      <c r="F393">
        <v>18</v>
      </c>
      <c r="G393">
        <v>2</v>
      </c>
      <c r="H393">
        <v>25</v>
      </c>
      <c r="I393" t="s">
        <v>1136</v>
      </c>
      <c r="J393">
        <f>cocinacsv[[#This Row],[Precio Unitario]]-cocinacsv[[#This Row],[Costo Unitario]]</f>
        <v>8</v>
      </c>
      <c r="K393">
        <f>cocinacsv[[#This Row],[Precio Unitario]]</f>
        <v>18</v>
      </c>
      <c r="L393" s="1">
        <f>(cocinacsv[[#This Row],[Ganancia neta]]*cocinacsv[[#This Row],[Cantidad Ordenada]])/(cocinacsv[[#This Row],[Precio Unitario]]*cocinacsv[[#This Row],[Cantidad Ordenada]])</f>
        <v>0.44444444444444442</v>
      </c>
      <c r="M393">
        <f>cocinacsv[[#This Row],[Ganancia bruta]]*cocinacsv[[#This Row],[Cantidad Ordenada]]</f>
        <v>36</v>
      </c>
    </row>
    <row r="394" spans="1:13" x14ac:dyDescent="0.25">
      <c r="A394">
        <v>149</v>
      </c>
      <c r="B394">
        <v>18</v>
      </c>
      <c r="C394" t="s">
        <v>26</v>
      </c>
      <c r="D394" t="s">
        <v>1145</v>
      </c>
      <c r="E394">
        <v>17</v>
      </c>
      <c r="F394">
        <v>29</v>
      </c>
      <c r="G394">
        <v>2</v>
      </c>
      <c r="H394">
        <v>48</v>
      </c>
      <c r="I394" t="s">
        <v>1137</v>
      </c>
      <c r="J394">
        <f>cocinacsv[[#This Row],[Precio Unitario]]-cocinacsv[[#This Row],[Costo Unitario]]</f>
        <v>12</v>
      </c>
      <c r="K394">
        <f>cocinacsv[[#This Row],[Precio Unitario]]</f>
        <v>29</v>
      </c>
      <c r="L394" s="1">
        <f>(cocinacsv[[#This Row],[Ganancia neta]]*cocinacsv[[#This Row],[Cantidad Ordenada]])/(cocinacsv[[#This Row],[Precio Unitario]]*cocinacsv[[#This Row],[Cantidad Ordenada]])</f>
        <v>0.41379310344827586</v>
      </c>
      <c r="M394">
        <f>cocinacsv[[#This Row],[Ganancia bruta]]*cocinacsv[[#This Row],[Cantidad Ordenada]]</f>
        <v>58</v>
      </c>
    </row>
    <row r="395" spans="1:13" x14ac:dyDescent="0.25">
      <c r="A395">
        <v>150</v>
      </c>
      <c r="B395">
        <v>18</v>
      </c>
      <c r="C395" t="s">
        <v>92</v>
      </c>
      <c r="D395" t="s">
        <v>1151</v>
      </c>
      <c r="E395">
        <v>13</v>
      </c>
      <c r="F395">
        <v>22</v>
      </c>
      <c r="G395">
        <v>2</v>
      </c>
      <c r="H395">
        <v>19</v>
      </c>
      <c r="I395" t="s">
        <v>1136</v>
      </c>
      <c r="J395">
        <f>cocinacsv[[#This Row],[Precio Unitario]]-cocinacsv[[#This Row],[Costo Unitario]]</f>
        <v>9</v>
      </c>
      <c r="K395">
        <f>cocinacsv[[#This Row],[Precio Unitario]]</f>
        <v>22</v>
      </c>
      <c r="L395" s="1">
        <f>(cocinacsv[[#This Row],[Ganancia neta]]*cocinacsv[[#This Row],[Cantidad Ordenada]])/(cocinacsv[[#This Row],[Precio Unitario]]*cocinacsv[[#This Row],[Cantidad Ordenada]])</f>
        <v>0.40909090909090912</v>
      </c>
      <c r="M395">
        <f>cocinacsv[[#This Row],[Ganancia bruta]]*cocinacsv[[#This Row],[Cantidad Ordenada]]</f>
        <v>44</v>
      </c>
    </row>
    <row r="396" spans="1:13" x14ac:dyDescent="0.25">
      <c r="A396">
        <v>150</v>
      </c>
      <c r="B396">
        <v>18</v>
      </c>
      <c r="C396" t="s">
        <v>112</v>
      </c>
      <c r="D396" t="s">
        <v>1146</v>
      </c>
      <c r="E396">
        <v>20</v>
      </c>
      <c r="F396">
        <v>33</v>
      </c>
      <c r="G396">
        <v>2</v>
      </c>
      <c r="H396">
        <v>57</v>
      </c>
      <c r="I396" t="s">
        <v>1137</v>
      </c>
      <c r="J396">
        <f>cocinacsv[[#This Row],[Precio Unitario]]-cocinacsv[[#This Row],[Costo Unitario]]</f>
        <v>13</v>
      </c>
      <c r="K396">
        <f>cocinacsv[[#This Row],[Precio Unitario]]</f>
        <v>33</v>
      </c>
      <c r="L396" s="1">
        <f>(cocinacsv[[#This Row],[Ganancia neta]]*cocinacsv[[#This Row],[Cantidad Ordenada]])/(cocinacsv[[#This Row],[Precio Unitario]]*cocinacsv[[#This Row],[Cantidad Ordenada]])</f>
        <v>0.39393939393939392</v>
      </c>
      <c r="M396">
        <f>cocinacsv[[#This Row],[Ganancia bruta]]*cocinacsv[[#This Row],[Cantidad Ordenada]]</f>
        <v>66</v>
      </c>
    </row>
    <row r="397" spans="1:13" x14ac:dyDescent="0.25">
      <c r="A397">
        <v>150</v>
      </c>
      <c r="B397">
        <v>18</v>
      </c>
      <c r="C397" t="s">
        <v>66</v>
      </c>
      <c r="D397" t="s">
        <v>1153</v>
      </c>
      <c r="E397">
        <v>12</v>
      </c>
      <c r="F397">
        <v>20</v>
      </c>
      <c r="G397">
        <v>2</v>
      </c>
      <c r="H397">
        <v>30</v>
      </c>
      <c r="I397" t="s">
        <v>1137</v>
      </c>
      <c r="J397">
        <f>cocinacsv[[#This Row],[Precio Unitario]]-cocinacsv[[#This Row],[Costo Unitario]]</f>
        <v>8</v>
      </c>
      <c r="K397">
        <f>cocinacsv[[#This Row],[Precio Unitario]]</f>
        <v>20</v>
      </c>
      <c r="L397" s="1">
        <f>(cocinacsv[[#This Row],[Ganancia neta]]*cocinacsv[[#This Row],[Cantidad Ordenada]])/(cocinacsv[[#This Row],[Precio Unitario]]*cocinacsv[[#This Row],[Cantidad Ordenada]])</f>
        <v>0.4</v>
      </c>
      <c r="M397">
        <f>cocinacsv[[#This Row],[Ganancia bruta]]*cocinacsv[[#This Row],[Cantidad Ordenada]]</f>
        <v>40</v>
      </c>
    </row>
    <row r="398" spans="1:13" x14ac:dyDescent="0.25">
      <c r="A398">
        <v>151</v>
      </c>
      <c r="B398">
        <v>6</v>
      </c>
      <c r="C398" t="s">
        <v>89</v>
      </c>
      <c r="D398" t="s">
        <v>1154</v>
      </c>
      <c r="E398">
        <v>14</v>
      </c>
      <c r="F398">
        <v>23</v>
      </c>
      <c r="G398">
        <v>3</v>
      </c>
      <c r="H398">
        <v>13</v>
      </c>
      <c r="I398" t="s">
        <v>1136</v>
      </c>
      <c r="J398">
        <f>cocinacsv[[#This Row],[Precio Unitario]]-cocinacsv[[#This Row],[Costo Unitario]]</f>
        <v>9</v>
      </c>
      <c r="K398">
        <f>cocinacsv[[#This Row],[Precio Unitario]]</f>
        <v>23</v>
      </c>
      <c r="L398" s="1">
        <f>(cocinacsv[[#This Row],[Ganancia neta]]*cocinacsv[[#This Row],[Cantidad Ordenada]])/(cocinacsv[[#This Row],[Precio Unitario]]*cocinacsv[[#This Row],[Cantidad Ordenada]])</f>
        <v>0.39130434782608697</v>
      </c>
      <c r="M398">
        <f>cocinacsv[[#This Row],[Ganancia bruta]]*cocinacsv[[#This Row],[Cantidad Ordenada]]</f>
        <v>69</v>
      </c>
    </row>
    <row r="399" spans="1:13" x14ac:dyDescent="0.25">
      <c r="A399">
        <v>151</v>
      </c>
      <c r="B399">
        <v>6</v>
      </c>
      <c r="C399" t="s">
        <v>42</v>
      </c>
      <c r="D399" t="s">
        <v>1155</v>
      </c>
      <c r="E399">
        <v>13</v>
      </c>
      <c r="F399">
        <v>21</v>
      </c>
      <c r="G399">
        <v>3</v>
      </c>
      <c r="H399">
        <v>6</v>
      </c>
      <c r="I399" t="s">
        <v>1136</v>
      </c>
      <c r="J399">
        <f>cocinacsv[[#This Row],[Precio Unitario]]-cocinacsv[[#This Row],[Costo Unitario]]</f>
        <v>8</v>
      </c>
      <c r="K399">
        <f>cocinacsv[[#This Row],[Precio Unitario]]</f>
        <v>21</v>
      </c>
      <c r="L399" s="1">
        <f>(cocinacsv[[#This Row],[Ganancia neta]]*cocinacsv[[#This Row],[Cantidad Ordenada]])/(cocinacsv[[#This Row],[Precio Unitario]]*cocinacsv[[#This Row],[Cantidad Ordenada]])</f>
        <v>0.38095238095238093</v>
      </c>
      <c r="M399">
        <f>cocinacsv[[#This Row],[Ganancia bruta]]*cocinacsv[[#This Row],[Cantidad Ordenada]]</f>
        <v>63</v>
      </c>
    </row>
    <row r="400" spans="1:13" x14ac:dyDescent="0.25">
      <c r="A400">
        <v>152</v>
      </c>
      <c r="B400">
        <v>5</v>
      </c>
      <c r="C400" t="s">
        <v>30</v>
      </c>
      <c r="D400" t="s">
        <v>1147</v>
      </c>
      <c r="E400">
        <v>16</v>
      </c>
      <c r="F400">
        <v>28</v>
      </c>
      <c r="G400">
        <v>2</v>
      </c>
      <c r="H400">
        <v>12</v>
      </c>
      <c r="I400" t="s">
        <v>1136</v>
      </c>
      <c r="J400">
        <f>cocinacsv[[#This Row],[Precio Unitario]]-cocinacsv[[#This Row],[Costo Unitario]]</f>
        <v>12</v>
      </c>
      <c r="K400">
        <f>cocinacsv[[#This Row],[Precio Unitario]]</f>
        <v>28</v>
      </c>
      <c r="L400" s="1">
        <f>(cocinacsv[[#This Row],[Ganancia neta]]*cocinacsv[[#This Row],[Cantidad Ordenada]])/(cocinacsv[[#This Row],[Precio Unitario]]*cocinacsv[[#This Row],[Cantidad Ordenada]])</f>
        <v>0.42857142857142855</v>
      </c>
      <c r="M400">
        <f>cocinacsv[[#This Row],[Ganancia bruta]]*cocinacsv[[#This Row],[Cantidad Ordenada]]</f>
        <v>56</v>
      </c>
    </row>
    <row r="401" spans="1:13" x14ac:dyDescent="0.25">
      <c r="A401">
        <v>153</v>
      </c>
      <c r="B401">
        <v>10</v>
      </c>
      <c r="C401" t="s">
        <v>112</v>
      </c>
      <c r="D401" t="s">
        <v>1146</v>
      </c>
      <c r="E401">
        <v>20</v>
      </c>
      <c r="F401">
        <v>33</v>
      </c>
      <c r="G401">
        <v>3</v>
      </c>
      <c r="H401">
        <v>10</v>
      </c>
      <c r="I401" t="s">
        <v>1137</v>
      </c>
      <c r="J401">
        <f>cocinacsv[[#This Row],[Precio Unitario]]-cocinacsv[[#This Row],[Costo Unitario]]</f>
        <v>13</v>
      </c>
      <c r="K401">
        <f>cocinacsv[[#This Row],[Precio Unitario]]</f>
        <v>33</v>
      </c>
      <c r="L401" s="1">
        <f>(cocinacsv[[#This Row],[Ganancia neta]]*cocinacsv[[#This Row],[Cantidad Ordenada]])/(cocinacsv[[#This Row],[Precio Unitario]]*cocinacsv[[#This Row],[Cantidad Ordenada]])</f>
        <v>0.39393939393939392</v>
      </c>
      <c r="M401">
        <f>cocinacsv[[#This Row],[Ganancia bruta]]*cocinacsv[[#This Row],[Cantidad Ordenada]]</f>
        <v>99</v>
      </c>
    </row>
    <row r="402" spans="1:13" x14ac:dyDescent="0.25">
      <c r="A402">
        <v>153</v>
      </c>
      <c r="B402">
        <v>10</v>
      </c>
      <c r="C402" t="s">
        <v>75</v>
      </c>
      <c r="D402" t="s">
        <v>1139</v>
      </c>
      <c r="E402">
        <v>14</v>
      </c>
      <c r="F402">
        <v>24</v>
      </c>
      <c r="G402">
        <v>1</v>
      </c>
      <c r="H402">
        <v>53</v>
      </c>
      <c r="I402" t="s">
        <v>1137</v>
      </c>
      <c r="J402">
        <f>cocinacsv[[#This Row],[Precio Unitario]]-cocinacsv[[#This Row],[Costo Unitario]]</f>
        <v>10</v>
      </c>
      <c r="K402">
        <f>cocinacsv[[#This Row],[Precio Unitario]]</f>
        <v>24</v>
      </c>
      <c r="L402" s="1">
        <f>(cocinacsv[[#This Row],[Ganancia neta]]*cocinacsv[[#This Row],[Cantidad Ordenada]])/(cocinacsv[[#This Row],[Precio Unitario]]*cocinacsv[[#This Row],[Cantidad Ordenada]])</f>
        <v>0.41666666666666669</v>
      </c>
      <c r="M402">
        <f>cocinacsv[[#This Row],[Ganancia bruta]]*cocinacsv[[#This Row],[Cantidad Ordenada]]</f>
        <v>24</v>
      </c>
    </row>
    <row r="403" spans="1:13" x14ac:dyDescent="0.25">
      <c r="A403">
        <v>153</v>
      </c>
      <c r="B403">
        <v>10</v>
      </c>
      <c r="C403" t="s">
        <v>34</v>
      </c>
      <c r="D403" t="s">
        <v>1143</v>
      </c>
      <c r="E403">
        <v>25</v>
      </c>
      <c r="F403">
        <v>40</v>
      </c>
      <c r="G403">
        <v>2</v>
      </c>
      <c r="H403">
        <v>26</v>
      </c>
      <c r="I403" t="s">
        <v>1136</v>
      </c>
      <c r="J403">
        <f>cocinacsv[[#This Row],[Precio Unitario]]-cocinacsv[[#This Row],[Costo Unitario]]</f>
        <v>15</v>
      </c>
      <c r="K403">
        <f>cocinacsv[[#This Row],[Precio Unitario]]</f>
        <v>40</v>
      </c>
      <c r="L403" s="1">
        <f>(cocinacsv[[#This Row],[Ganancia neta]]*cocinacsv[[#This Row],[Cantidad Ordenada]])/(cocinacsv[[#This Row],[Precio Unitario]]*cocinacsv[[#This Row],[Cantidad Ordenada]])</f>
        <v>0.375</v>
      </c>
      <c r="M403">
        <f>cocinacsv[[#This Row],[Ganancia bruta]]*cocinacsv[[#This Row],[Cantidad Ordenada]]</f>
        <v>80</v>
      </c>
    </row>
    <row r="404" spans="1:13" x14ac:dyDescent="0.25">
      <c r="A404">
        <v>154</v>
      </c>
      <c r="B404">
        <v>11</v>
      </c>
      <c r="C404" t="s">
        <v>44</v>
      </c>
      <c r="D404" t="s">
        <v>1144</v>
      </c>
      <c r="E404">
        <v>22</v>
      </c>
      <c r="F404">
        <v>36</v>
      </c>
      <c r="G404">
        <v>3</v>
      </c>
      <c r="H404">
        <v>52</v>
      </c>
      <c r="I404" t="s">
        <v>1136</v>
      </c>
      <c r="J404">
        <f>cocinacsv[[#This Row],[Precio Unitario]]-cocinacsv[[#This Row],[Costo Unitario]]</f>
        <v>14</v>
      </c>
      <c r="K404">
        <f>cocinacsv[[#This Row],[Precio Unitario]]</f>
        <v>36</v>
      </c>
      <c r="L404" s="1">
        <f>(cocinacsv[[#This Row],[Ganancia neta]]*cocinacsv[[#This Row],[Cantidad Ordenada]])/(cocinacsv[[#This Row],[Precio Unitario]]*cocinacsv[[#This Row],[Cantidad Ordenada]])</f>
        <v>0.3888888888888889</v>
      </c>
      <c r="M404">
        <f>cocinacsv[[#This Row],[Ganancia bruta]]*cocinacsv[[#This Row],[Cantidad Ordenada]]</f>
        <v>108</v>
      </c>
    </row>
    <row r="405" spans="1:13" x14ac:dyDescent="0.25">
      <c r="A405">
        <v>154</v>
      </c>
      <c r="B405">
        <v>11</v>
      </c>
      <c r="C405" t="s">
        <v>46</v>
      </c>
      <c r="D405" t="s">
        <v>1156</v>
      </c>
      <c r="E405">
        <v>10</v>
      </c>
      <c r="F405">
        <v>18</v>
      </c>
      <c r="G405">
        <v>2</v>
      </c>
      <c r="H405">
        <v>30</v>
      </c>
      <c r="I405" t="s">
        <v>1136</v>
      </c>
      <c r="J405">
        <f>cocinacsv[[#This Row],[Precio Unitario]]-cocinacsv[[#This Row],[Costo Unitario]]</f>
        <v>8</v>
      </c>
      <c r="K405">
        <f>cocinacsv[[#This Row],[Precio Unitario]]</f>
        <v>18</v>
      </c>
      <c r="L405" s="1">
        <f>(cocinacsv[[#This Row],[Ganancia neta]]*cocinacsv[[#This Row],[Cantidad Ordenada]])/(cocinacsv[[#This Row],[Precio Unitario]]*cocinacsv[[#This Row],[Cantidad Ordenada]])</f>
        <v>0.44444444444444442</v>
      </c>
      <c r="M405">
        <f>cocinacsv[[#This Row],[Ganancia bruta]]*cocinacsv[[#This Row],[Cantidad Ordenada]]</f>
        <v>36</v>
      </c>
    </row>
    <row r="406" spans="1:13" x14ac:dyDescent="0.25">
      <c r="A406">
        <v>155</v>
      </c>
      <c r="B406">
        <v>7</v>
      </c>
      <c r="C406" t="s">
        <v>50</v>
      </c>
      <c r="D406" t="s">
        <v>1142</v>
      </c>
      <c r="E406">
        <v>16</v>
      </c>
      <c r="F406">
        <v>27</v>
      </c>
      <c r="G406">
        <v>2</v>
      </c>
      <c r="H406">
        <v>24</v>
      </c>
      <c r="I406" t="s">
        <v>1137</v>
      </c>
      <c r="J406">
        <f>cocinacsv[[#This Row],[Precio Unitario]]-cocinacsv[[#This Row],[Costo Unitario]]</f>
        <v>11</v>
      </c>
      <c r="K406">
        <f>cocinacsv[[#This Row],[Precio Unitario]]</f>
        <v>27</v>
      </c>
      <c r="L406" s="1">
        <f>(cocinacsv[[#This Row],[Ganancia neta]]*cocinacsv[[#This Row],[Cantidad Ordenada]])/(cocinacsv[[#This Row],[Precio Unitario]]*cocinacsv[[#This Row],[Cantidad Ordenada]])</f>
        <v>0.40740740740740738</v>
      </c>
      <c r="M406">
        <f>cocinacsv[[#This Row],[Ganancia bruta]]*cocinacsv[[#This Row],[Cantidad Ordenada]]</f>
        <v>54</v>
      </c>
    </row>
    <row r="407" spans="1:13" x14ac:dyDescent="0.25">
      <c r="A407">
        <v>155</v>
      </c>
      <c r="B407">
        <v>7</v>
      </c>
      <c r="C407" t="s">
        <v>56</v>
      </c>
      <c r="D407" t="s">
        <v>1141</v>
      </c>
      <c r="E407">
        <v>19</v>
      </c>
      <c r="F407">
        <v>31</v>
      </c>
      <c r="G407">
        <v>2</v>
      </c>
      <c r="H407">
        <v>43</v>
      </c>
      <c r="I407" t="s">
        <v>1136</v>
      </c>
      <c r="J407">
        <f>cocinacsv[[#This Row],[Precio Unitario]]-cocinacsv[[#This Row],[Costo Unitario]]</f>
        <v>12</v>
      </c>
      <c r="K407">
        <f>cocinacsv[[#This Row],[Precio Unitario]]</f>
        <v>31</v>
      </c>
      <c r="L407" s="1">
        <f>(cocinacsv[[#This Row],[Ganancia neta]]*cocinacsv[[#This Row],[Cantidad Ordenada]])/(cocinacsv[[#This Row],[Precio Unitario]]*cocinacsv[[#This Row],[Cantidad Ordenada]])</f>
        <v>0.38709677419354838</v>
      </c>
      <c r="M407">
        <f>cocinacsv[[#This Row],[Ganancia bruta]]*cocinacsv[[#This Row],[Cantidad Ordenada]]</f>
        <v>62</v>
      </c>
    </row>
    <row r="408" spans="1:13" x14ac:dyDescent="0.25">
      <c r="A408">
        <v>155</v>
      </c>
      <c r="B408">
        <v>7</v>
      </c>
      <c r="C408" t="s">
        <v>66</v>
      </c>
      <c r="D408" t="s">
        <v>1153</v>
      </c>
      <c r="E408">
        <v>12</v>
      </c>
      <c r="F408">
        <v>20</v>
      </c>
      <c r="G408">
        <v>1</v>
      </c>
      <c r="H408">
        <v>33</v>
      </c>
      <c r="I408" t="s">
        <v>1137</v>
      </c>
      <c r="J408">
        <f>cocinacsv[[#This Row],[Precio Unitario]]-cocinacsv[[#This Row],[Costo Unitario]]</f>
        <v>8</v>
      </c>
      <c r="K408">
        <f>cocinacsv[[#This Row],[Precio Unitario]]</f>
        <v>20</v>
      </c>
      <c r="L408" s="1">
        <f>(cocinacsv[[#This Row],[Ganancia neta]]*cocinacsv[[#This Row],[Cantidad Ordenada]])/(cocinacsv[[#This Row],[Precio Unitario]]*cocinacsv[[#This Row],[Cantidad Ordenada]])</f>
        <v>0.4</v>
      </c>
      <c r="M408">
        <f>cocinacsv[[#This Row],[Ganancia bruta]]*cocinacsv[[#This Row],[Cantidad Ordenada]]</f>
        <v>20</v>
      </c>
    </row>
    <row r="409" spans="1:13" x14ac:dyDescent="0.25">
      <c r="A409">
        <v>156</v>
      </c>
      <c r="B409">
        <v>6</v>
      </c>
      <c r="C409" t="s">
        <v>30</v>
      </c>
      <c r="D409" t="s">
        <v>1147</v>
      </c>
      <c r="E409">
        <v>16</v>
      </c>
      <c r="F409">
        <v>28</v>
      </c>
      <c r="G409">
        <v>2</v>
      </c>
      <c r="H409">
        <v>6</v>
      </c>
      <c r="I409" t="s">
        <v>1136</v>
      </c>
      <c r="J409">
        <f>cocinacsv[[#This Row],[Precio Unitario]]-cocinacsv[[#This Row],[Costo Unitario]]</f>
        <v>12</v>
      </c>
      <c r="K409">
        <f>cocinacsv[[#This Row],[Precio Unitario]]</f>
        <v>28</v>
      </c>
      <c r="L409" s="1">
        <f>(cocinacsv[[#This Row],[Ganancia neta]]*cocinacsv[[#This Row],[Cantidad Ordenada]])/(cocinacsv[[#This Row],[Precio Unitario]]*cocinacsv[[#This Row],[Cantidad Ordenada]])</f>
        <v>0.42857142857142855</v>
      </c>
      <c r="M409">
        <f>cocinacsv[[#This Row],[Ganancia bruta]]*cocinacsv[[#This Row],[Cantidad Ordenada]]</f>
        <v>56</v>
      </c>
    </row>
    <row r="410" spans="1:13" x14ac:dyDescent="0.25">
      <c r="A410">
        <v>157</v>
      </c>
      <c r="B410">
        <v>13</v>
      </c>
      <c r="C410" t="s">
        <v>60</v>
      </c>
      <c r="D410" t="s">
        <v>1158</v>
      </c>
      <c r="E410">
        <v>15</v>
      </c>
      <c r="F410">
        <v>25</v>
      </c>
      <c r="G410">
        <v>3</v>
      </c>
      <c r="H410">
        <v>48</v>
      </c>
      <c r="I410" t="s">
        <v>1137</v>
      </c>
      <c r="J410">
        <f>cocinacsv[[#This Row],[Precio Unitario]]-cocinacsv[[#This Row],[Costo Unitario]]</f>
        <v>10</v>
      </c>
      <c r="K410">
        <f>cocinacsv[[#This Row],[Precio Unitario]]</f>
        <v>25</v>
      </c>
      <c r="L410" s="1">
        <f>(cocinacsv[[#This Row],[Ganancia neta]]*cocinacsv[[#This Row],[Cantidad Ordenada]])/(cocinacsv[[#This Row],[Precio Unitario]]*cocinacsv[[#This Row],[Cantidad Ordenada]])</f>
        <v>0.4</v>
      </c>
      <c r="M410">
        <f>cocinacsv[[#This Row],[Ganancia bruta]]*cocinacsv[[#This Row],[Cantidad Ordenada]]</f>
        <v>75</v>
      </c>
    </row>
    <row r="411" spans="1:13" x14ac:dyDescent="0.25">
      <c r="A411">
        <v>157</v>
      </c>
      <c r="B411">
        <v>13</v>
      </c>
      <c r="C411" t="s">
        <v>30</v>
      </c>
      <c r="D411" t="s">
        <v>1147</v>
      </c>
      <c r="E411">
        <v>16</v>
      </c>
      <c r="F411">
        <v>28</v>
      </c>
      <c r="G411">
        <v>1</v>
      </c>
      <c r="H411">
        <v>54</v>
      </c>
      <c r="I411" t="s">
        <v>1137</v>
      </c>
      <c r="J411">
        <f>cocinacsv[[#This Row],[Precio Unitario]]-cocinacsv[[#This Row],[Costo Unitario]]</f>
        <v>12</v>
      </c>
      <c r="K411">
        <f>cocinacsv[[#This Row],[Precio Unitario]]</f>
        <v>28</v>
      </c>
      <c r="L411" s="1">
        <f>(cocinacsv[[#This Row],[Ganancia neta]]*cocinacsv[[#This Row],[Cantidad Ordenada]])/(cocinacsv[[#This Row],[Precio Unitario]]*cocinacsv[[#This Row],[Cantidad Ordenada]])</f>
        <v>0.42857142857142855</v>
      </c>
      <c r="M411">
        <f>cocinacsv[[#This Row],[Ganancia bruta]]*cocinacsv[[#This Row],[Cantidad Ordenada]]</f>
        <v>28</v>
      </c>
    </row>
    <row r="412" spans="1:13" x14ac:dyDescent="0.25">
      <c r="A412">
        <v>157</v>
      </c>
      <c r="B412">
        <v>13</v>
      </c>
      <c r="C412" t="s">
        <v>40</v>
      </c>
      <c r="D412" t="s">
        <v>1140</v>
      </c>
      <c r="E412">
        <v>18</v>
      </c>
      <c r="F412">
        <v>30</v>
      </c>
      <c r="G412">
        <v>2</v>
      </c>
      <c r="H412">
        <v>27</v>
      </c>
      <c r="I412" t="s">
        <v>1136</v>
      </c>
      <c r="J412">
        <f>cocinacsv[[#This Row],[Precio Unitario]]-cocinacsv[[#This Row],[Costo Unitario]]</f>
        <v>12</v>
      </c>
      <c r="K412">
        <f>cocinacsv[[#This Row],[Precio Unitario]]</f>
        <v>30</v>
      </c>
      <c r="L412" s="1">
        <f>(cocinacsv[[#This Row],[Ganancia neta]]*cocinacsv[[#This Row],[Cantidad Ordenada]])/(cocinacsv[[#This Row],[Precio Unitario]]*cocinacsv[[#This Row],[Cantidad Ordenada]])</f>
        <v>0.4</v>
      </c>
      <c r="M412">
        <f>cocinacsv[[#This Row],[Ganancia bruta]]*cocinacsv[[#This Row],[Cantidad Ordenada]]</f>
        <v>60</v>
      </c>
    </row>
    <row r="413" spans="1:13" x14ac:dyDescent="0.25">
      <c r="A413">
        <v>157</v>
      </c>
      <c r="B413">
        <v>13</v>
      </c>
      <c r="C413" t="s">
        <v>44</v>
      </c>
      <c r="D413" t="s">
        <v>1144</v>
      </c>
      <c r="E413">
        <v>22</v>
      </c>
      <c r="F413">
        <v>36</v>
      </c>
      <c r="G413">
        <v>3</v>
      </c>
      <c r="H413">
        <v>21</v>
      </c>
      <c r="I413" t="s">
        <v>1136</v>
      </c>
      <c r="J413">
        <f>cocinacsv[[#This Row],[Precio Unitario]]-cocinacsv[[#This Row],[Costo Unitario]]</f>
        <v>14</v>
      </c>
      <c r="K413">
        <f>cocinacsv[[#This Row],[Precio Unitario]]</f>
        <v>36</v>
      </c>
      <c r="L413" s="1">
        <f>(cocinacsv[[#This Row],[Ganancia neta]]*cocinacsv[[#This Row],[Cantidad Ordenada]])/(cocinacsv[[#This Row],[Precio Unitario]]*cocinacsv[[#This Row],[Cantidad Ordenada]])</f>
        <v>0.3888888888888889</v>
      </c>
      <c r="M413">
        <f>cocinacsv[[#This Row],[Ganancia bruta]]*cocinacsv[[#This Row],[Cantidad Ordenada]]</f>
        <v>108</v>
      </c>
    </row>
    <row r="414" spans="1:13" x14ac:dyDescent="0.25">
      <c r="A414">
        <v>158</v>
      </c>
      <c r="B414">
        <v>5</v>
      </c>
      <c r="C414" t="s">
        <v>53</v>
      </c>
      <c r="D414" t="s">
        <v>1148</v>
      </c>
      <c r="E414">
        <v>11</v>
      </c>
      <c r="F414">
        <v>19</v>
      </c>
      <c r="G414">
        <v>1</v>
      </c>
      <c r="H414">
        <v>57</v>
      </c>
      <c r="I414" t="s">
        <v>1136</v>
      </c>
      <c r="J414">
        <f>cocinacsv[[#This Row],[Precio Unitario]]-cocinacsv[[#This Row],[Costo Unitario]]</f>
        <v>8</v>
      </c>
      <c r="K414">
        <f>cocinacsv[[#This Row],[Precio Unitario]]</f>
        <v>19</v>
      </c>
      <c r="L414" s="1">
        <f>(cocinacsv[[#This Row],[Ganancia neta]]*cocinacsv[[#This Row],[Cantidad Ordenada]])/(cocinacsv[[#This Row],[Precio Unitario]]*cocinacsv[[#This Row],[Cantidad Ordenada]])</f>
        <v>0.42105263157894735</v>
      </c>
      <c r="M414">
        <f>cocinacsv[[#This Row],[Ganancia bruta]]*cocinacsv[[#This Row],[Cantidad Ordenada]]</f>
        <v>19</v>
      </c>
    </row>
    <row r="415" spans="1:13" x14ac:dyDescent="0.25">
      <c r="A415">
        <v>158</v>
      </c>
      <c r="B415">
        <v>5</v>
      </c>
      <c r="C415" t="s">
        <v>71</v>
      </c>
      <c r="D415" t="s">
        <v>1157</v>
      </c>
      <c r="E415">
        <v>15</v>
      </c>
      <c r="F415">
        <v>26</v>
      </c>
      <c r="G415">
        <v>3</v>
      </c>
      <c r="H415">
        <v>55</v>
      </c>
      <c r="I415" t="s">
        <v>1136</v>
      </c>
      <c r="J415">
        <f>cocinacsv[[#This Row],[Precio Unitario]]-cocinacsv[[#This Row],[Costo Unitario]]</f>
        <v>11</v>
      </c>
      <c r="K415">
        <f>cocinacsv[[#This Row],[Precio Unitario]]</f>
        <v>26</v>
      </c>
      <c r="L415" s="1">
        <f>(cocinacsv[[#This Row],[Ganancia neta]]*cocinacsv[[#This Row],[Cantidad Ordenada]])/(cocinacsv[[#This Row],[Precio Unitario]]*cocinacsv[[#This Row],[Cantidad Ordenada]])</f>
        <v>0.42307692307692307</v>
      </c>
      <c r="M415">
        <f>cocinacsv[[#This Row],[Ganancia bruta]]*cocinacsv[[#This Row],[Cantidad Ordenada]]</f>
        <v>78</v>
      </c>
    </row>
    <row r="416" spans="1:13" x14ac:dyDescent="0.25">
      <c r="A416">
        <v>158</v>
      </c>
      <c r="B416">
        <v>5</v>
      </c>
      <c r="C416" t="s">
        <v>44</v>
      </c>
      <c r="D416" t="s">
        <v>1144</v>
      </c>
      <c r="E416">
        <v>22</v>
      </c>
      <c r="F416">
        <v>36</v>
      </c>
      <c r="G416">
        <v>3</v>
      </c>
      <c r="H416">
        <v>7</v>
      </c>
      <c r="I416" t="s">
        <v>1136</v>
      </c>
      <c r="J416">
        <f>cocinacsv[[#This Row],[Precio Unitario]]-cocinacsv[[#This Row],[Costo Unitario]]</f>
        <v>14</v>
      </c>
      <c r="K416">
        <f>cocinacsv[[#This Row],[Precio Unitario]]</f>
        <v>36</v>
      </c>
      <c r="L416" s="1">
        <f>(cocinacsv[[#This Row],[Ganancia neta]]*cocinacsv[[#This Row],[Cantidad Ordenada]])/(cocinacsv[[#This Row],[Precio Unitario]]*cocinacsv[[#This Row],[Cantidad Ordenada]])</f>
        <v>0.3888888888888889</v>
      </c>
      <c r="M416">
        <f>cocinacsv[[#This Row],[Ganancia bruta]]*cocinacsv[[#This Row],[Cantidad Ordenada]]</f>
        <v>108</v>
      </c>
    </row>
    <row r="417" spans="1:13" x14ac:dyDescent="0.25">
      <c r="A417">
        <v>158</v>
      </c>
      <c r="B417">
        <v>5</v>
      </c>
      <c r="C417" t="s">
        <v>19</v>
      </c>
      <c r="D417" t="s">
        <v>1149</v>
      </c>
      <c r="E417">
        <v>21</v>
      </c>
      <c r="F417">
        <v>35</v>
      </c>
      <c r="G417">
        <v>3</v>
      </c>
      <c r="H417">
        <v>16</v>
      </c>
      <c r="I417" t="s">
        <v>1137</v>
      </c>
      <c r="J417">
        <f>cocinacsv[[#This Row],[Precio Unitario]]-cocinacsv[[#This Row],[Costo Unitario]]</f>
        <v>14</v>
      </c>
      <c r="K417">
        <f>cocinacsv[[#This Row],[Precio Unitario]]</f>
        <v>35</v>
      </c>
      <c r="L417" s="1">
        <f>(cocinacsv[[#This Row],[Ganancia neta]]*cocinacsv[[#This Row],[Cantidad Ordenada]])/(cocinacsv[[#This Row],[Precio Unitario]]*cocinacsv[[#This Row],[Cantidad Ordenada]])</f>
        <v>0.4</v>
      </c>
      <c r="M417">
        <f>cocinacsv[[#This Row],[Ganancia bruta]]*cocinacsv[[#This Row],[Cantidad Ordenada]]</f>
        <v>105</v>
      </c>
    </row>
    <row r="418" spans="1:13" x14ac:dyDescent="0.25">
      <c r="A418">
        <v>159</v>
      </c>
      <c r="B418">
        <v>16</v>
      </c>
      <c r="C418" t="s">
        <v>26</v>
      </c>
      <c r="D418" t="s">
        <v>1145</v>
      </c>
      <c r="E418">
        <v>17</v>
      </c>
      <c r="F418">
        <v>29</v>
      </c>
      <c r="G418">
        <v>3</v>
      </c>
      <c r="H418">
        <v>23</v>
      </c>
      <c r="I418" t="s">
        <v>1137</v>
      </c>
      <c r="J418">
        <f>cocinacsv[[#This Row],[Precio Unitario]]-cocinacsv[[#This Row],[Costo Unitario]]</f>
        <v>12</v>
      </c>
      <c r="K418">
        <f>cocinacsv[[#This Row],[Precio Unitario]]</f>
        <v>29</v>
      </c>
      <c r="L418" s="1">
        <f>(cocinacsv[[#This Row],[Ganancia neta]]*cocinacsv[[#This Row],[Cantidad Ordenada]])/(cocinacsv[[#This Row],[Precio Unitario]]*cocinacsv[[#This Row],[Cantidad Ordenada]])</f>
        <v>0.41379310344827586</v>
      </c>
      <c r="M418">
        <f>cocinacsv[[#This Row],[Ganancia bruta]]*cocinacsv[[#This Row],[Cantidad Ordenada]]</f>
        <v>87</v>
      </c>
    </row>
    <row r="419" spans="1:13" x14ac:dyDescent="0.25">
      <c r="A419">
        <v>159</v>
      </c>
      <c r="B419">
        <v>16</v>
      </c>
      <c r="C419" t="s">
        <v>56</v>
      </c>
      <c r="D419" t="s">
        <v>1141</v>
      </c>
      <c r="E419">
        <v>19</v>
      </c>
      <c r="F419">
        <v>31</v>
      </c>
      <c r="G419">
        <v>1</v>
      </c>
      <c r="H419">
        <v>5</v>
      </c>
      <c r="I419" t="s">
        <v>1136</v>
      </c>
      <c r="J419">
        <f>cocinacsv[[#This Row],[Precio Unitario]]-cocinacsv[[#This Row],[Costo Unitario]]</f>
        <v>12</v>
      </c>
      <c r="K419">
        <f>cocinacsv[[#This Row],[Precio Unitario]]</f>
        <v>31</v>
      </c>
      <c r="L419" s="1">
        <f>(cocinacsv[[#This Row],[Ganancia neta]]*cocinacsv[[#This Row],[Cantidad Ordenada]])/(cocinacsv[[#This Row],[Precio Unitario]]*cocinacsv[[#This Row],[Cantidad Ordenada]])</f>
        <v>0.38709677419354838</v>
      </c>
      <c r="M419">
        <f>cocinacsv[[#This Row],[Ganancia bruta]]*cocinacsv[[#This Row],[Cantidad Ordenada]]</f>
        <v>31</v>
      </c>
    </row>
    <row r="420" spans="1:13" x14ac:dyDescent="0.25">
      <c r="A420">
        <v>159</v>
      </c>
      <c r="B420">
        <v>16</v>
      </c>
      <c r="C420" t="s">
        <v>46</v>
      </c>
      <c r="D420" t="s">
        <v>1156</v>
      </c>
      <c r="E420">
        <v>10</v>
      </c>
      <c r="F420">
        <v>18</v>
      </c>
      <c r="G420">
        <v>2</v>
      </c>
      <c r="H420">
        <v>6</v>
      </c>
      <c r="I420" t="s">
        <v>1136</v>
      </c>
      <c r="J420">
        <f>cocinacsv[[#This Row],[Precio Unitario]]-cocinacsv[[#This Row],[Costo Unitario]]</f>
        <v>8</v>
      </c>
      <c r="K420">
        <f>cocinacsv[[#This Row],[Precio Unitario]]</f>
        <v>18</v>
      </c>
      <c r="L420" s="1">
        <f>(cocinacsv[[#This Row],[Ganancia neta]]*cocinacsv[[#This Row],[Cantidad Ordenada]])/(cocinacsv[[#This Row],[Precio Unitario]]*cocinacsv[[#This Row],[Cantidad Ordenada]])</f>
        <v>0.44444444444444442</v>
      </c>
      <c r="M420">
        <f>cocinacsv[[#This Row],[Ganancia bruta]]*cocinacsv[[#This Row],[Cantidad Ordenada]]</f>
        <v>36</v>
      </c>
    </row>
    <row r="421" spans="1:13" x14ac:dyDescent="0.25">
      <c r="A421">
        <v>159</v>
      </c>
      <c r="B421">
        <v>16</v>
      </c>
      <c r="C421" t="s">
        <v>112</v>
      </c>
      <c r="D421" t="s">
        <v>1146</v>
      </c>
      <c r="E421">
        <v>20</v>
      </c>
      <c r="F421">
        <v>33</v>
      </c>
      <c r="G421">
        <v>3</v>
      </c>
      <c r="H421">
        <v>40</v>
      </c>
      <c r="I421" t="s">
        <v>1136</v>
      </c>
      <c r="J421">
        <f>cocinacsv[[#This Row],[Precio Unitario]]-cocinacsv[[#This Row],[Costo Unitario]]</f>
        <v>13</v>
      </c>
      <c r="K421">
        <f>cocinacsv[[#This Row],[Precio Unitario]]</f>
        <v>33</v>
      </c>
      <c r="L421" s="1">
        <f>(cocinacsv[[#This Row],[Ganancia neta]]*cocinacsv[[#This Row],[Cantidad Ordenada]])/(cocinacsv[[#This Row],[Precio Unitario]]*cocinacsv[[#This Row],[Cantidad Ordenada]])</f>
        <v>0.39393939393939392</v>
      </c>
      <c r="M421">
        <f>cocinacsv[[#This Row],[Ganancia bruta]]*cocinacsv[[#This Row],[Cantidad Ordenada]]</f>
        <v>99</v>
      </c>
    </row>
    <row r="422" spans="1:13" x14ac:dyDescent="0.25">
      <c r="A422">
        <v>160</v>
      </c>
      <c r="B422">
        <v>19</v>
      </c>
      <c r="C422" t="s">
        <v>44</v>
      </c>
      <c r="D422" t="s">
        <v>1144</v>
      </c>
      <c r="E422">
        <v>22</v>
      </c>
      <c r="F422">
        <v>36</v>
      </c>
      <c r="G422">
        <v>3</v>
      </c>
      <c r="H422">
        <v>20</v>
      </c>
      <c r="I422" t="s">
        <v>1136</v>
      </c>
      <c r="J422">
        <f>cocinacsv[[#This Row],[Precio Unitario]]-cocinacsv[[#This Row],[Costo Unitario]]</f>
        <v>14</v>
      </c>
      <c r="K422">
        <f>cocinacsv[[#This Row],[Precio Unitario]]</f>
        <v>36</v>
      </c>
      <c r="L422" s="1">
        <f>(cocinacsv[[#This Row],[Ganancia neta]]*cocinacsv[[#This Row],[Cantidad Ordenada]])/(cocinacsv[[#This Row],[Precio Unitario]]*cocinacsv[[#This Row],[Cantidad Ordenada]])</f>
        <v>0.3888888888888889</v>
      </c>
      <c r="M422">
        <f>cocinacsv[[#This Row],[Ganancia bruta]]*cocinacsv[[#This Row],[Cantidad Ordenada]]</f>
        <v>108</v>
      </c>
    </row>
    <row r="423" spans="1:13" x14ac:dyDescent="0.25">
      <c r="A423">
        <v>160</v>
      </c>
      <c r="B423">
        <v>19</v>
      </c>
      <c r="C423" t="s">
        <v>75</v>
      </c>
      <c r="D423" t="s">
        <v>1139</v>
      </c>
      <c r="E423">
        <v>14</v>
      </c>
      <c r="F423">
        <v>24</v>
      </c>
      <c r="G423">
        <v>2</v>
      </c>
      <c r="H423">
        <v>47</v>
      </c>
      <c r="I423" t="s">
        <v>1136</v>
      </c>
      <c r="J423">
        <f>cocinacsv[[#This Row],[Precio Unitario]]-cocinacsv[[#This Row],[Costo Unitario]]</f>
        <v>10</v>
      </c>
      <c r="K423">
        <f>cocinacsv[[#This Row],[Precio Unitario]]</f>
        <v>24</v>
      </c>
      <c r="L423" s="1">
        <f>(cocinacsv[[#This Row],[Ganancia neta]]*cocinacsv[[#This Row],[Cantidad Ordenada]])/(cocinacsv[[#This Row],[Precio Unitario]]*cocinacsv[[#This Row],[Cantidad Ordenada]])</f>
        <v>0.41666666666666669</v>
      </c>
      <c r="M423">
        <f>cocinacsv[[#This Row],[Ganancia bruta]]*cocinacsv[[#This Row],[Cantidad Ordenada]]</f>
        <v>48</v>
      </c>
    </row>
    <row r="424" spans="1:13" x14ac:dyDescent="0.25">
      <c r="A424">
        <v>161</v>
      </c>
      <c r="B424">
        <v>13</v>
      </c>
      <c r="C424" t="s">
        <v>30</v>
      </c>
      <c r="D424" t="s">
        <v>1147</v>
      </c>
      <c r="E424">
        <v>16</v>
      </c>
      <c r="F424">
        <v>28</v>
      </c>
      <c r="G424">
        <v>3</v>
      </c>
      <c r="H424">
        <v>57</v>
      </c>
      <c r="I424" t="s">
        <v>1136</v>
      </c>
      <c r="J424">
        <f>cocinacsv[[#This Row],[Precio Unitario]]-cocinacsv[[#This Row],[Costo Unitario]]</f>
        <v>12</v>
      </c>
      <c r="K424">
        <f>cocinacsv[[#This Row],[Precio Unitario]]</f>
        <v>28</v>
      </c>
      <c r="L424" s="1">
        <f>(cocinacsv[[#This Row],[Ganancia neta]]*cocinacsv[[#This Row],[Cantidad Ordenada]])/(cocinacsv[[#This Row],[Precio Unitario]]*cocinacsv[[#This Row],[Cantidad Ordenada]])</f>
        <v>0.42857142857142855</v>
      </c>
      <c r="M424">
        <f>cocinacsv[[#This Row],[Ganancia bruta]]*cocinacsv[[#This Row],[Cantidad Ordenada]]</f>
        <v>84</v>
      </c>
    </row>
    <row r="425" spans="1:13" x14ac:dyDescent="0.25">
      <c r="A425">
        <v>162</v>
      </c>
      <c r="B425">
        <v>14</v>
      </c>
      <c r="C425" t="s">
        <v>75</v>
      </c>
      <c r="D425" t="s">
        <v>1139</v>
      </c>
      <c r="E425">
        <v>14</v>
      </c>
      <c r="F425">
        <v>24</v>
      </c>
      <c r="G425">
        <v>3</v>
      </c>
      <c r="H425">
        <v>25</v>
      </c>
      <c r="I425" t="s">
        <v>1136</v>
      </c>
      <c r="J425">
        <f>cocinacsv[[#This Row],[Precio Unitario]]-cocinacsv[[#This Row],[Costo Unitario]]</f>
        <v>10</v>
      </c>
      <c r="K425">
        <f>cocinacsv[[#This Row],[Precio Unitario]]</f>
        <v>24</v>
      </c>
      <c r="L425" s="1">
        <f>(cocinacsv[[#This Row],[Ganancia neta]]*cocinacsv[[#This Row],[Cantidad Ordenada]])/(cocinacsv[[#This Row],[Precio Unitario]]*cocinacsv[[#This Row],[Cantidad Ordenada]])</f>
        <v>0.41666666666666669</v>
      </c>
      <c r="M425">
        <f>cocinacsv[[#This Row],[Ganancia bruta]]*cocinacsv[[#This Row],[Cantidad Ordenada]]</f>
        <v>72</v>
      </c>
    </row>
    <row r="426" spans="1:13" x14ac:dyDescent="0.25">
      <c r="A426">
        <v>163</v>
      </c>
      <c r="B426">
        <v>6</v>
      </c>
      <c r="C426" t="s">
        <v>56</v>
      </c>
      <c r="D426" t="s">
        <v>1141</v>
      </c>
      <c r="E426">
        <v>19</v>
      </c>
      <c r="F426">
        <v>31</v>
      </c>
      <c r="G426">
        <v>3</v>
      </c>
      <c r="H426">
        <v>8</v>
      </c>
      <c r="I426" t="s">
        <v>1137</v>
      </c>
      <c r="J426">
        <f>cocinacsv[[#This Row],[Precio Unitario]]-cocinacsv[[#This Row],[Costo Unitario]]</f>
        <v>12</v>
      </c>
      <c r="K426">
        <f>cocinacsv[[#This Row],[Precio Unitario]]</f>
        <v>31</v>
      </c>
      <c r="L426" s="1">
        <f>(cocinacsv[[#This Row],[Ganancia neta]]*cocinacsv[[#This Row],[Cantidad Ordenada]])/(cocinacsv[[#This Row],[Precio Unitario]]*cocinacsv[[#This Row],[Cantidad Ordenada]])</f>
        <v>0.38709677419354838</v>
      </c>
      <c r="M426">
        <f>cocinacsv[[#This Row],[Ganancia bruta]]*cocinacsv[[#This Row],[Cantidad Ordenada]]</f>
        <v>93</v>
      </c>
    </row>
    <row r="427" spans="1:13" x14ac:dyDescent="0.25">
      <c r="A427">
        <v>163</v>
      </c>
      <c r="B427">
        <v>6</v>
      </c>
      <c r="C427" t="s">
        <v>40</v>
      </c>
      <c r="D427" t="s">
        <v>1140</v>
      </c>
      <c r="E427">
        <v>18</v>
      </c>
      <c r="F427">
        <v>30</v>
      </c>
      <c r="G427">
        <v>3</v>
      </c>
      <c r="H427">
        <v>16</v>
      </c>
      <c r="I427" t="s">
        <v>1137</v>
      </c>
      <c r="J427">
        <f>cocinacsv[[#This Row],[Precio Unitario]]-cocinacsv[[#This Row],[Costo Unitario]]</f>
        <v>12</v>
      </c>
      <c r="K427">
        <f>cocinacsv[[#This Row],[Precio Unitario]]</f>
        <v>30</v>
      </c>
      <c r="L427" s="1">
        <f>(cocinacsv[[#This Row],[Ganancia neta]]*cocinacsv[[#This Row],[Cantidad Ordenada]])/(cocinacsv[[#This Row],[Precio Unitario]]*cocinacsv[[#This Row],[Cantidad Ordenada]])</f>
        <v>0.4</v>
      </c>
      <c r="M427">
        <f>cocinacsv[[#This Row],[Ganancia bruta]]*cocinacsv[[#This Row],[Cantidad Ordenada]]</f>
        <v>90</v>
      </c>
    </row>
    <row r="428" spans="1:13" x14ac:dyDescent="0.25">
      <c r="A428">
        <v>163</v>
      </c>
      <c r="B428">
        <v>6</v>
      </c>
      <c r="C428" t="s">
        <v>112</v>
      </c>
      <c r="D428" t="s">
        <v>1146</v>
      </c>
      <c r="E428">
        <v>20</v>
      </c>
      <c r="F428">
        <v>33</v>
      </c>
      <c r="G428">
        <v>2</v>
      </c>
      <c r="H428">
        <v>40</v>
      </c>
      <c r="I428" t="s">
        <v>1137</v>
      </c>
      <c r="J428">
        <f>cocinacsv[[#This Row],[Precio Unitario]]-cocinacsv[[#This Row],[Costo Unitario]]</f>
        <v>13</v>
      </c>
      <c r="K428">
        <f>cocinacsv[[#This Row],[Precio Unitario]]</f>
        <v>33</v>
      </c>
      <c r="L428" s="1">
        <f>(cocinacsv[[#This Row],[Ganancia neta]]*cocinacsv[[#This Row],[Cantidad Ordenada]])/(cocinacsv[[#This Row],[Precio Unitario]]*cocinacsv[[#This Row],[Cantidad Ordenada]])</f>
        <v>0.39393939393939392</v>
      </c>
      <c r="M428">
        <f>cocinacsv[[#This Row],[Ganancia bruta]]*cocinacsv[[#This Row],[Cantidad Ordenada]]</f>
        <v>66</v>
      </c>
    </row>
    <row r="429" spans="1:13" x14ac:dyDescent="0.25">
      <c r="A429">
        <v>163</v>
      </c>
      <c r="B429">
        <v>6</v>
      </c>
      <c r="C429" t="s">
        <v>92</v>
      </c>
      <c r="D429" t="s">
        <v>1151</v>
      </c>
      <c r="E429">
        <v>13</v>
      </c>
      <c r="F429">
        <v>22</v>
      </c>
      <c r="G429">
        <v>1</v>
      </c>
      <c r="H429">
        <v>7</v>
      </c>
      <c r="I429" t="s">
        <v>1136</v>
      </c>
      <c r="J429">
        <f>cocinacsv[[#This Row],[Precio Unitario]]-cocinacsv[[#This Row],[Costo Unitario]]</f>
        <v>9</v>
      </c>
      <c r="K429">
        <f>cocinacsv[[#This Row],[Precio Unitario]]</f>
        <v>22</v>
      </c>
      <c r="L429" s="1">
        <f>(cocinacsv[[#This Row],[Ganancia neta]]*cocinacsv[[#This Row],[Cantidad Ordenada]])/(cocinacsv[[#This Row],[Precio Unitario]]*cocinacsv[[#This Row],[Cantidad Ordenada]])</f>
        <v>0.40909090909090912</v>
      </c>
      <c r="M429">
        <f>cocinacsv[[#This Row],[Ganancia bruta]]*cocinacsv[[#This Row],[Cantidad Ordenada]]</f>
        <v>22</v>
      </c>
    </row>
    <row r="430" spans="1:13" x14ac:dyDescent="0.25">
      <c r="A430">
        <v>164</v>
      </c>
      <c r="B430">
        <v>8</v>
      </c>
      <c r="C430" t="s">
        <v>92</v>
      </c>
      <c r="D430" t="s">
        <v>1151</v>
      </c>
      <c r="E430">
        <v>13</v>
      </c>
      <c r="F430">
        <v>22</v>
      </c>
      <c r="G430">
        <v>1</v>
      </c>
      <c r="H430">
        <v>43</v>
      </c>
      <c r="I430" t="s">
        <v>1137</v>
      </c>
      <c r="J430">
        <f>cocinacsv[[#This Row],[Precio Unitario]]-cocinacsv[[#This Row],[Costo Unitario]]</f>
        <v>9</v>
      </c>
      <c r="K430">
        <f>cocinacsv[[#This Row],[Precio Unitario]]</f>
        <v>22</v>
      </c>
      <c r="L430" s="1">
        <f>(cocinacsv[[#This Row],[Ganancia neta]]*cocinacsv[[#This Row],[Cantidad Ordenada]])/(cocinacsv[[#This Row],[Precio Unitario]]*cocinacsv[[#This Row],[Cantidad Ordenada]])</f>
        <v>0.40909090909090912</v>
      </c>
      <c r="M430">
        <f>cocinacsv[[#This Row],[Ganancia bruta]]*cocinacsv[[#This Row],[Cantidad Ordenada]]</f>
        <v>22</v>
      </c>
    </row>
    <row r="431" spans="1:13" x14ac:dyDescent="0.25">
      <c r="A431">
        <v>164</v>
      </c>
      <c r="B431">
        <v>8</v>
      </c>
      <c r="C431" t="s">
        <v>44</v>
      </c>
      <c r="D431" t="s">
        <v>1144</v>
      </c>
      <c r="E431">
        <v>22</v>
      </c>
      <c r="F431">
        <v>36</v>
      </c>
      <c r="G431">
        <v>1</v>
      </c>
      <c r="H431">
        <v>7</v>
      </c>
      <c r="I431" t="s">
        <v>1136</v>
      </c>
      <c r="J431">
        <f>cocinacsv[[#This Row],[Precio Unitario]]-cocinacsv[[#This Row],[Costo Unitario]]</f>
        <v>14</v>
      </c>
      <c r="K431">
        <f>cocinacsv[[#This Row],[Precio Unitario]]</f>
        <v>36</v>
      </c>
      <c r="L431" s="1">
        <f>(cocinacsv[[#This Row],[Ganancia neta]]*cocinacsv[[#This Row],[Cantidad Ordenada]])/(cocinacsv[[#This Row],[Precio Unitario]]*cocinacsv[[#This Row],[Cantidad Ordenada]])</f>
        <v>0.3888888888888889</v>
      </c>
      <c r="M431">
        <f>cocinacsv[[#This Row],[Ganancia bruta]]*cocinacsv[[#This Row],[Cantidad Ordenada]]</f>
        <v>36</v>
      </c>
    </row>
    <row r="432" spans="1:13" x14ac:dyDescent="0.25">
      <c r="A432">
        <v>164</v>
      </c>
      <c r="B432">
        <v>8</v>
      </c>
      <c r="C432" t="s">
        <v>105</v>
      </c>
      <c r="D432" t="s">
        <v>1150</v>
      </c>
      <c r="E432">
        <v>19</v>
      </c>
      <c r="F432">
        <v>32</v>
      </c>
      <c r="G432">
        <v>2</v>
      </c>
      <c r="H432">
        <v>20</v>
      </c>
      <c r="I432" t="s">
        <v>1136</v>
      </c>
      <c r="J432">
        <f>cocinacsv[[#This Row],[Precio Unitario]]-cocinacsv[[#This Row],[Costo Unitario]]</f>
        <v>13</v>
      </c>
      <c r="K432">
        <f>cocinacsv[[#This Row],[Precio Unitario]]</f>
        <v>32</v>
      </c>
      <c r="L432" s="1">
        <f>(cocinacsv[[#This Row],[Ganancia neta]]*cocinacsv[[#This Row],[Cantidad Ordenada]])/(cocinacsv[[#This Row],[Precio Unitario]]*cocinacsv[[#This Row],[Cantidad Ordenada]])</f>
        <v>0.40625</v>
      </c>
      <c r="M432">
        <f>cocinacsv[[#This Row],[Ganancia bruta]]*cocinacsv[[#This Row],[Cantidad Ordenada]]</f>
        <v>64</v>
      </c>
    </row>
    <row r="433" spans="1:13" x14ac:dyDescent="0.25">
      <c r="A433">
        <v>164</v>
      </c>
      <c r="B433">
        <v>8</v>
      </c>
      <c r="C433" t="s">
        <v>75</v>
      </c>
      <c r="D433" t="s">
        <v>1139</v>
      </c>
      <c r="E433">
        <v>14</v>
      </c>
      <c r="F433">
        <v>24</v>
      </c>
      <c r="G433">
        <v>2</v>
      </c>
      <c r="H433">
        <v>35</v>
      </c>
      <c r="I433" t="s">
        <v>1136</v>
      </c>
      <c r="J433">
        <f>cocinacsv[[#This Row],[Precio Unitario]]-cocinacsv[[#This Row],[Costo Unitario]]</f>
        <v>10</v>
      </c>
      <c r="K433">
        <f>cocinacsv[[#This Row],[Precio Unitario]]</f>
        <v>24</v>
      </c>
      <c r="L433" s="1">
        <f>(cocinacsv[[#This Row],[Ganancia neta]]*cocinacsv[[#This Row],[Cantidad Ordenada]])/(cocinacsv[[#This Row],[Precio Unitario]]*cocinacsv[[#This Row],[Cantidad Ordenada]])</f>
        <v>0.41666666666666669</v>
      </c>
      <c r="M433">
        <f>cocinacsv[[#This Row],[Ganancia bruta]]*cocinacsv[[#This Row],[Cantidad Ordenada]]</f>
        <v>48</v>
      </c>
    </row>
    <row r="434" spans="1:13" x14ac:dyDescent="0.25">
      <c r="A434">
        <v>165</v>
      </c>
      <c r="B434">
        <v>10</v>
      </c>
      <c r="C434" t="s">
        <v>75</v>
      </c>
      <c r="D434" t="s">
        <v>1139</v>
      </c>
      <c r="E434">
        <v>14</v>
      </c>
      <c r="F434">
        <v>24</v>
      </c>
      <c r="G434">
        <v>2</v>
      </c>
      <c r="H434">
        <v>15</v>
      </c>
      <c r="I434" t="s">
        <v>1137</v>
      </c>
      <c r="J434">
        <f>cocinacsv[[#This Row],[Precio Unitario]]-cocinacsv[[#This Row],[Costo Unitario]]</f>
        <v>10</v>
      </c>
      <c r="K434">
        <f>cocinacsv[[#This Row],[Precio Unitario]]</f>
        <v>24</v>
      </c>
      <c r="L434" s="1">
        <f>(cocinacsv[[#This Row],[Ganancia neta]]*cocinacsv[[#This Row],[Cantidad Ordenada]])/(cocinacsv[[#This Row],[Precio Unitario]]*cocinacsv[[#This Row],[Cantidad Ordenada]])</f>
        <v>0.41666666666666669</v>
      </c>
      <c r="M434">
        <f>cocinacsv[[#This Row],[Ganancia bruta]]*cocinacsv[[#This Row],[Cantidad Ordenada]]</f>
        <v>48</v>
      </c>
    </row>
    <row r="435" spans="1:13" x14ac:dyDescent="0.25">
      <c r="A435">
        <v>165</v>
      </c>
      <c r="B435">
        <v>10</v>
      </c>
      <c r="C435" t="s">
        <v>42</v>
      </c>
      <c r="D435" t="s">
        <v>1155</v>
      </c>
      <c r="E435">
        <v>13</v>
      </c>
      <c r="F435">
        <v>21</v>
      </c>
      <c r="G435">
        <v>2</v>
      </c>
      <c r="H435">
        <v>41</v>
      </c>
      <c r="I435" t="s">
        <v>1136</v>
      </c>
      <c r="J435">
        <f>cocinacsv[[#This Row],[Precio Unitario]]-cocinacsv[[#This Row],[Costo Unitario]]</f>
        <v>8</v>
      </c>
      <c r="K435">
        <f>cocinacsv[[#This Row],[Precio Unitario]]</f>
        <v>21</v>
      </c>
      <c r="L435" s="1">
        <f>(cocinacsv[[#This Row],[Ganancia neta]]*cocinacsv[[#This Row],[Cantidad Ordenada]])/(cocinacsv[[#This Row],[Precio Unitario]]*cocinacsv[[#This Row],[Cantidad Ordenada]])</f>
        <v>0.38095238095238093</v>
      </c>
      <c r="M435">
        <f>cocinacsv[[#This Row],[Ganancia bruta]]*cocinacsv[[#This Row],[Cantidad Ordenada]]</f>
        <v>42</v>
      </c>
    </row>
    <row r="436" spans="1:13" x14ac:dyDescent="0.25">
      <c r="A436">
        <v>166</v>
      </c>
      <c r="B436">
        <v>12</v>
      </c>
      <c r="C436" t="s">
        <v>89</v>
      </c>
      <c r="D436" t="s">
        <v>1154</v>
      </c>
      <c r="E436">
        <v>14</v>
      </c>
      <c r="F436">
        <v>23</v>
      </c>
      <c r="G436">
        <v>2</v>
      </c>
      <c r="H436">
        <v>22</v>
      </c>
      <c r="I436" t="s">
        <v>1137</v>
      </c>
      <c r="J436">
        <f>cocinacsv[[#This Row],[Precio Unitario]]-cocinacsv[[#This Row],[Costo Unitario]]</f>
        <v>9</v>
      </c>
      <c r="K436">
        <f>cocinacsv[[#This Row],[Precio Unitario]]</f>
        <v>23</v>
      </c>
      <c r="L436" s="1">
        <f>(cocinacsv[[#This Row],[Ganancia neta]]*cocinacsv[[#This Row],[Cantidad Ordenada]])/(cocinacsv[[#This Row],[Precio Unitario]]*cocinacsv[[#This Row],[Cantidad Ordenada]])</f>
        <v>0.39130434782608697</v>
      </c>
      <c r="M436">
        <f>cocinacsv[[#This Row],[Ganancia bruta]]*cocinacsv[[#This Row],[Cantidad Ordenada]]</f>
        <v>46</v>
      </c>
    </row>
    <row r="437" spans="1:13" x14ac:dyDescent="0.25">
      <c r="A437">
        <v>167</v>
      </c>
      <c r="B437">
        <v>5</v>
      </c>
      <c r="C437" t="s">
        <v>53</v>
      </c>
      <c r="D437" t="s">
        <v>1148</v>
      </c>
      <c r="E437">
        <v>11</v>
      </c>
      <c r="F437">
        <v>19</v>
      </c>
      <c r="G437">
        <v>1</v>
      </c>
      <c r="H437">
        <v>29</v>
      </c>
      <c r="I437" t="s">
        <v>1136</v>
      </c>
      <c r="J437">
        <f>cocinacsv[[#This Row],[Precio Unitario]]-cocinacsv[[#This Row],[Costo Unitario]]</f>
        <v>8</v>
      </c>
      <c r="K437">
        <f>cocinacsv[[#This Row],[Precio Unitario]]</f>
        <v>19</v>
      </c>
      <c r="L437" s="1">
        <f>(cocinacsv[[#This Row],[Ganancia neta]]*cocinacsv[[#This Row],[Cantidad Ordenada]])/(cocinacsv[[#This Row],[Precio Unitario]]*cocinacsv[[#This Row],[Cantidad Ordenada]])</f>
        <v>0.42105263157894735</v>
      </c>
      <c r="M437">
        <f>cocinacsv[[#This Row],[Ganancia bruta]]*cocinacsv[[#This Row],[Cantidad Ordenada]]</f>
        <v>19</v>
      </c>
    </row>
    <row r="438" spans="1:13" x14ac:dyDescent="0.25">
      <c r="A438">
        <v>167</v>
      </c>
      <c r="B438">
        <v>5</v>
      </c>
      <c r="C438" t="s">
        <v>38</v>
      </c>
      <c r="D438" t="s">
        <v>1152</v>
      </c>
      <c r="E438">
        <v>20</v>
      </c>
      <c r="F438">
        <v>34</v>
      </c>
      <c r="G438">
        <v>3</v>
      </c>
      <c r="H438">
        <v>11</v>
      </c>
      <c r="I438" t="s">
        <v>1136</v>
      </c>
      <c r="J438">
        <f>cocinacsv[[#This Row],[Precio Unitario]]-cocinacsv[[#This Row],[Costo Unitario]]</f>
        <v>14</v>
      </c>
      <c r="K438">
        <f>cocinacsv[[#This Row],[Precio Unitario]]</f>
        <v>34</v>
      </c>
      <c r="L438" s="1">
        <f>(cocinacsv[[#This Row],[Ganancia neta]]*cocinacsv[[#This Row],[Cantidad Ordenada]])/(cocinacsv[[#This Row],[Precio Unitario]]*cocinacsv[[#This Row],[Cantidad Ordenada]])</f>
        <v>0.41176470588235292</v>
      </c>
      <c r="M438">
        <f>cocinacsv[[#This Row],[Ganancia bruta]]*cocinacsv[[#This Row],[Cantidad Ordenada]]</f>
        <v>102</v>
      </c>
    </row>
    <row r="439" spans="1:13" x14ac:dyDescent="0.25">
      <c r="A439">
        <v>167</v>
      </c>
      <c r="B439">
        <v>5</v>
      </c>
      <c r="C439" t="s">
        <v>56</v>
      </c>
      <c r="D439" t="s">
        <v>1141</v>
      </c>
      <c r="E439">
        <v>19</v>
      </c>
      <c r="F439">
        <v>31</v>
      </c>
      <c r="G439">
        <v>1</v>
      </c>
      <c r="H439">
        <v>36</v>
      </c>
      <c r="I439" t="s">
        <v>1137</v>
      </c>
      <c r="J439">
        <f>cocinacsv[[#This Row],[Precio Unitario]]-cocinacsv[[#This Row],[Costo Unitario]]</f>
        <v>12</v>
      </c>
      <c r="K439">
        <f>cocinacsv[[#This Row],[Precio Unitario]]</f>
        <v>31</v>
      </c>
      <c r="L439" s="1">
        <f>(cocinacsv[[#This Row],[Ganancia neta]]*cocinacsv[[#This Row],[Cantidad Ordenada]])/(cocinacsv[[#This Row],[Precio Unitario]]*cocinacsv[[#This Row],[Cantidad Ordenada]])</f>
        <v>0.38709677419354838</v>
      </c>
      <c r="M439">
        <f>cocinacsv[[#This Row],[Ganancia bruta]]*cocinacsv[[#This Row],[Cantidad Ordenada]]</f>
        <v>31</v>
      </c>
    </row>
    <row r="440" spans="1:13" x14ac:dyDescent="0.25">
      <c r="A440">
        <v>168</v>
      </c>
      <c r="B440">
        <v>17</v>
      </c>
      <c r="C440" t="s">
        <v>92</v>
      </c>
      <c r="D440" t="s">
        <v>1151</v>
      </c>
      <c r="E440">
        <v>13</v>
      </c>
      <c r="F440">
        <v>22</v>
      </c>
      <c r="G440">
        <v>2</v>
      </c>
      <c r="H440">
        <v>7</v>
      </c>
      <c r="I440" t="s">
        <v>1137</v>
      </c>
      <c r="J440">
        <f>cocinacsv[[#This Row],[Precio Unitario]]-cocinacsv[[#This Row],[Costo Unitario]]</f>
        <v>9</v>
      </c>
      <c r="K440">
        <f>cocinacsv[[#This Row],[Precio Unitario]]</f>
        <v>22</v>
      </c>
      <c r="L440" s="1">
        <f>(cocinacsv[[#This Row],[Ganancia neta]]*cocinacsv[[#This Row],[Cantidad Ordenada]])/(cocinacsv[[#This Row],[Precio Unitario]]*cocinacsv[[#This Row],[Cantidad Ordenada]])</f>
        <v>0.40909090909090912</v>
      </c>
      <c r="M440">
        <f>cocinacsv[[#This Row],[Ganancia bruta]]*cocinacsv[[#This Row],[Cantidad Ordenada]]</f>
        <v>44</v>
      </c>
    </row>
    <row r="441" spans="1:13" x14ac:dyDescent="0.25">
      <c r="A441">
        <v>169</v>
      </c>
      <c r="B441">
        <v>19</v>
      </c>
      <c r="C441" t="s">
        <v>42</v>
      </c>
      <c r="D441" t="s">
        <v>1155</v>
      </c>
      <c r="E441">
        <v>13</v>
      </c>
      <c r="F441">
        <v>21</v>
      </c>
      <c r="G441">
        <v>2</v>
      </c>
      <c r="H441">
        <v>44</v>
      </c>
      <c r="I441" t="s">
        <v>1137</v>
      </c>
      <c r="J441">
        <f>cocinacsv[[#This Row],[Precio Unitario]]-cocinacsv[[#This Row],[Costo Unitario]]</f>
        <v>8</v>
      </c>
      <c r="K441">
        <f>cocinacsv[[#This Row],[Precio Unitario]]</f>
        <v>21</v>
      </c>
      <c r="L441" s="1">
        <f>(cocinacsv[[#This Row],[Ganancia neta]]*cocinacsv[[#This Row],[Cantidad Ordenada]])/(cocinacsv[[#This Row],[Precio Unitario]]*cocinacsv[[#This Row],[Cantidad Ordenada]])</f>
        <v>0.38095238095238093</v>
      </c>
      <c r="M441">
        <f>cocinacsv[[#This Row],[Ganancia bruta]]*cocinacsv[[#This Row],[Cantidad Ordenada]]</f>
        <v>42</v>
      </c>
    </row>
    <row r="442" spans="1:13" x14ac:dyDescent="0.25">
      <c r="A442">
        <v>169</v>
      </c>
      <c r="B442">
        <v>19</v>
      </c>
      <c r="C442" t="s">
        <v>38</v>
      </c>
      <c r="D442" t="s">
        <v>1152</v>
      </c>
      <c r="E442">
        <v>20</v>
      </c>
      <c r="F442">
        <v>34</v>
      </c>
      <c r="G442">
        <v>2</v>
      </c>
      <c r="H442">
        <v>59</v>
      </c>
      <c r="I442" t="s">
        <v>1137</v>
      </c>
      <c r="J442">
        <f>cocinacsv[[#This Row],[Precio Unitario]]-cocinacsv[[#This Row],[Costo Unitario]]</f>
        <v>14</v>
      </c>
      <c r="K442">
        <f>cocinacsv[[#This Row],[Precio Unitario]]</f>
        <v>34</v>
      </c>
      <c r="L442" s="1">
        <f>(cocinacsv[[#This Row],[Ganancia neta]]*cocinacsv[[#This Row],[Cantidad Ordenada]])/(cocinacsv[[#This Row],[Precio Unitario]]*cocinacsv[[#This Row],[Cantidad Ordenada]])</f>
        <v>0.41176470588235292</v>
      </c>
      <c r="M442">
        <f>cocinacsv[[#This Row],[Ganancia bruta]]*cocinacsv[[#This Row],[Cantidad Ordenada]]</f>
        <v>68</v>
      </c>
    </row>
    <row r="443" spans="1:13" x14ac:dyDescent="0.25">
      <c r="A443">
        <v>169</v>
      </c>
      <c r="B443">
        <v>19</v>
      </c>
      <c r="C443" t="s">
        <v>92</v>
      </c>
      <c r="D443" t="s">
        <v>1151</v>
      </c>
      <c r="E443">
        <v>13</v>
      </c>
      <c r="F443">
        <v>22</v>
      </c>
      <c r="G443">
        <v>2</v>
      </c>
      <c r="H443">
        <v>7</v>
      </c>
      <c r="I443" t="s">
        <v>1136</v>
      </c>
      <c r="J443">
        <f>cocinacsv[[#This Row],[Precio Unitario]]-cocinacsv[[#This Row],[Costo Unitario]]</f>
        <v>9</v>
      </c>
      <c r="K443">
        <f>cocinacsv[[#This Row],[Precio Unitario]]</f>
        <v>22</v>
      </c>
      <c r="L443" s="1">
        <f>(cocinacsv[[#This Row],[Ganancia neta]]*cocinacsv[[#This Row],[Cantidad Ordenada]])/(cocinacsv[[#This Row],[Precio Unitario]]*cocinacsv[[#This Row],[Cantidad Ordenada]])</f>
        <v>0.40909090909090912</v>
      </c>
      <c r="M443">
        <f>cocinacsv[[#This Row],[Ganancia bruta]]*cocinacsv[[#This Row],[Cantidad Ordenada]]</f>
        <v>44</v>
      </c>
    </row>
    <row r="444" spans="1:13" x14ac:dyDescent="0.25">
      <c r="A444">
        <v>170</v>
      </c>
      <c r="B444">
        <v>12</v>
      </c>
      <c r="C444" t="s">
        <v>66</v>
      </c>
      <c r="D444" t="s">
        <v>1153</v>
      </c>
      <c r="E444">
        <v>12</v>
      </c>
      <c r="F444">
        <v>20</v>
      </c>
      <c r="G444">
        <v>3</v>
      </c>
      <c r="H444">
        <v>16</v>
      </c>
      <c r="I444" t="s">
        <v>1136</v>
      </c>
      <c r="J444">
        <f>cocinacsv[[#This Row],[Precio Unitario]]-cocinacsv[[#This Row],[Costo Unitario]]</f>
        <v>8</v>
      </c>
      <c r="K444">
        <f>cocinacsv[[#This Row],[Precio Unitario]]</f>
        <v>20</v>
      </c>
      <c r="L444" s="1">
        <f>(cocinacsv[[#This Row],[Ganancia neta]]*cocinacsv[[#This Row],[Cantidad Ordenada]])/(cocinacsv[[#This Row],[Precio Unitario]]*cocinacsv[[#This Row],[Cantidad Ordenada]])</f>
        <v>0.4</v>
      </c>
      <c r="M444">
        <f>cocinacsv[[#This Row],[Ganancia bruta]]*cocinacsv[[#This Row],[Cantidad Ordenada]]</f>
        <v>60</v>
      </c>
    </row>
    <row r="445" spans="1:13" x14ac:dyDescent="0.25">
      <c r="A445">
        <v>170</v>
      </c>
      <c r="B445">
        <v>12</v>
      </c>
      <c r="C445" t="s">
        <v>26</v>
      </c>
      <c r="D445" t="s">
        <v>1145</v>
      </c>
      <c r="E445">
        <v>17</v>
      </c>
      <c r="F445">
        <v>29</v>
      </c>
      <c r="G445">
        <v>3</v>
      </c>
      <c r="H445">
        <v>16</v>
      </c>
      <c r="I445" t="s">
        <v>1136</v>
      </c>
      <c r="J445">
        <f>cocinacsv[[#This Row],[Precio Unitario]]-cocinacsv[[#This Row],[Costo Unitario]]</f>
        <v>12</v>
      </c>
      <c r="K445">
        <f>cocinacsv[[#This Row],[Precio Unitario]]</f>
        <v>29</v>
      </c>
      <c r="L445" s="1">
        <f>(cocinacsv[[#This Row],[Ganancia neta]]*cocinacsv[[#This Row],[Cantidad Ordenada]])/(cocinacsv[[#This Row],[Precio Unitario]]*cocinacsv[[#This Row],[Cantidad Ordenada]])</f>
        <v>0.41379310344827586</v>
      </c>
      <c r="M445">
        <f>cocinacsv[[#This Row],[Ganancia bruta]]*cocinacsv[[#This Row],[Cantidad Ordenada]]</f>
        <v>87</v>
      </c>
    </row>
    <row r="446" spans="1:13" x14ac:dyDescent="0.25">
      <c r="A446">
        <v>170</v>
      </c>
      <c r="B446">
        <v>12</v>
      </c>
      <c r="C446" t="s">
        <v>44</v>
      </c>
      <c r="D446" t="s">
        <v>1144</v>
      </c>
      <c r="E446">
        <v>22</v>
      </c>
      <c r="F446">
        <v>36</v>
      </c>
      <c r="G446">
        <v>1</v>
      </c>
      <c r="H446">
        <v>33</v>
      </c>
      <c r="I446" t="s">
        <v>1137</v>
      </c>
      <c r="J446">
        <f>cocinacsv[[#This Row],[Precio Unitario]]-cocinacsv[[#This Row],[Costo Unitario]]</f>
        <v>14</v>
      </c>
      <c r="K446">
        <f>cocinacsv[[#This Row],[Precio Unitario]]</f>
        <v>36</v>
      </c>
      <c r="L446" s="1">
        <f>(cocinacsv[[#This Row],[Ganancia neta]]*cocinacsv[[#This Row],[Cantidad Ordenada]])/(cocinacsv[[#This Row],[Precio Unitario]]*cocinacsv[[#This Row],[Cantidad Ordenada]])</f>
        <v>0.3888888888888889</v>
      </c>
      <c r="M446">
        <f>cocinacsv[[#This Row],[Ganancia bruta]]*cocinacsv[[#This Row],[Cantidad Ordenada]]</f>
        <v>36</v>
      </c>
    </row>
    <row r="447" spans="1:13" x14ac:dyDescent="0.25">
      <c r="A447">
        <v>170</v>
      </c>
      <c r="B447">
        <v>12</v>
      </c>
      <c r="C447" t="s">
        <v>40</v>
      </c>
      <c r="D447" t="s">
        <v>1140</v>
      </c>
      <c r="E447">
        <v>18</v>
      </c>
      <c r="F447">
        <v>30</v>
      </c>
      <c r="G447">
        <v>2</v>
      </c>
      <c r="H447">
        <v>8</v>
      </c>
      <c r="I447" t="s">
        <v>1137</v>
      </c>
      <c r="J447">
        <f>cocinacsv[[#This Row],[Precio Unitario]]-cocinacsv[[#This Row],[Costo Unitario]]</f>
        <v>12</v>
      </c>
      <c r="K447">
        <f>cocinacsv[[#This Row],[Precio Unitario]]</f>
        <v>30</v>
      </c>
      <c r="L447" s="1">
        <f>(cocinacsv[[#This Row],[Ganancia neta]]*cocinacsv[[#This Row],[Cantidad Ordenada]])/(cocinacsv[[#This Row],[Precio Unitario]]*cocinacsv[[#This Row],[Cantidad Ordenada]])</f>
        <v>0.4</v>
      </c>
      <c r="M447">
        <f>cocinacsv[[#This Row],[Ganancia bruta]]*cocinacsv[[#This Row],[Cantidad Ordenada]]</f>
        <v>60</v>
      </c>
    </row>
    <row r="448" spans="1:13" x14ac:dyDescent="0.25">
      <c r="A448">
        <v>171</v>
      </c>
      <c r="B448">
        <v>16</v>
      </c>
      <c r="C448" t="s">
        <v>71</v>
      </c>
      <c r="D448" t="s">
        <v>1157</v>
      </c>
      <c r="E448">
        <v>15</v>
      </c>
      <c r="F448">
        <v>26</v>
      </c>
      <c r="G448">
        <v>2</v>
      </c>
      <c r="H448">
        <v>29</v>
      </c>
      <c r="I448" t="s">
        <v>1136</v>
      </c>
      <c r="J448">
        <f>cocinacsv[[#This Row],[Precio Unitario]]-cocinacsv[[#This Row],[Costo Unitario]]</f>
        <v>11</v>
      </c>
      <c r="K448">
        <f>cocinacsv[[#This Row],[Precio Unitario]]</f>
        <v>26</v>
      </c>
      <c r="L448" s="1">
        <f>(cocinacsv[[#This Row],[Ganancia neta]]*cocinacsv[[#This Row],[Cantidad Ordenada]])/(cocinacsv[[#This Row],[Precio Unitario]]*cocinacsv[[#This Row],[Cantidad Ordenada]])</f>
        <v>0.42307692307692307</v>
      </c>
      <c r="M448">
        <f>cocinacsv[[#This Row],[Ganancia bruta]]*cocinacsv[[#This Row],[Cantidad Ordenada]]</f>
        <v>52</v>
      </c>
    </row>
    <row r="449" spans="1:13" x14ac:dyDescent="0.25">
      <c r="A449">
        <v>171</v>
      </c>
      <c r="B449">
        <v>16</v>
      </c>
      <c r="C449" t="s">
        <v>26</v>
      </c>
      <c r="D449" t="s">
        <v>1145</v>
      </c>
      <c r="E449">
        <v>17</v>
      </c>
      <c r="F449">
        <v>29</v>
      </c>
      <c r="G449">
        <v>3</v>
      </c>
      <c r="H449">
        <v>22</v>
      </c>
      <c r="I449" t="s">
        <v>1137</v>
      </c>
      <c r="J449">
        <f>cocinacsv[[#This Row],[Precio Unitario]]-cocinacsv[[#This Row],[Costo Unitario]]</f>
        <v>12</v>
      </c>
      <c r="K449">
        <f>cocinacsv[[#This Row],[Precio Unitario]]</f>
        <v>29</v>
      </c>
      <c r="L449" s="1">
        <f>(cocinacsv[[#This Row],[Ganancia neta]]*cocinacsv[[#This Row],[Cantidad Ordenada]])/(cocinacsv[[#This Row],[Precio Unitario]]*cocinacsv[[#This Row],[Cantidad Ordenada]])</f>
        <v>0.41379310344827586</v>
      </c>
      <c r="M449">
        <f>cocinacsv[[#This Row],[Ganancia bruta]]*cocinacsv[[#This Row],[Cantidad Ordenada]]</f>
        <v>87</v>
      </c>
    </row>
    <row r="450" spans="1:13" x14ac:dyDescent="0.25">
      <c r="A450">
        <v>172</v>
      </c>
      <c r="B450">
        <v>12</v>
      </c>
      <c r="C450" t="s">
        <v>38</v>
      </c>
      <c r="D450" t="s">
        <v>1152</v>
      </c>
      <c r="E450">
        <v>20</v>
      </c>
      <c r="F450">
        <v>34</v>
      </c>
      <c r="G450">
        <v>2</v>
      </c>
      <c r="H450">
        <v>27</v>
      </c>
      <c r="I450" t="s">
        <v>1137</v>
      </c>
      <c r="J450">
        <f>cocinacsv[[#This Row],[Precio Unitario]]-cocinacsv[[#This Row],[Costo Unitario]]</f>
        <v>14</v>
      </c>
      <c r="K450">
        <f>cocinacsv[[#This Row],[Precio Unitario]]</f>
        <v>34</v>
      </c>
      <c r="L450" s="1">
        <f>(cocinacsv[[#This Row],[Ganancia neta]]*cocinacsv[[#This Row],[Cantidad Ordenada]])/(cocinacsv[[#This Row],[Precio Unitario]]*cocinacsv[[#This Row],[Cantidad Ordenada]])</f>
        <v>0.41176470588235292</v>
      </c>
      <c r="M450">
        <f>cocinacsv[[#This Row],[Ganancia bruta]]*cocinacsv[[#This Row],[Cantidad Ordenada]]</f>
        <v>68</v>
      </c>
    </row>
    <row r="451" spans="1:13" x14ac:dyDescent="0.25">
      <c r="A451">
        <v>173</v>
      </c>
      <c r="B451">
        <v>11</v>
      </c>
      <c r="C451" t="s">
        <v>50</v>
      </c>
      <c r="D451" t="s">
        <v>1142</v>
      </c>
      <c r="E451">
        <v>16</v>
      </c>
      <c r="F451">
        <v>27</v>
      </c>
      <c r="G451">
        <v>3</v>
      </c>
      <c r="H451">
        <v>15</v>
      </c>
      <c r="I451" t="s">
        <v>1137</v>
      </c>
      <c r="J451">
        <f>cocinacsv[[#This Row],[Precio Unitario]]-cocinacsv[[#This Row],[Costo Unitario]]</f>
        <v>11</v>
      </c>
      <c r="K451">
        <f>cocinacsv[[#This Row],[Precio Unitario]]</f>
        <v>27</v>
      </c>
      <c r="L451" s="1">
        <f>(cocinacsv[[#This Row],[Ganancia neta]]*cocinacsv[[#This Row],[Cantidad Ordenada]])/(cocinacsv[[#This Row],[Precio Unitario]]*cocinacsv[[#This Row],[Cantidad Ordenada]])</f>
        <v>0.40740740740740738</v>
      </c>
      <c r="M451">
        <f>cocinacsv[[#This Row],[Ganancia bruta]]*cocinacsv[[#This Row],[Cantidad Ordenada]]</f>
        <v>81</v>
      </c>
    </row>
    <row r="452" spans="1:13" x14ac:dyDescent="0.25">
      <c r="A452">
        <v>173</v>
      </c>
      <c r="B452">
        <v>11</v>
      </c>
      <c r="C452" t="s">
        <v>105</v>
      </c>
      <c r="D452" t="s">
        <v>1150</v>
      </c>
      <c r="E452">
        <v>19</v>
      </c>
      <c r="F452">
        <v>32</v>
      </c>
      <c r="G452">
        <v>3</v>
      </c>
      <c r="H452">
        <v>52</v>
      </c>
      <c r="I452" t="s">
        <v>1137</v>
      </c>
      <c r="J452">
        <f>cocinacsv[[#This Row],[Precio Unitario]]-cocinacsv[[#This Row],[Costo Unitario]]</f>
        <v>13</v>
      </c>
      <c r="K452">
        <f>cocinacsv[[#This Row],[Precio Unitario]]</f>
        <v>32</v>
      </c>
      <c r="L452" s="1">
        <f>(cocinacsv[[#This Row],[Ganancia neta]]*cocinacsv[[#This Row],[Cantidad Ordenada]])/(cocinacsv[[#This Row],[Precio Unitario]]*cocinacsv[[#This Row],[Cantidad Ordenada]])</f>
        <v>0.40625</v>
      </c>
      <c r="M452">
        <f>cocinacsv[[#This Row],[Ganancia bruta]]*cocinacsv[[#This Row],[Cantidad Ordenada]]</f>
        <v>96</v>
      </c>
    </row>
    <row r="453" spans="1:13" x14ac:dyDescent="0.25">
      <c r="A453">
        <v>174</v>
      </c>
      <c r="B453">
        <v>10</v>
      </c>
      <c r="C453" t="s">
        <v>40</v>
      </c>
      <c r="D453" t="s">
        <v>1140</v>
      </c>
      <c r="E453">
        <v>18</v>
      </c>
      <c r="F453">
        <v>30</v>
      </c>
      <c r="G453">
        <v>2</v>
      </c>
      <c r="H453">
        <v>12</v>
      </c>
      <c r="I453" t="s">
        <v>1137</v>
      </c>
      <c r="J453">
        <f>cocinacsv[[#This Row],[Precio Unitario]]-cocinacsv[[#This Row],[Costo Unitario]]</f>
        <v>12</v>
      </c>
      <c r="K453">
        <f>cocinacsv[[#This Row],[Precio Unitario]]</f>
        <v>30</v>
      </c>
      <c r="L453" s="1">
        <f>(cocinacsv[[#This Row],[Ganancia neta]]*cocinacsv[[#This Row],[Cantidad Ordenada]])/(cocinacsv[[#This Row],[Precio Unitario]]*cocinacsv[[#This Row],[Cantidad Ordenada]])</f>
        <v>0.4</v>
      </c>
      <c r="M453">
        <f>cocinacsv[[#This Row],[Ganancia bruta]]*cocinacsv[[#This Row],[Cantidad Ordenada]]</f>
        <v>60</v>
      </c>
    </row>
    <row r="454" spans="1:13" x14ac:dyDescent="0.25">
      <c r="A454">
        <v>175</v>
      </c>
      <c r="B454">
        <v>14</v>
      </c>
      <c r="C454" t="s">
        <v>105</v>
      </c>
      <c r="D454" t="s">
        <v>1150</v>
      </c>
      <c r="E454">
        <v>19</v>
      </c>
      <c r="F454">
        <v>32</v>
      </c>
      <c r="G454">
        <v>3</v>
      </c>
      <c r="H454">
        <v>9</v>
      </c>
      <c r="I454" t="s">
        <v>1137</v>
      </c>
      <c r="J454">
        <f>cocinacsv[[#This Row],[Precio Unitario]]-cocinacsv[[#This Row],[Costo Unitario]]</f>
        <v>13</v>
      </c>
      <c r="K454">
        <f>cocinacsv[[#This Row],[Precio Unitario]]</f>
        <v>32</v>
      </c>
      <c r="L454" s="1">
        <f>(cocinacsv[[#This Row],[Ganancia neta]]*cocinacsv[[#This Row],[Cantidad Ordenada]])/(cocinacsv[[#This Row],[Precio Unitario]]*cocinacsv[[#This Row],[Cantidad Ordenada]])</f>
        <v>0.40625</v>
      </c>
      <c r="M454">
        <f>cocinacsv[[#This Row],[Ganancia bruta]]*cocinacsv[[#This Row],[Cantidad Ordenada]]</f>
        <v>96</v>
      </c>
    </row>
    <row r="455" spans="1:13" x14ac:dyDescent="0.25">
      <c r="A455">
        <v>175</v>
      </c>
      <c r="B455">
        <v>14</v>
      </c>
      <c r="C455" t="s">
        <v>75</v>
      </c>
      <c r="D455" t="s">
        <v>1139</v>
      </c>
      <c r="E455">
        <v>14</v>
      </c>
      <c r="F455">
        <v>24</v>
      </c>
      <c r="G455">
        <v>2</v>
      </c>
      <c r="H455">
        <v>38</v>
      </c>
      <c r="I455" t="s">
        <v>1136</v>
      </c>
      <c r="J455">
        <f>cocinacsv[[#This Row],[Precio Unitario]]-cocinacsv[[#This Row],[Costo Unitario]]</f>
        <v>10</v>
      </c>
      <c r="K455">
        <f>cocinacsv[[#This Row],[Precio Unitario]]</f>
        <v>24</v>
      </c>
      <c r="L455" s="1">
        <f>(cocinacsv[[#This Row],[Ganancia neta]]*cocinacsv[[#This Row],[Cantidad Ordenada]])/(cocinacsv[[#This Row],[Precio Unitario]]*cocinacsv[[#This Row],[Cantidad Ordenada]])</f>
        <v>0.41666666666666669</v>
      </c>
      <c r="M455">
        <f>cocinacsv[[#This Row],[Ganancia bruta]]*cocinacsv[[#This Row],[Cantidad Ordenada]]</f>
        <v>48</v>
      </c>
    </row>
    <row r="456" spans="1:13" x14ac:dyDescent="0.25">
      <c r="A456">
        <v>176</v>
      </c>
      <c r="B456">
        <v>20</v>
      </c>
      <c r="C456" t="s">
        <v>42</v>
      </c>
      <c r="D456" t="s">
        <v>1155</v>
      </c>
      <c r="E456">
        <v>13</v>
      </c>
      <c r="F456">
        <v>21</v>
      </c>
      <c r="G456">
        <v>3</v>
      </c>
      <c r="H456">
        <v>48</v>
      </c>
      <c r="I456" t="s">
        <v>1137</v>
      </c>
      <c r="J456">
        <f>cocinacsv[[#This Row],[Precio Unitario]]-cocinacsv[[#This Row],[Costo Unitario]]</f>
        <v>8</v>
      </c>
      <c r="K456">
        <f>cocinacsv[[#This Row],[Precio Unitario]]</f>
        <v>21</v>
      </c>
      <c r="L456" s="1">
        <f>(cocinacsv[[#This Row],[Ganancia neta]]*cocinacsv[[#This Row],[Cantidad Ordenada]])/(cocinacsv[[#This Row],[Precio Unitario]]*cocinacsv[[#This Row],[Cantidad Ordenada]])</f>
        <v>0.38095238095238093</v>
      </c>
      <c r="M456">
        <f>cocinacsv[[#This Row],[Ganancia bruta]]*cocinacsv[[#This Row],[Cantidad Ordenada]]</f>
        <v>63</v>
      </c>
    </row>
    <row r="457" spans="1:13" x14ac:dyDescent="0.25">
      <c r="A457">
        <v>177</v>
      </c>
      <c r="B457">
        <v>4</v>
      </c>
      <c r="C457" t="s">
        <v>75</v>
      </c>
      <c r="D457" t="s">
        <v>1139</v>
      </c>
      <c r="E457">
        <v>14</v>
      </c>
      <c r="F457">
        <v>24</v>
      </c>
      <c r="G457">
        <v>2</v>
      </c>
      <c r="H457">
        <v>10</v>
      </c>
      <c r="I457" t="s">
        <v>1137</v>
      </c>
      <c r="J457">
        <f>cocinacsv[[#This Row],[Precio Unitario]]-cocinacsv[[#This Row],[Costo Unitario]]</f>
        <v>10</v>
      </c>
      <c r="K457">
        <f>cocinacsv[[#This Row],[Precio Unitario]]</f>
        <v>24</v>
      </c>
      <c r="L457" s="1">
        <f>(cocinacsv[[#This Row],[Ganancia neta]]*cocinacsv[[#This Row],[Cantidad Ordenada]])/(cocinacsv[[#This Row],[Precio Unitario]]*cocinacsv[[#This Row],[Cantidad Ordenada]])</f>
        <v>0.41666666666666669</v>
      </c>
      <c r="M457">
        <f>cocinacsv[[#This Row],[Ganancia bruta]]*cocinacsv[[#This Row],[Cantidad Ordenada]]</f>
        <v>48</v>
      </c>
    </row>
    <row r="458" spans="1:13" x14ac:dyDescent="0.25">
      <c r="A458">
        <v>177</v>
      </c>
      <c r="B458">
        <v>4</v>
      </c>
      <c r="C458" t="s">
        <v>71</v>
      </c>
      <c r="D458" t="s">
        <v>1157</v>
      </c>
      <c r="E458">
        <v>15</v>
      </c>
      <c r="F458">
        <v>26</v>
      </c>
      <c r="G458">
        <v>1</v>
      </c>
      <c r="H458">
        <v>40</v>
      </c>
      <c r="I458" t="s">
        <v>1136</v>
      </c>
      <c r="J458">
        <f>cocinacsv[[#This Row],[Precio Unitario]]-cocinacsv[[#This Row],[Costo Unitario]]</f>
        <v>11</v>
      </c>
      <c r="K458">
        <f>cocinacsv[[#This Row],[Precio Unitario]]</f>
        <v>26</v>
      </c>
      <c r="L458" s="1">
        <f>(cocinacsv[[#This Row],[Ganancia neta]]*cocinacsv[[#This Row],[Cantidad Ordenada]])/(cocinacsv[[#This Row],[Precio Unitario]]*cocinacsv[[#This Row],[Cantidad Ordenada]])</f>
        <v>0.42307692307692307</v>
      </c>
      <c r="M458">
        <f>cocinacsv[[#This Row],[Ganancia bruta]]*cocinacsv[[#This Row],[Cantidad Ordenada]]</f>
        <v>26</v>
      </c>
    </row>
    <row r="459" spans="1:13" x14ac:dyDescent="0.25">
      <c r="A459">
        <v>177</v>
      </c>
      <c r="B459">
        <v>4</v>
      </c>
      <c r="C459" t="s">
        <v>42</v>
      </c>
      <c r="D459" t="s">
        <v>1155</v>
      </c>
      <c r="E459">
        <v>13</v>
      </c>
      <c r="F459">
        <v>21</v>
      </c>
      <c r="G459">
        <v>2</v>
      </c>
      <c r="H459">
        <v>45</v>
      </c>
      <c r="I459" t="s">
        <v>1137</v>
      </c>
      <c r="J459">
        <f>cocinacsv[[#This Row],[Precio Unitario]]-cocinacsv[[#This Row],[Costo Unitario]]</f>
        <v>8</v>
      </c>
      <c r="K459">
        <f>cocinacsv[[#This Row],[Precio Unitario]]</f>
        <v>21</v>
      </c>
      <c r="L459" s="1">
        <f>(cocinacsv[[#This Row],[Ganancia neta]]*cocinacsv[[#This Row],[Cantidad Ordenada]])/(cocinacsv[[#This Row],[Precio Unitario]]*cocinacsv[[#This Row],[Cantidad Ordenada]])</f>
        <v>0.38095238095238093</v>
      </c>
      <c r="M459">
        <f>cocinacsv[[#This Row],[Ganancia bruta]]*cocinacsv[[#This Row],[Cantidad Ordenada]]</f>
        <v>42</v>
      </c>
    </row>
    <row r="460" spans="1:13" x14ac:dyDescent="0.25">
      <c r="A460">
        <v>177</v>
      </c>
      <c r="B460">
        <v>4</v>
      </c>
      <c r="C460" t="s">
        <v>53</v>
      </c>
      <c r="D460" t="s">
        <v>1148</v>
      </c>
      <c r="E460">
        <v>11</v>
      </c>
      <c r="F460">
        <v>19</v>
      </c>
      <c r="G460">
        <v>3</v>
      </c>
      <c r="H460">
        <v>47</v>
      </c>
      <c r="I460" t="s">
        <v>1136</v>
      </c>
      <c r="J460">
        <f>cocinacsv[[#This Row],[Precio Unitario]]-cocinacsv[[#This Row],[Costo Unitario]]</f>
        <v>8</v>
      </c>
      <c r="K460">
        <f>cocinacsv[[#This Row],[Precio Unitario]]</f>
        <v>19</v>
      </c>
      <c r="L460" s="1">
        <f>(cocinacsv[[#This Row],[Ganancia neta]]*cocinacsv[[#This Row],[Cantidad Ordenada]])/(cocinacsv[[#This Row],[Precio Unitario]]*cocinacsv[[#This Row],[Cantidad Ordenada]])</f>
        <v>0.42105263157894735</v>
      </c>
      <c r="M460">
        <f>cocinacsv[[#This Row],[Ganancia bruta]]*cocinacsv[[#This Row],[Cantidad Ordenada]]</f>
        <v>57</v>
      </c>
    </row>
    <row r="461" spans="1:13" x14ac:dyDescent="0.25">
      <c r="A461">
        <v>178</v>
      </c>
      <c r="B461">
        <v>11</v>
      </c>
      <c r="C461" t="s">
        <v>40</v>
      </c>
      <c r="D461" t="s">
        <v>1140</v>
      </c>
      <c r="E461">
        <v>18</v>
      </c>
      <c r="F461">
        <v>30</v>
      </c>
      <c r="G461">
        <v>1</v>
      </c>
      <c r="H461">
        <v>55</v>
      </c>
      <c r="I461" t="s">
        <v>1137</v>
      </c>
      <c r="J461">
        <f>cocinacsv[[#This Row],[Precio Unitario]]-cocinacsv[[#This Row],[Costo Unitario]]</f>
        <v>12</v>
      </c>
      <c r="K461">
        <f>cocinacsv[[#This Row],[Precio Unitario]]</f>
        <v>30</v>
      </c>
      <c r="L461" s="1">
        <f>(cocinacsv[[#This Row],[Ganancia neta]]*cocinacsv[[#This Row],[Cantidad Ordenada]])/(cocinacsv[[#This Row],[Precio Unitario]]*cocinacsv[[#This Row],[Cantidad Ordenada]])</f>
        <v>0.4</v>
      </c>
      <c r="M461">
        <f>cocinacsv[[#This Row],[Ganancia bruta]]*cocinacsv[[#This Row],[Cantidad Ordenada]]</f>
        <v>30</v>
      </c>
    </row>
    <row r="462" spans="1:13" x14ac:dyDescent="0.25">
      <c r="A462">
        <v>178</v>
      </c>
      <c r="B462">
        <v>11</v>
      </c>
      <c r="C462" t="s">
        <v>19</v>
      </c>
      <c r="D462" t="s">
        <v>1149</v>
      </c>
      <c r="E462">
        <v>21</v>
      </c>
      <c r="F462">
        <v>35</v>
      </c>
      <c r="G462">
        <v>1</v>
      </c>
      <c r="H462">
        <v>16</v>
      </c>
      <c r="I462" t="s">
        <v>1137</v>
      </c>
      <c r="J462">
        <f>cocinacsv[[#This Row],[Precio Unitario]]-cocinacsv[[#This Row],[Costo Unitario]]</f>
        <v>14</v>
      </c>
      <c r="K462">
        <f>cocinacsv[[#This Row],[Precio Unitario]]</f>
        <v>35</v>
      </c>
      <c r="L462" s="1">
        <f>(cocinacsv[[#This Row],[Ganancia neta]]*cocinacsv[[#This Row],[Cantidad Ordenada]])/(cocinacsv[[#This Row],[Precio Unitario]]*cocinacsv[[#This Row],[Cantidad Ordenada]])</f>
        <v>0.4</v>
      </c>
      <c r="M462">
        <f>cocinacsv[[#This Row],[Ganancia bruta]]*cocinacsv[[#This Row],[Cantidad Ordenada]]</f>
        <v>35</v>
      </c>
    </row>
    <row r="463" spans="1:13" x14ac:dyDescent="0.25">
      <c r="A463">
        <v>178</v>
      </c>
      <c r="B463">
        <v>11</v>
      </c>
      <c r="C463" t="s">
        <v>92</v>
      </c>
      <c r="D463" t="s">
        <v>1151</v>
      </c>
      <c r="E463">
        <v>13</v>
      </c>
      <c r="F463">
        <v>22</v>
      </c>
      <c r="G463">
        <v>2</v>
      </c>
      <c r="H463">
        <v>20</v>
      </c>
      <c r="I463" t="s">
        <v>1136</v>
      </c>
      <c r="J463">
        <f>cocinacsv[[#This Row],[Precio Unitario]]-cocinacsv[[#This Row],[Costo Unitario]]</f>
        <v>9</v>
      </c>
      <c r="K463">
        <f>cocinacsv[[#This Row],[Precio Unitario]]</f>
        <v>22</v>
      </c>
      <c r="L463" s="1">
        <f>(cocinacsv[[#This Row],[Ganancia neta]]*cocinacsv[[#This Row],[Cantidad Ordenada]])/(cocinacsv[[#This Row],[Precio Unitario]]*cocinacsv[[#This Row],[Cantidad Ordenada]])</f>
        <v>0.40909090909090912</v>
      </c>
      <c r="M463">
        <f>cocinacsv[[#This Row],[Ganancia bruta]]*cocinacsv[[#This Row],[Cantidad Ordenada]]</f>
        <v>44</v>
      </c>
    </row>
    <row r="464" spans="1:13" x14ac:dyDescent="0.25">
      <c r="A464">
        <v>178</v>
      </c>
      <c r="B464">
        <v>11</v>
      </c>
      <c r="C464" t="s">
        <v>112</v>
      </c>
      <c r="D464" t="s">
        <v>1146</v>
      </c>
      <c r="E464">
        <v>20</v>
      </c>
      <c r="F464">
        <v>33</v>
      </c>
      <c r="G464">
        <v>3</v>
      </c>
      <c r="H464">
        <v>55</v>
      </c>
      <c r="I464" t="s">
        <v>1136</v>
      </c>
      <c r="J464">
        <f>cocinacsv[[#This Row],[Precio Unitario]]-cocinacsv[[#This Row],[Costo Unitario]]</f>
        <v>13</v>
      </c>
      <c r="K464">
        <f>cocinacsv[[#This Row],[Precio Unitario]]</f>
        <v>33</v>
      </c>
      <c r="L464" s="1">
        <f>(cocinacsv[[#This Row],[Ganancia neta]]*cocinacsv[[#This Row],[Cantidad Ordenada]])/(cocinacsv[[#This Row],[Precio Unitario]]*cocinacsv[[#This Row],[Cantidad Ordenada]])</f>
        <v>0.39393939393939392</v>
      </c>
      <c r="M464">
        <f>cocinacsv[[#This Row],[Ganancia bruta]]*cocinacsv[[#This Row],[Cantidad Ordenada]]</f>
        <v>99</v>
      </c>
    </row>
    <row r="465" spans="1:13" x14ac:dyDescent="0.25">
      <c r="A465">
        <v>179</v>
      </c>
      <c r="B465">
        <v>12</v>
      </c>
      <c r="C465" t="s">
        <v>56</v>
      </c>
      <c r="D465" t="s">
        <v>1141</v>
      </c>
      <c r="E465">
        <v>19</v>
      </c>
      <c r="F465">
        <v>31</v>
      </c>
      <c r="G465">
        <v>2</v>
      </c>
      <c r="H465">
        <v>26</v>
      </c>
      <c r="I465" t="s">
        <v>1136</v>
      </c>
      <c r="J465">
        <f>cocinacsv[[#This Row],[Precio Unitario]]-cocinacsv[[#This Row],[Costo Unitario]]</f>
        <v>12</v>
      </c>
      <c r="K465">
        <f>cocinacsv[[#This Row],[Precio Unitario]]</f>
        <v>31</v>
      </c>
      <c r="L465" s="1">
        <f>(cocinacsv[[#This Row],[Ganancia neta]]*cocinacsv[[#This Row],[Cantidad Ordenada]])/(cocinacsv[[#This Row],[Precio Unitario]]*cocinacsv[[#This Row],[Cantidad Ordenada]])</f>
        <v>0.38709677419354838</v>
      </c>
      <c r="M465">
        <f>cocinacsv[[#This Row],[Ganancia bruta]]*cocinacsv[[#This Row],[Cantidad Ordenada]]</f>
        <v>62</v>
      </c>
    </row>
    <row r="466" spans="1:13" x14ac:dyDescent="0.25">
      <c r="A466">
        <v>180</v>
      </c>
      <c r="B466">
        <v>10</v>
      </c>
      <c r="C466" t="s">
        <v>26</v>
      </c>
      <c r="D466" t="s">
        <v>1145</v>
      </c>
      <c r="E466">
        <v>17</v>
      </c>
      <c r="F466">
        <v>29</v>
      </c>
      <c r="G466">
        <v>1</v>
      </c>
      <c r="H466">
        <v>35</v>
      </c>
      <c r="I466" t="s">
        <v>1137</v>
      </c>
      <c r="J466">
        <f>cocinacsv[[#This Row],[Precio Unitario]]-cocinacsv[[#This Row],[Costo Unitario]]</f>
        <v>12</v>
      </c>
      <c r="K466">
        <f>cocinacsv[[#This Row],[Precio Unitario]]</f>
        <v>29</v>
      </c>
      <c r="L466" s="1">
        <f>(cocinacsv[[#This Row],[Ganancia neta]]*cocinacsv[[#This Row],[Cantidad Ordenada]])/(cocinacsv[[#This Row],[Precio Unitario]]*cocinacsv[[#This Row],[Cantidad Ordenada]])</f>
        <v>0.41379310344827586</v>
      </c>
      <c r="M466">
        <f>cocinacsv[[#This Row],[Ganancia bruta]]*cocinacsv[[#This Row],[Cantidad Ordenada]]</f>
        <v>29</v>
      </c>
    </row>
    <row r="467" spans="1:13" x14ac:dyDescent="0.25">
      <c r="A467">
        <v>180</v>
      </c>
      <c r="B467">
        <v>10</v>
      </c>
      <c r="C467" t="s">
        <v>40</v>
      </c>
      <c r="D467" t="s">
        <v>1140</v>
      </c>
      <c r="E467">
        <v>18</v>
      </c>
      <c r="F467">
        <v>30</v>
      </c>
      <c r="G467">
        <v>3</v>
      </c>
      <c r="H467">
        <v>20</v>
      </c>
      <c r="I467" t="s">
        <v>1137</v>
      </c>
      <c r="J467">
        <f>cocinacsv[[#This Row],[Precio Unitario]]-cocinacsv[[#This Row],[Costo Unitario]]</f>
        <v>12</v>
      </c>
      <c r="K467">
        <f>cocinacsv[[#This Row],[Precio Unitario]]</f>
        <v>30</v>
      </c>
      <c r="L467" s="1">
        <f>(cocinacsv[[#This Row],[Ganancia neta]]*cocinacsv[[#This Row],[Cantidad Ordenada]])/(cocinacsv[[#This Row],[Precio Unitario]]*cocinacsv[[#This Row],[Cantidad Ordenada]])</f>
        <v>0.4</v>
      </c>
      <c r="M467">
        <f>cocinacsv[[#This Row],[Ganancia bruta]]*cocinacsv[[#This Row],[Cantidad Ordenada]]</f>
        <v>90</v>
      </c>
    </row>
    <row r="468" spans="1:13" x14ac:dyDescent="0.25">
      <c r="A468">
        <v>180</v>
      </c>
      <c r="B468">
        <v>10</v>
      </c>
      <c r="C468" t="s">
        <v>66</v>
      </c>
      <c r="D468" t="s">
        <v>1153</v>
      </c>
      <c r="E468">
        <v>12</v>
      </c>
      <c r="F468">
        <v>20</v>
      </c>
      <c r="G468">
        <v>1</v>
      </c>
      <c r="H468">
        <v>50</v>
      </c>
      <c r="I468" t="s">
        <v>1136</v>
      </c>
      <c r="J468">
        <f>cocinacsv[[#This Row],[Precio Unitario]]-cocinacsv[[#This Row],[Costo Unitario]]</f>
        <v>8</v>
      </c>
      <c r="K468">
        <f>cocinacsv[[#This Row],[Precio Unitario]]</f>
        <v>20</v>
      </c>
      <c r="L468" s="1">
        <f>(cocinacsv[[#This Row],[Ganancia neta]]*cocinacsv[[#This Row],[Cantidad Ordenada]])/(cocinacsv[[#This Row],[Precio Unitario]]*cocinacsv[[#This Row],[Cantidad Ordenada]])</f>
        <v>0.4</v>
      </c>
      <c r="M468">
        <f>cocinacsv[[#This Row],[Ganancia bruta]]*cocinacsv[[#This Row],[Cantidad Ordenada]]</f>
        <v>20</v>
      </c>
    </row>
    <row r="469" spans="1:13" x14ac:dyDescent="0.25">
      <c r="A469">
        <v>180</v>
      </c>
      <c r="B469">
        <v>10</v>
      </c>
      <c r="C469" t="s">
        <v>50</v>
      </c>
      <c r="D469" t="s">
        <v>1142</v>
      </c>
      <c r="E469">
        <v>16</v>
      </c>
      <c r="F469">
        <v>27</v>
      </c>
      <c r="G469">
        <v>1</v>
      </c>
      <c r="H469">
        <v>56</v>
      </c>
      <c r="I469" t="s">
        <v>1136</v>
      </c>
      <c r="J469">
        <f>cocinacsv[[#This Row],[Precio Unitario]]-cocinacsv[[#This Row],[Costo Unitario]]</f>
        <v>11</v>
      </c>
      <c r="K469">
        <f>cocinacsv[[#This Row],[Precio Unitario]]</f>
        <v>27</v>
      </c>
      <c r="L469" s="1">
        <f>(cocinacsv[[#This Row],[Ganancia neta]]*cocinacsv[[#This Row],[Cantidad Ordenada]])/(cocinacsv[[#This Row],[Precio Unitario]]*cocinacsv[[#This Row],[Cantidad Ordenada]])</f>
        <v>0.40740740740740738</v>
      </c>
      <c r="M469">
        <f>cocinacsv[[#This Row],[Ganancia bruta]]*cocinacsv[[#This Row],[Cantidad Ordenada]]</f>
        <v>27</v>
      </c>
    </row>
    <row r="470" spans="1:13" x14ac:dyDescent="0.25">
      <c r="A470">
        <v>181</v>
      </c>
      <c r="B470">
        <v>15</v>
      </c>
      <c r="C470" t="s">
        <v>50</v>
      </c>
      <c r="D470" t="s">
        <v>1142</v>
      </c>
      <c r="E470">
        <v>16</v>
      </c>
      <c r="F470">
        <v>27</v>
      </c>
      <c r="G470">
        <v>1</v>
      </c>
      <c r="H470">
        <v>55</v>
      </c>
      <c r="I470" t="s">
        <v>1137</v>
      </c>
      <c r="J470">
        <f>cocinacsv[[#This Row],[Precio Unitario]]-cocinacsv[[#This Row],[Costo Unitario]]</f>
        <v>11</v>
      </c>
      <c r="K470">
        <f>cocinacsv[[#This Row],[Precio Unitario]]</f>
        <v>27</v>
      </c>
      <c r="L470" s="1">
        <f>(cocinacsv[[#This Row],[Ganancia neta]]*cocinacsv[[#This Row],[Cantidad Ordenada]])/(cocinacsv[[#This Row],[Precio Unitario]]*cocinacsv[[#This Row],[Cantidad Ordenada]])</f>
        <v>0.40740740740740738</v>
      </c>
      <c r="M470">
        <f>cocinacsv[[#This Row],[Ganancia bruta]]*cocinacsv[[#This Row],[Cantidad Ordenada]]</f>
        <v>27</v>
      </c>
    </row>
    <row r="471" spans="1:13" x14ac:dyDescent="0.25">
      <c r="A471">
        <v>182</v>
      </c>
      <c r="B471">
        <v>18</v>
      </c>
      <c r="C471" t="s">
        <v>53</v>
      </c>
      <c r="D471" t="s">
        <v>1148</v>
      </c>
      <c r="E471">
        <v>11</v>
      </c>
      <c r="F471">
        <v>19</v>
      </c>
      <c r="G471">
        <v>2</v>
      </c>
      <c r="H471">
        <v>11</v>
      </c>
      <c r="I471" t="s">
        <v>1137</v>
      </c>
      <c r="J471">
        <f>cocinacsv[[#This Row],[Precio Unitario]]-cocinacsv[[#This Row],[Costo Unitario]]</f>
        <v>8</v>
      </c>
      <c r="K471">
        <f>cocinacsv[[#This Row],[Precio Unitario]]</f>
        <v>19</v>
      </c>
      <c r="L471" s="1">
        <f>(cocinacsv[[#This Row],[Ganancia neta]]*cocinacsv[[#This Row],[Cantidad Ordenada]])/(cocinacsv[[#This Row],[Precio Unitario]]*cocinacsv[[#This Row],[Cantidad Ordenada]])</f>
        <v>0.42105263157894735</v>
      </c>
      <c r="M471">
        <f>cocinacsv[[#This Row],[Ganancia bruta]]*cocinacsv[[#This Row],[Cantidad Ordenada]]</f>
        <v>38</v>
      </c>
    </row>
    <row r="472" spans="1:13" x14ac:dyDescent="0.25">
      <c r="A472">
        <v>183</v>
      </c>
      <c r="B472">
        <v>18</v>
      </c>
      <c r="C472" t="s">
        <v>105</v>
      </c>
      <c r="D472" t="s">
        <v>1150</v>
      </c>
      <c r="E472">
        <v>19</v>
      </c>
      <c r="F472">
        <v>32</v>
      </c>
      <c r="G472">
        <v>2</v>
      </c>
      <c r="H472">
        <v>52</v>
      </c>
      <c r="I472" t="s">
        <v>1136</v>
      </c>
      <c r="J472">
        <f>cocinacsv[[#This Row],[Precio Unitario]]-cocinacsv[[#This Row],[Costo Unitario]]</f>
        <v>13</v>
      </c>
      <c r="K472">
        <f>cocinacsv[[#This Row],[Precio Unitario]]</f>
        <v>32</v>
      </c>
      <c r="L472" s="1">
        <f>(cocinacsv[[#This Row],[Ganancia neta]]*cocinacsv[[#This Row],[Cantidad Ordenada]])/(cocinacsv[[#This Row],[Precio Unitario]]*cocinacsv[[#This Row],[Cantidad Ordenada]])</f>
        <v>0.40625</v>
      </c>
      <c r="M472">
        <f>cocinacsv[[#This Row],[Ganancia bruta]]*cocinacsv[[#This Row],[Cantidad Ordenada]]</f>
        <v>64</v>
      </c>
    </row>
    <row r="473" spans="1:13" x14ac:dyDescent="0.25">
      <c r="A473">
        <v>183</v>
      </c>
      <c r="B473">
        <v>18</v>
      </c>
      <c r="C473" t="s">
        <v>71</v>
      </c>
      <c r="D473" t="s">
        <v>1157</v>
      </c>
      <c r="E473">
        <v>15</v>
      </c>
      <c r="F473">
        <v>26</v>
      </c>
      <c r="G473">
        <v>1</v>
      </c>
      <c r="H473">
        <v>10</v>
      </c>
      <c r="I473" t="s">
        <v>1136</v>
      </c>
      <c r="J473">
        <f>cocinacsv[[#This Row],[Precio Unitario]]-cocinacsv[[#This Row],[Costo Unitario]]</f>
        <v>11</v>
      </c>
      <c r="K473">
        <f>cocinacsv[[#This Row],[Precio Unitario]]</f>
        <v>26</v>
      </c>
      <c r="L473" s="1">
        <f>(cocinacsv[[#This Row],[Ganancia neta]]*cocinacsv[[#This Row],[Cantidad Ordenada]])/(cocinacsv[[#This Row],[Precio Unitario]]*cocinacsv[[#This Row],[Cantidad Ordenada]])</f>
        <v>0.42307692307692307</v>
      </c>
      <c r="M473">
        <f>cocinacsv[[#This Row],[Ganancia bruta]]*cocinacsv[[#This Row],[Cantidad Ordenada]]</f>
        <v>26</v>
      </c>
    </row>
    <row r="474" spans="1:13" x14ac:dyDescent="0.25">
      <c r="A474">
        <v>183</v>
      </c>
      <c r="B474">
        <v>18</v>
      </c>
      <c r="C474" t="s">
        <v>66</v>
      </c>
      <c r="D474" t="s">
        <v>1153</v>
      </c>
      <c r="E474">
        <v>12</v>
      </c>
      <c r="F474">
        <v>20</v>
      </c>
      <c r="G474">
        <v>3</v>
      </c>
      <c r="H474">
        <v>58</v>
      </c>
      <c r="I474" t="s">
        <v>1136</v>
      </c>
      <c r="J474">
        <f>cocinacsv[[#This Row],[Precio Unitario]]-cocinacsv[[#This Row],[Costo Unitario]]</f>
        <v>8</v>
      </c>
      <c r="K474">
        <f>cocinacsv[[#This Row],[Precio Unitario]]</f>
        <v>20</v>
      </c>
      <c r="L474" s="1">
        <f>(cocinacsv[[#This Row],[Ganancia neta]]*cocinacsv[[#This Row],[Cantidad Ordenada]])/(cocinacsv[[#This Row],[Precio Unitario]]*cocinacsv[[#This Row],[Cantidad Ordenada]])</f>
        <v>0.4</v>
      </c>
      <c r="M474">
        <f>cocinacsv[[#This Row],[Ganancia bruta]]*cocinacsv[[#This Row],[Cantidad Ordenada]]</f>
        <v>60</v>
      </c>
    </row>
    <row r="475" spans="1:13" x14ac:dyDescent="0.25">
      <c r="A475">
        <v>183</v>
      </c>
      <c r="B475">
        <v>18</v>
      </c>
      <c r="C475" t="s">
        <v>19</v>
      </c>
      <c r="D475" t="s">
        <v>1149</v>
      </c>
      <c r="E475">
        <v>21</v>
      </c>
      <c r="F475">
        <v>35</v>
      </c>
      <c r="G475">
        <v>3</v>
      </c>
      <c r="H475">
        <v>46</v>
      </c>
      <c r="I475" t="s">
        <v>1136</v>
      </c>
      <c r="J475">
        <f>cocinacsv[[#This Row],[Precio Unitario]]-cocinacsv[[#This Row],[Costo Unitario]]</f>
        <v>14</v>
      </c>
      <c r="K475">
        <f>cocinacsv[[#This Row],[Precio Unitario]]</f>
        <v>35</v>
      </c>
      <c r="L475" s="1">
        <f>(cocinacsv[[#This Row],[Ganancia neta]]*cocinacsv[[#This Row],[Cantidad Ordenada]])/(cocinacsv[[#This Row],[Precio Unitario]]*cocinacsv[[#This Row],[Cantidad Ordenada]])</f>
        <v>0.4</v>
      </c>
      <c r="M475">
        <f>cocinacsv[[#This Row],[Ganancia bruta]]*cocinacsv[[#This Row],[Cantidad Ordenada]]</f>
        <v>105</v>
      </c>
    </row>
    <row r="476" spans="1:13" x14ac:dyDescent="0.25">
      <c r="A476">
        <v>184</v>
      </c>
      <c r="B476">
        <v>4</v>
      </c>
      <c r="C476" t="s">
        <v>30</v>
      </c>
      <c r="D476" t="s">
        <v>1147</v>
      </c>
      <c r="E476">
        <v>16</v>
      </c>
      <c r="F476">
        <v>28</v>
      </c>
      <c r="G476">
        <v>3</v>
      </c>
      <c r="H476">
        <v>6</v>
      </c>
      <c r="I476" t="s">
        <v>1137</v>
      </c>
      <c r="J476">
        <f>cocinacsv[[#This Row],[Precio Unitario]]-cocinacsv[[#This Row],[Costo Unitario]]</f>
        <v>12</v>
      </c>
      <c r="K476">
        <f>cocinacsv[[#This Row],[Precio Unitario]]</f>
        <v>28</v>
      </c>
      <c r="L476" s="1">
        <f>(cocinacsv[[#This Row],[Ganancia neta]]*cocinacsv[[#This Row],[Cantidad Ordenada]])/(cocinacsv[[#This Row],[Precio Unitario]]*cocinacsv[[#This Row],[Cantidad Ordenada]])</f>
        <v>0.42857142857142855</v>
      </c>
      <c r="M476">
        <f>cocinacsv[[#This Row],[Ganancia bruta]]*cocinacsv[[#This Row],[Cantidad Ordenada]]</f>
        <v>84</v>
      </c>
    </row>
    <row r="477" spans="1:13" x14ac:dyDescent="0.25">
      <c r="A477">
        <v>184</v>
      </c>
      <c r="B477">
        <v>4</v>
      </c>
      <c r="C477" t="s">
        <v>50</v>
      </c>
      <c r="D477" t="s">
        <v>1142</v>
      </c>
      <c r="E477">
        <v>16</v>
      </c>
      <c r="F477">
        <v>27</v>
      </c>
      <c r="G477">
        <v>3</v>
      </c>
      <c r="H477">
        <v>10</v>
      </c>
      <c r="I477" t="s">
        <v>1136</v>
      </c>
      <c r="J477">
        <f>cocinacsv[[#This Row],[Precio Unitario]]-cocinacsv[[#This Row],[Costo Unitario]]</f>
        <v>11</v>
      </c>
      <c r="K477">
        <f>cocinacsv[[#This Row],[Precio Unitario]]</f>
        <v>27</v>
      </c>
      <c r="L477" s="1">
        <f>(cocinacsv[[#This Row],[Ganancia neta]]*cocinacsv[[#This Row],[Cantidad Ordenada]])/(cocinacsv[[#This Row],[Precio Unitario]]*cocinacsv[[#This Row],[Cantidad Ordenada]])</f>
        <v>0.40740740740740738</v>
      </c>
      <c r="M477">
        <f>cocinacsv[[#This Row],[Ganancia bruta]]*cocinacsv[[#This Row],[Cantidad Ordenada]]</f>
        <v>81</v>
      </c>
    </row>
    <row r="478" spans="1:13" x14ac:dyDescent="0.25">
      <c r="A478">
        <v>184</v>
      </c>
      <c r="B478">
        <v>4</v>
      </c>
      <c r="C478" t="s">
        <v>66</v>
      </c>
      <c r="D478" t="s">
        <v>1153</v>
      </c>
      <c r="E478">
        <v>12</v>
      </c>
      <c r="F478">
        <v>20</v>
      </c>
      <c r="G478">
        <v>2</v>
      </c>
      <c r="H478">
        <v>13</v>
      </c>
      <c r="I478" t="s">
        <v>1137</v>
      </c>
      <c r="J478">
        <f>cocinacsv[[#This Row],[Precio Unitario]]-cocinacsv[[#This Row],[Costo Unitario]]</f>
        <v>8</v>
      </c>
      <c r="K478">
        <f>cocinacsv[[#This Row],[Precio Unitario]]</f>
        <v>20</v>
      </c>
      <c r="L478" s="1">
        <f>(cocinacsv[[#This Row],[Ganancia neta]]*cocinacsv[[#This Row],[Cantidad Ordenada]])/(cocinacsv[[#This Row],[Precio Unitario]]*cocinacsv[[#This Row],[Cantidad Ordenada]])</f>
        <v>0.4</v>
      </c>
      <c r="M478">
        <f>cocinacsv[[#This Row],[Ganancia bruta]]*cocinacsv[[#This Row],[Cantidad Ordenada]]</f>
        <v>40</v>
      </c>
    </row>
    <row r="479" spans="1:13" x14ac:dyDescent="0.25">
      <c r="A479">
        <v>185</v>
      </c>
      <c r="B479">
        <v>16</v>
      </c>
      <c r="C479" t="s">
        <v>42</v>
      </c>
      <c r="D479" t="s">
        <v>1155</v>
      </c>
      <c r="E479">
        <v>13</v>
      </c>
      <c r="F479">
        <v>21</v>
      </c>
      <c r="G479">
        <v>3</v>
      </c>
      <c r="H479">
        <v>34</v>
      </c>
      <c r="I479" t="s">
        <v>1136</v>
      </c>
      <c r="J479">
        <f>cocinacsv[[#This Row],[Precio Unitario]]-cocinacsv[[#This Row],[Costo Unitario]]</f>
        <v>8</v>
      </c>
      <c r="K479">
        <f>cocinacsv[[#This Row],[Precio Unitario]]</f>
        <v>21</v>
      </c>
      <c r="L479" s="1">
        <f>(cocinacsv[[#This Row],[Ganancia neta]]*cocinacsv[[#This Row],[Cantidad Ordenada]])/(cocinacsv[[#This Row],[Precio Unitario]]*cocinacsv[[#This Row],[Cantidad Ordenada]])</f>
        <v>0.38095238095238093</v>
      </c>
      <c r="M479">
        <f>cocinacsv[[#This Row],[Ganancia bruta]]*cocinacsv[[#This Row],[Cantidad Ordenada]]</f>
        <v>63</v>
      </c>
    </row>
    <row r="480" spans="1:13" x14ac:dyDescent="0.25">
      <c r="A480">
        <v>185</v>
      </c>
      <c r="B480">
        <v>16</v>
      </c>
      <c r="C480" t="s">
        <v>30</v>
      </c>
      <c r="D480" t="s">
        <v>1147</v>
      </c>
      <c r="E480">
        <v>16</v>
      </c>
      <c r="F480">
        <v>28</v>
      </c>
      <c r="G480">
        <v>1</v>
      </c>
      <c r="H480">
        <v>6</v>
      </c>
      <c r="I480" t="s">
        <v>1137</v>
      </c>
      <c r="J480">
        <f>cocinacsv[[#This Row],[Precio Unitario]]-cocinacsv[[#This Row],[Costo Unitario]]</f>
        <v>12</v>
      </c>
      <c r="K480">
        <f>cocinacsv[[#This Row],[Precio Unitario]]</f>
        <v>28</v>
      </c>
      <c r="L480" s="1">
        <f>(cocinacsv[[#This Row],[Ganancia neta]]*cocinacsv[[#This Row],[Cantidad Ordenada]])/(cocinacsv[[#This Row],[Precio Unitario]]*cocinacsv[[#This Row],[Cantidad Ordenada]])</f>
        <v>0.42857142857142855</v>
      </c>
      <c r="M480">
        <f>cocinacsv[[#This Row],[Ganancia bruta]]*cocinacsv[[#This Row],[Cantidad Ordenada]]</f>
        <v>28</v>
      </c>
    </row>
    <row r="481" spans="1:13" x14ac:dyDescent="0.25">
      <c r="A481">
        <v>186</v>
      </c>
      <c r="B481">
        <v>13</v>
      </c>
      <c r="C481" t="s">
        <v>50</v>
      </c>
      <c r="D481" t="s">
        <v>1142</v>
      </c>
      <c r="E481">
        <v>16</v>
      </c>
      <c r="F481">
        <v>27</v>
      </c>
      <c r="G481">
        <v>3</v>
      </c>
      <c r="H481">
        <v>16</v>
      </c>
      <c r="I481" t="s">
        <v>1136</v>
      </c>
      <c r="J481">
        <f>cocinacsv[[#This Row],[Precio Unitario]]-cocinacsv[[#This Row],[Costo Unitario]]</f>
        <v>11</v>
      </c>
      <c r="K481">
        <f>cocinacsv[[#This Row],[Precio Unitario]]</f>
        <v>27</v>
      </c>
      <c r="L481" s="1">
        <f>(cocinacsv[[#This Row],[Ganancia neta]]*cocinacsv[[#This Row],[Cantidad Ordenada]])/(cocinacsv[[#This Row],[Precio Unitario]]*cocinacsv[[#This Row],[Cantidad Ordenada]])</f>
        <v>0.40740740740740738</v>
      </c>
      <c r="M481">
        <f>cocinacsv[[#This Row],[Ganancia bruta]]*cocinacsv[[#This Row],[Cantidad Ordenada]]</f>
        <v>81</v>
      </c>
    </row>
    <row r="482" spans="1:13" x14ac:dyDescent="0.25">
      <c r="A482">
        <v>186</v>
      </c>
      <c r="B482">
        <v>13</v>
      </c>
      <c r="C482" t="s">
        <v>105</v>
      </c>
      <c r="D482" t="s">
        <v>1150</v>
      </c>
      <c r="E482">
        <v>19</v>
      </c>
      <c r="F482">
        <v>32</v>
      </c>
      <c r="G482">
        <v>3</v>
      </c>
      <c r="H482">
        <v>23</v>
      </c>
      <c r="I482" t="s">
        <v>1137</v>
      </c>
      <c r="J482">
        <f>cocinacsv[[#This Row],[Precio Unitario]]-cocinacsv[[#This Row],[Costo Unitario]]</f>
        <v>13</v>
      </c>
      <c r="K482">
        <f>cocinacsv[[#This Row],[Precio Unitario]]</f>
        <v>32</v>
      </c>
      <c r="L482" s="1">
        <f>(cocinacsv[[#This Row],[Ganancia neta]]*cocinacsv[[#This Row],[Cantidad Ordenada]])/(cocinacsv[[#This Row],[Precio Unitario]]*cocinacsv[[#This Row],[Cantidad Ordenada]])</f>
        <v>0.40625</v>
      </c>
      <c r="M482">
        <f>cocinacsv[[#This Row],[Ganancia bruta]]*cocinacsv[[#This Row],[Cantidad Ordenada]]</f>
        <v>96</v>
      </c>
    </row>
    <row r="483" spans="1:13" x14ac:dyDescent="0.25">
      <c r="A483">
        <v>186</v>
      </c>
      <c r="B483">
        <v>13</v>
      </c>
      <c r="C483" t="s">
        <v>56</v>
      </c>
      <c r="D483" t="s">
        <v>1141</v>
      </c>
      <c r="E483">
        <v>19</v>
      </c>
      <c r="F483">
        <v>31</v>
      </c>
      <c r="G483">
        <v>3</v>
      </c>
      <c r="H483">
        <v>54</v>
      </c>
      <c r="I483" t="s">
        <v>1136</v>
      </c>
      <c r="J483">
        <f>cocinacsv[[#This Row],[Precio Unitario]]-cocinacsv[[#This Row],[Costo Unitario]]</f>
        <v>12</v>
      </c>
      <c r="K483">
        <f>cocinacsv[[#This Row],[Precio Unitario]]</f>
        <v>31</v>
      </c>
      <c r="L483" s="1">
        <f>(cocinacsv[[#This Row],[Ganancia neta]]*cocinacsv[[#This Row],[Cantidad Ordenada]])/(cocinacsv[[#This Row],[Precio Unitario]]*cocinacsv[[#This Row],[Cantidad Ordenada]])</f>
        <v>0.38709677419354838</v>
      </c>
      <c r="M483">
        <f>cocinacsv[[#This Row],[Ganancia bruta]]*cocinacsv[[#This Row],[Cantidad Ordenada]]</f>
        <v>93</v>
      </c>
    </row>
    <row r="484" spans="1:13" x14ac:dyDescent="0.25">
      <c r="A484">
        <v>187</v>
      </c>
      <c r="B484">
        <v>5</v>
      </c>
      <c r="C484" t="s">
        <v>38</v>
      </c>
      <c r="D484" t="s">
        <v>1152</v>
      </c>
      <c r="E484">
        <v>20</v>
      </c>
      <c r="F484">
        <v>34</v>
      </c>
      <c r="G484">
        <v>2</v>
      </c>
      <c r="H484">
        <v>28</v>
      </c>
      <c r="I484" t="s">
        <v>1137</v>
      </c>
      <c r="J484">
        <f>cocinacsv[[#This Row],[Precio Unitario]]-cocinacsv[[#This Row],[Costo Unitario]]</f>
        <v>14</v>
      </c>
      <c r="K484">
        <f>cocinacsv[[#This Row],[Precio Unitario]]</f>
        <v>34</v>
      </c>
      <c r="L484" s="1">
        <f>(cocinacsv[[#This Row],[Ganancia neta]]*cocinacsv[[#This Row],[Cantidad Ordenada]])/(cocinacsv[[#This Row],[Precio Unitario]]*cocinacsv[[#This Row],[Cantidad Ordenada]])</f>
        <v>0.41176470588235292</v>
      </c>
      <c r="M484">
        <f>cocinacsv[[#This Row],[Ganancia bruta]]*cocinacsv[[#This Row],[Cantidad Ordenada]]</f>
        <v>68</v>
      </c>
    </row>
    <row r="485" spans="1:13" x14ac:dyDescent="0.25">
      <c r="A485">
        <v>187</v>
      </c>
      <c r="B485">
        <v>5</v>
      </c>
      <c r="C485" t="s">
        <v>71</v>
      </c>
      <c r="D485" t="s">
        <v>1157</v>
      </c>
      <c r="E485">
        <v>15</v>
      </c>
      <c r="F485">
        <v>26</v>
      </c>
      <c r="G485">
        <v>1</v>
      </c>
      <c r="H485">
        <v>51</v>
      </c>
      <c r="I485" t="s">
        <v>1136</v>
      </c>
      <c r="J485">
        <f>cocinacsv[[#This Row],[Precio Unitario]]-cocinacsv[[#This Row],[Costo Unitario]]</f>
        <v>11</v>
      </c>
      <c r="K485">
        <f>cocinacsv[[#This Row],[Precio Unitario]]</f>
        <v>26</v>
      </c>
      <c r="L485" s="1">
        <f>(cocinacsv[[#This Row],[Ganancia neta]]*cocinacsv[[#This Row],[Cantidad Ordenada]])/(cocinacsv[[#This Row],[Precio Unitario]]*cocinacsv[[#This Row],[Cantidad Ordenada]])</f>
        <v>0.42307692307692307</v>
      </c>
      <c r="M485">
        <f>cocinacsv[[#This Row],[Ganancia bruta]]*cocinacsv[[#This Row],[Cantidad Ordenada]]</f>
        <v>26</v>
      </c>
    </row>
    <row r="486" spans="1:13" x14ac:dyDescent="0.25">
      <c r="A486">
        <v>187</v>
      </c>
      <c r="B486">
        <v>5</v>
      </c>
      <c r="C486" t="s">
        <v>26</v>
      </c>
      <c r="D486" t="s">
        <v>1145</v>
      </c>
      <c r="E486">
        <v>17</v>
      </c>
      <c r="F486">
        <v>29</v>
      </c>
      <c r="G486">
        <v>3</v>
      </c>
      <c r="H486">
        <v>11</v>
      </c>
      <c r="I486" t="s">
        <v>1136</v>
      </c>
      <c r="J486">
        <f>cocinacsv[[#This Row],[Precio Unitario]]-cocinacsv[[#This Row],[Costo Unitario]]</f>
        <v>12</v>
      </c>
      <c r="K486">
        <f>cocinacsv[[#This Row],[Precio Unitario]]</f>
        <v>29</v>
      </c>
      <c r="L486" s="1">
        <f>(cocinacsv[[#This Row],[Ganancia neta]]*cocinacsv[[#This Row],[Cantidad Ordenada]])/(cocinacsv[[#This Row],[Precio Unitario]]*cocinacsv[[#This Row],[Cantidad Ordenada]])</f>
        <v>0.41379310344827586</v>
      </c>
      <c r="M486">
        <f>cocinacsv[[#This Row],[Ganancia bruta]]*cocinacsv[[#This Row],[Cantidad Ordenada]]</f>
        <v>87</v>
      </c>
    </row>
    <row r="487" spans="1:13" x14ac:dyDescent="0.25">
      <c r="A487">
        <v>187</v>
      </c>
      <c r="B487">
        <v>5</v>
      </c>
      <c r="C487" t="s">
        <v>50</v>
      </c>
      <c r="D487" t="s">
        <v>1142</v>
      </c>
      <c r="E487">
        <v>16</v>
      </c>
      <c r="F487">
        <v>27</v>
      </c>
      <c r="G487">
        <v>1</v>
      </c>
      <c r="H487">
        <v>36</v>
      </c>
      <c r="I487" t="s">
        <v>1137</v>
      </c>
      <c r="J487">
        <f>cocinacsv[[#This Row],[Precio Unitario]]-cocinacsv[[#This Row],[Costo Unitario]]</f>
        <v>11</v>
      </c>
      <c r="K487">
        <f>cocinacsv[[#This Row],[Precio Unitario]]</f>
        <v>27</v>
      </c>
      <c r="L487" s="1">
        <f>(cocinacsv[[#This Row],[Ganancia neta]]*cocinacsv[[#This Row],[Cantidad Ordenada]])/(cocinacsv[[#This Row],[Precio Unitario]]*cocinacsv[[#This Row],[Cantidad Ordenada]])</f>
        <v>0.40740740740740738</v>
      </c>
      <c r="M487">
        <f>cocinacsv[[#This Row],[Ganancia bruta]]*cocinacsv[[#This Row],[Cantidad Ordenada]]</f>
        <v>27</v>
      </c>
    </row>
    <row r="488" spans="1:13" x14ac:dyDescent="0.25">
      <c r="A488">
        <v>188</v>
      </c>
      <c r="B488">
        <v>20</v>
      </c>
      <c r="C488" t="s">
        <v>56</v>
      </c>
      <c r="D488" t="s">
        <v>1141</v>
      </c>
      <c r="E488">
        <v>19</v>
      </c>
      <c r="F488">
        <v>31</v>
      </c>
      <c r="G488">
        <v>1</v>
      </c>
      <c r="H488">
        <v>58</v>
      </c>
      <c r="I488" t="s">
        <v>1136</v>
      </c>
      <c r="J488">
        <f>cocinacsv[[#This Row],[Precio Unitario]]-cocinacsv[[#This Row],[Costo Unitario]]</f>
        <v>12</v>
      </c>
      <c r="K488">
        <f>cocinacsv[[#This Row],[Precio Unitario]]</f>
        <v>31</v>
      </c>
      <c r="L488" s="1">
        <f>(cocinacsv[[#This Row],[Ganancia neta]]*cocinacsv[[#This Row],[Cantidad Ordenada]])/(cocinacsv[[#This Row],[Precio Unitario]]*cocinacsv[[#This Row],[Cantidad Ordenada]])</f>
        <v>0.38709677419354838</v>
      </c>
      <c r="M488">
        <f>cocinacsv[[#This Row],[Ganancia bruta]]*cocinacsv[[#This Row],[Cantidad Ordenada]]</f>
        <v>31</v>
      </c>
    </row>
    <row r="489" spans="1:13" x14ac:dyDescent="0.25">
      <c r="A489">
        <v>188</v>
      </c>
      <c r="B489">
        <v>20</v>
      </c>
      <c r="C489" t="s">
        <v>71</v>
      </c>
      <c r="D489" t="s">
        <v>1157</v>
      </c>
      <c r="E489">
        <v>15</v>
      </c>
      <c r="F489">
        <v>26</v>
      </c>
      <c r="G489">
        <v>2</v>
      </c>
      <c r="H489">
        <v>47</v>
      </c>
      <c r="I489" t="s">
        <v>1136</v>
      </c>
      <c r="J489">
        <f>cocinacsv[[#This Row],[Precio Unitario]]-cocinacsv[[#This Row],[Costo Unitario]]</f>
        <v>11</v>
      </c>
      <c r="K489">
        <f>cocinacsv[[#This Row],[Precio Unitario]]</f>
        <v>26</v>
      </c>
      <c r="L489" s="1">
        <f>(cocinacsv[[#This Row],[Ganancia neta]]*cocinacsv[[#This Row],[Cantidad Ordenada]])/(cocinacsv[[#This Row],[Precio Unitario]]*cocinacsv[[#This Row],[Cantidad Ordenada]])</f>
        <v>0.42307692307692307</v>
      </c>
      <c r="M489">
        <f>cocinacsv[[#This Row],[Ganancia bruta]]*cocinacsv[[#This Row],[Cantidad Ordenada]]</f>
        <v>52</v>
      </c>
    </row>
    <row r="490" spans="1:13" x14ac:dyDescent="0.25">
      <c r="A490">
        <v>189</v>
      </c>
      <c r="B490">
        <v>11</v>
      </c>
      <c r="C490" t="s">
        <v>38</v>
      </c>
      <c r="D490" t="s">
        <v>1152</v>
      </c>
      <c r="E490">
        <v>20</v>
      </c>
      <c r="F490">
        <v>34</v>
      </c>
      <c r="G490">
        <v>2</v>
      </c>
      <c r="H490">
        <v>42</v>
      </c>
      <c r="I490" t="s">
        <v>1137</v>
      </c>
      <c r="J490">
        <f>cocinacsv[[#This Row],[Precio Unitario]]-cocinacsv[[#This Row],[Costo Unitario]]</f>
        <v>14</v>
      </c>
      <c r="K490">
        <f>cocinacsv[[#This Row],[Precio Unitario]]</f>
        <v>34</v>
      </c>
      <c r="L490" s="1">
        <f>(cocinacsv[[#This Row],[Ganancia neta]]*cocinacsv[[#This Row],[Cantidad Ordenada]])/(cocinacsv[[#This Row],[Precio Unitario]]*cocinacsv[[#This Row],[Cantidad Ordenada]])</f>
        <v>0.41176470588235292</v>
      </c>
      <c r="M490">
        <f>cocinacsv[[#This Row],[Ganancia bruta]]*cocinacsv[[#This Row],[Cantidad Ordenada]]</f>
        <v>68</v>
      </c>
    </row>
    <row r="491" spans="1:13" x14ac:dyDescent="0.25">
      <c r="A491">
        <v>189</v>
      </c>
      <c r="B491">
        <v>11</v>
      </c>
      <c r="C491" t="s">
        <v>71</v>
      </c>
      <c r="D491" t="s">
        <v>1157</v>
      </c>
      <c r="E491">
        <v>15</v>
      </c>
      <c r="F491">
        <v>26</v>
      </c>
      <c r="G491">
        <v>2</v>
      </c>
      <c r="H491">
        <v>22</v>
      </c>
      <c r="I491" t="s">
        <v>1137</v>
      </c>
      <c r="J491">
        <f>cocinacsv[[#This Row],[Precio Unitario]]-cocinacsv[[#This Row],[Costo Unitario]]</f>
        <v>11</v>
      </c>
      <c r="K491">
        <f>cocinacsv[[#This Row],[Precio Unitario]]</f>
        <v>26</v>
      </c>
      <c r="L491" s="1">
        <f>(cocinacsv[[#This Row],[Ganancia neta]]*cocinacsv[[#This Row],[Cantidad Ordenada]])/(cocinacsv[[#This Row],[Precio Unitario]]*cocinacsv[[#This Row],[Cantidad Ordenada]])</f>
        <v>0.42307692307692307</v>
      </c>
      <c r="M491">
        <f>cocinacsv[[#This Row],[Ganancia bruta]]*cocinacsv[[#This Row],[Cantidad Ordenada]]</f>
        <v>52</v>
      </c>
    </row>
    <row r="492" spans="1:13" x14ac:dyDescent="0.25">
      <c r="A492">
        <v>189</v>
      </c>
      <c r="B492">
        <v>11</v>
      </c>
      <c r="C492" t="s">
        <v>75</v>
      </c>
      <c r="D492" t="s">
        <v>1139</v>
      </c>
      <c r="E492">
        <v>14</v>
      </c>
      <c r="F492">
        <v>24</v>
      </c>
      <c r="G492">
        <v>3</v>
      </c>
      <c r="H492">
        <v>53</v>
      </c>
      <c r="I492" t="s">
        <v>1137</v>
      </c>
      <c r="J492">
        <f>cocinacsv[[#This Row],[Precio Unitario]]-cocinacsv[[#This Row],[Costo Unitario]]</f>
        <v>10</v>
      </c>
      <c r="K492">
        <f>cocinacsv[[#This Row],[Precio Unitario]]</f>
        <v>24</v>
      </c>
      <c r="L492" s="1">
        <f>(cocinacsv[[#This Row],[Ganancia neta]]*cocinacsv[[#This Row],[Cantidad Ordenada]])/(cocinacsv[[#This Row],[Precio Unitario]]*cocinacsv[[#This Row],[Cantidad Ordenada]])</f>
        <v>0.41666666666666669</v>
      </c>
      <c r="M492">
        <f>cocinacsv[[#This Row],[Ganancia bruta]]*cocinacsv[[#This Row],[Cantidad Ordenada]]</f>
        <v>72</v>
      </c>
    </row>
    <row r="493" spans="1:13" x14ac:dyDescent="0.25">
      <c r="A493">
        <v>190</v>
      </c>
      <c r="B493">
        <v>5</v>
      </c>
      <c r="C493" t="s">
        <v>46</v>
      </c>
      <c r="D493" t="s">
        <v>1156</v>
      </c>
      <c r="E493">
        <v>10</v>
      </c>
      <c r="F493">
        <v>18</v>
      </c>
      <c r="G493">
        <v>1</v>
      </c>
      <c r="H493">
        <v>39</v>
      </c>
      <c r="I493" t="s">
        <v>1136</v>
      </c>
      <c r="J493">
        <f>cocinacsv[[#This Row],[Precio Unitario]]-cocinacsv[[#This Row],[Costo Unitario]]</f>
        <v>8</v>
      </c>
      <c r="K493">
        <f>cocinacsv[[#This Row],[Precio Unitario]]</f>
        <v>18</v>
      </c>
      <c r="L493" s="1">
        <f>(cocinacsv[[#This Row],[Ganancia neta]]*cocinacsv[[#This Row],[Cantidad Ordenada]])/(cocinacsv[[#This Row],[Precio Unitario]]*cocinacsv[[#This Row],[Cantidad Ordenada]])</f>
        <v>0.44444444444444442</v>
      </c>
      <c r="M493">
        <f>cocinacsv[[#This Row],[Ganancia bruta]]*cocinacsv[[#This Row],[Cantidad Ordenada]]</f>
        <v>18</v>
      </c>
    </row>
    <row r="494" spans="1:13" x14ac:dyDescent="0.25">
      <c r="A494">
        <v>190</v>
      </c>
      <c r="B494">
        <v>5</v>
      </c>
      <c r="C494" t="s">
        <v>34</v>
      </c>
      <c r="D494" t="s">
        <v>1143</v>
      </c>
      <c r="E494">
        <v>25</v>
      </c>
      <c r="F494">
        <v>40</v>
      </c>
      <c r="G494">
        <v>2</v>
      </c>
      <c r="H494">
        <v>45</v>
      </c>
      <c r="I494" t="s">
        <v>1136</v>
      </c>
      <c r="J494">
        <f>cocinacsv[[#This Row],[Precio Unitario]]-cocinacsv[[#This Row],[Costo Unitario]]</f>
        <v>15</v>
      </c>
      <c r="K494">
        <f>cocinacsv[[#This Row],[Precio Unitario]]</f>
        <v>40</v>
      </c>
      <c r="L494" s="1">
        <f>(cocinacsv[[#This Row],[Ganancia neta]]*cocinacsv[[#This Row],[Cantidad Ordenada]])/(cocinacsv[[#This Row],[Precio Unitario]]*cocinacsv[[#This Row],[Cantidad Ordenada]])</f>
        <v>0.375</v>
      </c>
      <c r="M494">
        <f>cocinacsv[[#This Row],[Ganancia bruta]]*cocinacsv[[#This Row],[Cantidad Ordenada]]</f>
        <v>80</v>
      </c>
    </row>
    <row r="495" spans="1:13" x14ac:dyDescent="0.25">
      <c r="A495">
        <v>190</v>
      </c>
      <c r="B495">
        <v>5</v>
      </c>
      <c r="C495" t="s">
        <v>19</v>
      </c>
      <c r="D495" t="s">
        <v>1149</v>
      </c>
      <c r="E495">
        <v>21</v>
      </c>
      <c r="F495">
        <v>35</v>
      </c>
      <c r="G495">
        <v>1</v>
      </c>
      <c r="H495">
        <v>11</v>
      </c>
      <c r="I495" t="s">
        <v>1137</v>
      </c>
      <c r="J495">
        <f>cocinacsv[[#This Row],[Precio Unitario]]-cocinacsv[[#This Row],[Costo Unitario]]</f>
        <v>14</v>
      </c>
      <c r="K495">
        <f>cocinacsv[[#This Row],[Precio Unitario]]</f>
        <v>35</v>
      </c>
      <c r="L495" s="1">
        <f>(cocinacsv[[#This Row],[Ganancia neta]]*cocinacsv[[#This Row],[Cantidad Ordenada]])/(cocinacsv[[#This Row],[Precio Unitario]]*cocinacsv[[#This Row],[Cantidad Ordenada]])</f>
        <v>0.4</v>
      </c>
      <c r="M495">
        <f>cocinacsv[[#This Row],[Ganancia bruta]]*cocinacsv[[#This Row],[Cantidad Ordenada]]</f>
        <v>35</v>
      </c>
    </row>
    <row r="496" spans="1:13" x14ac:dyDescent="0.25">
      <c r="A496">
        <v>190</v>
      </c>
      <c r="B496">
        <v>5</v>
      </c>
      <c r="C496" t="s">
        <v>89</v>
      </c>
      <c r="D496" t="s">
        <v>1154</v>
      </c>
      <c r="E496">
        <v>14</v>
      </c>
      <c r="F496">
        <v>23</v>
      </c>
      <c r="G496">
        <v>3</v>
      </c>
      <c r="H496">
        <v>7</v>
      </c>
      <c r="I496" t="s">
        <v>1137</v>
      </c>
      <c r="J496">
        <f>cocinacsv[[#This Row],[Precio Unitario]]-cocinacsv[[#This Row],[Costo Unitario]]</f>
        <v>9</v>
      </c>
      <c r="K496">
        <f>cocinacsv[[#This Row],[Precio Unitario]]</f>
        <v>23</v>
      </c>
      <c r="L496" s="1">
        <f>(cocinacsv[[#This Row],[Ganancia neta]]*cocinacsv[[#This Row],[Cantidad Ordenada]])/(cocinacsv[[#This Row],[Precio Unitario]]*cocinacsv[[#This Row],[Cantidad Ordenada]])</f>
        <v>0.39130434782608697</v>
      </c>
      <c r="M496">
        <f>cocinacsv[[#This Row],[Ganancia bruta]]*cocinacsv[[#This Row],[Cantidad Ordenada]]</f>
        <v>69</v>
      </c>
    </row>
    <row r="497" spans="1:13" x14ac:dyDescent="0.25">
      <c r="A497">
        <v>191</v>
      </c>
      <c r="B497">
        <v>12</v>
      </c>
      <c r="C497" t="s">
        <v>60</v>
      </c>
      <c r="D497" t="s">
        <v>1158</v>
      </c>
      <c r="E497">
        <v>15</v>
      </c>
      <c r="F497">
        <v>25</v>
      </c>
      <c r="G497">
        <v>3</v>
      </c>
      <c r="H497">
        <v>32</v>
      </c>
      <c r="I497" t="s">
        <v>1137</v>
      </c>
      <c r="J497">
        <f>cocinacsv[[#This Row],[Precio Unitario]]-cocinacsv[[#This Row],[Costo Unitario]]</f>
        <v>10</v>
      </c>
      <c r="K497">
        <f>cocinacsv[[#This Row],[Precio Unitario]]</f>
        <v>25</v>
      </c>
      <c r="L497" s="1">
        <f>(cocinacsv[[#This Row],[Ganancia neta]]*cocinacsv[[#This Row],[Cantidad Ordenada]])/(cocinacsv[[#This Row],[Precio Unitario]]*cocinacsv[[#This Row],[Cantidad Ordenada]])</f>
        <v>0.4</v>
      </c>
      <c r="M497">
        <f>cocinacsv[[#This Row],[Ganancia bruta]]*cocinacsv[[#This Row],[Cantidad Ordenada]]</f>
        <v>75</v>
      </c>
    </row>
    <row r="498" spans="1:13" x14ac:dyDescent="0.25">
      <c r="A498">
        <v>191</v>
      </c>
      <c r="B498">
        <v>12</v>
      </c>
      <c r="C498" t="s">
        <v>26</v>
      </c>
      <c r="D498" t="s">
        <v>1145</v>
      </c>
      <c r="E498">
        <v>17</v>
      </c>
      <c r="F498">
        <v>29</v>
      </c>
      <c r="G498">
        <v>3</v>
      </c>
      <c r="H498">
        <v>55</v>
      </c>
      <c r="I498" t="s">
        <v>1136</v>
      </c>
      <c r="J498">
        <f>cocinacsv[[#This Row],[Precio Unitario]]-cocinacsv[[#This Row],[Costo Unitario]]</f>
        <v>12</v>
      </c>
      <c r="K498">
        <f>cocinacsv[[#This Row],[Precio Unitario]]</f>
        <v>29</v>
      </c>
      <c r="L498" s="1">
        <f>(cocinacsv[[#This Row],[Ganancia neta]]*cocinacsv[[#This Row],[Cantidad Ordenada]])/(cocinacsv[[#This Row],[Precio Unitario]]*cocinacsv[[#This Row],[Cantidad Ordenada]])</f>
        <v>0.41379310344827586</v>
      </c>
      <c r="M498">
        <f>cocinacsv[[#This Row],[Ganancia bruta]]*cocinacsv[[#This Row],[Cantidad Ordenada]]</f>
        <v>87</v>
      </c>
    </row>
    <row r="499" spans="1:13" x14ac:dyDescent="0.25">
      <c r="A499">
        <v>192</v>
      </c>
      <c r="B499">
        <v>17</v>
      </c>
      <c r="C499" t="s">
        <v>60</v>
      </c>
      <c r="D499" t="s">
        <v>1158</v>
      </c>
      <c r="E499">
        <v>15</v>
      </c>
      <c r="F499">
        <v>25</v>
      </c>
      <c r="G499">
        <v>3</v>
      </c>
      <c r="H499">
        <v>26</v>
      </c>
      <c r="I499" t="s">
        <v>1136</v>
      </c>
      <c r="J499">
        <f>cocinacsv[[#This Row],[Precio Unitario]]-cocinacsv[[#This Row],[Costo Unitario]]</f>
        <v>10</v>
      </c>
      <c r="K499">
        <f>cocinacsv[[#This Row],[Precio Unitario]]</f>
        <v>25</v>
      </c>
      <c r="L499" s="1">
        <f>(cocinacsv[[#This Row],[Ganancia neta]]*cocinacsv[[#This Row],[Cantidad Ordenada]])/(cocinacsv[[#This Row],[Precio Unitario]]*cocinacsv[[#This Row],[Cantidad Ordenada]])</f>
        <v>0.4</v>
      </c>
      <c r="M499">
        <f>cocinacsv[[#This Row],[Ganancia bruta]]*cocinacsv[[#This Row],[Cantidad Ordenada]]</f>
        <v>75</v>
      </c>
    </row>
    <row r="500" spans="1:13" x14ac:dyDescent="0.25">
      <c r="A500">
        <v>193</v>
      </c>
      <c r="B500">
        <v>3</v>
      </c>
      <c r="C500" t="s">
        <v>71</v>
      </c>
      <c r="D500" t="s">
        <v>1157</v>
      </c>
      <c r="E500">
        <v>15</v>
      </c>
      <c r="F500">
        <v>26</v>
      </c>
      <c r="G500">
        <v>2</v>
      </c>
      <c r="H500">
        <v>57</v>
      </c>
      <c r="I500" t="s">
        <v>1137</v>
      </c>
      <c r="J500">
        <f>cocinacsv[[#This Row],[Precio Unitario]]-cocinacsv[[#This Row],[Costo Unitario]]</f>
        <v>11</v>
      </c>
      <c r="K500">
        <f>cocinacsv[[#This Row],[Precio Unitario]]</f>
        <v>26</v>
      </c>
      <c r="L500" s="1">
        <f>(cocinacsv[[#This Row],[Ganancia neta]]*cocinacsv[[#This Row],[Cantidad Ordenada]])/(cocinacsv[[#This Row],[Precio Unitario]]*cocinacsv[[#This Row],[Cantidad Ordenada]])</f>
        <v>0.42307692307692307</v>
      </c>
      <c r="M500">
        <f>cocinacsv[[#This Row],[Ganancia bruta]]*cocinacsv[[#This Row],[Cantidad Ordenada]]</f>
        <v>52</v>
      </c>
    </row>
    <row r="501" spans="1:13" x14ac:dyDescent="0.25">
      <c r="A501">
        <v>193</v>
      </c>
      <c r="B501">
        <v>3</v>
      </c>
      <c r="C501" t="s">
        <v>44</v>
      </c>
      <c r="D501" t="s">
        <v>1144</v>
      </c>
      <c r="E501">
        <v>22</v>
      </c>
      <c r="F501">
        <v>36</v>
      </c>
      <c r="G501">
        <v>2</v>
      </c>
      <c r="H501">
        <v>59</v>
      </c>
      <c r="I501" t="s">
        <v>1136</v>
      </c>
      <c r="J501">
        <f>cocinacsv[[#This Row],[Precio Unitario]]-cocinacsv[[#This Row],[Costo Unitario]]</f>
        <v>14</v>
      </c>
      <c r="K501">
        <f>cocinacsv[[#This Row],[Precio Unitario]]</f>
        <v>36</v>
      </c>
      <c r="L501" s="1">
        <f>(cocinacsv[[#This Row],[Ganancia neta]]*cocinacsv[[#This Row],[Cantidad Ordenada]])/(cocinacsv[[#This Row],[Precio Unitario]]*cocinacsv[[#This Row],[Cantidad Ordenada]])</f>
        <v>0.3888888888888889</v>
      </c>
      <c r="M501">
        <f>cocinacsv[[#This Row],[Ganancia bruta]]*cocinacsv[[#This Row],[Cantidad Ordenada]]</f>
        <v>72</v>
      </c>
    </row>
    <row r="502" spans="1:13" x14ac:dyDescent="0.25">
      <c r="A502">
        <v>193</v>
      </c>
      <c r="B502">
        <v>3</v>
      </c>
      <c r="C502" t="s">
        <v>50</v>
      </c>
      <c r="D502" t="s">
        <v>1142</v>
      </c>
      <c r="E502">
        <v>16</v>
      </c>
      <c r="F502">
        <v>27</v>
      </c>
      <c r="G502">
        <v>1</v>
      </c>
      <c r="H502">
        <v>31</v>
      </c>
      <c r="I502" t="s">
        <v>1137</v>
      </c>
      <c r="J502">
        <f>cocinacsv[[#This Row],[Precio Unitario]]-cocinacsv[[#This Row],[Costo Unitario]]</f>
        <v>11</v>
      </c>
      <c r="K502">
        <f>cocinacsv[[#This Row],[Precio Unitario]]</f>
        <v>27</v>
      </c>
      <c r="L502" s="1">
        <f>(cocinacsv[[#This Row],[Ganancia neta]]*cocinacsv[[#This Row],[Cantidad Ordenada]])/(cocinacsv[[#This Row],[Precio Unitario]]*cocinacsv[[#This Row],[Cantidad Ordenada]])</f>
        <v>0.40740740740740738</v>
      </c>
      <c r="M502">
        <f>cocinacsv[[#This Row],[Ganancia bruta]]*cocinacsv[[#This Row],[Cantidad Ordenada]]</f>
        <v>27</v>
      </c>
    </row>
    <row r="503" spans="1:13" x14ac:dyDescent="0.25">
      <c r="A503">
        <v>193</v>
      </c>
      <c r="B503">
        <v>3</v>
      </c>
      <c r="C503" t="s">
        <v>89</v>
      </c>
      <c r="D503" t="s">
        <v>1154</v>
      </c>
      <c r="E503">
        <v>14</v>
      </c>
      <c r="F503">
        <v>23</v>
      </c>
      <c r="G503">
        <v>3</v>
      </c>
      <c r="H503">
        <v>24</v>
      </c>
      <c r="I503" t="s">
        <v>1136</v>
      </c>
      <c r="J503">
        <f>cocinacsv[[#This Row],[Precio Unitario]]-cocinacsv[[#This Row],[Costo Unitario]]</f>
        <v>9</v>
      </c>
      <c r="K503">
        <f>cocinacsv[[#This Row],[Precio Unitario]]</f>
        <v>23</v>
      </c>
      <c r="L503" s="1">
        <f>(cocinacsv[[#This Row],[Ganancia neta]]*cocinacsv[[#This Row],[Cantidad Ordenada]])/(cocinacsv[[#This Row],[Precio Unitario]]*cocinacsv[[#This Row],[Cantidad Ordenada]])</f>
        <v>0.39130434782608697</v>
      </c>
      <c r="M503">
        <f>cocinacsv[[#This Row],[Ganancia bruta]]*cocinacsv[[#This Row],[Cantidad Ordenada]]</f>
        <v>69</v>
      </c>
    </row>
    <row r="504" spans="1:13" x14ac:dyDescent="0.25">
      <c r="A504">
        <v>194</v>
      </c>
      <c r="B504">
        <v>3</v>
      </c>
      <c r="C504" t="s">
        <v>112</v>
      </c>
      <c r="D504" t="s">
        <v>1146</v>
      </c>
      <c r="E504">
        <v>20</v>
      </c>
      <c r="F504">
        <v>33</v>
      </c>
      <c r="G504">
        <v>2</v>
      </c>
      <c r="H504">
        <v>18</v>
      </c>
      <c r="I504" t="s">
        <v>1136</v>
      </c>
      <c r="J504">
        <f>cocinacsv[[#This Row],[Precio Unitario]]-cocinacsv[[#This Row],[Costo Unitario]]</f>
        <v>13</v>
      </c>
      <c r="K504">
        <f>cocinacsv[[#This Row],[Precio Unitario]]</f>
        <v>33</v>
      </c>
      <c r="L504" s="1">
        <f>(cocinacsv[[#This Row],[Ganancia neta]]*cocinacsv[[#This Row],[Cantidad Ordenada]])/(cocinacsv[[#This Row],[Precio Unitario]]*cocinacsv[[#This Row],[Cantidad Ordenada]])</f>
        <v>0.39393939393939392</v>
      </c>
      <c r="M504">
        <f>cocinacsv[[#This Row],[Ganancia bruta]]*cocinacsv[[#This Row],[Cantidad Ordenada]]</f>
        <v>66</v>
      </c>
    </row>
    <row r="505" spans="1:13" x14ac:dyDescent="0.25">
      <c r="A505">
        <v>194</v>
      </c>
      <c r="B505">
        <v>3</v>
      </c>
      <c r="C505" t="s">
        <v>40</v>
      </c>
      <c r="D505" t="s">
        <v>1140</v>
      </c>
      <c r="E505">
        <v>18</v>
      </c>
      <c r="F505">
        <v>30</v>
      </c>
      <c r="G505">
        <v>1</v>
      </c>
      <c r="H505">
        <v>50</v>
      </c>
      <c r="I505" t="s">
        <v>1136</v>
      </c>
      <c r="J505">
        <f>cocinacsv[[#This Row],[Precio Unitario]]-cocinacsv[[#This Row],[Costo Unitario]]</f>
        <v>12</v>
      </c>
      <c r="K505">
        <f>cocinacsv[[#This Row],[Precio Unitario]]</f>
        <v>30</v>
      </c>
      <c r="L505" s="1">
        <f>(cocinacsv[[#This Row],[Ganancia neta]]*cocinacsv[[#This Row],[Cantidad Ordenada]])/(cocinacsv[[#This Row],[Precio Unitario]]*cocinacsv[[#This Row],[Cantidad Ordenada]])</f>
        <v>0.4</v>
      </c>
      <c r="M505">
        <f>cocinacsv[[#This Row],[Ganancia bruta]]*cocinacsv[[#This Row],[Cantidad Ordenada]]</f>
        <v>30</v>
      </c>
    </row>
    <row r="506" spans="1:13" x14ac:dyDescent="0.25">
      <c r="A506">
        <v>195</v>
      </c>
      <c r="B506">
        <v>2</v>
      </c>
      <c r="C506" t="s">
        <v>60</v>
      </c>
      <c r="D506" t="s">
        <v>1158</v>
      </c>
      <c r="E506">
        <v>15</v>
      </c>
      <c r="F506">
        <v>25</v>
      </c>
      <c r="G506">
        <v>2</v>
      </c>
      <c r="H506">
        <v>51</v>
      </c>
      <c r="I506" t="s">
        <v>1136</v>
      </c>
      <c r="J506">
        <f>cocinacsv[[#This Row],[Precio Unitario]]-cocinacsv[[#This Row],[Costo Unitario]]</f>
        <v>10</v>
      </c>
      <c r="K506">
        <f>cocinacsv[[#This Row],[Precio Unitario]]</f>
        <v>25</v>
      </c>
      <c r="L506" s="1">
        <f>(cocinacsv[[#This Row],[Ganancia neta]]*cocinacsv[[#This Row],[Cantidad Ordenada]])/(cocinacsv[[#This Row],[Precio Unitario]]*cocinacsv[[#This Row],[Cantidad Ordenada]])</f>
        <v>0.4</v>
      </c>
      <c r="M506">
        <f>cocinacsv[[#This Row],[Ganancia bruta]]*cocinacsv[[#This Row],[Cantidad Ordenada]]</f>
        <v>50</v>
      </c>
    </row>
    <row r="507" spans="1:13" x14ac:dyDescent="0.25">
      <c r="A507">
        <v>196</v>
      </c>
      <c r="B507">
        <v>4</v>
      </c>
      <c r="C507" t="s">
        <v>66</v>
      </c>
      <c r="D507" t="s">
        <v>1153</v>
      </c>
      <c r="E507">
        <v>12</v>
      </c>
      <c r="F507">
        <v>20</v>
      </c>
      <c r="G507">
        <v>3</v>
      </c>
      <c r="H507">
        <v>34</v>
      </c>
      <c r="I507" t="s">
        <v>1137</v>
      </c>
      <c r="J507">
        <f>cocinacsv[[#This Row],[Precio Unitario]]-cocinacsv[[#This Row],[Costo Unitario]]</f>
        <v>8</v>
      </c>
      <c r="K507">
        <f>cocinacsv[[#This Row],[Precio Unitario]]</f>
        <v>20</v>
      </c>
      <c r="L507" s="1">
        <f>(cocinacsv[[#This Row],[Ganancia neta]]*cocinacsv[[#This Row],[Cantidad Ordenada]])/(cocinacsv[[#This Row],[Precio Unitario]]*cocinacsv[[#This Row],[Cantidad Ordenada]])</f>
        <v>0.4</v>
      </c>
      <c r="M507">
        <f>cocinacsv[[#This Row],[Ganancia bruta]]*cocinacsv[[#This Row],[Cantidad Ordenada]]</f>
        <v>60</v>
      </c>
    </row>
    <row r="508" spans="1:13" x14ac:dyDescent="0.25">
      <c r="A508">
        <v>196</v>
      </c>
      <c r="B508">
        <v>4</v>
      </c>
      <c r="C508" t="s">
        <v>89</v>
      </c>
      <c r="D508" t="s">
        <v>1154</v>
      </c>
      <c r="E508">
        <v>14</v>
      </c>
      <c r="F508">
        <v>23</v>
      </c>
      <c r="G508">
        <v>2</v>
      </c>
      <c r="H508">
        <v>51</v>
      </c>
      <c r="I508" t="s">
        <v>1136</v>
      </c>
      <c r="J508">
        <f>cocinacsv[[#This Row],[Precio Unitario]]-cocinacsv[[#This Row],[Costo Unitario]]</f>
        <v>9</v>
      </c>
      <c r="K508">
        <f>cocinacsv[[#This Row],[Precio Unitario]]</f>
        <v>23</v>
      </c>
      <c r="L508" s="1">
        <f>(cocinacsv[[#This Row],[Ganancia neta]]*cocinacsv[[#This Row],[Cantidad Ordenada]])/(cocinacsv[[#This Row],[Precio Unitario]]*cocinacsv[[#This Row],[Cantidad Ordenada]])</f>
        <v>0.39130434782608697</v>
      </c>
      <c r="M508">
        <f>cocinacsv[[#This Row],[Ganancia bruta]]*cocinacsv[[#This Row],[Cantidad Ordenada]]</f>
        <v>46</v>
      </c>
    </row>
    <row r="509" spans="1:13" x14ac:dyDescent="0.25">
      <c r="A509">
        <v>196</v>
      </c>
      <c r="B509">
        <v>4</v>
      </c>
      <c r="C509" t="s">
        <v>26</v>
      </c>
      <c r="D509" t="s">
        <v>1145</v>
      </c>
      <c r="E509">
        <v>17</v>
      </c>
      <c r="F509">
        <v>29</v>
      </c>
      <c r="G509">
        <v>1</v>
      </c>
      <c r="H509">
        <v>47</v>
      </c>
      <c r="I509" t="s">
        <v>1137</v>
      </c>
      <c r="J509">
        <f>cocinacsv[[#This Row],[Precio Unitario]]-cocinacsv[[#This Row],[Costo Unitario]]</f>
        <v>12</v>
      </c>
      <c r="K509">
        <f>cocinacsv[[#This Row],[Precio Unitario]]</f>
        <v>29</v>
      </c>
      <c r="L509" s="1">
        <f>(cocinacsv[[#This Row],[Ganancia neta]]*cocinacsv[[#This Row],[Cantidad Ordenada]])/(cocinacsv[[#This Row],[Precio Unitario]]*cocinacsv[[#This Row],[Cantidad Ordenada]])</f>
        <v>0.41379310344827586</v>
      </c>
      <c r="M509">
        <f>cocinacsv[[#This Row],[Ganancia bruta]]*cocinacsv[[#This Row],[Cantidad Ordenada]]</f>
        <v>29</v>
      </c>
    </row>
    <row r="510" spans="1:13" x14ac:dyDescent="0.25">
      <c r="A510">
        <v>196</v>
      </c>
      <c r="B510">
        <v>4</v>
      </c>
      <c r="C510" t="s">
        <v>30</v>
      </c>
      <c r="D510" t="s">
        <v>1147</v>
      </c>
      <c r="E510">
        <v>16</v>
      </c>
      <c r="F510">
        <v>28</v>
      </c>
      <c r="G510">
        <v>2</v>
      </c>
      <c r="H510">
        <v>44</v>
      </c>
      <c r="I510" t="s">
        <v>1137</v>
      </c>
      <c r="J510">
        <f>cocinacsv[[#This Row],[Precio Unitario]]-cocinacsv[[#This Row],[Costo Unitario]]</f>
        <v>12</v>
      </c>
      <c r="K510">
        <f>cocinacsv[[#This Row],[Precio Unitario]]</f>
        <v>28</v>
      </c>
      <c r="L510" s="1">
        <f>(cocinacsv[[#This Row],[Ganancia neta]]*cocinacsv[[#This Row],[Cantidad Ordenada]])/(cocinacsv[[#This Row],[Precio Unitario]]*cocinacsv[[#This Row],[Cantidad Ordenada]])</f>
        <v>0.42857142857142855</v>
      </c>
      <c r="M510">
        <f>cocinacsv[[#This Row],[Ganancia bruta]]*cocinacsv[[#This Row],[Cantidad Ordenada]]</f>
        <v>56</v>
      </c>
    </row>
    <row r="511" spans="1:13" x14ac:dyDescent="0.25">
      <c r="A511">
        <v>197</v>
      </c>
      <c r="B511">
        <v>5</v>
      </c>
      <c r="C511" t="s">
        <v>38</v>
      </c>
      <c r="D511" t="s">
        <v>1152</v>
      </c>
      <c r="E511">
        <v>20</v>
      </c>
      <c r="F511">
        <v>34</v>
      </c>
      <c r="G511">
        <v>3</v>
      </c>
      <c r="H511">
        <v>22</v>
      </c>
      <c r="I511" t="s">
        <v>1136</v>
      </c>
      <c r="J511">
        <f>cocinacsv[[#This Row],[Precio Unitario]]-cocinacsv[[#This Row],[Costo Unitario]]</f>
        <v>14</v>
      </c>
      <c r="K511">
        <f>cocinacsv[[#This Row],[Precio Unitario]]</f>
        <v>34</v>
      </c>
      <c r="L511" s="1">
        <f>(cocinacsv[[#This Row],[Ganancia neta]]*cocinacsv[[#This Row],[Cantidad Ordenada]])/(cocinacsv[[#This Row],[Precio Unitario]]*cocinacsv[[#This Row],[Cantidad Ordenada]])</f>
        <v>0.41176470588235292</v>
      </c>
      <c r="M511">
        <f>cocinacsv[[#This Row],[Ganancia bruta]]*cocinacsv[[#This Row],[Cantidad Ordenada]]</f>
        <v>102</v>
      </c>
    </row>
    <row r="512" spans="1:13" x14ac:dyDescent="0.25">
      <c r="A512">
        <v>197</v>
      </c>
      <c r="B512">
        <v>5</v>
      </c>
      <c r="C512" t="s">
        <v>50</v>
      </c>
      <c r="D512" t="s">
        <v>1142</v>
      </c>
      <c r="E512">
        <v>16</v>
      </c>
      <c r="F512">
        <v>27</v>
      </c>
      <c r="G512">
        <v>1</v>
      </c>
      <c r="H512">
        <v>50</v>
      </c>
      <c r="I512" t="s">
        <v>1136</v>
      </c>
      <c r="J512">
        <f>cocinacsv[[#This Row],[Precio Unitario]]-cocinacsv[[#This Row],[Costo Unitario]]</f>
        <v>11</v>
      </c>
      <c r="K512">
        <f>cocinacsv[[#This Row],[Precio Unitario]]</f>
        <v>27</v>
      </c>
      <c r="L512" s="1">
        <f>(cocinacsv[[#This Row],[Ganancia neta]]*cocinacsv[[#This Row],[Cantidad Ordenada]])/(cocinacsv[[#This Row],[Precio Unitario]]*cocinacsv[[#This Row],[Cantidad Ordenada]])</f>
        <v>0.40740740740740738</v>
      </c>
      <c r="M512">
        <f>cocinacsv[[#This Row],[Ganancia bruta]]*cocinacsv[[#This Row],[Cantidad Ordenada]]</f>
        <v>27</v>
      </c>
    </row>
    <row r="513" spans="1:13" x14ac:dyDescent="0.25">
      <c r="A513">
        <v>198</v>
      </c>
      <c r="B513">
        <v>9</v>
      </c>
      <c r="C513" t="s">
        <v>50</v>
      </c>
      <c r="D513" t="s">
        <v>1142</v>
      </c>
      <c r="E513">
        <v>16</v>
      </c>
      <c r="F513">
        <v>27</v>
      </c>
      <c r="G513">
        <v>2</v>
      </c>
      <c r="H513">
        <v>33</v>
      </c>
      <c r="I513" t="s">
        <v>1136</v>
      </c>
      <c r="J513">
        <f>cocinacsv[[#This Row],[Precio Unitario]]-cocinacsv[[#This Row],[Costo Unitario]]</f>
        <v>11</v>
      </c>
      <c r="K513">
        <f>cocinacsv[[#This Row],[Precio Unitario]]</f>
        <v>27</v>
      </c>
      <c r="L513" s="1">
        <f>(cocinacsv[[#This Row],[Ganancia neta]]*cocinacsv[[#This Row],[Cantidad Ordenada]])/(cocinacsv[[#This Row],[Precio Unitario]]*cocinacsv[[#This Row],[Cantidad Ordenada]])</f>
        <v>0.40740740740740738</v>
      </c>
      <c r="M513">
        <f>cocinacsv[[#This Row],[Ganancia bruta]]*cocinacsv[[#This Row],[Cantidad Ordenada]]</f>
        <v>54</v>
      </c>
    </row>
    <row r="514" spans="1:13" x14ac:dyDescent="0.25">
      <c r="A514">
        <v>199</v>
      </c>
      <c r="B514">
        <v>11</v>
      </c>
      <c r="C514" t="s">
        <v>26</v>
      </c>
      <c r="D514" t="s">
        <v>1145</v>
      </c>
      <c r="E514">
        <v>17</v>
      </c>
      <c r="F514">
        <v>29</v>
      </c>
      <c r="G514">
        <v>3</v>
      </c>
      <c r="H514">
        <v>31</v>
      </c>
      <c r="I514" t="s">
        <v>1136</v>
      </c>
      <c r="J514">
        <f>cocinacsv[[#This Row],[Precio Unitario]]-cocinacsv[[#This Row],[Costo Unitario]]</f>
        <v>12</v>
      </c>
      <c r="K514">
        <f>cocinacsv[[#This Row],[Precio Unitario]]</f>
        <v>29</v>
      </c>
      <c r="L514" s="1">
        <f>(cocinacsv[[#This Row],[Ganancia neta]]*cocinacsv[[#This Row],[Cantidad Ordenada]])/(cocinacsv[[#This Row],[Precio Unitario]]*cocinacsv[[#This Row],[Cantidad Ordenada]])</f>
        <v>0.41379310344827586</v>
      </c>
      <c r="M514">
        <f>cocinacsv[[#This Row],[Ganancia bruta]]*cocinacsv[[#This Row],[Cantidad Ordenada]]</f>
        <v>87</v>
      </c>
    </row>
    <row r="515" spans="1:13" x14ac:dyDescent="0.25">
      <c r="A515">
        <v>199</v>
      </c>
      <c r="B515">
        <v>11</v>
      </c>
      <c r="C515" t="s">
        <v>19</v>
      </c>
      <c r="D515" t="s">
        <v>1149</v>
      </c>
      <c r="E515">
        <v>21</v>
      </c>
      <c r="F515">
        <v>35</v>
      </c>
      <c r="G515">
        <v>3</v>
      </c>
      <c r="H515">
        <v>41</v>
      </c>
      <c r="I515" t="s">
        <v>1137</v>
      </c>
      <c r="J515">
        <f>cocinacsv[[#This Row],[Precio Unitario]]-cocinacsv[[#This Row],[Costo Unitario]]</f>
        <v>14</v>
      </c>
      <c r="K515">
        <f>cocinacsv[[#This Row],[Precio Unitario]]</f>
        <v>35</v>
      </c>
      <c r="L515" s="1">
        <f>(cocinacsv[[#This Row],[Ganancia neta]]*cocinacsv[[#This Row],[Cantidad Ordenada]])/(cocinacsv[[#This Row],[Precio Unitario]]*cocinacsv[[#This Row],[Cantidad Ordenada]])</f>
        <v>0.4</v>
      </c>
      <c r="M515">
        <f>cocinacsv[[#This Row],[Ganancia bruta]]*cocinacsv[[#This Row],[Cantidad Ordenada]]</f>
        <v>105</v>
      </c>
    </row>
    <row r="516" spans="1:13" x14ac:dyDescent="0.25">
      <c r="A516">
        <v>199</v>
      </c>
      <c r="B516">
        <v>11</v>
      </c>
      <c r="C516" t="s">
        <v>42</v>
      </c>
      <c r="D516" t="s">
        <v>1155</v>
      </c>
      <c r="E516">
        <v>13</v>
      </c>
      <c r="F516">
        <v>21</v>
      </c>
      <c r="G516">
        <v>2</v>
      </c>
      <c r="H516">
        <v>18</v>
      </c>
      <c r="I516" t="s">
        <v>1137</v>
      </c>
      <c r="J516">
        <f>cocinacsv[[#This Row],[Precio Unitario]]-cocinacsv[[#This Row],[Costo Unitario]]</f>
        <v>8</v>
      </c>
      <c r="K516">
        <f>cocinacsv[[#This Row],[Precio Unitario]]</f>
        <v>21</v>
      </c>
      <c r="L516" s="1">
        <f>(cocinacsv[[#This Row],[Ganancia neta]]*cocinacsv[[#This Row],[Cantidad Ordenada]])/(cocinacsv[[#This Row],[Precio Unitario]]*cocinacsv[[#This Row],[Cantidad Ordenada]])</f>
        <v>0.38095238095238093</v>
      </c>
      <c r="M516">
        <f>cocinacsv[[#This Row],[Ganancia bruta]]*cocinacsv[[#This Row],[Cantidad Ordenada]]</f>
        <v>42</v>
      </c>
    </row>
    <row r="517" spans="1:13" x14ac:dyDescent="0.25">
      <c r="A517">
        <v>199</v>
      </c>
      <c r="B517">
        <v>11</v>
      </c>
      <c r="C517" t="s">
        <v>50</v>
      </c>
      <c r="D517" t="s">
        <v>1142</v>
      </c>
      <c r="E517">
        <v>16</v>
      </c>
      <c r="F517">
        <v>27</v>
      </c>
      <c r="G517">
        <v>1</v>
      </c>
      <c r="H517">
        <v>52</v>
      </c>
      <c r="I517" t="s">
        <v>1137</v>
      </c>
      <c r="J517">
        <f>cocinacsv[[#This Row],[Precio Unitario]]-cocinacsv[[#This Row],[Costo Unitario]]</f>
        <v>11</v>
      </c>
      <c r="K517">
        <f>cocinacsv[[#This Row],[Precio Unitario]]</f>
        <v>27</v>
      </c>
      <c r="L517" s="1">
        <f>(cocinacsv[[#This Row],[Ganancia neta]]*cocinacsv[[#This Row],[Cantidad Ordenada]])/(cocinacsv[[#This Row],[Precio Unitario]]*cocinacsv[[#This Row],[Cantidad Ordenada]])</f>
        <v>0.40740740740740738</v>
      </c>
      <c r="M517">
        <f>cocinacsv[[#This Row],[Ganancia bruta]]*cocinacsv[[#This Row],[Cantidad Ordenada]]</f>
        <v>27</v>
      </c>
    </row>
    <row r="518" spans="1:13" x14ac:dyDescent="0.25">
      <c r="A518">
        <v>200</v>
      </c>
      <c r="B518">
        <v>11</v>
      </c>
      <c r="C518" t="s">
        <v>53</v>
      </c>
      <c r="D518" t="s">
        <v>1148</v>
      </c>
      <c r="E518">
        <v>11</v>
      </c>
      <c r="F518">
        <v>19</v>
      </c>
      <c r="G518">
        <v>2</v>
      </c>
      <c r="H518">
        <v>39</v>
      </c>
      <c r="I518" t="s">
        <v>1136</v>
      </c>
      <c r="J518">
        <f>cocinacsv[[#This Row],[Precio Unitario]]-cocinacsv[[#This Row],[Costo Unitario]]</f>
        <v>8</v>
      </c>
      <c r="K518">
        <f>cocinacsv[[#This Row],[Precio Unitario]]</f>
        <v>19</v>
      </c>
      <c r="L518" s="1">
        <f>(cocinacsv[[#This Row],[Ganancia neta]]*cocinacsv[[#This Row],[Cantidad Ordenada]])/(cocinacsv[[#This Row],[Precio Unitario]]*cocinacsv[[#This Row],[Cantidad Ordenada]])</f>
        <v>0.42105263157894735</v>
      </c>
      <c r="M518">
        <f>cocinacsv[[#This Row],[Ganancia bruta]]*cocinacsv[[#This Row],[Cantidad Ordenada]]</f>
        <v>38</v>
      </c>
    </row>
    <row r="519" spans="1:13" x14ac:dyDescent="0.25">
      <c r="A519">
        <v>200</v>
      </c>
      <c r="B519">
        <v>11</v>
      </c>
      <c r="C519" t="s">
        <v>60</v>
      </c>
      <c r="D519" t="s">
        <v>1158</v>
      </c>
      <c r="E519">
        <v>15</v>
      </c>
      <c r="F519">
        <v>25</v>
      </c>
      <c r="G519">
        <v>2</v>
      </c>
      <c r="H519">
        <v>28</v>
      </c>
      <c r="I519" t="s">
        <v>1137</v>
      </c>
      <c r="J519">
        <f>cocinacsv[[#This Row],[Precio Unitario]]-cocinacsv[[#This Row],[Costo Unitario]]</f>
        <v>10</v>
      </c>
      <c r="K519">
        <f>cocinacsv[[#This Row],[Precio Unitario]]</f>
        <v>25</v>
      </c>
      <c r="L519" s="1">
        <f>(cocinacsv[[#This Row],[Ganancia neta]]*cocinacsv[[#This Row],[Cantidad Ordenada]])/(cocinacsv[[#This Row],[Precio Unitario]]*cocinacsv[[#This Row],[Cantidad Ordenada]])</f>
        <v>0.4</v>
      </c>
      <c r="M519">
        <f>cocinacsv[[#This Row],[Ganancia bruta]]*cocinacsv[[#This Row],[Cantidad Ordenada]]</f>
        <v>50</v>
      </c>
    </row>
    <row r="520" spans="1:13" x14ac:dyDescent="0.25">
      <c r="A520">
        <v>201</v>
      </c>
      <c r="B520">
        <v>3</v>
      </c>
      <c r="C520" t="s">
        <v>75</v>
      </c>
      <c r="D520" t="s">
        <v>1139</v>
      </c>
      <c r="E520">
        <v>14</v>
      </c>
      <c r="F520">
        <v>24</v>
      </c>
      <c r="G520">
        <v>3</v>
      </c>
      <c r="H520">
        <v>58</v>
      </c>
      <c r="I520" t="s">
        <v>1137</v>
      </c>
      <c r="J520">
        <f>cocinacsv[[#This Row],[Precio Unitario]]-cocinacsv[[#This Row],[Costo Unitario]]</f>
        <v>10</v>
      </c>
      <c r="K520">
        <f>cocinacsv[[#This Row],[Precio Unitario]]</f>
        <v>24</v>
      </c>
      <c r="L520" s="1">
        <f>(cocinacsv[[#This Row],[Ganancia neta]]*cocinacsv[[#This Row],[Cantidad Ordenada]])/(cocinacsv[[#This Row],[Precio Unitario]]*cocinacsv[[#This Row],[Cantidad Ordenada]])</f>
        <v>0.41666666666666669</v>
      </c>
      <c r="M520">
        <f>cocinacsv[[#This Row],[Ganancia bruta]]*cocinacsv[[#This Row],[Cantidad Ordenada]]</f>
        <v>72</v>
      </c>
    </row>
    <row r="521" spans="1:13" x14ac:dyDescent="0.25">
      <c r="A521">
        <v>202</v>
      </c>
      <c r="B521">
        <v>16</v>
      </c>
      <c r="C521" t="s">
        <v>44</v>
      </c>
      <c r="D521" t="s">
        <v>1144</v>
      </c>
      <c r="E521">
        <v>22</v>
      </c>
      <c r="F521">
        <v>36</v>
      </c>
      <c r="G521">
        <v>2</v>
      </c>
      <c r="H521">
        <v>46</v>
      </c>
      <c r="I521" t="s">
        <v>1137</v>
      </c>
      <c r="J521">
        <f>cocinacsv[[#This Row],[Precio Unitario]]-cocinacsv[[#This Row],[Costo Unitario]]</f>
        <v>14</v>
      </c>
      <c r="K521">
        <f>cocinacsv[[#This Row],[Precio Unitario]]</f>
        <v>36</v>
      </c>
      <c r="L521" s="1">
        <f>(cocinacsv[[#This Row],[Ganancia neta]]*cocinacsv[[#This Row],[Cantidad Ordenada]])/(cocinacsv[[#This Row],[Precio Unitario]]*cocinacsv[[#This Row],[Cantidad Ordenada]])</f>
        <v>0.3888888888888889</v>
      </c>
      <c r="M521">
        <f>cocinacsv[[#This Row],[Ganancia bruta]]*cocinacsv[[#This Row],[Cantidad Ordenada]]</f>
        <v>72</v>
      </c>
    </row>
    <row r="522" spans="1:13" x14ac:dyDescent="0.25">
      <c r="A522">
        <v>202</v>
      </c>
      <c r="B522">
        <v>16</v>
      </c>
      <c r="C522" t="s">
        <v>34</v>
      </c>
      <c r="D522" t="s">
        <v>1143</v>
      </c>
      <c r="E522">
        <v>25</v>
      </c>
      <c r="F522">
        <v>40</v>
      </c>
      <c r="G522">
        <v>2</v>
      </c>
      <c r="H522">
        <v>47</v>
      </c>
      <c r="I522" t="s">
        <v>1136</v>
      </c>
      <c r="J522">
        <f>cocinacsv[[#This Row],[Precio Unitario]]-cocinacsv[[#This Row],[Costo Unitario]]</f>
        <v>15</v>
      </c>
      <c r="K522">
        <f>cocinacsv[[#This Row],[Precio Unitario]]</f>
        <v>40</v>
      </c>
      <c r="L522" s="1">
        <f>(cocinacsv[[#This Row],[Ganancia neta]]*cocinacsv[[#This Row],[Cantidad Ordenada]])/(cocinacsv[[#This Row],[Precio Unitario]]*cocinacsv[[#This Row],[Cantidad Ordenada]])</f>
        <v>0.375</v>
      </c>
      <c r="M522">
        <f>cocinacsv[[#This Row],[Ganancia bruta]]*cocinacsv[[#This Row],[Cantidad Ordenada]]</f>
        <v>80</v>
      </c>
    </row>
    <row r="523" spans="1:13" x14ac:dyDescent="0.25">
      <c r="A523">
        <v>202</v>
      </c>
      <c r="B523">
        <v>16</v>
      </c>
      <c r="C523" t="s">
        <v>75</v>
      </c>
      <c r="D523" t="s">
        <v>1139</v>
      </c>
      <c r="E523">
        <v>14</v>
      </c>
      <c r="F523">
        <v>24</v>
      </c>
      <c r="G523">
        <v>1</v>
      </c>
      <c r="H523">
        <v>5</v>
      </c>
      <c r="I523" t="s">
        <v>1136</v>
      </c>
      <c r="J523">
        <f>cocinacsv[[#This Row],[Precio Unitario]]-cocinacsv[[#This Row],[Costo Unitario]]</f>
        <v>10</v>
      </c>
      <c r="K523">
        <f>cocinacsv[[#This Row],[Precio Unitario]]</f>
        <v>24</v>
      </c>
      <c r="L523" s="1">
        <f>(cocinacsv[[#This Row],[Ganancia neta]]*cocinacsv[[#This Row],[Cantidad Ordenada]])/(cocinacsv[[#This Row],[Precio Unitario]]*cocinacsv[[#This Row],[Cantidad Ordenada]])</f>
        <v>0.41666666666666669</v>
      </c>
      <c r="M523">
        <f>cocinacsv[[#This Row],[Ganancia bruta]]*cocinacsv[[#This Row],[Cantidad Ordenada]]</f>
        <v>24</v>
      </c>
    </row>
    <row r="524" spans="1:13" x14ac:dyDescent="0.25">
      <c r="A524">
        <v>202</v>
      </c>
      <c r="B524">
        <v>16</v>
      </c>
      <c r="C524" t="s">
        <v>40</v>
      </c>
      <c r="D524" t="s">
        <v>1140</v>
      </c>
      <c r="E524">
        <v>18</v>
      </c>
      <c r="F524">
        <v>30</v>
      </c>
      <c r="G524">
        <v>1</v>
      </c>
      <c r="H524">
        <v>58</v>
      </c>
      <c r="I524" t="s">
        <v>1136</v>
      </c>
      <c r="J524">
        <f>cocinacsv[[#This Row],[Precio Unitario]]-cocinacsv[[#This Row],[Costo Unitario]]</f>
        <v>12</v>
      </c>
      <c r="K524">
        <f>cocinacsv[[#This Row],[Precio Unitario]]</f>
        <v>30</v>
      </c>
      <c r="L524" s="1">
        <f>(cocinacsv[[#This Row],[Ganancia neta]]*cocinacsv[[#This Row],[Cantidad Ordenada]])/(cocinacsv[[#This Row],[Precio Unitario]]*cocinacsv[[#This Row],[Cantidad Ordenada]])</f>
        <v>0.4</v>
      </c>
      <c r="M524">
        <f>cocinacsv[[#This Row],[Ganancia bruta]]*cocinacsv[[#This Row],[Cantidad Ordenada]]</f>
        <v>30</v>
      </c>
    </row>
    <row r="525" spans="1:13" x14ac:dyDescent="0.25">
      <c r="A525">
        <v>203</v>
      </c>
      <c r="B525">
        <v>5</v>
      </c>
      <c r="C525" t="s">
        <v>56</v>
      </c>
      <c r="D525" t="s">
        <v>1141</v>
      </c>
      <c r="E525">
        <v>19</v>
      </c>
      <c r="F525">
        <v>31</v>
      </c>
      <c r="G525">
        <v>3</v>
      </c>
      <c r="H525">
        <v>51</v>
      </c>
      <c r="I525" t="s">
        <v>1136</v>
      </c>
      <c r="J525">
        <f>cocinacsv[[#This Row],[Precio Unitario]]-cocinacsv[[#This Row],[Costo Unitario]]</f>
        <v>12</v>
      </c>
      <c r="K525">
        <f>cocinacsv[[#This Row],[Precio Unitario]]</f>
        <v>31</v>
      </c>
      <c r="L525" s="1">
        <f>(cocinacsv[[#This Row],[Ganancia neta]]*cocinacsv[[#This Row],[Cantidad Ordenada]])/(cocinacsv[[#This Row],[Precio Unitario]]*cocinacsv[[#This Row],[Cantidad Ordenada]])</f>
        <v>0.38709677419354838</v>
      </c>
      <c r="M525">
        <f>cocinacsv[[#This Row],[Ganancia bruta]]*cocinacsv[[#This Row],[Cantidad Ordenada]]</f>
        <v>93</v>
      </c>
    </row>
    <row r="526" spans="1:13" x14ac:dyDescent="0.25">
      <c r="A526">
        <v>203</v>
      </c>
      <c r="B526">
        <v>5</v>
      </c>
      <c r="C526" t="s">
        <v>42</v>
      </c>
      <c r="D526" t="s">
        <v>1155</v>
      </c>
      <c r="E526">
        <v>13</v>
      </c>
      <c r="F526">
        <v>21</v>
      </c>
      <c r="G526">
        <v>3</v>
      </c>
      <c r="H526">
        <v>34</v>
      </c>
      <c r="I526" t="s">
        <v>1137</v>
      </c>
      <c r="J526">
        <f>cocinacsv[[#This Row],[Precio Unitario]]-cocinacsv[[#This Row],[Costo Unitario]]</f>
        <v>8</v>
      </c>
      <c r="K526">
        <f>cocinacsv[[#This Row],[Precio Unitario]]</f>
        <v>21</v>
      </c>
      <c r="L526" s="1">
        <f>(cocinacsv[[#This Row],[Ganancia neta]]*cocinacsv[[#This Row],[Cantidad Ordenada]])/(cocinacsv[[#This Row],[Precio Unitario]]*cocinacsv[[#This Row],[Cantidad Ordenada]])</f>
        <v>0.38095238095238093</v>
      </c>
      <c r="M526">
        <f>cocinacsv[[#This Row],[Ganancia bruta]]*cocinacsv[[#This Row],[Cantidad Ordenada]]</f>
        <v>63</v>
      </c>
    </row>
    <row r="527" spans="1:13" x14ac:dyDescent="0.25">
      <c r="A527">
        <v>204</v>
      </c>
      <c r="B527">
        <v>16</v>
      </c>
      <c r="C527" t="s">
        <v>75</v>
      </c>
      <c r="D527" t="s">
        <v>1139</v>
      </c>
      <c r="E527">
        <v>14</v>
      </c>
      <c r="F527">
        <v>24</v>
      </c>
      <c r="G527">
        <v>2</v>
      </c>
      <c r="H527">
        <v>21</v>
      </c>
      <c r="I527" t="s">
        <v>1136</v>
      </c>
      <c r="J527">
        <f>cocinacsv[[#This Row],[Precio Unitario]]-cocinacsv[[#This Row],[Costo Unitario]]</f>
        <v>10</v>
      </c>
      <c r="K527">
        <f>cocinacsv[[#This Row],[Precio Unitario]]</f>
        <v>24</v>
      </c>
      <c r="L527" s="1">
        <f>(cocinacsv[[#This Row],[Ganancia neta]]*cocinacsv[[#This Row],[Cantidad Ordenada]])/(cocinacsv[[#This Row],[Precio Unitario]]*cocinacsv[[#This Row],[Cantidad Ordenada]])</f>
        <v>0.41666666666666669</v>
      </c>
      <c r="M527">
        <f>cocinacsv[[#This Row],[Ganancia bruta]]*cocinacsv[[#This Row],[Cantidad Ordenada]]</f>
        <v>48</v>
      </c>
    </row>
    <row r="528" spans="1:13" x14ac:dyDescent="0.25">
      <c r="A528">
        <v>205</v>
      </c>
      <c r="B528">
        <v>14</v>
      </c>
      <c r="C528" t="s">
        <v>105</v>
      </c>
      <c r="D528" t="s">
        <v>1150</v>
      </c>
      <c r="E528">
        <v>19</v>
      </c>
      <c r="F528">
        <v>32</v>
      </c>
      <c r="G528">
        <v>1</v>
      </c>
      <c r="H528">
        <v>34</v>
      </c>
      <c r="I528" t="s">
        <v>1136</v>
      </c>
      <c r="J528">
        <f>cocinacsv[[#This Row],[Precio Unitario]]-cocinacsv[[#This Row],[Costo Unitario]]</f>
        <v>13</v>
      </c>
      <c r="K528">
        <f>cocinacsv[[#This Row],[Precio Unitario]]</f>
        <v>32</v>
      </c>
      <c r="L528" s="1">
        <f>(cocinacsv[[#This Row],[Ganancia neta]]*cocinacsv[[#This Row],[Cantidad Ordenada]])/(cocinacsv[[#This Row],[Precio Unitario]]*cocinacsv[[#This Row],[Cantidad Ordenada]])</f>
        <v>0.40625</v>
      </c>
      <c r="M528">
        <f>cocinacsv[[#This Row],[Ganancia bruta]]*cocinacsv[[#This Row],[Cantidad Ordenada]]</f>
        <v>32</v>
      </c>
    </row>
    <row r="529" spans="1:13" x14ac:dyDescent="0.25">
      <c r="A529">
        <v>205</v>
      </c>
      <c r="B529">
        <v>14</v>
      </c>
      <c r="C529" t="s">
        <v>26</v>
      </c>
      <c r="D529" t="s">
        <v>1145</v>
      </c>
      <c r="E529">
        <v>17</v>
      </c>
      <c r="F529">
        <v>29</v>
      </c>
      <c r="G529">
        <v>1</v>
      </c>
      <c r="H529">
        <v>52</v>
      </c>
      <c r="I529" t="s">
        <v>1137</v>
      </c>
      <c r="J529">
        <f>cocinacsv[[#This Row],[Precio Unitario]]-cocinacsv[[#This Row],[Costo Unitario]]</f>
        <v>12</v>
      </c>
      <c r="K529">
        <f>cocinacsv[[#This Row],[Precio Unitario]]</f>
        <v>29</v>
      </c>
      <c r="L529" s="1">
        <f>(cocinacsv[[#This Row],[Ganancia neta]]*cocinacsv[[#This Row],[Cantidad Ordenada]])/(cocinacsv[[#This Row],[Precio Unitario]]*cocinacsv[[#This Row],[Cantidad Ordenada]])</f>
        <v>0.41379310344827586</v>
      </c>
      <c r="M529">
        <f>cocinacsv[[#This Row],[Ganancia bruta]]*cocinacsv[[#This Row],[Cantidad Ordenada]]</f>
        <v>29</v>
      </c>
    </row>
    <row r="530" spans="1:13" x14ac:dyDescent="0.25">
      <c r="A530">
        <v>206</v>
      </c>
      <c r="B530">
        <v>4</v>
      </c>
      <c r="C530" t="s">
        <v>40</v>
      </c>
      <c r="D530" t="s">
        <v>1140</v>
      </c>
      <c r="E530">
        <v>18</v>
      </c>
      <c r="F530">
        <v>30</v>
      </c>
      <c r="G530">
        <v>1</v>
      </c>
      <c r="H530">
        <v>58</v>
      </c>
      <c r="I530" t="s">
        <v>1137</v>
      </c>
      <c r="J530">
        <f>cocinacsv[[#This Row],[Precio Unitario]]-cocinacsv[[#This Row],[Costo Unitario]]</f>
        <v>12</v>
      </c>
      <c r="K530">
        <f>cocinacsv[[#This Row],[Precio Unitario]]</f>
        <v>30</v>
      </c>
      <c r="L530" s="1">
        <f>(cocinacsv[[#This Row],[Ganancia neta]]*cocinacsv[[#This Row],[Cantidad Ordenada]])/(cocinacsv[[#This Row],[Precio Unitario]]*cocinacsv[[#This Row],[Cantidad Ordenada]])</f>
        <v>0.4</v>
      </c>
      <c r="M530">
        <f>cocinacsv[[#This Row],[Ganancia bruta]]*cocinacsv[[#This Row],[Cantidad Ordenada]]</f>
        <v>30</v>
      </c>
    </row>
    <row r="531" spans="1:13" x14ac:dyDescent="0.25">
      <c r="A531">
        <v>207</v>
      </c>
      <c r="B531">
        <v>20</v>
      </c>
      <c r="C531" t="s">
        <v>71</v>
      </c>
      <c r="D531" t="s">
        <v>1157</v>
      </c>
      <c r="E531">
        <v>15</v>
      </c>
      <c r="F531">
        <v>26</v>
      </c>
      <c r="G531">
        <v>2</v>
      </c>
      <c r="H531">
        <v>37</v>
      </c>
      <c r="I531" t="s">
        <v>1136</v>
      </c>
      <c r="J531">
        <f>cocinacsv[[#This Row],[Precio Unitario]]-cocinacsv[[#This Row],[Costo Unitario]]</f>
        <v>11</v>
      </c>
      <c r="K531">
        <f>cocinacsv[[#This Row],[Precio Unitario]]</f>
        <v>26</v>
      </c>
      <c r="L531" s="1">
        <f>(cocinacsv[[#This Row],[Ganancia neta]]*cocinacsv[[#This Row],[Cantidad Ordenada]])/(cocinacsv[[#This Row],[Precio Unitario]]*cocinacsv[[#This Row],[Cantidad Ordenada]])</f>
        <v>0.42307692307692307</v>
      </c>
      <c r="M531">
        <f>cocinacsv[[#This Row],[Ganancia bruta]]*cocinacsv[[#This Row],[Cantidad Ordenada]]</f>
        <v>52</v>
      </c>
    </row>
    <row r="532" spans="1:13" x14ac:dyDescent="0.25">
      <c r="A532">
        <v>207</v>
      </c>
      <c r="B532">
        <v>20</v>
      </c>
      <c r="C532" t="s">
        <v>19</v>
      </c>
      <c r="D532" t="s">
        <v>1149</v>
      </c>
      <c r="E532">
        <v>21</v>
      </c>
      <c r="F532">
        <v>35</v>
      </c>
      <c r="G532">
        <v>1</v>
      </c>
      <c r="H532">
        <v>55</v>
      </c>
      <c r="I532" t="s">
        <v>1137</v>
      </c>
      <c r="J532">
        <f>cocinacsv[[#This Row],[Precio Unitario]]-cocinacsv[[#This Row],[Costo Unitario]]</f>
        <v>14</v>
      </c>
      <c r="K532">
        <f>cocinacsv[[#This Row],[Precio Unitario]]</f>
        <v>35</v>
      </c>
      <c r="L532" s="1">
        <f>(cocinacsv[[#This Row],[Ganancia neta]]*cocinacsv[[#This Row],[Cantidad Ordenada]])/(cocinacsv[[#This Row],[Precio Unitario]]*cocinacsv[[#This Row],[Cantidad Ordenada]])</f>
        <v>0.4</v>
      </c>
      <c r="M532">
        <f>cocinacsv[[#This Row],[Ganancia bruta]]*cocinacsv[[#This Row],[Cantidad Ordenada]]</f>
        <v>35</v>
      </c>
    </row>
    <row r="533" spans="1:13" x14ac:dyDescent="0.25">
      <c r="A533">
        <v>207</v>
      </c>
      <c r="B533">
        <v>20</v>
      </c>
      <c r="C533" t="s">
        <v>56</v>
      </c>
      <c r="D533" t="s">
        <v>1141</v>
      </c>
      <c r="E533">
        <v>19</v>
      </c>
      <c r="F533">
        <v>31</v>
      </c>
      <c r="G533">
        <v>3</v>
      </c>
      <c r="H533">
        <v>19</v>
      </c>
      <c r="I533" t="s">
        <v>1137</v>
      </c>
      <c r="J533">
        <f>cocinacsv[[#This Row],[Precio Unitario]]-cocinacsv[[#This Row],[Costo Unitario]]</f>
        <v>12</v>
      </c>
      <c r="K533">
        <f>cocinacsv[[#This Row],[Precio Unitario]]</f>
        <v>31</v>
      </c>
      <c r="L533" s="1">
        <f>(cocinacsv[[#This Row],[Ganancia neta]]*cocinacsv[[#This Row],[Cantidad Ordenada]])/(cocinacsv[[#This Row],[Precio Unitario]]*cocinacsv[[#This Row],[Cantidad Ordenada]])</f>
        <v>0.38709677419354838</v>
      </c>
      <c r="M533">
        <f>cocinacsv[[#This Row],[Ganancia bruta]]*cocinacsv[[#This Row],[Cantidad Ordenada]]</f>
        <v>93</v>
      </c>
    </row>
    <row r="534" spans="1:13" x14ac:dyDescent="0.25">
      <c r="A534">
        <v>208</v>
      </c>
      <c r="B534">
        <v>16</v>
      </c>
      <c r="C534" t="s">
        <v>105</v>
      </c>
      <c r="D534" t="s">
        <v>1150</v>
      </c>
      <c r="E534">
        <v>19</v>
      </c>
      <c r="F534">
        <v>32</v>
      </c>
      <c r="G534">
        <v>1</v>
      </c>
      <c r="H534">
        <v>18</v>
      </c>
      <c r="I534" t="s">
        <v>1137</v>
      </c>
      <c r="J534">
        <f>cocinacsv[[#This Row],[Precio Unitario]]-cocinacsv[[#This Row],[Costo Unitario]]</f>
        <v>13</v>
      </c>
      <c r="K534">
        <f>cocinacsv[[#This Row],[Precio Unitario]]</f>
        <v>32</v>
      </c>
      <c r="L534" s="1">
        <f>(cocinacsv[[#This Row],[Ganancia neta]]*cocinacsv[[#This Row],[Cantidad Ordenada]])/(cocinacsv[[#This Row],[Precio Unitario]]*cocinacsv[[#This Row],[Cantidad Ordenada]])</f>
        <v>0.40625</v>
      </c>
      <c r="M534">
        <f>cocinacsv[[#This Row],[Ganancia bruta]]*cocinacsv[[#This Row],[Cantidad Ordenada]]</f>
        <v>32</v>
      </c>
    </row>
    <row r="535" spans="1:13" x14ac:dyDescent="0.25">
      <c r="A535">
        <v>208</v>
      </c>
      <c r="B535">
        <v>16</v>
      </c>
      <c r="C535" t="s">
        <v>44</v>
      </c>
      <c r="D535" t="s">
        <v>1144</v>
      </c>
      <c r="E535">
        <v>22</v>
      </c>
      <c r="F535">
        <v>36</v>
      </c>
      <c r="G535">
        <v>3</v>
      </c>
      <c r="H535">
        <v>29</v>
      </c>
      <c r="I535" t="s">
        <v>1137</v>
      </c>
      <c r="J535">
        <f>cocinacsv[[#This Row],[Precio Unitario]]-cocinacsv[[#This Row],[Costo Unitario]]</f>
        <v>14</v>
      </c>
      <c r="K535">
        <f>cocinacsv[[#This Row],[Precio Unitario]]</f>
        <v>36</v>
      </c>
      <c r="L535" s="1">
        <f>(cocinacsv[[#This Row],[Ganancia neta]]*cocinacsv[[#This Row],[Cantidad Ordenada]])/(cocinacsv[[#This Row],[Precio Unitario]]*cocinacsv[[#This Row],[Cantidad Ordenada]])</f>
        <v>0.3888888888888889</v>
      </c>
      <c r="M535">
        <f>cocinacsv[[#This Row],[Ganancia bruta]]*cocinacsv[[#This Row],[Cantidad Ordenada]]</f>
        <v>108</v>
      </c>
    </row>
    <row r="536" spans="1:13" x14ac:dyDescent="0.25">
      <c r="A536">
        <v>208</v>
      </c>
      <c r="B536">
        <v>16</v>
      </c>
      <c r="C536" t="s">
        <v>66</v>
      </c>
      <c r="D536" t="s">
        <v>1153</v>
      </c>
      <c r="E536">
        <v>12</v>
      </c>
      <c r="F536">
        <v>20</v>
      </c>
      <c r="G536">
        <v>2</v>
      </c>
      <c r="H536">
        <v>53</v>
      </c>
      <c r="I536" t="s">
        <v>1136</v>
      </c>
      <c r="J536">
        <f>cocinacsv[[#This Row],[Precio Unitario]]-cocinacsv[[#This Row],[Costo Unitario]]</f>
        <v>8</v>
      </c>
      <c r="K536">
        <f>cocinacsv[[#This Row],[Precio Unitario]]</f>
        <v>20</v>
      </c>
      <c r="L536" s="1">
        <f>(cocinacsv[[#This Row],[Ganancia neta]]*cocinacsv[[#This Row],[Cantidad Ordenada]])/(cocinacsv[[#This Row],[Precio Unitario]]*cocinacsv[[#This Row],[Cantidad Ordenada]])</f>
        <v>0.4</v>
      </c>
      <c r="M536">
        <f>cocinacsv[[#This Row],[Ganancia bruta]]*cocinacsv[[#This Row],[Cantidad Ordenada]]</f>
        <v>40</v>
      </c>
    </row>
    <row r="537" spans="1:13" x14ac:dyDescent="0.25">
      <c r="A537">
        <v>209</v>
      </c>
      <c r="B537">
        <v>9</v>
      </c>
      <c r="C537" t="s">
        <v>89</v>
      </c>
      <c r="D537" t="s">
        <v>1154</v>
      </c>
      <c r="E537">
        <v>14</v>
      </c>
      <c r="F537">
        <v>23</v>
      </c>
      <c r="G537">
        <v>3</v>
      </c>
      <c r="H537">
        <v>35</v>
      </c>
      <c r="I537" t="s">
        <v>1137</v>
      </c>
      <c r="J537">
        <f>cocinacsv[[#This Row],[Precio Unitario]]-cocinacsv[[#This Row],[Costo Unitario]]</f>
        <v>9</v>
      </c>
      <c r="K537">
        <f>cocinacsv[[#This Row],[Precio Unitario]]</f>
        <v>23</v>
      </c>
      <c r="L537" s="1">
        <f>(cocinacsv[[#This Row],[Ganancia neta]]*cocinacsv[[#This Row],[Cantidad Ordenada]])/(cocinacsv[[#This Row],[Precio Unitario]]*cocinacsv[[#This Row],[Cantidad Ordenada]])</f>
        <v>0.39130434782608697</v>
      </c>
      <c r="M537">
        <f>cocinacsv[[#This Row],[Ganancia bruta]]*cocinacsv[[#This Row],[Cantidad Ordenada]]</f>
        <v>69</v>
      </c>
    </row>
    <row r="538" spans="1:13" x14ac:dyDescent="0.25">
      <c r="A538">
        <v>209</v>
      </c>
      <c r="B538">
        <v>9</v>
      </c>
      <c r="C538" t="s">
        <v>38</v>
      </c>
      <c r="D538" t="s">
        <v>1152</v>
      </c>
      <c r="E538">
        <v>20</v>
      </c>
      <c r="F538">
        <v>34</v>
      </c>
      <c r="G538">
        <v>2</v>
      </c>
      <c r="H538">
        <v>40</v>
      </c>
      <c r="I538" t="s">
        <v>1137</v>
      </c>
      <c r="J538">
        <f>cocinacsv[[#This Row],[Precio Unitario]]-cocinacsv[[#This Row],[Costo Unitario]]</f>
        <v>14</v>
      </c>
      <c r="K538">
        <f>cocinacsv[[#This Row],[Precio Unitario]]</f>
        <v>34</v>
      </c>
      <c r="L538" s="1">
        <f>(cocinacsv[[#This Row],[Ganancia neta]]*cocinacsv[[#This Row],[Cantidad Ordenada]])/(cocinacsv[[#This Row],[Precio Unitario]]*cocinacsv[[#This Row],[Cantidad Ordenada]])</f>
        <v>0.41176470588235292</v>
      </c>
      <c r="M538">
        <f>cocinacsv[[#This Row],[Ganancia bruta]]*cocinacsv[[#This Row],[Cantidad Ordenada]]</f>
        <v>68</v>
      </c>
    </row>
    <row r="539" spans="1:13" x14ac:dyDescent="0.25">
      <c r="A539">
        <v>209</v>
      </c>
      <c r="B539">
        <v>9</v>
      </c>
      <c r="C539" t="s">
        <v>60</v>
      </c>
      <c r="D539" t="s">
        <v>1158</v>
      </c>
      <c r="E539">
        <v>15</v>
      </c>
      <c r="F539">
        <v>25</v>
      </c>
      <c r="G539">
        <v>1</v>
      </c>
      <c r="H539">
        <v>42</v>
      </c>
      <c r="I539" t="s">
        <v>1136</v>
      </c>
      <c r="J539">
        <f>cocinacsv[[#This Row],[Precio Unitario]]-cocinacsv[[#This Row],[Costo Unitario]]</f>
        <v>10</v>
      </c>
      <c r="K539">
        <f>cocinacsv[[#This Row],[Precio Unitario]]</f>
        <v>25</v>
      </c>
      <c r="L539" s="1">
        <f>(cocinacsv[[#This Row],[Ganancia neta]]*cocinacsv[[#This Row],[Cantidad Ordenada]])/(cocinacsv[[#This Row],[Precio Unitario]]*cocinacsv[[#This Row],[Cantidad Ordenada]])</f>
        <v>0.4</v>
      </c>
      <c r="M539">
        <f>cocinacsv[[#This Row],[Ganancia bruta]]*cocinacsv[[#This Row],[Cantidad Ordenada]]</f>
        <v>25</v>
      </c>
    </row>
    <row r="540" spans="1:13" x14ac:dyDescent="0.25">
      <c r="A540">
        <v>209</v>
      </c>
      <c r="B540">
        <v>9</v>
      </c>
      <c r="C540" t="s">
        <v>71</v>
      </c>
      <c r="D540" t="s">
        <v>1157</v>
      </c>
      <c r="E540">
        <v>15</v>
      </c>
      <c r="F540">
        <v>26</v>
      </c>
      <c r="G540">
        <v>2</v>
      </c>
      <c r="H540">
        <v>54</v>
      </c>
      <c r="I540" t="s">
        <v>1136</v>
      </c>
      <c r="J540">
        <f>cocinacsv[[#This Row],[Precio Unitario]]-cocinacsv[[#This Row],[Costo Unitario]]</f>
        <v>11</v>
      </c>
      <c r="K540">
        <f>cocinacsv[[#This Row],[Precio Unitario]]</f>
        <v>26</v>
      </c>
      <c r="L540" s="1">
        <f>(cocinacsv[[#This Row],[Ganancia neta]]*cocinacsv[[#This Row],[Cantidad Ordenada]])/(cocinacsv[[#This Row],[Precio Unitario]]*cocinacsv[[#This Row],[Cantidad Ordenada]])</f>
        <v>0.42307692307692307</v>
      </c>
      <c r="M540">
        <f>cocinacsv[[#This Row],[Ganancia bruta]]*cocinacsv[[#This Row],[Cantidad Ordenada]]</f>
        <v>52</v>
      </c>
    </row>
    <row r="541" spans="1:13" x14ac:dyDescent="0.25">
      <c r="A541">
        <v>210</v>
      </c>
      <c r="B541">
        <v>10</v>
      </c>
      <c r="C541" t="s">
        <v>42</v>
      </c>
      <c r="D541" t="s">
        <v>1155</v>
      </c>
      <c r="E541">
        <v>13</v>
      </c>
      <c r="F541">
        <v>21</v>
      </c>
      <c r="G541">
        <v>1</v>
      </c>
      <c r="H541">
        <v>28</v>
      </c>
      <c r="I541" t="s">
        <v>1137</v>
      </c>
      <c r="J541">
        <f>cocinacsv[[#This Row],[Precio Unitario]]-cocinacsv[[#This Row],[Costo Unitario]]</f>
        <v>8</v>
      </c>
      <c r="K541">
        <f>cocinacsv[[#This Row],[Precio Unitario]]</f>
        <v>21</v>
      </c>
      <c r="L541" s="1">
        <f>(cocinacsv[[#This Row],[Ganancia neta]]*cocinacsv[[#This Row],[Cantidad Ordenada]])/(cocinacsv[[#This Row],[Precio Unitario]]*cocinacsv[[#This Row],[Cantidad Ordenada]])</f>
        <v>0.38095238095238093</v>
      </c>
      <c r="M541">
        <f>cocinacsv[[#This Row],[Ganancia bruta]]*cocinacsv[[#This Row],[Cantidad Ordenada]]</f>
        <v>21</v>
      </c>
    </row>
    <row r="542" spans="1:13" x14ac:dyDescent="0.25">
      <c r="A542">
        <v>210</v>
      </c>
      <c r="B542">
        <v>10</v>
      </c>
      <c r="C542" t="s">
        <v>40</v>
      </c>
      <c r="D542" t="s">
        <v>1140</v>
      </c>
      <c r="E542">
        <v>18</v>
      </c>
      <c r="F542">
        <v>30</v>
      </c>
      <c r="G542">
        <v>1</v>
      </c>
      <c r="H542">
        <v>50</v>
      </c>
      <c r="I542" t="s">
        <v>1136</v>
      </c>
      <c r="J542">
        <f>cocinacsv[[#This Row],[Precio Unitario]]-cocinacsv[[#This Row],[Costo Unitario]]</f>
        <v>12</v>
      </c>
      <c r="K542">
        <f>cocinacsv[[#This Row],[Precio Unitario]]</f>
        <v>30</v>
      </c>
      <c r="L542" s="1">
        <f>(cocinacsv[[#This Row],[Ganancia neta]]*cocinacsv[[#This Row],[Cantidad Ordenada]])/(cocinacsv[[#This Row],[Precio Unitario]]*cocinacsv[[#This Row],[Cantidad Ordenada]])</f>
        <v>0.4</v>
      </c>
      <c r="M542">
        <f>cocinacsv[[#This Row],[Ganancia bruta]]*cocinacsv[[#This Row],[Cantidad Ordenada]]</f>
        <v>30</v>
      </c>
    </row>
    <row r="543" spans="1:13" x14ac:dyDescent="0.25">
      <c r="A543">
        <v>210</v>
      </c>
      <c r="B543">
        <v>10</v>
      </c>
      <c r="C543" t="s">
        <v>75</v>
      </c>
      <c r="D543" t="s">
        <v>1139</v>
      </c>
      <c r="E543">
        <v>14</v>
      </c>
      <c r="F543">
        <v>24</v>
      </c>
      <c r="G543">
        <v>1</v>
      </c>
      <c r="H543">
        <v>34</v>
      </c>
      <c r="I543" t="s">
        <v>1136</v>
      </c>
      <c r="J543">
        <f>cocinacsv[[#This Row],[Precio Unitario]]-cocinacsv[[#This Row],[Costo Unitario]]</f>
        <v>10</v>
      </c>
      <c r="K543">
        <f>cocinacsv[[#This Row],[Precio Unitario]]</f>
        <v>24</v>
      </c>
      <c r="L543" s="1">
        <f>(cocinacsv[[#This Row],[Ganancia neta]]*cocinacsv[[#This Row],[Cantidad Ordenada]])/(cocinacsv[[#This Row],[Precio Unitario]]*cocinacsv[[#This Row],[Cantidad Ordenada]])</f>
        <v>0.41666666666666669</v>
      </c>
      <c r="M543">
        <f>cocinacsv[[#This Row],[Ganancia bruta]]*cocinacsv[[#This Row],[Cantidad Ordenada]]</f>
        <v>24</v>
      </c>
    </row>
    <row r="544" spans="1:13" x14ac:dyDescent="0.25">
      <c r="A544">
        <v>210</v>
      </c>
      <c r="B544">
        <v>10</v>
      </c>
      <c r="C544" t="s">
        <v>34</v>
      </c>
      <c r="D544" t="s">
        <v>1143</v>
      </c>
      <c r="E544">
        <v>25</v>
      </c>
      <c r="F544">
        <v>40</v>
      </c>
      <c r="G544">
        <v>3</v>
      </c>
      <c r="H544">
        <v>46</v>
      </c>
      <c r="I544" t="s">
        <v>1136</v>
      </c>
      <c r="J544">
        <f>cocinacsv[[#This Row],[Precio Unitario]]-cocinacsv[[#This Row],[Costo Unitario]]</f>
        <v>15</v>
      </c>
      <c r="K544">
        <f>cocinacsv[[#This Row],[Precio Unitario]]</f>
        <v>40</v>
      </c>
      <c r="L544" s="1">
        <f>(cocinacsv[[#This Row],[Ganancia neta]]*cocinacsv[[#This Row],[Cantidad Ordenada]])/(cocinacsv[[#This Row],[Precio Unitario]]*cocinacsv[[#This Row],[Cantidad Ordenada]])</f>
        <v>0.375</v>
      </c>
      <c r="M544">
        <f>cocinacsv[[#This Row],[Ganancia bruta]]*cocinacsv[[#This Row],[Cantidad Ordenada]]</f>
        <v>120</v>
      </c>
    </row>
    <row r="545" spans="1:13" x14ac:dyDescent="0.25">
      <c r="A545">
        <v>211</v>
      </c>
      <c r="B545">
        <v>1</v>
      </c>
      <c r="C545" t="s">
        <v>42</v>
      </c>
      <c r="D545" t="s">
        <v>1155</v>
      </c>
      <c r="E545">
        <v>13</v>
      </c>
      <c r="F545">
        <v>21</v>
      </c>
      <c r="G545">
        <v>3</v>
      </c>
      <c r="H545">
        <v>54</v>
      </c>
      <c r="I545" t="s">
        <v>1137</v>
      </c>
      <c r="J545">
        <f>cocinacsv[[#This Row],[Precio Unitario]]-cocinacsv[[#This Row],[Costo Unitario]]</f>
        <v>8</v>
      </c>
      <c r="K545">
        <f>cocinacsv[[#This Row],[Precio Unitario]]</f>
        <v>21</v>
      </c>
      <c r="L545" s="1">
        <f>(cocinacsv[[#This Row],[Ganancia neta]]*cocinacsv[[#This Row],[Cantidad Ordenada]])/(cocinacsv[[#This Row],[Precio Unitario]]*cocinacsv[[#This Row],[Cantidad Ordenada]])</f>
        <v>0.38095238095238093</v>
      </c>
      <c r="M545">
        <f>cocinacsv[[#This Row],[Ganancia bruta]]*cocinacsv[[#This Row],[Cantidad Ordenada]]</f>
        <v>63</v>
      </c>
    </row>
    <row r="546" spans="1:13" x14ac:dyDescent="0.25">
      <c r="A546">
        <v>211</v>
      </c>
      <c r="B546">
        <v>1</v>
      </c>
      <c r="C546" t="s">
        <v>46</v>
      </c>
      <c r="D546" t="s">
        <v>1156</v>
      </c>
      <c r="E546">
        <v>10</v>
      </c>
      <c r="F546">
        <v>18</v>
      </c>
      <c r="G546">
        <v>2</v>
      </c>
      <c r="H546">
        <v>45</v>
      </c>
      <c r="I546" t="s">
        <v>1136</v>
      </c>
      <c r="J546">
        <f>cocinacsv[[#This Row],[Precio Unitario]]-cocinacsv[[#This Row],[Costo Unitario]]</f>
        <v>8</v>
      </c>
      <c r="K546">
        <f>cocinacsv[[#This Row],[Precio Unitario]]</f>
        <v>18</v>
      </c>
      <c r="L546" s="1">
        <f>(cocinacsv[[#This Row],[Ganancia neta]]*cocinacsv[[#This Row],[Cantidad Ordenada]])/(cocinacsv[[#This Row],[Precio Unitario]]*cocinacsv[[#This Row],[Cantidad Ordenada]])</f>
        <v>0.44444444444444442</v>
      </c>
      <c r="M546">
        <f>cocinacsv[[#This Row],[Ganancia bruta]]*cocinacsv[[#This Row],[Cantidad Ordenada]]</f>
        <v>36</v>
      </c>
    </row>
    <row r="547" spans="1:13" x14ac:dyDescent="0.25">
      <c r="A547">
        <v>211</v>
      </c>
      <c r="B547">
        <v>1</v>
      </c>
      <c r="C547" t="s">
        <v>60</v>
      </c>
      <c r="D547" t="s">
        <v>1158</v>
      </c>
      <c r="E547">
        <v>15</v>
      </c>
      <c r="F547">
        <v>25</v>
      </c>
      <c r="G547">
        <v>2</v>
      </c>
      <c r="H547">
        <v>9</v>
      </c>
      <c r="I547" t="s">
        <v>1136</v>
      </c>
      <c r="J547">
        <f>cocinacsv[[#This Row],[Precio Unitario]]-cocinacsv[[#This Row],[Costo Unitario]]</f>
        <v>10</v>
      </c>
      <c r="K547">
        <f>cocinacsv[[#This Row],[Precio Unitario]]</f>
        <v>25</v>
      </c>
      <c r="L547" s="1">
        <f>(cocinacsv[[#This Row],[Ganancia neta]]*cocinacsv[[#This Row],[Cantidad Ordenada]])/(cocinacsv[[#This Row],[Precio Unitario]]*cocinacsv[[#This Row],[Cantidad Ordenada]])</f>
        <v>0.4</v>
      </c>
      <c r="M547">
        <f>cocinacsv[[#This Row],[Ganancia bruta]]*cocinacsv[[#This Row],[Cantidad Ordenada]]</f>
        <v>50</v>
      </c>
    </row>
    <row r="548" spans="1:13" x14ac:dyDescent="0.25">
      <c r="A548">
        <v>211</v>
      </c>
      <c r="B548">
        <v>1</v>
      </c>
      <c r="C548" t="s">
        <v>66</v>
      </c>
      <c r="D548" t="s">
        <v>1153</v>
      </c>
      <c r="E548">
        <v>12</v>
      </c>
      <c r="F548">
        <v>20</v>
      </c>
      <c r="G548">
        <v>1</v>
      </c>
      <c r="H548">
        <v>27</v>
      </c>
      <c r="I548" t="s">
        <v>1136</v>
      </c>
      <c r="J548">
        <f>cocinacsv[[#This Row],[Precio Unitario]]-cocinacsv[[#This Row],[Costo Unitario]]</f>
        <v>8</v>
      </c>
      <c r="K548">
        <f>cocinacsv[[#This Row],[Precio Unitario]]</f>
        <v>20</v>
      </c>
      <c r="L548" s="1">
        <f>(cocinacsv[[#This Row],[Ganancia neta]]*cocinacsv[[#This Row],[Cantidad Ordenada]])/(cocinacsv[[#This Row],[Precio Unitario]]*cocinacsv[[#This Row],[Cantidad Ordenada]])</f>
        <v>0.4</v>
      </c>
      <c r="M548">
        <f>cocinacsv[[#This Row],[Ganancia bruta]]*cocinacsv[[#This Row],[Cantidad Ordenada]]</f>
        <v>20</v>
      </c>
    </row>
    <row r="549" spans="1:13" x14ac:dyDescent="0.25">
      <c r="A549">
        <v>212</v>
      </c>
      <c r="B549">
        <v>14</v>
      </c>
      <c r="C549" t="s">
        <v>40</v>
      </c>
      <c r="D549" t="s">
        <v>1140</v>
      </c>
      <c r="E549">
        <v>18</v>
      </c>
      <c r="F549">
        <v>30</v>
      </c>
      <c r="G549">
        <v>3</v>
      </c>
      <c r="H549">
        <v>35</v>
      </c>
      <c r="I549" t="s">
        <v>1137</v>
      </c>
      <c r="J549">
        <f>cocinacsv[[#This Row],[Precio Unitario]]-cocinacsv[[#This Row],[Costo Unitario]]</f>
        <v>12</v>
      </c>
      <c r="K549">
        <f>cocinacsv[[#This Row],[Precio Unitario]]</f>
        <v>30</v>
      </c>
      <c r="L549" s="1">
        <f>(cocinacsv[[#This Row],[Ganancia neta]]*cocinacsv[[#This Row],[Cantidad Ordenada]])/(cocinacsv[[#This Row],[Precio Unitario]]*cocinacsv[[#This Row],[Cantidad Ordenada]])</f>
        <v>0.4</v>
      </c>
      <c r="M549">
        <f>cocinacsv[[#This Row],[Ganancia bruta]]*cocinacsv[[#This Row],[Cantidad Ordenada]]</f>
        <v>90</v>
      </c>
    </row>
    <row r="550" spans="1:13" x14ac:dyDescent="0.25">
      <c r="A550">
        <v>212</v>
      </c>
      <c r="B550">
        <v>14</v>
      </c>
      <c r="C550" t="s">
        <v>71</v>
      </c>
      <c r="D550" t="s">
        <v>1157</v>
      </c>
      <c r="E550">
        <v>15</v>
      </c>
      <c r="F550">
        <v>26</v>
      </c>
      <c r="G550">
        <v>3</v>
      </c>
      <c r="H550">
        <v>43</v>
      </c>
      <c r="I550" t="s">
        <v>1137</v>
      </c>
      <c r="J550">
        <f>cocinacsv[[#This Row],[Precio Unitario]]-cocinacsv[[#This Row],[Costo Unitario]]</f>
        <v>11</v>
      </c>
      <c r="K550">
        <f>cocinacsv[[#This Row],[Precio Unitario]]</f>
        <v>26</v>
      </c>
      <c r="L550" s="1">
        <f>(cocinacsv[[#This Row],[Ganancia neta]]*cocinacsv[[#This Row],[Cantidad Ordenada]])/(cocinacsv[[#This Row],[Precio Unitario]]*cocinacsv[[#This Row],[Cantidad Ordenada]])</f>
        <v>0.42307692307692307</v>
      </c>
      <c r="M550">
        <f>cocinacsv[[#This Row],[Ganancia bruta]]*cocinacsv[[#This Row],[Cantidad Ordenada]]</f>
        <v>78</v>
      </c>
    </row>
    <row r="551" spans="1:13" x14ac:dyDescent="0.25">
      <c r="A551">
        <v>212</v>
      </c>
      <c r="B551">
        <v>14</v>
      </c>
      <c r="C551" t="s">
        <v>42</v>
      </c>
      <c r="D551" t="s">
        <v>1155</v>
      </c>
      <c r="E551">
        <v>13</v>
      </c>
      <c r="F551">
        <v>21</v>
      </c>
      <c r="G551">
        <v>1</v>
      </c>
      <c r="H551">
        <v>31</v>
      </c>
      <c r="I551" t="s">
        <v>1137</v>
      </c>
      <c r="J551">
        <f>cocinacsv[[#This Row],[Precio Unitario]]-cocinacsv[[#This Row],[Costo Unitario]]</f>
        <v>8</v>
      </c>
      <c r="K551">
        <f>cocinacsv[[#This Row],[Precio Unitario]]</f>
        <v>21</v>
      </c>
      <c r="L551" s="1">
        <f>(cocinacsv[[#This Row],[Ganancia neta]]*cocinacsv[[#This Row],[Cantidad Ordenada]])/(cocinacsv[[#This Row],[Precio Unitario]]*cocinacsv[[#This Row],[Cantidad Ordenada]])</f>
        <v>0.38095238095238093</v>
      </c>
      <c r="M551">
        <f>cocinacsv[[#This Row],[Ganancia bruta]]*cocinacsv[[#This Row],[Cantidad Ordenada]]</f>
        <v>21</v>
      </c>
    </row>
    <row r="552" spans="1:13" x14ac:dyDescent="0.25">
      <c r="A552">
        <v>212</v>
      </c>
      <c r="B552">
        <v>14</v>
      </c>
      <c r="C552" t="s">
        <v>30</v>
      </c>
      <c r="D552" t="s">
        <v>1147</v>
      </c>
      <c r="E552">
        <v>16</v>
      </c>
      <c r="F552">
        <v>28</v>
      </c>
      <c r="G552">
        <v>2</v>
      </c>
      <c r="H552">
        <v>55</v>
      </c>
      <c r="I552" t="s">
        <v>1137</v>
      </c>
      <c r="J552">
        <f>cocinacsv[[#This Row],[Precio Unitario]]-cocinacsv[[#This Row],[Costo Unitario]]</f>
        <v>12</v>
      </c>
      <c r="K552">
        <f>cocinacsv[[#This Row],[Precio Unitario]]</f>
        <v>28</v>
      </c>
      <c r="L552" s="1">
        <f>(cocinacsv[[#This Row],[Ganancia neta]]*cocinacsv[[#This Row],[Cantidad Ordenada]])/(cocinacsv[[#This Row],[Precio Unitario]]*cocinacsv[[#This Row],[Cantidad Ordenada]])</f>
        <v>0.42857142857142855</v>
      </c>
      <c r="M552">
        <f>cocinacsv[[#This Row],[Ganancia bruta]]*cocinacsv[[#This Row],[Cantidad Ordenada]]</f>
        <v>56</v>
      </c>
    </row>
    <row r="553" spans="1:13" x14ac:dyDescent="0.25">
      <c r="A553">
        <v>213</v>
      </c>
      <c r="B553">
        <v>13</v>
      </c>
      <c r="C553" t="s">
        <v>50</v>
      </c>
      <c r="D553" t="s">
        <v>1142</v>
      </c>
      <c r="E553">
        <v>16</v>
      </c>
      <c r="F553">
        <v>27</v>
      </c>
      <c r="G553">
        <v>1</v>
      </c>
      <c r="H553">
        <v>53</v>
      </c>
      <c r="I553" t="s">
        <v>1136</v>
      </c>
      <c r="J553">
        <f>cocinacsv[[#This Row],[Precio Unitario]]-cocinacsv[[#This Row],[Costo Unitario]]</f>
        <v>11</v>
      </c>
      <c r="K553">
        <f>cocinacsv[[#This Row],[Precio Unitario]]</f>
        <v>27</v>
      </c>
      <c r="L553" s="1">
        <f>(cocinacsv[[#This Row],[Ganancia neta]]*cocinacsv[[#This Row],[Cantidad Ordenada]])/(cocinacsv[[#This Row],[Precio Unitario]]*cocinacsv[[#This Row],[Cantidad Ordenada]])</f>
        <v>0.40740740740740738</v>
      </c>
      <c r="M553">
        <f>cocinacsv[[#This Row],[Ganancia bruta]]*cocinacsv[[#This Row],[Cantidad Ordenada]]</f>
        <v>27</v>
      </c>
    </row>
    <row r="554" spans="1:13" x14ac:dyDescent="0.25">
      <c r="A554">
        <v>213</v>
      </c>
      <c r="B554">
        <v>13</v>
      </c>
      <c r="C554" t="s">
        <v>40</v>
      </c>
      <c r="D554" t="s">
        <v>1140</v>
      </c>
      <c r="E554">
        <v>18</v>
      </c>
      <c r="F554">
        <v>30</v>
      </c>
      <c r="G554">
        <v>2</v>
      </c>
      <c r="H554">
        <v>47</v>
      </c>
      <c r="I554" t="s">
        <v>1137</v>
      </c>
      <c r="J554">
        <f>cocinacsv[[#This Row],[Precio Unitario]]-cocinacsv[[#This Row],[Costo Unitario]]</f>
        <v>12</v>
      </c>
      <c r="K554">
        <f>cocinacsv[[#This Row],[Precio Unitario]]</f>
        <v>30</v>
      </c>
      <c r="L554" s="1">
        <f>(cocinacsv[[#This Row],[Ganancia neta]]*cocinacsv[[#This Row],[Cantidad Ordenada]])/(cocinacsv[[#This Row],[Precio Unitario]]*cocinacsv[[#This Row],[Cantidad Ordenada]])</f>
        <v>0.4</v>
      </c>
      <c r="M554">
        <f>cocinacsv[[#This Row],[Ganancia bruta]]*cocinacsv[[#This Row],[Cantidad Ordenada]]</f>
        <v>60</v>
      </c>
    </row>
    <row r="555" spans="1:13" x14ac:dyDescent="0.25">
      <c r="A555">
        <v>214</v>
      </c>
      <c r="B555">
        <v>2</v>
      </c>
      <c r="C555" t="s">
        <v>38</v>
      </c>
      <c r="D555" t="s">
        <v>1152</v>
      </c>
      <c r="E555">
        <v>20</v>
      </c>
      <c r="F555">
        <v>34</v>
      </c>
      <c r="G555">
        <v>2</v>
      </c>
      <c r="H555">
        <v>14</v>
      </c>
      <c r="I555" t="s">
        <v>1136</v>
      </c>
      <c r="J555">
        <f>cocinacsv[[#This Row],[Precio Unitario]]-cocinacsv[[#This Row],[Costo Unitario]]</f>
        <v>14</v>
      </c>
      <c r="K555">
        <f>cocinacsv[[#This Row],[Precio Unitario]]</f>
        <v>34</v>
      </c>
      <c r="L555" s="1">
        <f>(cocinacsv[[#This Row],[Ganancia neta]]*cocinacsv[[#This Row],[Cantidad Ordenada]])/(cocinacsv[[#This Row],[Precio Unitario]]*cocinacsv[[#This Row],[Cantidad Ordenada]])</f>
        <v>0.41176470588235292</v>
      </c>
      <c r="M555">
        <f>cocinacsv[[#This Row],[Ganancia bruta]]*cocinacsv[[#This Row],[Cantidad Ordenada]]</f>
        <v>68</v>
      </c>
    </row>
    <row r="556" spans="1:13" x14ac:dyDescent="0.25">
      <c r="A556">
        <v>214</v>
      </c>
      <c r="B556">
        <v>2</v>
      </c>
      <c r="C556" t="s">
        <v>34</v>
      </c>
      <c r="D556" t="s">
        <v>1143</v>
      </c>
      <c r="E556">
        <v>25</v>
      </c>
      <c r="F556">
        <v>40</v>
      </c>
      <c r="G556">
        <v>3</v>
      </c>
      <c r="H556">
        <v>12</v>
      </c>
      <c r="I556" t="s">
        <v>1137</v>
      </c>
      <c r="J556">
        <f>cocinacsv[[#This Row],[Precio Unitario]]-cocinacsv[[#This Row],[Costo Unitario]]</f>
        <v>15</v>
      </c>
      <c r="K556">
        <f>cocinacsv[[#This Row],[Precio Unitario]]</f>
        <v>40</v>
      </c>
      <c r="L556" s="1">
        <f>(cocinacsv[[#This Row],[Ganancia neta]]*cocinacsv[[#This Row],[Cantidad Ordenada]])/(cocinacsv[[#This Row],[Precio Unitario]]*cocinacsv[[#This Row],[Cantidad Ordenada]])</f>
        <v>0.375</v>
      </c>
      <c r="M556">
        <f>cocinacsv[[#This Row],[Ganancia bruta]]*cocinacsv[[#This Row],[Cantidad Ordenada]]</f>
        <v>120</v>
      </c>
    </row>
    <row r="557" spans="1:13" x14ac:dyDescent="0.25">
      <c r="A557">
        <v>214</v>
      </c>
      <c r="B557">
        <v>2</v>
      </c>
      <c r="C557" t="s">
        <v>66</v>
      </c>
      <c r="D557" t="s">
        <v>1153</v>
      </c>
      <c r="E557">
        <v>12</v>
      </c>
      <c r="F557">
        <v>20</v>
      </c>
      <c r="G557">
        <v>2</v>
      </c>
      <c r="H557">
        <v>12</v>
      </c>
      <c r="I557" t="s">
        <v>1137</v>
      </c>
      <c r="J557">
        <f>cocinacsv[[#This Row],[Precio Unitario]]-cocinacsv[[#This Row],[Costo Unitario]]</f>
        <v>8</v>
      </c>
      <c r="K557">
        <f>cocinacsv[[#This Row],[Precio Unitario]]</f>
        <v>20</v>
      </c>
      <c r="L557" s="1">
        <f>(cocinacsv[[#This Row],[Ganancia neta]]*cocinacsv[[#This Row],[Cantidad Ordenada]])/(cocinacsv[[#This Row],[Precio Unitario]]*cocinacsv[[#This Row],[Cantidad Ordenada]])</f>
        <v>0.4</v>
      </c>
      <c r="M557">
        <f>cocinacsv[[#This Row],[Ganancia bruta]]*cocinacsv[[#This Row],[Cantidad Ordenada]]</f>
        <v>40</v>
      </c>
    </row>
    <row r="558" spans="1:13" x14ac:dyDescent="0.25">
      <c r="A558">
        <v>215</v>
      </c>
      <c r="B558">
        <v>6</v>
      </c>
      <c r="C558" t="s">
        <v>38</v>
      </c>
      <c r="D558" t="s">
        <v>1152</v>
      </c>
      <c r="E558">
        <v>20</v>
      </c>
      <c r="F558">
        <v>34</v>
      </c>
      <c r="G558">
        <v>2</v>
      </c>
      <c r="H558">
        <v>12</v>
      </c>
      <c r="I558" t="s">
        <v>1136</v>
      </c>
      <c r="J558">
        <f>cocinacsv[[#This Row],[Precio Unitario]]-cocinacsv[[#This Row],[Costo Unitario]]</f>
        <v>14</v>
      </c>
      <c r="K558">
        <f>cocinacsv[[#This Row],[Precio Unitario]]</f>
        <v>34</v>
      </c>
      <c r="L558" s="1">
        <f>(cocinacsv[[#This Row],[Ganancia neta]]*cocinacsv[[#This Row],[Cantidad Ordenada]])/(cocinacsv[[#This Row],[Precio Unitario]]*cocinacsv[[#This Row],[Cantidad Ordenada]])</f>
        <v>0.41176470588235292</v>
      </c>
      <c r="M558">
        <f>cocinacsv[[#This Row],[Ganancia bruta]]*cocinacsv[[#This Row],[Cantidad Ordenada]]</f>
        <v>68</v>
      </c>
    </row>
    <row r="559" spans="1:13" x14ac:dyDescent="0.25">
      <c r="A559">
        <v>215</v>
      </c>
      <c r="B559">
        <v>6</v>
      </c>
      <c r="C559" t="s">
        <v>40</v>
      </c>
      <c r="D559" t="s">
        <v>1140</v>
      </c>
      <c r="E559">
        <v>18</v>
      </c>
      <c r="F559">
        <v>30</v>
      </c>
      <c r="G559">
        <v>3</v>
      </c>
      <c r="H559">
        <v>34</v>
      </c>
      <c r="I559" t="s">
        <v>1136</v>
      </c>
      <c r="J559">
        <f>cocinacsv[[#This Row],[Precio Unitario]]-cocinacsv[[#This Row],[Costo Unitario]]</f>
        <v>12</v>
      </c>
      <c r="K559">
        <f>cocinacsv[[#This Row],[Precio Unitario]]</f>
        <v>30</v>
      </c>
      <c r="L559" s="1">
        <f>(cocinacsv[[#This Row],[Ganancia neta]]*cocinacsv[[#This Row],[Cantidad Ordenada]])/(cocinacsv[[#This Row],[Precio Unitario]]*cocinacsv[[#This Row],[Cantidad Ordenada]])</f>
        <v>0.4</v>
      </c>
      <c r="M559">
        <f>cocinacsv[[#This Row],[Ganancia bruta]]*cocinacsv[[#This Row],[Cantidad Ordenada]]</f>
        <v>90</v>
      </c>
    </row>
    <row r="560" spans="1:13" x14ac:dyDescent="0.25">
      <c r="A560">
        <v>216</v>
      </c>
      <c r="B560">
        <v>17</v>
      </c>
      <c r="C560" t="s">
        <v>60</v>
      </c>
      <c r="D560" t="s">
        <v>1158</v>
      </c>
      <c r="E560">
        <v>15</v>
      </c>
      <c r="F560">
        <v>25</v>
      </c>
      <c r="G560">
        <v>1</v>
      </c>
      <c r="H560">
        <v>42</v>
      </c>
      <c r="I560" t="s">
        <v>1136</v>
      </c>
      <c r="J560">
        <f>cocinacsv[[#This Row],[Precio Unitario]]-cocinacsv[[#This Row],[Costo Unitario]]</f>
        <v>10</v>
      </c>
      <c r="K560">
        <f>cocinacsv[[#This Row],[Precio Unitario]]</f>
        <v>25</v>
      </c>
      <c r="L560" s="1">
        <f>(cocinacsv[[#This Row],[Ganancia neta]]*cocinacsv[[#This Row],[Cantidad Ordenada]])/(cocinacsv[[#This Row],[Precio Unitario]]*cocinacsv[[#This Row],[Cantidad Ordenada]])</f>
        <v>0.4</v>
      </c>
      <c r="M560">
        <f>cocinacsv[[#This Row],[Ganancia bruta]]*cocinacsv[[#This Row],[Cantidad Ordenada]]</f>
        <v>25</v>
      </c>
    </row>
    <row r="561" spans="1:13" x14ac:dyDescent="0.25">
      <c r="A561">
        <v>216</v>
      </c>
      <c r="B561">
        <v>17</v>
      </c>
      <c r="C561" t="s">
        <v>42</v>
      </c>
      <c r="D561" t="s">
        <v>1155</v>
      </c>
      <c r="E561">
        <v>13</v>
      </c>
      <c r="F561">
        <v>21</v>
      </c>
      <c r="G561">
        <v>3</v>
      </c>
      <c r="H561">
        <v>36</v>
      </c>
      <c r="I561" t="s">
        <v>1136</v>
      </c>
      <c r="J561">
        <f>cocinacsv[[#This Row],[Precio Unitario]]-cocinacsv[[#This Row],[Costo Unitario]]</f>
        <v>8</v>
      </c>
      <c r="K561">
        <f>cocinacsv[[#This Row],[Precio Unitario]]</f>
        <v>21</v>
      </c>
      <c r="L561" s="1">
        <f>(cocinacsv[[#This Row],[Ganancia neta]]*cocinacsv[[#This Row],[Cantidad Ordenada]])/(cocinacsv[[#This Row],[Precio Unitario]]*cocinacsv[[#This Row],[Cantidad Ordenada]])</f>
        <v>0.38095238095238093</v>
      </c>
      <c r="M561">
        <f>cocinacsv[[#This Row],[Ganancia bruta]]*cocinacsv[[#This Row],[Cantidad Ordenada]]</f>
        <v>63</v>
      </c>
    </row>
    <row r="562" spans="1:13" x14ac:dyDescent="0.25">
      <c r="A562">
        <v>216</v>
      </c>
      <c r="B562">
        <v>17</v>
      </c>
      <c r="C562" t="s">
        <v>50</v>
      </c>
      <c r="D562" t="s">
        <v>1142</v>
      </c>
      <c r="E562">
        <v>16</v>
      </c>
      <c r="F562">
        <v>27</v>
      </c>
      <c r="G562">
        <v>2</v>
      </c>
      <c r="H562">
        <v>42</v>
      </c>
      <c r="I562" t="s">
        <v>1136</v>
      </c>
      <c r="J562">
        <f>cocinacsv[[#This Row],[Precio Unitario]]-cocinacsv[[#This Row],[Costo Unitario]]</f>
        <v>11</v>
      </c>
      <c r="K562">
        <f>cocinacsv[[#This Row],[Precio Unitario]]</f>
        <v>27</v>
      </c>
      <c r="L562" s="1">
        <f>(cocinacsv[[#This Row],[Ganancia neta]]*cocinacsv[[#This Row],[Cantidad Ordenada]])/(cocinacsv[[#This Row],[Precio Unitario]]*cocinacsv[[#This Row],[Cantidad Ordenada]])</f>
        <v>0.40740740740740738</v>
      </c>
      <c r="M562">
        <f>cocinacsv[[#This Row],[Ganancia bruta]]*cocinacsv[[#This Row],[Cantidad Ordenada]]</f>
        <v>54</v>
      </c>
    </row>
    <row r="563" spans="1:13" x14ac:dyDescent="0.25">
      <c r="A563">
        <v>217</v>
      </c>
      <c r="B563">
        <v>1</v>
      </c>
      <c r="C563" t="s">
        <v>105</v>
      </c>
      <c r="D563" t="s">
        <v>1150</v>
      </c>
      <c r="E563">
        <v>19</v>
      </c>
      <c r="F563">
        <v>32</v>
      </c>
      <c r="G563">
        <v>3</v>
      </c>
      <c r="H563">
        <v>13</v>
      </c>
      <c r="I563" t="s">
        <v>1137</v>
      </c>
      <c r="J563">
        <f>cocinacsv[[#This Row],[Precio Unitario]]-cocinacsv[[#This Row],[Costo Unitario]]</f>
        <v>13</v>
      </c>
      <c r="K563">
        <f>cocinacsv[[#This Row],[Precio Unitario]]</f>
        <v>32</v>
      </c>
      <c r="L563" s="1">
        <f>(cocinacsv[[#This Row],[Ganancia neta]]*cocinacsv[[#This Row],[Cantidad Ordenada]])/(cocinacsv[[#This Row],[Precio Unitario]]*cocinacsv[[#This Row],[Cantidad Ordenada]])</f>
        <v>0.40625</v>
      </c>
      <c r="M563">
        <f>cocinacsv[[#This Row],[Ganancia bruta]]*cocinacsv[[#This Row],[Cantidad Ordenada]]</f>
        <v>96</v>
      </c>
    </row>
    <row r="564" spans="1:13" x14ac:dyDescent="0.25">
      <c r="A564">
        <v>218</v>
      </c>
      <c r="B564">
        <v>13</v>
      </c>
      <c r="C564" t="s">
        <v>53</v>
      </c>
      <c r="D564" t="s">
        <v>1148</v>
      </c>
      <c r="E564">
        <v>11</v>
      </c>
      <c r="F564">
        <v>19</v>
      </c>
      <c r="G564">
        <v>3</v>
      </c>
      <c r="H564">
        <v>24</v>
      </c>
      <c r="I564" t="s">
        <v>1137</v>
      </c>
      <c r="J564">
        <f>cocinacsv[[#This Row],[Precio Unitario]]-cocinacsv[[#This Row],[Costo Unitario]]</f>
        <v>8</v>
      </c>
      <c r="K564">
        <f>cocinacsv[[#This Row],[Precio Unitario]]</f>
        <v>19</v>
      </c>
      <c r="L564" s="1">
        <f>(cocinacsv[[#This Row],[Ganancia neta]]*cocinacsv[[#This Row],[Cantidad Ordenada]])/(cocinacsv[[#This Row],[Precio Unitario]]*cocinacsv[[#This Row],[Cantidad Ordenada]])</f>
        <v>0.42105263157894735</v>
      </c>
      <c r="M564">
        <f>cocinacsv[[#This Row],[Ganancia bruta]]*cocinacsv[[#This Row],[Cantidad Ordenada]]</f>
        <v>57</v>
      </c>
    </row>
    <row r="565" spans="1:13" x14ac:dyDescent="0.25">
      <c r="A565">
        <v>218</v>
      </c>
      <c r="B565">
        <v>13</v>
      </c>
      <c r="C565" t="s">
        <v>50</v>
      </c>
      <c r="D565" t="s">
        <v>1142</v>
      </c>
      <c r="E565">
        <v>16</v>
      </c>
      <c r="F565">
        <v>27</v>
      </c>
      <c r="G565">
        <v>3</v>
      </c>
      <c r="H565">
        <v>16</v>
      </c>
      <c r="I565" t="s">
        <v>1136</v>
      </c>
      <c r="J565">
        <f>cocinacsv[[#This Row],[Precio Unitario]]-cocinacsv[[#This Row],[Costo Unitario]]</f>
        <v>11</v>
      </c>
      <c r="K565">
        <f>cocinacsv[[#This Row],[Precio Unitario]]</f>
        <v>27</v>
      </c>
      <c r="L565" s="1">
        <f>(cocinacsv[[#This Row],[Ganancia neta]]*cocinacsv[[#This Row],[Cantidad Ordenada]])/(cocinacsv[[#This Row],[Precio Unitario]]*cocinacsv[[#This Row],[Cantidad Ordenada]])</f>
        <v>0.40740740740740738</v>
      </c>
      <c r="M565">
        <f>cocinacsv[[#This Row],[Ganancia bruta]]*cocinacsv[[#This Row],[Cantidad Ordenada]]</f>
        <v>81</v>
      </c>
    </row>
    <row r="566" spans="1:13" x14ac:dyDescent="0.25">
      <c r="A566">
        <v>218</v>
      </c>
      <c r="B566">
        <v>13</v>
      </c>
      <c r="C566" t="s">
        <v>89</v>
      </c>
      <c r="D566" t="s">
        <v>1154</v>
      </c>
      <c r="E566">
        <v>14</v>
      </c>
      <c r="F566">
        <v>23</v>
      </c>
      <c r="G566">
        <v>2</v>
      </c>
      <c r="H566">
        <v>6</v>
      </c>
      <c r="I566" t="s">
        <v>1136</v>
      </c>
      <c r="J566">
        <f>cocinacsv[[#This Row],[Precio Unitario]]-cocinacsv[[#This Row],[Costo Unitario]]</f>
        <v>9</v>
      </c>
      <c r="K566">
        <f>cocinacsv[[#This Row],[Precio Unitario]]</f>
        <v>23</v>
      </c>
      <c r="L566" s="1">
        <f>(cocinacsv[[#This Row],[Ganancia neta]]*cocinacsv[[#This Row],[Cantidad Ordenada]])/(cocinacsv[[#This Row],[Precio Unitario]]*cocinacsv[[#This Row],[Cantidad Ordenada]])</f>
        <v>0.39130434782608697</v>
      </c>
      <c r="M566">
        <f>cocinacsv[[#This Row],[Ganancia bruta]]*cocinacsv[[#This Row],[Cantidad Ordenada]]</f>
        <v>46</v>
      </c>
    </row>
    <row r="567" spans="1:13" x14ac:dyDescent="0.25">
      <c r="A567">
        <v>219</v>
      </c>
      <c r="B567">
        <v>1</v>
      </c>
      <c r="C567" t="s">
        <v>89</v>
      </c>
      <c r="D567" t="s">
        <v>1154</v>
      </c>
      <c r="E567">
        <v>14</v>
      </c>
      <c r="F567">
        <v>23</v>
      </c>
      <c r="G567">
        <v>2</v>
      </c>
      <c r="H567">
        <v>12</v>
      </c>
      <c r="I567" t="s">
        <v>1136</v>
      </c>
      <c r="J567">
        <f>cocinacsv[[#This Row],[Precio Unitario]]-cocinacsv[[#This Row],[Costo Unitario]]</f>
        <v>9</v>
      </c>
      <c r="K567">
        <f>cocinacsv[[#This Row],[Precio Unitario]]</f>
        <v>23</v>
      </c>
      <c r="L567" s="1">
        <f>(cocinacsv[[#This Row],[Ganancia neta]]*cocinacsv[[#This Row],[Cantidad Ordenada]])/(cocinacsv[[#This Row],[Precio Unitario]]*cocinacsv[[#This Row],[Cantidad Ordenada]])</f>
        <v>0.39130434782608697</v>
      </c>
      <c r="M567">
        <f>cocinacsv[[#This Row],[Ganancia bruta]]*cocinacsv[[#This Row],[Cantidad Ordenada]]</f>
        <v>46</v>
      </c>
    </row>
    <row r="568" spans="1:13" x14ac:dyDescent="0.25">
      <c r="A568">
        <v>219</v>
      </c>
      <c r="B568">
        <v>1</v>
      </c>
      <c r="C568" t="s">
        <v>56</v>
      </c>
      <c r="D568" t="s">
        <v>1141</v>
      </c>
      <c r="E568">
        <v>19</v>
      </c>
      <c r="F568">
        <v>31</v>
      </c>
      <c r="G568">
        <v>3</v>
      </c>
      <c r="H568">
        <v>11</v>
      </c>
      <c r="I568" t="s">
        <v>1137</v>
      </c>
      <c r="J568">
        <f>cocinacsv[[#This Row],[Precio Unitario]]-cocinacsv[[#This Row],[Costo Unitario]]</f>
        <v>12</v>
      </c>
      <c r="K568">
        <f>cocinacsv[[#This Row],[Precio Unitario]]</f>
        <v>31</v>
      </c>
      <c r="L568" s="1">
        <f>(cocinacsv[[#This Row],[Ganancia neta]]*cocinacsv[[#This Row],[Cantidad Ordenada]])/(cocinacsv[[#This Row],[Precio Unitario]]*cocinacsv[[#This Row],[Cantidad Ordenada]])</f>
        <v>0.38709677419354838</v>
      </c>
      <c r="M568">
        <f>cocinacsv[[#This Row],[Ganancia bruta]]*cocinacsv[[#This Row],[Cantidad Ordenada]]</f>
        <v>93</v>
      </c>
    </row>
    <row r="569" spans="1:13" x14ac:dyDescent="0.25">
      <c r="A569">
        <v>220</v>
      </c>
      <c r="B569">
        <v>15</v>
      </c>
      <c r="C569" t="s">
        <v>75</v>
      </c>
      <c r="D569" t="s">
        <v>1139</v>
      </c>
      <c r="E569">
        <v>14</v>
      </c>
      <c r="F569">
        <v>24</v>
      </c>
      <c r="G569">
        <v>1</v>
      </c>
      <c r="H569">
        <v>13</v>
      </c>
      <c r="I569" t="s">
        <v>1136</v>
      </c>
      <c r="J569">
        <f>cocinacsv[[#This Row],[Precio Unitario]]-cocinacsv[[#This Row],[Costo Unitario]]</f>
        <v>10</v>
      </c>
      <c r="K569">
        <f>cocinacsv[[#This Row],[Precio Unitario]]</f>
        <v>24</v>
      </c>
      <c r="L569" s="1">
        <f>(cocinacsv[[#This Row],[Ganancia neta]]*cocinacsv[[#This Row],[Cantidad Ordenada]])/(cocinacsv[[#This Row],[Precio Unitario]]*cocinacsv[[#This Row],[Cantidad Ordenada]])</f>
        <v>0.41666666666666669</v>
      </c>
      <c r="M569">
        <f>cocinacsv[[#This Row],[Ganancia bruta]]*cocinacsv[[#This Row],[Cantidad Ordenada]]</f>
        <v>24</v>
      </c>
    </row>
    <row r="570" spans="1:13" x14ac:dyDescent="0.25">
      <c r="A570">
        <v>221</v>
      </c>
      <c r="B570">
        <v>16</v>
      </c>
      <c r="C570" t="s">
        <v>105</v>
      </c>
      <c r="D570" t="s">
        <v>1150</v>
      </c>
      <c r="E570">
        <v>19</v>
      </c>
      <c r="F570">
        <v>32</v>
      </c>
      <c r="G570">
        <v>3</v>
      </c>
      <c r="H570">
        <v>29</v>
      </c>
      <c r="I570" t="s">
        <v>1136</v>
      </c>
      <c r="J570">
        <f>cocinacsv[[#This Row],[Precio Unitario]]-cocinacsv[[#This Row],[Costo Unitario]]</f>
        <v>13</v>
      </c>
      <c r="K570">
        <f>cocinacsv[[#This Row],[Precio Unitario]]</f>
        <v>32</v>
      </c>
      <c r="L570" s="1">
        <f>(cocinacsv[[#This Row],[Ganancia neta]]*cocinacsv[[#This Row],[Cantidad Ordenada]])/(cocinacsv[[#This Row],[Precio Unitario]]*cocinacsv[[#This Row],[Cantidad Ordenada]])</f>
        <v>0.40625</v>
      </c>
      <c r="M570">
        <f>cocinacsv[[#This Row],[Ganancia bruta]]*cocinacsv[[#This Row],[Cantidad Ordenada]]</f>
        <v>96</v>
      </c>
    </row>
    <row r="571" spans="1:13" x14ac:dyDescent="0.25">
      <c r="A571">
        <v>221</v>
      </c>
      <c r="B571">
        <v>16</v>
      </c>
      <c r="C571" t="s">
        <v>38</v>
      </c>
      <c r="D571" t="s">
        <v>1152</v>
      </c>
      <c r="E571">
        <v>20</v>
      </c>
      <c r="F571">
        <v>34</v>
      </c>
      <c r="G571">
        <v>2</v>
      </c>
      <c r="H571">
        <v>54</v>
      </c>
      <c r="I571" t="s">
        <v>1137</v>
      </c>
      <c r="J571">
        <f>cocinacsv[[#This Row],[Precio Unitario]]-cocinacsv[[#This Row],[Costo Unitario]]</f>
        <v>14</v>
      </c>
      <c r="K571">
        <f>cocinacsv[[#This Row],[Precio Unitario]]</f>
        <v>34</v>
      </c>
      <c r="L571" s="1">
        <f>(cocinacsv[[#This Row],[Ganancia neta]]*cocinacsv[[#This Row],[Cantidad Ordenada]])/(cocinacsv[[#This Row],[Precio Unitario]]*cocinacsv[[#This Row],[Cantidad Ordenada]])</f>
        <v>0.41176470588235292</v>
      </c>
      <c r="M571">
        <f>cocinacsv[[#This Row],[Ganancia bruta]]*cocinacsv[[#This Row],[Cantidad Ordenada]]</f>
        <v>68</v>
      </c>
    </row>
    <row r="572" spans="1:13" x14ac:dyDescent="0.25">
      <c r="A572">
        <v>221</v>
      </c>
      <c r="B572">
        <v>16</v>
      </c>
      <c r="C572" t="s">
        <v>26</v>
      </c>
      <c r="D572" t="s">
        <v>1145</v>
      </c>
      <c r="E572">
        <v>17</v>
      </c>
      <c r="F572">
        <v>29</v>
      </c>
      <c r="G572">
        <v>1</v>
      </c>
      <c r="H572">
        <v>25</v>
      </c>
      <c r="I572" t="s">
        <v>1136</v>
      </c>
      <c r="J572">
        <f>cocinacsv[[#This Row],[Precio Unitario]]-cocinacsv[[#This Row],[Costo Unitario]]</f>
        <v>12</v>
      </c>
      <c r="K572">
        <f>cocinacsv[[#This Row],[Precio Unitario]]</f>
        <v>29</v>
      </c>
      <c r="L572" s="1">
        <f>(cocinacsv[[#This Row],[Ganancia neta]]*cocinacsv[[#This Row],[Cantidad Ordenada]])/(cocinacsv[[#This Row],[Precio Unitario]]*cocinacsv[[#This Row],[Cantidad Ordenada]])</f>
        <v>0.41379310344827586</v>
      </c>
      <c r="M572">
        <f>cocinacsv[[#This Row],[Ganancia bruta]]*cocinacsv[[#This Row],[Cantidad Ordenada]]</f>
        <v>29</v>
      </c>
    </row>
    <row r="573" spans="1:13" x14ac:dyDescent="0.25">
      <c r="A573">
        <v>222</v>
      </c>
      <c r="B573">
        <v>3</v>
      </c>
      <c r="C573" t="s">
        <v>89</v>
      </c>
      <c r="D573" t="s">
        <v>1154</v>
      </c>
      <c r="E573">
        <v>14</v>
      </c>
      <c r="F573">
        <v>23</v>
      </c>
      <c r="G573">
        <v>3</v>
      </c>
      <c r="H573">
        <v>29</v>
      </c>
      <c r="I573" t="s">
        <v>1136</v>
      </c>
      <c r="J573">
        <f>cocinacsv[[#This Row],[Precio Unitario]]-cocinacsv[[#This Row],[Costo Unitario]]</f>
        <v>9</v>
      </c>
      <c r="K573">
        <f>cocinacsv[[#This Row],[Precio Unitario]]</f>
        <v>23</v>
      </c>
      <c r="L573" s="1">
        <f>(cocinacsv[[#This Row],[Ganancia neta]]*cocinacsv[[#This Row],[Cantidad Ordenada]])/(cocinacsv[[#This Row],[Precio Unitario]]*cocinacsv[[#This Row],[Cantidad Ordenada]])</f>
        <v>0.39130434782608697</v>
      </c>
      <c r="M573">
        <f>cocinacsv[[#This Row],[Ganancia bruta]]*cocinacsv[[#This Row],[Cantidad Ordenada]]</f>
        <v>69</v>
      </c>
    </row>
    <row r="574" spans="1:13" x14ac:dyDescent="0.25">
      <c r="A574">
        <v>222</v>
      </c>
      <c r="B574">
        <v>3</v>
      </c>
      <c r="C574" t="s">
        <v>30</v>
      </c>
      <c r="D574" t="s">
        <v>1147</v>
      </c>
      <c r="E574">
        <v>16</v>
      </c>
      <c r="F574">
        <v>28</v>
      </c>
      <c r="G574">
        <v>1</v>
      </c>
      <c r="H574">
        <v>56</v>
      </c>
      <c r="I574" t="s">
        <v>1136</v>
      </c>
      <c r="J574">
        <f>cocinacsv[[#This Row],[Precio Unitario]]-cocinacsv[[#This Row],[Costo Unitario]]</f>
        <v>12</v>
      </c>
      <c r="K574">
        <f>cocinacsv[[#This Row],[Precio Unitario]]</f>
        <v>28</v>
      </c>
      <c r="L574" s="1">
        <f>(cocinacsv[[#This Row],[Ganancia neta]]*cocinacsv[[#This Row],[Cantidad Ordenada]])/(cocinacsv[[#This Row],[Precio Unitario]]*cocinacsv[[#This Row],[Cantidad Ordenada]])</f>
        <v>0.42857142857142855</v>
      </c>
      <c r="M574">
        <f>cocinacsv[[#This Row],[Ganancia bruta]]*cocinacsv[[#This Row],[Cantidad Ordenada]]</f>
        <v>28</v>
      </c>
    </row>
    <row r="575" spans="1:13" x14ac:dyDescent="0.25">
      <c r="A575">
        <v>223</v>
      </c>
      <c r="B575">
        <v>19</v>
      </c>
      <c r="C575" t="s">
        <v>105</v>
      </c>
      <c r="D575" t="s">
        <v>1150</v>
      </c>
      <c r="E575">
        <v>19</v>
      </c>
      <c r="F575">
        <v>32</v>
      </c>
      <c r="G575">
        <v>1</v>
      </c>
      <c r="H575">
        <v>53</v>
      </c>
      <c r="I575" t="s">
        <v>1136</v>
      </c>
      <c r="J575">
        <f>cocinacsv[[#This Row],[Precio Unitario]]-cocinacsv[[#This Row],[Costo Unitario]]</f>
        <v>13</v>
      </c>
      <c r="K575">
        <f>cocinacsv[[#This Row],[Precio Unitario]]</f>
        <v>32</v>
      </c>
      <c r="L575" s="1">
        <f>(cocinacsv[[#This Row],[Ganancia neta]]*cocinacsv[[#This Row],[Cantidad Ordenada]])/(cocinacsv[[#This Row],[Precio Unitario]]*cocinacsv[[#This Row],[Cantidad Ordenada]])</f>
        <v>0.40625</v>
      </c>
      <c r="M575">
        <f>cocinacsv[[#This Row],[Ganancia bruta]]*cocinacsv[[#This Row],[Cantidad Ordenada]]</f>
        <v>32</v>
      </c>
    </row>
    <row r="576" spans="1:13" x14ac:dyDescent="0.25">
      <c r="A576">
        <v>224</v>
      </c>
      <c r="B576">
        <v>7</v>
      </c>
      <c r="C576" t="s">
        <v>71</v>
      </c>
      <c r="D576" t="s">
        <v>1157</v>
      </c>
      <c r="E576">
        <v>15</v>
      </c>
      <c r="F576">
        <v>26</v>
      </c>
      <c r="G576">
        <v>2</v>
      </c>
      <c r="H576">
        <v>20</v>
      </c>
      <c r="I576" t="s">
        <v>1136</v>
      </c>
      <c r="J576">
        <f>cocinacsv[[#This Row],[Precio Unitario]]-cocinacsv[[#This Row],[Costo Unitario]]</f>
        <v>11</v>
      </c>
      <c r="K576">
        <f>cocinacsv[[#This Row],[Precio Unitario]]</f>
        <v>26</v>
      </c>
      <c r="L576" s="1">
        <f>(cocinacsv[[#This Row],[Ganancia neta]]*cocinacsv[[#This Row],[Cantidad Ordenada]])/(cocinacsv[[#This Row],[Precio Unitario]]*cocinacsv[[#This Row],[Cantidad Ordenada]])</f>
        <v>0.42307692307692307</v>
      </c>
      <c r="M576">
        <f>cocinacsv[[#This Row],[Ganancia bruta]]*cocinacsv[[#This Row],[Cantidad Ordenada]]</f>
        <v>52</v>
      </c>
    </row>
    <row r="577" spans="1:13" x14ac:dyDescent="0.25">
      <c r="A577">
        <v>225</v>
      </c>
      <c r="B577">
        <v>19</v>
      </c>
      <c r="C577" t="s">
        <v>112</v>
      </c>
      <c r="D577" t="s">
        <v>1146</v>
      </c>
      <c r="E577">
        <v>20</v>
      </c>
      <c r="F577">
        <v>33</v>
      </c>
      <c r="G577">
        <v>3</v>
      </c>
      <c r="H577">
        <v>56</v>
      </c>
      <c r="I577" t="s">
        <v>1137</v>
      </c>
      <c r="J577">
        <f>cocinacsv[[#This Row],[Precio Unitario]]-cocinacsv[[#This Row],[Costo Unitario]]</f>
        <v>13</v>
      </c>
      <c r="K577">
        <f>cocinacsv[[#This Row],[Precio Unitario]]</f>
        <v>33</v>
      </c>
      <c r="L577" s="1">
        <f>(cocinacsv[[#This Row],[Ganancia neta]]*cocinacsv[[#This Row],[Cantidad Ordenada]])/(cocinacsv[[#This Row],[Precio Unitario]]*cocinacsv[[#This Row],[Cantidad Ordenada]])</f>
        <v>0.39393939393939392</v>
      </c>
      <c r="M577">
        <f>cocinacsv[[#This Row],[Ganancia bruta]]*cocinacsv[[#This Row],[Cantidad Ordenada]]</f>
        <v>99</v>
      </c>
    </row>
    <row r="578" spans="1:13" x14ac:dyDescent="0.25">
      <c r="A578">
        <v>225</v>
      </c>
      <c r="B578">
        <v>19</v>
      </c>
      <c r="C578" t="s">
        <v>89</v>
      </c>
      <c r="D578" t="s">
        <v>1154</v>
      </c>
      <c r="E578">
        <v>14</v>
      </c>
      <c r="F578">
        <v>23</v>
      </c>
      <c r="G578">
        <v>3</v>
      </c>
      <c r="H578">
        <v>38</v>
      </c>
      <c r="I578" t="s">
        <v>1137</v>
      </c>
      <c r="J578">
        <f>cocinacsv[[#This Row],[Precio Unitario]]-cocinacsv[[#This Row],[Costo Unitario]]</f>
        <v>9</v>
      </c>
      <c r="K578">
        <f>cocinacsv[[#This Row],[Precio Unitario]]</f>
        <v>23</v>
      </c>
      <c r="L578" s="1">
        <f>(cocinacsv[[#This Row],[Ganancia neta]]*cocinacsv[[#This Row],[Cantidad Ordenada]])/(cocinacsv[[#This Row],[Precio Unitario]]*cocinacsv[[#This Row],[Cantidad Ordenada]])</f>
        <v>0.39130434782608697</v>
      </c>
      <c r="M578">
        <f>cocinacsv[[#This Row],[Ganancia bruta]]*cocinacsv[[#This Row],[Cantidad Ordenada]]</f>
        <v>69</v>
      </c>
    </row>
    <row r="579" spans="1:13" x14ac:dyDescent="0.25">
      <c r="A579">
        <v>226</v>
      </c>
      <c r="B579">
        <v>7</v>
      </c>
      <c r="C579" t="s">
        <v>66</v>
      </c>
      <c r="D579" t="s">
        <v>1153</v>
      </c>
      <c r="E579">
        <v>12</v>
      </c>
      <c r="F579">
        <v>20</v>
      </c>
      <c r="G579">
        <v>2</v>
      </c>
      <c r="H579">
        <v>7</v>
      </c>
      <c r="I579" t="s">
        <v>1136</v>
      </c>
      <c r="J579">
        <f>cocinacsv[[#This Row],[Precio Unitario]]-cocinacsv[[#This Row],[Costo Unitario]]</f>
        <v>8</v>
      </c>
      <c r="K579">
        <f>cocinacsv[[#This Row],[Precio Unitario]]</f>
        <v>20</v>
      </c>
      <c r="L579" s="1">
        <f>(cocinacsv[[#This Row],[Ganancia neta]]*cocinacsv[[#This Row],[Cantidad Ordenada]])/(cocinacsv[[#This Row],[Precio Unitario]]*cocinacsv[[#This Row],[Cantidad Ordenada]])</f>
        <v>0.4</v>
      </c>
      <c r="M579">
        <f>cocinacsv[[#This Row],[Ganancia bruta]]*cocinacsv[[#This Row],[Cantidad Ordenada]]</f>
        <v>40</v>
      </c>
    </row>
    <row r="580" spans="1:13" x14ac:dyDescent="0.25">
      <c r="A580">
        <v>226</v>
      </c>
      <c r="B580">
        <v>7</v>
      </c>
      <c r="C580" t="s">
        <v>42</v>
      </c>
      <c r="D580" t="s">
        <v>1155</v>
      </c>
      <c r="E580">
        <v>13</v>
      </c>
      <c r="F580">
        <v>21</v>
      </c>
      <c r="G580">
        <v>1</v>
      </c>
      <c r="H580">
        <v>29</v>
      </c>
      <c r="I580" t="s">
        <v>1137</v>
      </c>
      <c r="J580">
        <f>cocinacsv[[#This Row],[Precio Unitario]]-cocinacsv[[#This Row],[Costo Unitario]]</f>
        <v>8</v>
      </c>
      <c r="K580">
        <f>cocinacsv[[#This Row],[Precio Unitario]]</f>
        <v>21</v>
      </c>
      <c r="L580" s="1">
        <f>(cocinacsv[[#This Row],[Ganancia neta]]*cocinacsv[[#This Row],[Cantidad Ordenada]])/(cocinacsv[[#This Row],[Precio Unitario]]*cocinacsv[[#This Row],[Cantidad Ordenada]])</f>
        <v>0.38095238095238093</v>
      </c>
      <c r="M580">
        <f>cocinacsv[[#This Row],[Ganancia bruta]]*cocinacsv[[#This Row],[Cantidad Ordenada]]</f>
        <v>21</v>
      </c>
    </row>
    <row r="581" spans="1:13" x14ac:dyDescent="0.25">
      <c r="A581">
        <v>226</v>
      </c>
      <c r="B581">
        <v>7</v>
      </c>
      <c r="C581" t="s">
        <v>50</v>
      </c>
      <c r="D581" t="s">
        <v>1142</v>
      </c>
      <c r="E581">
        <v>16</v>
      </c>
      <c r="F581">
        <v>27</v>
      </c>
      <c r="G581">
        <v>3</v>
      </c>
      <c r="H581">
        <v>56</v>
      </c>
      <c r="I581" t="s">
        <v>1136</v>
      </c>
      <c r="J581">
        <f>cocinacsv[[#This Row],[Precio Unitario]]-cocinacsv[[#This Row],[Costo Unitario]]</f>
        <v>11</v>
      </c>
      <c r="K581">
        <f>cocinacsv[[#This Row],[Precio Unitario]]</f>
        <v>27</v>
      </c>
      <c r="L581" s="1">
        <f>(cocinacsv[[#This Row],[Ganancia neta]]*cocinacsv[[#This Row],[Cantidad Ordenada]])/(cocinacsv[[#This Row],[Precio Unitario]]*cocinacsv[[#This Row],[Cantidad Ordenada]])</f>
        <v>0.40740740740740738</v>
      </c>
      <c r="M581">
        <f>cocinacsv[[#This Row],[Ganancia bruta]]*cocinacsv[[#This Row],[Cantidad Ordenada]]</f>
        <v>81</v>
      </c>
    </row>
    <row r="582" spans="1:13" x14ac:dyDescent="0.25">
      <c r="A582">
        <v>226</v>
      </c>
      <c r="B582">
        <v>7</v>
      </c>
      <c r="C582" t="s">
        <v>26</v>
      </c>
      <c r="D582" t="s">
        <v>1145</v>
      </c>
      <c r="E582">
        <v>17</v>
      </c>
      <c r="F582">
        <v>29</v>
      </c>
      <c r="G582">
        <v>1</v>
      </c>
      <c r="H582">
        <v>54</v>
      </c>
      <c r="I582" t="s">
        <v>1137</v>
      </c>
      <c r="J582">
        <f>cocinacsv[[#This Row],[Precio Unitario]]-cocinacsv[[#This Row],[Costo Unitario]]</f>
        <v>12</v>
      </c>
      <c r="K582">
        <f>cocinacsv[[#This Row],[Precio Unitario]]</f>
        <v>29</v>
      </c>
      <c r="L582" s="1">
        <f>(cocinacsv[[#This Row],[Ganancia neta]]*cocinacsv[[#This Row],[Cantidad Ordenada]])/(cocinacsv[[#This Row],[Precio Unitario]]*cocinacsv[[#This Row],[Cantidad Ordenada]])</f>
        <v>0.41379310344827586</v>
      </c>
      <c r="M582">
        <f>cocinacsv[[#This Row],[Ganancia bruta]]*cocinacsv[[#This Row],[Cantidad Ordenada]]</f>
        <v>29</v>
      </c>
    </row>
    <row r="583" spans="1:13" x14ac:dyDescent="0.25">
      <c r="A583">
        <v>227</v>
      </c>
      <c r="B583">
        <v>17</v>
      </c>
      <c r="C583" t="s">
        <v>75</v>
      </c>
      <c r="D583" t="s">
        <v>1139</v>
      </c>
      <c r="E583">
        <v>14</v>
      </c>
      <c r="F583">
        <v>24</v>
      </c>
      <c r="G583">
        <v>1</v>
      </c>
      <c r="H583">
        <v>58</v>
      </c>
      <c r="I583" t="s">
        <v>1136</v>
      </c>
      <c r="J583">
        <f>cocinacsv[[#This Row],[Precio Unitario]]-cocinacsv[[#This Row],[Costo Unitario]]</f>
        <v>10</v>
      </c>
      <c r="K583">
        <f>cocinacsv[[#This Row],[Precio Unitario]]</f>
        <v>24</v>
      </c>
      <c r="L583" s="1">
        <f>(cocinacsv[[#This Row],[Ganancia neta]]*cocinacsv[[#This Row],[Cantidad Ordenada]])/(cocinacsv[[#This Row],[Precio Unitario]]*cocinacsv[[#This Row],[Cantidad Ordenada]])</f>
        <v>0.41666666666666669</v>
      </c>
      <c r="M583">
        <f>cocinacsv[[#This Row],[Ganancia bruta]]*cocinacsv[[#This Row],[Cantidad Ordenada]]</f>
        <v>24</v>
      </c>
    </row>
    <row r="584" spans="1:13" x14ac:dyDescent="0.25">
      <c r="A584">
        <v>227</v>
      </c>
      <c r="B584">
        <v>17</v>
      </c>
      <c r="C584" t="s">
        <v>56</v>
      </c>
      <c r="D584" t="s">
        <v>1141</v>
      </c>
      <c r="E584">
        <v>19</v>
      </c>
      <c r="F584">
        <v>31</v>
      </c>
      <c r="G584">
        <v>3</v>
      </c>
      <c r="H584">
        <v>15</v>
      </c>
      <c r="I584" t="s">
        <v>1137</v>
      </c>
      <c r="J584">
        <f>cocinacsv[[#This Row],[Precio Unitario]]-cocinacsv[[#This Row],[Costo Unitario]]</f>
        <v>12</v>
      </c>
      <c r="K584">
        <f>cocinacsv[[#This Row],[Precio Unitario]]</f>
        <v>31</v>
      </c>
      <c r="L584" s="1">
        <f>(cocinacsv[[#This Row],[Ganancia neta]]*cocinacsv[[#This Row],[Cantidad Ordenada]])/(cocinacsv[[#This Row],[Precio Unitario]]*cocinacsv[[#This Row],[Cantidad Ordenada]])</f>
        <v>0.38709677419354838</v>
      </c>
      <c r="M584">
        <f>cocinacsv[[#This Row],[Ganancia bruta]]*cocinacsv[[#This Row],[Cantidad Ordenada]]</f>
        <v>93</v>
      </c>
    </row>
    <row r="585" spans="1:13" x14ac:dyDescent="0.25">
      <c r="A585">
        <v>227</v>
      </c>
      <c r="B585">
        <v>17</v>
      </c>
      <c r="C585" t="s">
        <v>30</v>
      </c>
      <c r="D585" t="s">
        <v>1147</v>
      </c>
      <c r="E585">
        <v>16</v>
      </c>
      <c r="F585">
        <v>28</v>
      </c>
      <c r="G585">
        <v>1</v>
      </c>
      <c r="H585">
        <v>13</v>
      </c>
      <c r="I585" t="s">
        <v>1136</v>
      </c>
      <c r="J585">
        <f>cocinacsv[[#This Row],[Precio Unitario]]-cocinacsv[[#This Row],[Costo Unitario]]</f>
        <v>12</v>
      </c>
      <c r="K585">
        <f>cocinacsv[[#This Row],[Precio Unitario]]</f>
        <v>28</v>
      </c>
      <c r="L585" s="1">
        <f>(cocinacsv[[#This Row],[Ganancia neta]]*cocinacsv[[#This Row],[Cantidad Ordenada]])/(cocinacsv[[#This Row],[Precio Unitario]]*cocinacsv[[#This Row],[Cantidad Ordenada]])</f>
        <v>0.42857142857142855</v>
      </c>
      <c r="M585">
        <f>cocinacsv[[#This Row],[Ganancia bruta]]*cocinacsv[[#This Row],[Cantidad Ordenada]]</f>
        <v>28</v>
      </c>
    </row>
    <row r="586" spans="1:13" x14ac:dyDescent="0.25">
      <c r="A586">
        <v>227</v>
      </c>
      <c r="B586">
        <v>17</v>
      </c>
      <c r="C586" t="s">
        <v>112</v>
      </c>
      <c r="D586" t="s">
        <v>1146</v>
      </c>
      <c r="E586">
        <v>20</v>
      </c>
      <c r="F586">
        <v>33</v>
      </c>
      <c r="G586">
        <v>2</v>
      </c>
      <c r="H586">
        <v>33</v>
      </c>
      <c r="I586" t="s">
        <v>1136</v>
      </c>
      <c r="J586">
        <f>cocinacsv[[#This Row],[Precio Unitario]]-cocinacsv[[#This Row],[Costo Unitario]]</f>
        <v>13</v>
      </c>
      <c r="K586">
        <f>cocinacsv[[#This Row],[Precio Unitario]]</f>
        <v>33</v>
      </c>
      <c r="L586" s="1">
        <f>(cocinacsv[[#This Row],[Ganancia neta]]*cocinacsv[[#This Row],[Cantidad Ordenada]])/(cocinacsv[[#This Row],[Precio Unitario]]*cocinacsv[[#This Row],[Cantidad Ordenada]])</f>
        <v>0.39393939393939392</v>
      </c>
      <c r="M586">
        <f>cocinacsv[[#This Row],[Ganancia bruta]]*cocinacsv[[#This Row],[Cantidad Ordenada]]</f>
        <v>66</v>
      </c>
    </row>
    <row r="587" spans="1:13" x14ac:dyDescent="0.25">
      <c r="A587">
        <v>228</v>
      </c>
      <c r="B587">
        <v>16</v>
      </c>
      <c r="C587" t="s">
        <v>89</v>
      </c>
      <c r="D587" t="s">
        <v>1154</v>
      </c>
      <c r="E587">
        <v>14</v>
      </c>
      <c r="F587">
        <v>23</v>
      </c>
      <c r="G587">
        <v>3</v>
      </c>
      <c r="H587">
        <v>35</v>
      </c>
      <c r="I587" t="s">
        <v>1136</v>
      </c>
      <c r="J587">
        <f>cocinacsv[[#This Row],[Precio Unitario]]-cocinacsv[[#This Row],[Costo Unitario]]</f>
        <v>9</v>
      </c>
      <c r="K587">
        <f>cocinacsv[[#This Row],[Precio Unitario]]</f>
        <v>23</v>
      </c>
      <c r="L587" s="1">
        <f>(cocinacsv[[#This Row],[Ganancia neta]]*cocinacsv[[#This Row],[Cantidad Ordenada]])/(cocinacsv[[#This Row],[Precio Unitario]]*cocinacsv[[#This Row],[Cantidad Ordenada]])</f>
        <v>0.39130434782608697</v>
      </c>
      <c r="M587">
        <f>cocinacsv[[#This Row],[Ganancia bruta]]*cocinacsv[[#This Row],[Cantidad Ordenada]]</f>
        <v>69</v>
      </c>
    </row>
    <row r="588" spans="1:13" x14ac:dyDescent="0.25">
      <c r="A588">
        <v>229</v>
      </c>
      <c r="B588">
        <v>14</v>
      </c>
      <c r="C588" t="s">
        <v>60</v>
      </c>
      <c r="D588" t="s">
        <v>1158</v>
      </c>
      <c r="E588">
        <v>15</v>
      </c>
      <c r="F588">
        <v>25</v>
      </c>
      <c r="G588">
        <v>1</v>
      </c>
      <c r="H588">
        <v>28</v>
      </c>
      <c r="I588" t="s">
        <v>1137</v>
      </c>
      <c r="J588">
        <f>cocinacsv[[#This Row],[Precio Unitario]]-cocinacsv[[#This Row],[Costo Unitario]]</f>
        <v>10</v>
      </c>
      <c r="K588">
        <f>cocinacsv[[#This Row],[Precio Unitario]]</f>
        <v>25</v>
      </c>
      <c r="L588" s="1">
        <f>(cocinacsv[[#This Row],[Ganancia neta]]*cocinacsv[[#This Row],[Cantidad Ordenada]])/(cocinacsv[[#This Row],[Precio Unitario]]*cocinacsv[[#This Row],[Cantidad Ordenada]])</f>
        <v>0.4</v>
      </c>
      <c r="M588">
        <f>cocinacsv[[#This Row],[Ganancia bruta]]*cocinacsv[[#This Row],[Cantidad Ordenada]]</f>
        <v>25</v>
      </c>
    </row>
    <row r="589" spans="1:13" x14ac:dyDescent="0.25">
      <c r="A589">
        <v>229</v>
      </c>
      <c r="B589">
        <v>14</v>
      </c>
      <c r="C589" t="s">
        <v>19</v>
      </c>
      <c r="D589" t="s">
        <v>1149</v>
      </c>
      <c r="E589">
        <v>21</v>
      </c>
      <c r="F589">
        <v>35</v>
      </c>
      <c r="G589">
        <v>1</v>
      </c>
      <c r="H589">
        <v>43</v>
      </c>
      <c r="I589" t="s">
        <v>1136</v>
      </c>
      <c r="J589">
        <f>cocinacsv[[#This Row],[Precio Unitario]]-cocinacsv[[#This Row],[Costo Unitario]]</f>
        <v>14</v>
      </c>
      <c r="K589">
        <f>cocinacsv[[#This Row],[Precio Unitario]]</f>
        <v>35</v>
      </c>
      <c r="L589" s="1">
        <f>(cocinacsv[[#This Row],[Ganancia neta]]*cocinacsv[[#This Row],[Cantidad Ordenada]])/(cocinacsv[[#This Row],[Precio Unitario]]*cocinacsv[[#This Row],[Cantidad Ordenada]])</f>
        <v>0.4</v>
      </c>
      <c r="M589">
        <f>cocinacsv[[#This Row],[Ganancia bruta]]*cocinacsv[[#This Row],[Cantidad Ordenada]]</f>
        <v>35</v>
      </c>
    </row>
    <row r="590" spans="1:13" x14ac:dyDescent="0.25">
      <c r="A590">
        <v>229</v>
      </c>
      <c r="B590">
        <v>14</v>
      </c>
      <c r="C590" t="s">
        <v>44</v>
      </c>
      <c r="D590" t="s">
        <v>1144</v>
      </c>
      <c r="E590">
        <v>22</v>
      </c>
      <c r="F590">
        <v>36</v>
      </c>
      <c r="G590">
        <v>1</v>
      </c>
      <c r="H590">
        <v>19</v>
      </c>
      <c r="I590" t="s">
        <v>1137</v>
      </c>
      <c r="J590">
        <f>cocinacsv[[#This Row],[Precio Unitario]]-cocinacsv[[#This Row],[Costo Unitario]]</f>
        <v>14</v>
      </c>
      <c r="K590">
        <f>cocinacsv[[#This Row],[Precio Unitario]]</f>
        <v>36</v>
      </c>
      <c r="L590" s="1">
        <f>(cocinacsv[[#This Row],[Ganancia neta]]*cocinacsv[[#This Row],[Cantidad Ordenada]])/(cocinacsv[[#This Row],[Precio Unitario]]*cocinacsv[[#This Row],[Cantidad Ordenada]])</f>
        <v>0.3888888888888889</v>
      </c>
      <c r="M590">
        <f>cocinacsv[[#This Row],[Ganancia bruta]]*cocinacsv[[#This Row],[Cantidad Ordenada]]</f>
        <v>36</v>
      </c>
    </row>
    <row r="591" spans="1:13" x14ac:dyDescent="0.25">
      <c r="A591">
        <v>229</v>
      </c>
      <c r="B591">
        <v>14</v>
      </c>
      <c r="C591" t="s">
        <v>30</v>
      </c>
      <c r="D591" t="s">
        <v>1147</v>
      </c>
      <c r="E591">
        <v>16</v>
      </c>
      <c r="F591">
        <v>28</v>
      </c>
      <c r="G591">
        <v>1</v>
      </c>
      <c r="H591">
        <v>27</v>
      </c>
      <c r="I591" t="s">
        <v>1137</v>
      </c>
      <c r="J591">
        <f>cocinacsv[[#This Row],[Precio Unitario]]-cocinacsv[[#This Row],[Costo Unitario]]</f>
        <v>12</v>
      </c>
      <c r="K591">
        <f>cocinacsv[[#This Row],[Precio Unitario]]</f>
        <v>28</v>
      </c>
      <c r="L591" s="1">
        <f>(cocinacsv[[#This Row],[Ganancia neta]]*cocinacsv[[#This Row],[Cantidad Ordenada]])/(cocinacsv[[#This Row],[Precio Unitario]]*cocinacsv[[#This Row],[Cantidad Ordenada]])</f>
        <v>0.42857142857142855</v>
      </c>
      <c r="M591">
        <f>cocinacsv[[#This Row],[Ganancia bruta]]*cocinacsv[[#This Row],[Cantidad Ordenada]]</f>
        <v>28</v>
      </c>
    </row>
    <row r="592" spans="1:13" x14ac:dyDescent="0.25">
      <c r="A592">
        <v>230</v>
      </c>
      <c r="B592">
        <v>5</v>
      </c>
      <c r="C592" t="s">
        <v>105</v>
      </c>
      <c r="D592" t="s">
        <v>1150</v>
      </c>
      <c r="E592">
        <v>19</v>
      </c>
      <c r="F592">
        <v>32</v>
      </c>
      <c r="G592">
        <v>3</v>
      </c>
      <c r="H592">
        <v>10</v>
      </c>
      <c r="I592" t="s">
        <v>1137</v>
      </c>
      <c r="J592">
        <f>cocinacsv[[#This Row],[Precio Unitario]]-cocinacsv[[#This Row],[Costo Unitario]]</f>
        <v>13</v>
      </c>
      <c r="K592">
        <f>cocinacsv[[#This Row],[Precio Unitario]]</f>
        <v>32</v>
      </c>
      <c r="L592" s="1">
        <f>(cocinacsv[[#This Row],[Ganancia neta]]*cocinacsv[[#This Row],[Cantidad Ordenada]])/(cocinacsv[[#This Row],[Precio Unitario]]*cocinacsv[[#This Row],[Cantidad Ordenada]])</f>
        <v>0.40625</v>
      </c>
      <c r="M592">
        <f>cocinacsv[[#This Row],[Ganancia bruta]]*cocinacsv[[#This Row],[Cantidad Ordenada]]</f>
        <v>96</v>
      </c>
    </row>
    <row r="593" spans="1:13" x14ac:dyDescent="0.25">
      <c r="A593">
        <v>230</v>
      </c>
      <c r="B593">
        <v>5</v>
      </c>
      <c r="C593" t="s">
        <v>30</v>
      </c>
      <c r="D593" t="s">
        <v>1147</v>
      </c>
      <c r="E593">
        <v>16</v>
      </c>
      <c r="F593">
        <v>28</v>
      </c>
      <c r="G593">
        <v>2</v>
      </c>
      <c r="H593">
        <v>24</v>
      </c>
      <c r="I593" t="s">
        <v>1137</v>
      </c>
      <c r="J593">
        <f>cocinacsv[[#This Row],[Precio Unitario]]-cocinacsv[[#This Row],[Costo Unitario]]</f>
        <v>12</v>
      </c>
      <c r="K593">
        <f>cocinacsv[[#This Row],[Precio Unitario]]</f>
        <v>28</v>
      </c>
      <c r="L593" s="1">
        <f>(cocinacsv[[#This Row],[Ganancia neta]]*cocinacsv[[#This Row],[Cantidad Ordenada]])/(cocinacsv[[#This Row],[Precio Unitario]]*cocinacsv[[#This Row],[Cantidad Ordenada]])</f>
        <v>0.42857142857142855</v>
      </c>
      <c r="M593">
        <f>cocinacsv[[#This Row],[Ganancia bruta]]*cocinacsv[[#This Row],[Cantidad Ordenada]]</f>
        <v>56</v>
      </c>
    </row>
    <row r="594" spans="1:13" x14ac:dyDescent="0.25">
      <c r="A594">
        <v>230</v>
      </c>
      <c r="B594">
        <v>5</v>
      </c>
      <c r="C594" t="s">
        <v>56</v>
      </c>
      <c r="D594" t="s">
        <v>1141</v>
      </c>
      <c r="E594">
        <v>19</v>
      </c>
      <c r="F594">
        <v>31</v>
      </c>
      <c r="G594">
        <v>2</v>
      </c>
      <c r="H594">
        <v>57</v>
      </c>
      <c r="I594" t="s">
        <v>1137</v>
      </c>
      <c r="J594">
        <f>cocinacsv[[#This Row],[Precio Unitario]]-cocinacsv[[#This Row],[Costo Unitario]]</f>
        <v>12</v>
      </c>
      <c r="K594">
        <f>cocinacsv[[#This Row],[Precio Unitario]]</f>
        <v>31</v>
      </c>
      <c r="L594" s="1">
        <f>(cocinacsv[[#This Row],[Ganancia neta]]*cocinacsv[[#This Row],[Cantidad Ordenada]])/(cocinacsv[[#This Row],[Precio Unitario]]*cocinacsv[[#This Row],[Cantidad Ordenada]])</f>
        <v>0.38709677419354838</v>
      </c>
      <c r="M594">
        <f>cocinacsv[[#This Row],[Ganancia bruta]]*cocinacsv[[#This Row],[Cantidad Ordenada]]</f>
        <v>62</v>
      </c>
    </row>
    <row r="595" spans="1:13" x14ac:dyDescent="0.25">
      <c r="A595">
        <v>231</v>
      </c>
      <c r="B595">
        <v>8</v>
      </c>
      <c r="C595" t="s">
        <v>42</v>
      </c>
      <c r="D595" t="s">
        <v>1155</v>
      </c>
      <c r="E595">
        <v>13</v>
      </c>
      <c r="F595">
        <v>21</v>
      </c>
      <c r="G595">
        <v>2</v>
      </c>
      <c r="H595">
        <v>29</v>
      </c>
      <c r="I595" t="s">
        <v>1137</v>
      </c>
      <c r="J595">
        <f>cocinacsv[[#This Row],[Precio Unitario]]-cocinacsv[[#This Row],[Costo Unitario]]</f>
        <v>8</v>
      </c>
      <c r="K595">
        <f>cocinacsv[[#This Row],[Precio Unitario]]</f>
        <v>21</v>
      </c>
      <c r="L595" s="1">
        <f>(cocinacsv[[#This Row],[Ganancia neta]]*cocinacsv[[#This Row],[Cantidad Ordenada]])/(cocinacsv[[#This Row],[Precio Unitario]]*cocinacsv[[#This Row],[Cantidad Ordenada]])</f>
        <v>0.38095238095238093</v>
      </c>
      <c r="M595">
        <f>cocinacsv[[#This Row],[Ganancia bruta]]*cocinacsv[[#This Row],[Cantidad Ordenada]]</f>
        <v>42</v>
      </c>
    </row>
    <row r="596" spans="1:13" x14ac:dyDescent="0.25">
      <c r="A596">
        <v>231</v>
      </c>
      <c r="B596">
        <v>8</v>
      </c>
      <c r="C596" t="s">
        <v>38</v>
      </c>
      <c r="D596" t="s">
        <v>1152</v>
      </c>
      <c r="E596">
        <v>20</v>
      </c>
      <c r="F596">
        <v>34</v>
      </c>
      <c r="G596">
        <v>3</v>
      </c>
      <c r="H596">
        <v>17</v>
      </c>
      <c r="I596" t="s">
        <v>1137</v>
      </c>
      <c r="J596">
        <f>cocinacsv[[#This Row],[Precio Unitario]]-cocinacsv[[#This Row],[Costo Unitario]]</f>
        <v>14</v>
      </c>
      <c r="K596">
        <f>cocinacsv[[#This Row],[Precio Unitario]]</f>
        <v>34</v>
      </c>
      <c r="L596" s="1">
        <f>(cocinacsv[[#This Row],[Ganancia neta]]*cocinacsv[[#This Row],[Cantidad Ordenada]])/(cocinacsv[[#This Row],[Precio Unitario]]*cocinacsv[[#This Row],[Cantidad Ordenada]])</f>
        <v>0.41176470588235292</v>
      </c>
      <c r="M596">
        <f>cocinacsv[[#This Row],[Ganancia bruta]]*cocinacsv[[#This Row],[Cantidad Ordenada]]</f>
        <v>102</v>
      </c>
    </row>
    <row r="597" spans="1:13" x14ac:dyDescent="0.25">
      <c r="A597">
        <v>231</v>
      </c>
      <c r="B597">
        <v>8</v>
      </c>
      <c r="C597" t="s">
        <v>56</v>
      </c>
      <c r="D597" t="s">
        <v>1141</v>
      </c>
      <c r="E597">
        <v>19</v>
      </c>
      <c r="F597">
        <v>31</v>
      </c>
      <c r="G597">
        <v>1</v>
      </c>
      <c r="H597">
        <v>53</v>
      </c>
      <c r="I597" t="s">
        <v>1137</v>
      </c>
      <c r="J597">
        <f>cocinacsv[[#This Row],[Precio Unitario]]-cocinacsv[[#This Row],[Costo Unitario]]</f>
        <v>12</v>
      </c>
      <c r="K597">
        <f>cocinacsv[[#This Row],[Precio Unitario]]</f>
        <v>31</v>
      </c>
      <c r="L597" s="1">
        <f>(cocinacsv[[#This Row],[Ganancia neta]]*cocinacsv[[#This Row],[Cantidad Ordenada]])/(cocinacsv[[#This Row],[Precio Unitario]]*cocinacsv[[#This Row],[Cantidad Ordenada]])</f>
        <v>0.38709677419354838</v>
      </c>
      <c r="M597">
        <f>cocinacsv[[#This Row],[Ganancia bruta]]*cocinacsv[[#This Row],[Cantidad Ordenada]]</f>
        <v>31</v>
      </c>
    </row>
    <row r="598" spans="1:13" x14ac:dyDescent="0.25">
      <c r="A598">
        <v>231</v>
      </c>
      <c r="B598">
        <v>8</v>
      </c>
      <c r="C598" t="s">
        <v>112</v>
      </c>
      <c r="D598" t="s">
        <v>1146</v>
      </c>
      <c r="E598">
        <v>20</v>
      </c>
      <c r="F598">
        <v>33</v>
      </c>
      <c r="G598">
        <v>1</v>
      </c>
      <c r="H598">
        <v>51</v>
      </c>
      <c r="I598" t="s">
        <v>1136</v>
      </c>
      <c r="J598">
        <f>cocinacsv[[#This Row],[Precio Unitario]]-cocinacsv[[#This Row],[Costo Unitario]]</f>
        <v>13</v>
      </c>
      <c r="K598">
        <f>cocinacsv[[#This Row],[Precio Unitario]]</f>
        <v>33</v>
      </c>
      <c r="L598" s="1">
        <f>(cocinacsv[[#This Row],[Ganancia neta]]*cocinacsv[[#This Row],[Cantidad Ordenada]])/(cocinacsv[[#This Row],[Precio Unitario]]*cocinacsv[[#This Row],[Cantidad Ordenada]])</f>
        <v>0.39393939393939392</v>
      </c>
      <c r="M598">
        <f>cocinacsv[[#This Row],[Ganancia bruta]]*cocinacsv[[#This Row],[Cantidad Ordenada]]</f>
        <v>33</v>
      </c>
    </row>
    <row r="599" spans="1:13" x14ac:dyDescent="0.25">
      <c r="A599">
        <v>232</v>
      </c>
      <c r="B599">
        <v>2</v>
      </c>
      <c r="C599" t="s">
        <v>75</v>
      </c>
      <c r="D599" t="s">
        <v>1139</v>
      </c>
      <c r="E599">
        <v>14</v>
      </c>
      <c r="F599">
        <v>24</v>
      </c>
      <c r="G599">
        <v>1</v>
      </c>
      <c r="H599">
        <v>50</v>
      </c>
      <c r="I599" t="s">
        <v>1137</v>
      </c>
      <c r="J599">
        <f>cocinacsv[[#This Row],[Precio Unitario]]-cocinacsv[[#This Row],[Costo Unitario]]</f>
        <v>10</v>
      </c>
      <c r="K599">
        <f>cocinacsv[[#This Row],[Precio Unitario]]</f>
        <v>24</v>
      </c>
      <c r="L599" s="1">
        <f>(cocinacsv[[#This Row],[Ganancia neta]]*cocinacsv[[#This Row],[Cantidad Ordenada]])/(cocinacsv[[#This Row],[Precio Unitario]]*cocinacsv[[#This Row],[Cantidad Ordenada]])</f>
        <v>0.41666666666666669</v>
      </c>
      <c r="M599">
        <f>cocinacsv[[#This Row],[Ganancia bruta]]*cocinacsv[[#This Row],[Cantidad Ordenada]]</f>
        <v>24</v>
      </c>
    </row>
    <row r="600" spans="1:13" x14ac:dyDescent="0.25">
      <c r="A600">
        <v>232</v>
      </c>
      <c r="B600">
        <v>2</v>
      </c>
      <c r="C600" t="s">
        <v>50</v>
      </c>
      <c r="D600" t="s">
        <v>1142</v>
      </c>
      <c r="E600">
        <v>16</v>
      </c>
      <c r="F600">
        <v>27</v>
      </c>
      <c r="G600">
        <v>2</v>
      </c>
      <c r="H600">
        <v>30</v>
      </c>
      <c r="I600" t="s">
        <v>1137</v>
      </c>
      <c r="J600">
        <f>cocinacsv[[#This Row],[Precio Unitario]]-cocinacsv[[#This Row],[Costo Unitario]]</f>
        <v>11</v>
      </c>
      <c r="K600">
        <f>cocinacsv[[#This Row],[Precio Unitario]]</f>
        <v>27</v>
      </c>
      <c r="L600" s="1">
        <f>(cocinacsv[[#This Row],[Ganancia neta]]*cocinacsv[[#This Row],[Cantidad Ordenada]])/(cocinacsv[[#This Row],[Precio Unitario]]*cocinacsv[[#This Row],[Cantidad Ordenada]])</f>
        <v>0.40740740740740738</v>
      </c>
      <c r="M600">
        <f>cocinacsv[[#This Row],[Ganancia bruta]]*cocinacsv[[#This Row],[Cantidad Ordenada]]</f>
        <v>54</v>
      </c>
    </row>
    <row r="601" spans="1:13" x14ac:dyDescent="0.25">
      <c r="A601">
        <v>232</v>
      </c>
      <c r="B601">
        <v>2</v>
      </c>
      <c r="C601" t="s">
        <v>40</v>
      </c>
      <c r="D601" t="s">
        <v>1140</v>
      </c>
      <c r="E601">
        <v>18</v>
      </c>
      <c r="F601">
        <v>30</v>
      </c>
      <c r="G601">
        <v>2</v>
      </c>
      <c r="H601">
        <v>40</v>
      </c>
      <c r="I601" t="s">
        <v>1137</v>
      </c>
      <c r="J601">
        <f>cocinacsv[[#This Row],[Precio Unitario]]-cocinacsv[[#This Row],[Costo Unitario]]</f>
        <v>12</v>
      </c>
      <c r="K601">
        <f>cocinacsv[[#This Row],[Precio Unitario]]</f>
        <v>30</v>
      </c>
      <c r="L601" s="1">
        <f>(cocinacsv[[#This Row],[Ganancia neta]]*cocinacsv[[#This Row],[Cantidad Ordenada]])/(cocinacsv[[#This Row],[Precio Unitario]]*cocinacsv[[#This Row],[Cantidad Ordenada]])</f>
        <v>0.4</v>
      </c>
      <c r="M601">
        <f>cocinacsv[[#This Row],[Ganancia bruta]]*cocinacsv[[#This Row],[Cantidad Ordenada]]</f>
        <v>60</v>
      </c>
    </row>
    <row r="602" spans="1:13" x14ac:dyDescent="0.25">
      <c r="A602">
        <v>232</v>
      </c>
      <c r="B602">
        <v>2</v>
      </c>
      <c r="C602" t="s">
        <v>71</v>
      </c>
      <c r="D602" t="s">
        <v>1157</v>
      </c>
      <c r="E602">
        <v>15</v>
      </c>
      <c r="F602">
        <v>26</v>
      </c>
      <c r="G602">
        <v>2</v>
      </c>
      <c r="H602">
        <v>19</v>
      </c>
      <c r="I602" t="s">
        <v>1136</v>
      </c>
      <c r="J602">
        <f>cocinacsv[[#This Row],[Precio Unitario]]-cocinacsv[[#This Row],[Costo Unitario]]</f>
        <v>11</v>
      </c>
      <c r="K602">
        <f>cocinacsv[[#This Row],[Precio Unitario]]</f>
        <v>26</v>
      </c>
      <c r="L602" s="1">
        <f>(cocinacsv[[#This Row],[Ganancia neta]]*cocinacsv[[#This Row],[Cantidad Ordenada]])/(cocinacsv[[#This Row],[Precio Unitario]]*cocinacsv[[#This Row],[Cantidad Ordenada]])</f>
        <v>0.42307692307692307</v>
      </c>
      <c r="M602">
        <f>cocinacsv[[#This Row],[Ganancia bruta]]*cocinacsv[[#This Row],[Cantidad Ordenada]]</f>
        <v>52</v>
      </c>
    </row>
    <row r="603" spans="1:13" x14ac:dyDescent="0.25">
      <c r="A603">
        <v>233</v>
      </c>
      <c r="B603">
        <v>8</v>
      </c>
      <c r="C603" t="s">
        <v>53</v>
      </c>
      <c r="D603" t="s">
        <v>1148</v>
      </c>
      <c r="E603">
        <v>11</v>
      </c>
      <c r="F603">
        <v>19</v>
      </c>
      <c r="G603">
        <v>2</v>
      </c>
      <c r="H603">
        <v>31</v>
      </c>
      <c r="I603" t="s">
        <v>1137</v>
      </c>
      <c r="J603">
        <f>cocinacsv[[#This Row],[Precio Unitario]]-cocinacsv[[#This Row],[Costo Unitario]]</f>
        <v>8</v>
      </c>
      <c r="K603">
        <f>cocinacsv[[#This Row],[Precio Unitario]]</f>
        <v>19</v>
      </c>
      <c r="L603" s="1">
        <f>(cocinacsv[[#This Row],[Ganancia neta]]*cocinacsv[[#This Row],[Cantidad Ordenada]])/(cocinacsv[[#This Row],[Precio Unitario]]*cocinacsv[[#This Row],[Cantidad Ordenada]])</f>
        <v>0.42105263157894735</v>
      </c>
      <c r="M603">
        <f>cocinacsv[[#This Row],[Ganancia bruta]]*cocinacsv[[#This Row],[Cantidad Ordenada]]</f>
        <v>38</v>
      </c>
    </row>
    <row r="604" spans="1:13" x14ac:dyDescent="0.25">
      <c r="A604">
        <v>234</v>
      </c>
      <c r="B604">
        <v>17</v>
      </c>
      <c r="C604" t="s">
        <v>40</v>
      </c>
      <c r="D604" t="s">
        <v>1140</v>
      </c>
      <c r="E604">
        <v>18</v>
      </c>
      <c r="F604">
        <v>30</v>
      </c>
      <c r="G604">
        <v>2</v>
      </c>
      <c r="H604">
        <v>41</v>
      </c>
      <c r="I604" t="s">
        <v>1137</v>
      </c>
      <c r="J604">
        <f>cocinacsv[[#This Row],[Precio Unitario]]-cocinacsv[[#This Row],[Costo Unitario]]</f>
        <v>12</v>
      </c>
      <c r="K604">
        <f>cocinacsv[[#This Row],[Precio Unitario]]</f>
        <v>30</v>
      </c>
      <c r="L604" s="1">
        <f>(cocinacsv[[#This Row],[Ganancia neta]]*cocinacsv[[#This Row],[Cantidad Ordenada]])/(cocinacsv[[#This Row],[Precio Unitario]]*cocinacsv[[#This Row],[Cantidad Ordenada]])</f>
        <v>0.4</v>
      </c>
      <c r="M604">
        <f>cocinacsv[[#This Row],[Ganancia bruta]]*cocinacsv[[#This Row],[Cantidad Ordenada]]</f>
        <v>60</v>
      </c>
    </row>
    <row r="605" spans="1:13" x14ac:dyDescent="0.25">
      <c r="A605">
        <v>234</v>
      </c>
      <c r="B605">
        <v>17</v>
      </c>
      <c r="C605" t="s">
        <v>75</v>
      </c>
      <c r="D605" t="s">
        <v>1139</v>
      </c>
      <c r="E605">
        <v>14</v>
      </c>
      <c r="F605">
        <v>24</v>
      </c>
      <c r="G605">
        <v>3</v>
      </c>
      <c r="H605">
        <v>35</v>
      </c>
      <c r="I605" t="s">
        <v>1136</v>
      </c>
      <c r="J605">
        <f>cocinacsv[[#This Row],[Precio Unitario]]-cocinacsv[[#This Row],[Costo Unitario]]</f>
        <v>10</v>
      </c>
      <c r="K605">
        <f>cocinacsv[[#This Row],[Precio Unitario]]</f>
        <v>24</v>
      </c>
      <c r="L605" s="1">
        <f>(cocinacsv[[#This Row],[Ganancia neta]]*cocinacsv[[#This Row],[Cantidad Ordenada]])/(cocinacsv[[#This Row],[Precio Unitario]]*cocinacsv[[#This Row],[Cantidad Ordenada]])</f>
        <v>0.41666666666666669</v>
      </c>
      <c r="M605">
        <f>cocinacsv[[#This Row],[Ganancia bruta]]*cocinacsv[[#This Row],[Cantidad Ordenada]]</f>
        <v>72</v>
      </c>
    </row>
    <row r="606" spans="1:13" x14ac:dyDescent="0.25">
      <c r="A606">
        <v>234</v>
      </c>
      <c r="B606">
        <v>17</v>
      </c>
      <c r="C606" t="s">
        <v>56</v>
      </c>
      <c r="D606" t="s">
        <v>1141</v>
      </c>
      <c r="E606">
        <v>19</v>
      </c>
      <c r="F606">
        <v>31</v>
      </c>
      <c r="G606">
        <v>3</v>
      </c>
      <c r="H606">
        <v>23</v>
      </c>
      <c r="I606" t="s">
        <v>1137</v>
      </c>
      <c r="J606">
        <f>cocinacsv[[#This Row],[Precio Unitario]]-cocinacsv[[#This Row],[Costo Unitario]]</f>
        <v>12</v>
      </c>
      <c r="K606">
        <f>cocinacsv[[#This Row],[Precio Unitario]]</f>
        <v>31</v>
      </c>
      <c r="L606" s="1">
        <f>(cocinacsv[[#This Row],[Ganancia neta]]*cocinacsv[[#This Row],[Cantidad Ordenada]])/(cocinacsv[[#This Row],[Precio Unitario]]*cocinacsv[[#This Row],[Cantidad Ordenada]])</f>
        <v>0.38709677419354838</v>
      </c>
      <c r="M606">
        <f>cocinacsv[[#This Row],[Ganancia bruta]]*cocinacsv[[#This Row],[Cantidad Ordenada]]</f>
        <v>93</v>
      </c>
    </row>
    <row r="607" spans="1:13" x14ac:dyDescent="0.25">
      <c r="A607">
        <v>235</v>
      </c>
      <c r="B607">
        <v>13</v>
      </c>
      <c r="C607" t="s">
        <v>112</v>
      </c>
      <c r="D607" t="s">
        <v>1146</v>
      </c>
      <c r="E607">
        <v>20</v>
      </c>
      <c r="F607">
        <v>33</v>
      </c>
      <c r="G607">
        <v>1</v>
      </c>
      <c r="H607">
        <v>25</v>
      </c>
      <c r="I607" t="s">
        <v>1136</v>
      </c>
      <c r="J607">
        <f>cocinacsv[[#This Row],[Precio Unitario]]-cocinacsv[[#This Row],[Costo Unitario]]</f>
        <v>13</v>
      </c>
      <c r="K607">
        <f>cocinacsv[[#This Row],[Precio Unitario]]</f>
        <v>33</v>
      </c>
      <c r="L607" s="1">
        <f>(cocinacsv[[#This Row],[Ganancia neta]]*cocinacsv[[#This Row],[Cantidad Ordenada]])/(cocinacsv[[#This Row],[Precio Unitario]]*cocinacsv[[#This Row],[Cantidad Ordenada]])</f>
        <v>0.39393939393939392</v>
      </c>
      <c r="M607">
        <f>cocinacsv[[#This Row],[Ganancia bruta]]*cocinacsv[[#This Row],[Cantidad Ordenada]]</f>
        <v>33</v>
      </c>
    </row>
    <row r="608" spans="1:13" x14ac:dyDescent="0.25">
      <c r="A608">
        <v>236</v>
      </c>
      <c r="B608">
        <v>12</v>
      </c>
      <c r="C608" t="s">
        <v>112</v>
      </c>
      <c r="D608" t="s">
        <v>1146</v>
      </c>
      <c r="E608">
        <v>20</v>
      </c>
      <c r="F608">
        <v>33</v>
      </c>
      <c r="G608">
        <v>3</v>
      </c>
      <c r="H608">
        <v>21</v>
      </c>
      <c r="I608" t="s">
        <v>1136</v>
      </c>
      <c r="J608">
        <f>cocinacsv[[#This Row],[Precio Unitario]]-cocinacsv[[#This Row],[Costo Unitario]]</f>
        <v>13</v>
      </c>
      <c r="K608">
        <f>cocinacsv[[#This Row],[Precio Unitario]]</f>
        <v>33</v>
      </c>
      <c r="L608" s="1">
        <f>(cocinacsv[[#This Row],[Ganancia neta]]*cocinacsv[[#This Row],[Cantidad Ordenada]])/(cocinacsv[[#This Row],[Precio Unitario]]*cocinacsv[[#This Row],[Cantidad Ordenada]])</f>
        <v>0.39393939393939392</v>
      </c>
      <c r="M608">
        <f>cocinacsv[[#This Row],[Ganancia bruta]]*cocinacsv[[#This Row],[Cantidad Ordenada]]</f>
        <v>99</v>
      </c>
    </row>
    <row r="609" spans="1:13" x14ac:dyDescent="0.25">
      <c r="A609">
        <v>236</v>
      </c>
      <c r="B609">
        <v>12</v>
      </c>
      <c r="C609" t="s">
        <v>92</v>
      </c>
      <c r="D609" t="s">
        <v>1151</v>
      </c>
      <c r="E609">
        <v>13</v>
      </c>
      <c r="F609">
        <v>22</v>
      </c>
      <c r="G609">
        <v>1</v>
      </c>
      <c r="H609">
        <v>7</v>
      </c>
      <c r="I609" t="s">
        <v>1136</v>
      </c>
      <c r="J609">
        <f>cocinacsv[[#This Row],[Precio Unitario]]-cocinacsv[[#This Row],[Costo Unitario]]</f>
        <v>9</v>
      </c>
      <c r="K609">
        <f>cocinacsv[[#This Row],[Precio Unitario]]</f>
        <v>22</v>
      </c>
      <c r="L609" s="1">
        <f>(cocinacsv[[#This Row],[Ganancia neta]]*cocinacsv[[#This Row],[Cantidad Ordenada]])/(cocinacsv[[#This Row],[Precio Unitario]]*cocinacsv[[#This Row],[Cantidad Ordenada]])</f>
        <v>0.40909090909090912</v>
      </c>
      <c r="M609">
        <f>cocinacsv[[#This Row],[Ganancia bruta]]*cocinacsv[[#This Row],[Cantidad Ordenada]]</f>
        <v>22</v>
      </c>
    </row>
    <row r="610" spans="1:13" x14ac:dyDescent="0.25">
      <c r="A610">
        <v>236</v>
      </c>
      <c r="B610">
        <v>12</v>
      </c>
      <c r="C610" t="s">
        <v>19</v>
      </c>
      <c r="D610" t="s">
        <v>1149</v>
      </c>
      <c r="E610">
        <v>21</v>
      </c>
      <c r="F610">
        <v>35</v>
      </c>
      <c r="G610">
        <v>2</v>
      </c>
      <c r="H610">
        <v>43</v>
      </c>
      <c r="I610" t="s">
        <v>1137</v>
      </c>
      <c r="J610">
        <f>cocinacsv[[#This Row],[Precio Unitario]]-cocinacsv[[#This Row],[Costo Unitario]]</f>
        <v>14</v>
      </c>
      <c r="K610">
        <f>cocinacsv[[#This Row],[Precio Unitario]]</f>
        <v>35</v>
      </c>
      <c r="L610" s="1">
        <f>(cocinacsv[[#This Row],[Ganancia neta]]*cocinacsv[[#This Row],[Cantidad Ordenada]])/(cocinacsv[[#This Row],[Precio Unitario]]*cocinacsv[[#This Row],[Cantidad Ordenada]])</f>
        <v>0.4</v>
      </c>
      <c r="M610">
        <f>cocinacsv[[#This Row],[Ganancia bruta]]*cocinacsv[[#This Row],[Cantidad Ordenada]]</f>
        <v>70</v>
      </c>
    </row>
    <row r="611" spans="1:13" x14ac:dyDescent="0.25">
      <c r="A611">
        <v>236</v>
      </c>
      <c r="B611">
        <v>12</v>
      </c>
      <c r="C611" t="s">
        <v>105</v>
      </c>
      <c r="D611" t="s">
        <v>1150</v>
      </c>
      <c r="E611">
        <v>19</v>
      </c>
      <c r="F611">
        <v>32</v>
      </c>
      <c r="G611">
        <v>2</v>
      </c>
      <c r="H611">
        <v>30</v>
      </c>
      <c r="I611" t="s">
        <v>1136</v>
      </c>
      <c r="J611">
        <f>cocinacsv[[#This Row],[Precio Unitario]]-cocinacsv[[#This Row],[Costo Unitario]]</f>
        <v>13</v>
      </c>
      <c r="K611">
        <f>cocinacsv[[#This Row],[Precio Unitario]]</f>
        <v>32</v>
      </c>
      <c r="L611" s="1">
        <f>(cocinacsv[[#This Row],[Ganancia neta]]*cocinacsv[[#This Row],[Cantidad Ordenada]])/(cocinacsv[[#This Row],[Precio Unitario]]*cocinacsv[[#This Row],[Cantidad Ordenada]])</f>
        <v>0.40625</v>
      </c>
      <c r="M611">
        <f>cocinacsv[[#This Row],[Ganancia bruta]]*cocinacsv[[#This Row],[Cantidad Ordenada]]</f>
        <v>64</v>
      </c>
    </row>
    <row r="612" spans="1:13" x14ac:dyDescent="0.25">
      <c r="A612">
        <v>237</v>
      </c>
      <c r="B612">
        <v>4</v>
      </c>
      <c r="C612" t="s">
        <v>89</v>
      </c>
      <c r="D612" t="s">
        <v>1154</v>
      </c>
      <c r="E612">
        <v>14</v>
      </c>
      <c r="F612">
        <v>23</v>
      </c>
      <c r="G612">
        <v>2</v>
      </c>
      <c r="H612">
        <v>12</v>
      </c>
      <c r="I612" t="s">
        <v>1136</v>
      </c>
      <c r="J612">
        <f>cocinacsv[[#This Row],[Precio Unitario]]-cocinacsv[[#This Row],[Costo Unitario]]</f>
        <v>9</v>
      </c>
      <c r="K612">
        <f>cocinacsv[[#This Row],[Precio Unitario]]</f>
        <v>23</v>
      </c>
      <c r="L612" s="1">
        <f>(cocinacsv[[#This Row],[Ganancia neta]]*cocinacsv[[#This Row],[Cantidad Ordenada]])/(cocinacsv[[#This Row],[Precio Unitario]]*cocinacsv[[#This Row],[Cantidad Ordenada]])</f>
        <v>0.39130434782608697</v>
      </c>
      <c r="M612">
        <f>cocinacsv[[#This Row],[Ganancia bruta]]*cocinacsv[[#This Row],[Cantidad Ordenada]]</f>
        <v>46</v>
      </c>
    </row>
    <row r="613" spans="1:13" x14ac:dyDescent="0.25">
      <c r="A613">
        <v>237</v>
      </c>
      <c r="B613">
        <v>4</v>
      </c>
      <c r="C613" t="s">
        <v>40</v>
      </c>
      <c r="D613" t="s">
        <v>1140</v>
      </c>
      <c r="E613">
        <v>18</v>
      </c>
      <c r="F613">
        <v>30</v>
      </c>
      <c r="G613">
        <v>2</v>
      </c>
      <c r="H613">
        <v>25</v>
      </c>
      <c r="I613" t="s">
        <v>1137</v>
      </c>
      <c r="J613">
        <f>cocinacsv[[#This Row],[Precio Unitario]]-cocinacsv[[#This Row],[Costo Unitario]]</f>
        <v>12</v>
      </c>
      <c r="K613">
        <f>cocinacsv[[#This Row],[Precio Unitario]]</f>
        <v>30</v>
      </c>
      <c r="L613" s="1">
        <f>(cocinacsv[[#This Row],[Ganancia neta]]*cocinacsv[[#This Row],[Cantidad Ordenada]])/(cocinacsv[[#This Row],[Precio Unitario]]*cocinacsv[[#This Row],[Cantidad Ordenada]])</f>
        <v>0.4</v>
      </c>
      <c r="M613">
        <f>cocinacsv[[#This Row],[Ganancia bruta]]*cocinacsv[[#This Row],[Cantidad Ordenada]]</f>
        <v>60</v>
      </c>
    </row>
    <row r="614" spans="1:13" x14ac:dyDescent="0.25">
      <c r="A614">
        <v>238</v>
      </c>
      <c r="B614">
        <v>13</v>
      </c>
      <c r="C614" t="s">
        <v>44</v>
      </c>
      <c r="D614" t="s">
        <v>1144</v>
      </c>
      <c r="E614">
        <v>22</v>
      </c>
      <c r="F614">
        <v>36</v>
      </c>
      <c r="G614">
        <v>2</v>
      </c>
      <c r="H614">
        <v>45</v>
      </c>
      <c r="I614" t="s">
        <v>1137</v>
      </c>
      <c r="J614">
        <f>cocinacsv[[#This Row],[Precio Unitario]]-cocinacsv[[#This Row],[Costo Unitario]]</f>
        <v>14</v>
      </c>
      <c r="K614">
        <f>cocinacsv[[#This Row],[Precio Unitario]]</f>
        <v>36</v>
      </c>
      <c r="L614" s="1">
        <f>(cocinacsv[[#This Row],[Ganancia neta]]*cocinacsv[[#This Row],[Cantidad Ordenada]])/(cocinacsv[[#This Row],[Precio Unitario]]*cocinacsv[[#This Row],[Cantidad Ordenada]])</f>
        <v>0.3888888888888889</v>
      </c>
      <c r="M614">
        <f>cocinacsv[[#This Row],[Ganancia bruta]]*cocinacsv[[#This Row],[Cantidad Ordenada]]</f>
        <v>72</v>
      </c>
    </row>
    <row r="615" spans="1:13" x14ac:dyDescent="0.25">
      <c r="A615">
        <v>239</v>
      </c>
      <c r="B615">
        <v>12</v>
      </c>
      <c r="C615" t="s">
        <v>71</v>
      </c>
      <c r="D615" t="s">
        <v>1157</v>
      </c>
      <c r="E615">
        <v>15</v>
      </c>
      <c r="F615">
        <v>26</v>
      </c>
      <c r="G615">
        <v>1</v>
      </c>
      <c r="H615">
        <v>36</v>
      </c>
      <c r="I615" t="s">
        <v>1136</v>
      </c>
      <c r="J615">
        <f>cocinacsv[[#This Row],[Precio Unitario]]-cocinacsv[[#This Row],[Costo Unitario]]</f>
        <v>11</v>
      </c>
      <c r="K615">
        <f>cocinacsv[[#This Row],[Precio Unitario]]</f>
        <v>26</v>
      </c>
      <c r="L615" s="1">
        <f>(cocinacsv[[#This Row],[Ganancia neta]]*cocinacsv[[#This Row],[Cantidad Ordenada]])/(cocinacsv[[#This Row],[Precio Unitario]]*cocinacsv[[#This Row],[Cantidad Ordenada]])</f>
        <v>0.42307692307692307</v>
      </c>
      <c r="M615">
        <f>cocinacsv[[#This Row],[Ganancia bruta]]*cocinacsv[[#This Row],[Cantidad Ordenada]]</f>
        <v>26</v>
      </c>
    </row>
    <row r="616" spans="1:13" x14ac:dyDescent="0.25">
      <c r="A616">
        <v>239</v>
      </c>
      <c r="B616">
        <v>12</v>
      </c>
      <c r="C616" t="s">
        <v>75</v>
      </c>
      <c r="D616" t="s">
        <v>1139</v>
      </c>
      <c r="E616">
        <v>14</v>
      </c>
      <c r="F616">
        <v>24</v>
      </c>
      <c r="G616">
        <v>2</v>
      </c>
      <c r="H616">
        <v>37</v>
      </c>
      <c r="I616" t="s">
        <v>1136</v>
      </c>
      <c r="J616">
        <f>cocinacsv[[#This Row],[Precio Unitario]]-cocinacsv[[#This Row],[Costo Unitario]]</f>
        <v>10</v>
      </c>
      <c r="K616">
        <f>cocinacsv[[#This Row],[Precio Unitario]]</f>
        <v>24</v>
      </c>
      <c r="L616" s="1">
        <f>(cocinacsv[[#This Row],[Ganancia neta]]*cocinacsv[[#This Row],[Cantidad Ordenada]])/(cocinacsv[[#This Row],[Precio Unitario]]*cocinacsv[[#This Row],[Cantidad Ordenada]])</f>
        <v>0.41666666666666669</v>
      </c>
      <c r="M616">
        <f>cocinacsv[[#This Row],[Ganancia bruta]]*cocinacsv[[#This Row],[Cantidad Ordenada]]</f>
        <v>48</v>
      </c>
    </row>
    <row r="617" spans="1:13" x14ac:dyDescent="0.25">
      <c r="A617">
        <v>240</v>
      </c>
      <c r="B617">
        <v>9</v>
      </c>
      <c r="C617" t="s">
        <v>56</v>
      </c>
      <c r="D617" t="s">
        <v>1141</v>
      </c>
      <c r="E617">
        <v>19</v>
      </c>
      <c r="F617">
        <v>31</v>
      </c>
      <c r="G617">
        <v>3</v>
      </c>
      <c r="H617">
        <v>32</v>
      </c>
      <c r="I617" t="s">
        <v>1137</v>
      </c>
      <c r="J617">
        <f>cocinacsv[[#This Row],[Precio Unitario]]-cocinacsv[[#This Row],[Costo Unitario]]</f>
        <v>12</v>
      </c>
      <c r="K617">
        <f>cocinacsv[[#This Row],[Precio Unitario]]</f>
        <v>31</v>
      </c>
      <c r="L617" s="1">
        <f>(cocinacsv[[#This Row],[Ganancia neta]]*cocinacsv[[#This Row],[Cantidad Ordenada]])/(cocinacsv[[#This Row],[Precio Unitario]]*cocinacsv[[#This Row],[Cantidad Ordenada]])</f>
        <v>0.38709677419354838</v>
      </c>
      <c r="M617">
        <f>cocinacsv[[#This Row],[Ganancia bruta]]*cocinacsv[[#This Row],[Cantidad Ordenada]]</f>
        <v>93</v>
      </c>
    </row>
    <row r="618" spans="1:13" x14ac:dyDescent="0.25">
      <c r="A618">
        <v>240</v>
      </c>
      <c r="B618">
        <v>9</v>
      </c>
      <c r="C618" t="s">
        <v>89</v>
      </c>
      <c r="D618" t="s">
        <v>1154</v>
      </c>
      <c r="E618">
        <v>14</v>
      </c>
      <c r="F618">
        <v>23</v>
      </c>
      <c r="G618">
        <v>3</v>
      </c>
      <c r="H618">
        <v>32</v>
      </c>
      <c r="I618" t="s">
        <v>1137</v>
      </c>
      <c r="J618">
        <f>cocinacsv[[#This Row],[Precio Unitario]]-cocinacsv[[#This Row],[Costo Unitario]]</f>
        <v>9</v>
      </c>
      <c r="K618">
        <f>cocinacsv[[#This Row],[Precio Unitario]]</f>
        <v>23</v>
      </c>
      <c r="L618" s="1">
        <f>(cocinacsv[[#This Row],[Ganancia neta]]*cocinacsv[[#This Row],[Cantidad Ordenada]])/(cocinacsv[[#This Row],[Precio Unitario]]*cocinacsv[[#This Row],[Cantidad Ordenada]])</f>
        <v>0.39130434782608697</v>
      </c>
      <c r="M618">
        <f>cocinacsv[[#This Row],[Ganancia bruta]]*cocinacsv[[#This Row],[Cantidad Ordenada]]</f>
        <v>69</v>
      </c>
    </row>
    <row r="619" spans="1:13" x14ac:dyDescent="0.25">
      <c r="A619">
        <v>240</v>
      </c>
      <c r="B619">
        <v>9</v>
      </c>
      <c r="C619" t="s">
        <v>46</v>
      </c>
      <c r="D619" t="s">
        <v>1156</v>
      </c>
      <c r="E619">
        <v>10</v>
      </c>
      <c r="F619">
        <v>18</v>
      </c>
      <c r="G619">
        <v>2</v>
      </c>
      <c r="H619">
        <v>46</v>
      </c>
      <c r="I619" t="s">
        <v>1136</v>
      </c>
      <c r="J619">
        <f>cocinacsv[[#This Row],[Precio Unitario]]-cocinacsv[[#This Row],[Costo Unitario]]</f>
        <v>8</v>
      </c>
      <c r="K619">
        <f>cocinacsv[[#This Row],[Precio Unitario]]</f>
        <v>18</v>
      </c>
      <c r="L619" s="1">
        <f>(cocinacsv[[#This Row],[Ganancia neta]]*cocinacsv[[#This Row],[Cantidad Ordenada]])/(cocinacsv[[#This Row],[Precio Unitario]]*cocinacsv[[#This Row],[Cantidad Ordenada]])</f>
        <v>0.44444444444444442</v>
      </c>
      <c r="M619">
        <f>cocinacsv[[#This Row],[Ganancia bruta]]*cocinacsv[[#This Row],[Cantidad Ordenada]]</f>
        <v>36</v>
      </c>
    </row>
    <row r="620" spans="1:13" x14ac:dyDescent="0.25">
      <c r="A620">
        <v>240</v>
      </c>
      <c r="B620">
        <v>9</v>
      </c>
      <c r="C620" t="s">
        <v>105</v>
      </c>
      <c r="D620" t="s">
        <v>1150</v>
      </c>
      <c r="E620">
        <v>19</v>
      </c>
      <c r="F620">
        <v>32</v>
      </c>
      <c r="G620">
        <v>3</v>
      </c>
      <c r="H620">
        <v>19</v>
      </c>
      <c r="I620" t="s">
        <v>1136</v>
      </c>
      <c r="J620">
        <f>cocinacsv[[#This Row],[Precio Unitario]]-cocinacsv[[#This Row],[Costo Unitario]]</f>
        <v>13</v>
      </c>
      <c r="K620">
        <f>cocinacsv[[#This Row],[Precio Unitario]]</f>
        <v>32</v>
      </c>
      <c r="L620" s="1">
        <f>(cocinacsv[[#This Row],[Ganancia neta]]*cocinacsv[[#This Row],[Cantidad Ordenada]])/(cocinacsv[[#This Row],[Precio Unitario]]*cocinacsv[[#This Row],[Cantidad Ordenada]])</f>
        <v>0.40625</v>
      </c>
      <c r="M620">
        <f>cocinacsv[[#This Row],[Ganancia bruta]]*cocinacsv[[#This Row],[Cantidad Ordenada]]</f>
        <v>96</v>
      </c>
    </row>
    <row r="621" spans="1:13" x14ac:dyDescent="0.25">
      <c r="A621">
        <v>241</v>
      </c>
      <c r="B621">
        <v>12</v>
      </c>
      <c r="C621" t="s">
        <v>46</v>
      </c>
      <c r="D621" t="s">
        <v>1156</v>
      </c>
      <c r="E621">
        <v>10</v>
      </c>
      <c r="F621">
        <v>18</v>
      </c>
      <c r="G621">
        <v>1</v>
      </c>
      <c r="H621">
        <v>11</v>
      </c>
      <c r="I621" t="s">
        <v>1137</v>
      </c>
      <c r="J621">
        <f>cocinacsv[[#This Row],[Precio Unitario]]-cocinacsv[[#This Row],[Costo Unitario]]</f>
        <v>8</v>
      </c>
      <c r="K621">
        <f>cocinacsv[[#This Row],[Precio Unitario]]</f>
        <v>18</v>
      </c>
      <c r="L621" s="1">
        <f>(cocinacsv[[#This Row],[Ganancia neta]]*cocinacsv[[#This Row],[Cantidad Ordenada]])/(cocinacsv[[#This Row],[Precio Unitario]]*cocinacsv[[#This Row],[Cantidad Ordenada]])</f>
        <v>0.44444444444444442</v>
      </c>
      <c r="M621">
        <f>cocinacsv[[#This Row],[Ganancia bruta]]*cocinacsv[[#This Row],[Cantidad Ordenada]]</f>
        <v>18</v>
      </c>
    </row>
    <row r="622" spans="1:13" x14ac:dyDescent="0.25">
      <c r="A622">
        <v>242</v>
      </c>
      <c r="B622">
        <v>12</v>
      </c>
      <c r="C622" t="s">
        <v>71</v>
      </c>
      <c r="D622" t="s">
        <v>1157</v>
      </c>
      <c r="E622">
        <v>15</v>
      </c>
      <c r="F622">
        <v>26</v>
      </c>
      <c r="G622">
        <v>1</v>
      </c>
      <c r="H622">
        <v>54</v>
      </c>
      <c r="I622" t="s">
        <v>1136</v>
      </c>
      <c r="J622">
        <f>cocinacsv[[#This Row],[Precio Unitario]]-cocinacsv[[#This Row],[Costo Unitario]]</f>
        <v>11</v>
      </c>
      <c r="K622">
        <f>cocinacsv[[#This Row],[Precio Unitario]]</f>
        <v>26</v>
      </c>
      <c r="L622" s="1">
        <f>(cocinacsv[[#This Row],[Ganancia neta]]*cocinacsv[[#This Row],[Cantidad Ordenada]])/(cocinacsv[[#This Row],[Precio Unitario]]*cocinacsv[[#This Row],[Cantidad Ordenada]])</f>
        <v>0.42307692307692307</v>
      </c>
      <c r="M622">
        <f>cocinacsv[[#This Row],[Ganancia bruta]]*cocinacsv[[#This Row],[Cantidad Ordenada]]</f>
        <v>26</v>
      </c>
    </row>
    <row r="623" spans="1:13" x14ac:dyDescent="0.25">
      <c r="A623">
        <v>242</v>
      </c>
      <c r="B623">
        <v>12</v>
      </c>
      <c r="C623" t="s">
        <v>60</v>
      </c>
      <c r="D623" t="s">
        <v>1158</v>
      </c>
      <c r="E623">
        <v>15</v>
      </c>
      <c r="F623">
        <v>25</v>
      </c>
      <c r="G623">
        <v>3</v>
      </c>
      <c r="H623">
        <v>40</v>
      </c>
      <c r="I623" t="s">
        <v>1137</v>
      </c>
      <c r="J623">
        <f>cocinacsv[[#This Row],[Precio Unitario]]-cocinacsv[[#This Row],[Costo Unitario]]</f>
        <v>10</v>
      </c>
      <c r="K623">
        <f>cocinacsv[[#This Row],[Precio Unitario]]</f>
        <v>25</v>
      </c>
      <c r="L623" s="1">
        <f>(cocinacsv[[#This Row],[Ganancia neta]]*cocinacsv[[#This Row],[Cantidad Ordenada]])/(cocinacsv[[#This Row],[Precio Unitario]]*cocinacsv[[#This Row],[Cantidad Ordenada]])</f>
        <v>0.4</v>
      </c>
      <c r="M623">
        <f>cocinacsv[[#This Row],[Ganancia bruta]]*cocinacsv[[#This Row],[Cantidad Ordenada]]</f>
        <v>75</v>
      </c>
    </row>
    <row r="624" spans="1:13" x14ac:dyDescent="0.25">
      <c r="A624">
        <v>242</v>
      </c>
      <c r="B624">
        <v>12</v>
      </c>
      <c r="C624" t="s">
        <v>112</v>
      </c>
      <c r="D624" t="s">
        <v>1146</v>
      </c>
      <c r="E624">
        <v>20</v>
      </c>
      <c r="F624">
        <v>33</v>
      </c>
      <c r="G624">
        <v>1</v>
      </c>
      <c r="H624">
        <v>5</v>
      </c>
      <c r="I624" t="s">
        <v>1136</v>
      </c>
      <c r="J624">
        <f>cocinacsv[[#This Row],[Precio Unitario]]-cocinacsv[[#This Row],[Costo Unitario]]</f>
        <v>13</v>
      </c>
      <c r="K624">
        <f>cocinacsv[[#This Row],[Precio Unitario]]</f>
        <v>33</v>
      </c>
      <c r="L624" s="1">
        <f>(cocinacsv[[#This Row],[Ganancia neta]]*cocinacsv[[#This Row],[Cantidad Ordenada]])/(cocinacsv[[#This Row],[Precio Unitario]]*cocinacsv[[#This Row],[Cantidad Ordenada]])</f>
        <v>0.39393939393939392</v>
      </c>
      <c r="M624">
        <f>cocinacsv[[#This Row],[Ganancia bruta]]*cocinacsv[[#This Row],[Cantidad Ordenada]]</f>
        <v>33</v>
      </c>
    </row>
    <row r="625" spans="1:13" x14ac:dyDescent="0.25">
      <c r="A625">
        <v>243</v>
      </c>
      <c r="B625">
        <v>4</v>
      </c>
      <c r="C625" t="s">
        <v>34</v>
      </c>
      <c r="D625" t="s">
        <v>1143</v>
      </c>
      <c r="E625">
        <v>25</v>
      </c>
      <c r="F625">
        <v>40</v>
      </c>
      <c r="G625">
        <v>3</v>
      </c>
      <c r="H625">
        <v>22</v>
      </c>
      <c r="I625" t="s">
        <v>1137</v>
      </c>
      <c r="J625">
        <f>cocinacsv[[#This Row],[Precio Unitario]]-cocinacsv[[#This Row],[Costo Unitario]]</f>
        <v>15</v>
      </c>
      <c r="K625">
        <f>cocinacsv[[#This Row],[Precio Unitario]]</f>
        <v>40</v>
      </c>
      <c r="L625" s="1">
        <f>(cocinacsv[[#This Row],[Ganancia neta]]*cocinacsv[[#This Row],[Cantidad Ordenada]])/(cocinacsv[[#This Row],[Precio Unitario]]*cocinacsv[[#This Row],[Cantidad Ordenada]])</f>
        <v>0.375</v>
      </c>
      <c r="M625">
        <f>cocinacsv[[#This Row],[Ganancia bruta]]*cocinacsv[[#This Row],[Cantidad Ordenada]]</f>
        <v>120</v>
      </c>
    </row>
    <row r="626" spans="1:13" x14ac:dyDescent="0.25">
      <c r="A626">
        <v>244</v>
      </c>
      <c r="B626">
        <v>17</v>
      </c>
      <c r="C626" t="s">
        <v>34</v>
      </c>
      <c r="D626" t="s">
        <v>1143</v>
      </c>
      <c r="E626">
        <v>25</v>
      </c>
      <c r="F626">
        <v>40</v>
      </c>
      <c r="G626">
        <v>3</v>
      </c>
      <c r="H626">
        <v>30</v>
      </c>
      <c r="I626" t="s">
        <v>1136</v>
      </c>
      <c r="J626">
        <f>cocinacsv[[#This Row],[Precio Unitario]]-cocinacsv[[#This Row],[Costo Unitario]]</f>
        <v>15</v>
      </c>
      <c r="K626">
        <f>cocinacsv[[#This Row],[Precio Unitario]]</f>
        <v>40</v>
      </c>
      <c r="L626" s="1">
        <f>(cocinacsv[[#This Row],[Ganancia neta]]*cocinacsv[[#This Row],[Cantidad Ordenada]])/(cocinacsv[[#This Row],[Precio Unitario]]*cocinacsv[[#This Row],[Cantidad Ordenada]])</f>
        <v>0.375</v>
      </c>
      <c r="M626">
        <f>cocinacsv[[#This Row],[Ganancia bruta]]*cocinacsv[[#This Row],[Cantidad Ordenada]]</f>
        <v>120</v>
      </c>
    </row>
    <row r="627" spans="1:13" x14ac:dyDescent="0.25">
      <c r="A627">
        <v>244</v>
      </c>
      <c r="B627">
        <v>17</v>
      </c>
      <c r="C627" t="s">
        <v>53</v>
      </c>
      <c r="D627" t="s">
        <v>1148</v>
      </c>
      <c r="E627">
        <v>11</v>
      </c>
      <c r="F627">
        <v>19</v>
      </c>
      <c r="G627">
        <v>2</v>
      </c>
      <c r="H627">
        <v>59</v>
      </c>
      <c r="I627" t="s">
        <v>1136</v>
      </c>
      <c r="J627">
        <f>cocinacsv[[#This Row],[Precio Unitario]]-cocinacsv[[#This Row],[Costo Unitario]]</f>
        <v>8</v>
      </c>
      <c r="K627">
        <f>cocinacsv[[#This Row],[Precio Unitario]]</f>
        <v>19</v>
      </c>
      <c r="L627" s="1">
        <f>(cocinacsv[[#This Row],[Ganancia neta]]*cocinacsv[[#This Row],[Cantidad Ordenada]])/(cocinacsv[[#This Row],[Precio Unitario]]*cocinacsv[[#This Row],[Cantidad Ordenada]])</f>
        <v>0.42105263157894735</v>
      </c>
      <c r="M627">
        <f>cocinacsv[[#This Row],[Ganancia bruta]]*cocinacsv[[#This Row],[Cantidad Ordenada]]</f>
        <v>38</v>
      </c>
    </row>
    <row r="628" spans="1:13" x14ac:dyDescent="0.25">
      <c r="A628">
        <v>245</v>
      </c>
      <c r="B628">
        <v>11</v>
      </c>
      <c r="C628" t="s">
        <v>46</v>
      </c>
      <c r="D628" t="s">
        <v>1156</v>
      </c>
      <c r="E628">
        <v>10</v>
      </c>
      <c r="F628">
        <v>18</v>
      </c>
      <c r="G628">
        <v>3</v>
      </c>
      <c r="H628">
        <v>45</v>
      </c>
      <c r="I628" t="s">
        <v>1137</v>
      </c>
      <c r="J628">
        <f>cocinacsv[[#This Row],[Precio Unitario]]-cocinacsv[[#This Row],[Costo Unitario]]</f>
        <v>8</v>
      </c>
      <c r="K628">
        <f>cocinacsv[[#This Row],[Precio Unitario]]</f>
        <v>18</v>
      </c>
      <c r="L628" s="1">
        <f>(cocinacsv[[#This Row],[Ganancia neta]]*cocinacsv[[#This Row],[Cantidad Ordenada]])/(cocinacsv[[#This Row],[Precio Unitario]]*cocinacsv[[#This Row],[Cantidad Ordenada]])</f>
        <v>0.44444444444444442</v>
      </c>
      <c r="M628">
        <f>cocinacsv[[#This Row],[Ganancia bruta]]*cocinacsv[[#This Row],[Cantidad Ordenada]]</f>
        <v>54</v>
      </c>
    </row>
    <row r="629" spans="1:13" x14ac:dyDescent="0.25">
      <c r="A629">
        <v>245</v>
      </c>
      <c r="B629">
        <v>11</v>
      </c>
      <c r="C629" t="s">
        <v>56</v>
      </c>
      <c r="D629" t="s">
        <v>1141</v>
      </c>
      <c r="E629">
        <v>19</v>
      </c>
      <c r="F629">
        <v>31</v>
      </c>
      <c r="G629">
        <v>1</v>
      </c>
      <c r="H629">
        <v>23</v>
      </c>
      <c r="I629" t="s">
        <v>1136</v>
      </c>
      <c r="J629">
        <f>cocinacsv[[#This Row],[Precio Unitario]]-cocinacsv[[#This Row],[Costo Unitario]]</f>
        <v>12</v>
      </c>
      <c r="K629">
        <f>cocinacsv[[#This Row],[Precio Unitario]]</f>
        <v>31</v>
      </c>
      <c r="L629" s="1">
        <f>(cocinacsv[[#This Row],[Ganancia neta]]*cocinacsv[[#This Row],[Cantidad Ordenada]])/(cocinacsv[[#This Row],[Precio Unitario]]*cocinacsv[[#This Row],[Cantidad Ordenada]])</f>
        <v>0.38709677419354838</v>
      </c>
      <c r="M629">
        <f>cocinacsv[[#This Row],[Ganancia bruta]]*cocinacsv[[#This Row],[Cantidad Ordenada]]</f>
        <v>31</v>
      </c>
    </row>
    <row r="630" spans="1:13" x14ac:dyDescent="0.25">
      <c r="A630">
        <v>245</v>
      </c>
      <c r="B630">
        <v>11</v>
      </c>
      <c r="C630" t="s">
        <v>34</v>
      </c>
      <c r="D630" t="s">
        <v>1143</v>
      </c>
      <c r="E630">
        <v>25</v>
      </c>
      <c r="F630">
        <v>40</v>
      </c>
      <c r="G630">
        <v>2</v>
      </c>
      <c r="H630">
        <v>23</v>
      </c>
      <c r="I630" t="s">
        <v>1136</v>
      </c>
      <c r="J630">
        <f>cocinacsv[[#This Row],[Precio Unitario]]-cocinacsv[[#This Row],[Costo Unitario]]</f>
        <v>15</v>
      </c>
      <c r="K630">
        <f>cocinacsv[[#This Row],[Precio Unitario]]</f>
        <v>40</v>
      </c>
      <c r="L630" s="1">
        <f>(cocinacsv[[#This Row],[Ganancia neta]]*cocinacsv[[#This Row],[Cantidad Ordenada]])/(cocinacsv[[#This Row],[Precio Unitario]]*cocinacsv[[#This Row],[Cantidad Ordenada]])</f>
        <v>0.375</v>
      </c>
      <c r="M630">
        <f>cocinacsv[[#This Row],[Ganancia bruta]]*cocinacsv[[#This Row],[Cantidad Ordenada]]</f>
        <v>80</v>
      </c>
    </row>
    <row r="631" spans="1:13" x14ac:dyDescent="0.25">
      <c r="A631">
        <v>245</v>
      </c>
      <c r="B631">
        <v>11</v>
      </c>
      <c r="C631" t="s">
        <v>44</v>
      </c>
      <c r="D631" t="s">
        <v>1144</v>
      </c>
      <c r="E631">
        <v>22</v>
      </c>
      <c r="F631">
        <v>36</v>
      </c>
      <c r="G631">
        <v>3</v>
      </c>
      <c r="H631">
        <v>25</v>
      </c>
      <c r="I631" t="s">
        <v>1137</v>
      </c>
      <c r="J631">
        <f>cocinacsv[[#This Row],[Precio Unitario]]-cocinacsv[[#This Row],[Costo Unitario]]</f>
        <v>14</v>
      </c>
      <c r="K631">
        <f>cocinacsv[[#This Row],[Precio Unitario]]</f>
        <v>36</v>
      </c>
      <c r="L631" s="1">
        <f>(cocinacsv[[#This Row],[Ganancia neta]]*cocinacsv[[#This Row],[Cantidad Ordenada]])/(cocinacsv[[#This Row],[Precio Unitario]]*cocinacsv[[#This Row],[Cantidad Ordenada]])</f>
        <v>0.3888888888888889</v>
      </c>
      <c r="M631">
        <f>cocinacsv[[#This Row],[Ganancia bruta]]*cocinacsv[[#This Row],[Cantidad Ordenada]]</f>
        <v>108</v>
      </c>
    </row>
    <row r="632" spans="1:13" x14ac:dyDescent="0.25">
      <c r="A632">
        <v>246</v>
      </c>
      <c r="B632">
        <v>2</v>
      </c>
      <c r="C632" t="s">
        <v>50</v>
      </c>
      <c r="D632" t="s">
        <v>1142</v>
      </c>
      <c r="E632">
        <v>16</v>
      </c>
      <c r="F632">
        <v>27</v>
      </c>
      <c r="G632">
        <v>3</v>
      </c>
      <c r="H632">
        <v>36</v>
      </c>
      <c r="I632" t="s">
        <v>1137</v>
      </c>
      <c r="J632">
        <f>cocinacsv[[#This Row],[Precio Unitario]]-cocinacsv[[#This Row],[Costo Unitario]]</f>
        <v>11</v>
      </c>
      <c r="K632">
        <f>cocinacsv[[#This Row],[Precio Unitario]]</f>
        <v>27</v>
      </c>
      <c r="L632" s="1">
        <f>(cocinacsv[[#This Row],[Ganancia neta]]*cocinacsv[[#This Row],[Cantidad Ordenada]])/(cocinacsv[[#This Row],[Precio Unitario]]*cocinacsv[[#This Row],[Cantidad Ordenada]])</f>
        <v>0.40740740740740738</v>
      </c>
      <c r="M632">
        <f>cocinacsv[[#This Row],[Ganancia bruta]]*cocinacsv[[#This Row],[Cantidad Ordenada]]</f>
        <v>81</v>
      </c>
    </row>
    <row r="633" spans="1:13" x14ac:dyDescent="0.25">
      <c r="A633">
        <v>246</v>
      </c>
      <c r="B633">
        <v>2</v>
      </c>
      <c r="C633" t="s">
        <v>75</v>
      </c>
      <c r="D633" t="s">
        <v>1139</v>
      </c>
      <c r="E633">
        <v>14</v>
      </c>
      <c r="F633">
        <v>24</v>
      </c>
      <c r="G633">
        <v>2</v>
      </c>
      <c r="H633">
        <v>10</v>
      </c>
      <c r="I633" t="s">
        <v>1136</v>
      </c>
      <c r="J633">
        <f>cocinacsv[[#This Row],[Precio Unitario]]-cocinacsv[[#This Row],[Costo Unitario]]</f>
        <v>10</v>
      </c>
      <c r="K633">
        <f>cocinacsv[[#This Row],[Precio Unitario]]</f>
        <v>24</v>
      </c>
      <c r="L633" s="1">
        <f>(cocinacsv[[#This Row],[Ganancia neta]]*cocinacsv[[#This Row],[Cantidad Ordenada]])/(cocinacsv[[#This Row],[Precio Unitario]]*cocinacsv[[#This Row],[Cantidad Ordenada]])</f>
        <v>0.41666666666666669</v>
      </c>
      <c r="M633">
        <f>cocinacsv[[#This Row],[Ganancia bruta]]*cocinacsv[[#This Row],[Cantidad Ordenada]]</f>
        <v>48</v>
      </c>
    </row>
    <row r="634" spans="1:13" x14ac:dyDescent="0.25">
      <c r="A634">
        <v>246</v>
      </c>
      <c r="B634">
        <v>2</v>
      </c>
      <c r="C634" t="s">
        <v>19</v>
      </c>
      <c r="D634" t="s">
        <v>1149</v>
      </c>
      <c r="E634">
        <v>21</v>
      </c>
      <c r="F634">
        <v>35</v>
      </c>
      <c r="G634">
        <v>3</v>
      </c>
      <c r="H634">
        <v>48</v>
      </c>
      <c r="I634" t="s">
        <v>1136</v>
      </c>
      <c r="J634">
        <f>cocinacsv[[#This Row],[Precio Unitario]]-cocinacsv[[#This Row],[Costo Unitario]]</f>
        <v>14</v>
      </c>
      <c r="K634">
        <f>cocinacsv[[#This Row],[Precio Unitario]]</f>
        <v>35</v>
      </c>
      <c r="L634" s="1">
        <f>(cocinacsv[[#This Row],[Ganancia neta]]*cocinacsv[[#This Row],[Cantidad Ordenada]])/(cocinacsv[[#This Row],[Precio Unitario]]*cocinacsv[[#This Row],[Cantidad Ordenada]])</f>
        <v>0.4</v>
      </c>
      <c r="M634">
        <f>cocinacsv[[#This Row],[Ganancia bruta]]*cocinacsv[[#This Row],[Cantidad Ordenada]]</f>
        <v>105</v>
      </c>
    </row>
    <row r="635" spans="1:13" x14ac:dyDescent="0.25">
      <c r="A635">
        <v>246</v>
      </c>
      <c r="B635">
        <v>2</v>
      </c>
      <c r="C635" t="s">
        <v>56</v>
      </c>
      <c r="D635" t="s">
        <v>1141</v>
      </c>
      <c r="E635">
        <v>19</v>
      </c>
      <c r="F635">
        <v>31</v>
      </c>
      <c r="G635">
        <v>3</v>
      </c>
      <c r="H635">
        <v>52</v>
      </c>
      <c r="I635" t="s">
        <v>1136</v>
      </c>
      <c r="J635">
        <f>cocinacsv[[#This Row],[Precio Unitario]]-cocinacsv[[#This Row],[Costo Unitario]]</f>
        <v>12</v>
      </c>
      <c r="K635">
        <f>cocinacsv[[#This Row],[Precio Unitario]]</f>
        <v>31</v>
      </c>
      <c r="L635" s="1">
        <f>(cocinacsv[[#This Row],[Ganancia neta]]*cocinacsv[[#This Row],[Cantidad Ordenada]])/(cocinacsv[[#This Row],[Precio Unitario]]*cocinacsv[[#This Row],[Cantidad Ordenada]])</f>
        <v>0.38709677419354838</v>
      </c>
      <c r="M635">
        <f>cocinacsv[[#This Row],[Ganancia bruta]]*cocinacsv[[#This Row],[Cantidad Ordenada]]</f>
        <v>93</v>
      </c>
    </row>
    <row r="636" spans="1:13" x14ac:dyDescent="0.25">
      <c r="A636">
        <v>247</v>
      </c>
      <c r="B636">
        <v>11</v>
      </c>
      <c r="C636" t="s">
        <v>112</v>
      </c>
      <c r="D636" t="s">
        <v>1146</v>
      </c>
      <c r="E636">
        <v>20</v>
      </c>
      <c r="F636">
        <v>33</v>
      </c>
      <c r="G636">
        <v>2</v>
      </c>
      <c r="H636">
        <v>59</v>
      </c>
      <c r="I636" t="s">
        <v>1137</v>
      </c>
      <c r="J636">
        <f>cocinacsv[[#This Row],[Precio Unitario]]-cocinacsv[[#This Row],[Costo Unitario]]</f>
        <v>13</v>
      </c>
      <c r="K636">
        <f>cocinacsv[[#This Row],[Precio Unitario]]</f>
        <v>33</v>
      </c>
      <c r="L636" s="1">
        <f>(cocinacsv[[#This Row],[Ganancia neta]]*cocinacsv[[#This Row],[Cantidad Ordenada]])/(cocinacsv[[#This Row],[Precio Unitario]]*cocinacsv[[#This Row],[Cantidad Ordenada]])</f>
        <v>0.39393939393939392</v>
      </c>
      <c r="M636">
        <f>cocinacsv[[#This Row],[Ganancia bruta]]*cocinacsv[[#This Row],[Cantidad Ordenada]]</f>
        <v>66</v>
      </c>
    </row>
    <row r="637" spans="1:13" x14ac:dyDescent="0.25">
      <c r="A637">
        <v>248</v>
      </c>
      <c r="B637">
        <v>12</v>
      </c>
      <c r="C637" t="s">
        <v>38</v>
      </c>
      <c r="D637" t="s">
        <v>1152</v>
      </c>
      <c r="E637">
        <v>20</v>
      </c>
      <c r="F637">
        <v>34</v>
      </c>
      <c r="G637">
        <v>1</v>
      </c>
      <c r="H637">
        <v>32</v>
      </c>
      <c r="I637" t="s">
        <v>1137</v>
      </c>
      <c r="J637">
        <f>cocinacsv[[#This Row],[Precio Unitario]]-cocinacsv[[#This Row],[Costo Unitario]]</f>
        <v>14</v>
      </c>
      <c r="K637">
        <f>cocinacsv[[#This Row],[Precio Unitario]]</f>
        <v>34</v>
      </c>
      <c r="L637" s="1">
        <f>(cocinacsv[[#This Row],[Ganancia neta]]*cocinacsv[[#This Row],[Cantidad Ordenada]])/(cocinacsv[[#This Row],[Precio Unitario]]*cocinacsv[[#This Row],[Cantidad Ordenada]])</f>
        <v>0.41176470588235292</v>
      </c>
      <c r="M637">
        <f>cocinacsv[[#This Row],[Ganancia bruta]]*cocinacsv[[#This Row],[Cantidad Ordenada]]</f>
        <v>34</v>
      </c>
    </row>
    <row r="638" spans="1:13" x14ac:dyDescent="0.25">
      <c r="A638">
        <v>248</v>
      </c>
      <c r="B638">
        <v>12</v>
      </c>
      <c r="C638" t="s">
        <v>26</v>
      </c>
      <c r="D638" t="s">
        <v>1145</v>
      </c>
      <c r="E638">
        <v>17</v>
      </c>
      <c r="F638">
        <v>29</v>
      </c>
      <c r="G638">
        <v>3</v>
      </c>
      <c r="H638">
        <v>51</v>
      </c>
      <c r="I638" t="s">
        <v>1137</v>
      </c>
      <c r="J638">
        <f>cocinacsv[[#This Row],[Precio Unitario]]-cocinacsv[[#This Row],[Costo Unitario]]</f>
        <v>12</v>
      </c>
      <c r="K638">
        <f>cocinacsv[[#This Row],[Precio Unitario]]</f>
        <v>29</v>
      </c>
      <c r="L638" s="1">
        <f>(cocinacsv[[#This Row],[Ganancia neta]]*cocinacsv[[#This Row],[Cantidad Ordenada]])/(cocinacsv[[#This Row],[Precio Unitario]]*cocinacsv[[#This Row],[Cantidad Ordenada]])</f>
        <v>0.41379310344827586</v>
      </c>
      <c r="M638">
        <f>cocinacsv[[#This Row],[Ganancia bruta]]*cocinacsv[[#This Row],[Cantidad Ordenada]]</f>
        <v>87</v>
      </c>
    </row>
    <row r="639" spans="1:13" x14ac:dyDescent="0.25">
      <c r="A639">
        <v>248</v>
      </c>
      <c r="B639">
        <v>12</v>
      </c>
      <c r="C639" t="s">
        <v>50</v>
      </c>
      <c r="D639" t="s">
        <v>1142</v>
      </c>
      <c r="E639">
        <v>16</v>
      </c>
      <c r="F639">
        <v>27</v>
      </c>
      <c r="G639">
        <v>2</v>
      </c>
      <c r="H639">
        <v>6</v>
      </c>
      <c r="I639" t="s">
        <v>1137</v>
      </c>
      <c r="J639">
        <f>cocinacsv[[#This Row],[Precio Unitario]]-cocinacsv[[#This Row],[Costo Unitario]]</f>
        <v>11</v>
      </c>
      <c r="K639">
        <f>cocinacsv[[#This Row],[Precio Unitario]]</f>
        <v>27</v>
      </c>
      <c r="L639" s="1">
        <f>(cocinacsv[[#This Row],[Ganancia neta]]*cocinacsv[[#This Row],[Cantidad Ordenada]])/(cocinacsv[[#This Row],[Precio Unitario]]*cocinacsv[[#This Row],[Cantidad Ordenada]])</f>
        <v>0.40740740740740738</v>
      </c>
      <c r="M639">
        <f>cocinacsv[[#This Row],[Ganancia bruta]]*cocinacsv[[#This Row],[Cantidad Ordenada]]</f>
        <v>54</v>
      </c>
    </row>
    <row r="640" spans="1:13" x14ac:dyDescent="0.25">
      <c r="A640">
        <v>248</v>
      </c>
      <c r="B640">
        <v>12</v>
      </c>
      <c r="C640" t="s">
        <v>60</v>
      </c>
      <c r="D640" t="s">
        <v>1158</v>
      </c>
      <c r="E640">
        <v>15</v>
      </c>
      <c r="F640">
        <v>25</v>
      </c>
      <c r="G640">
        <v>2</v>
      </c>
      <c r="H640">
        <v>31</v>
      </c>
      <c r="I640" t="s">
        <v>1136</v>
      </c>
      <c r="J640">
        <f>cocinacsv[[#This Row],[Precio Unitario]]-cocinacsv[[#This Row],[Costo Unitario]]</f>
        <v>10</v>
      </c>
      <c r="K640">
        <f>cocinacsv[[#This Row],[Precio Unitario]]</f>
        <v>25</v>
      </c>
      <c r="L640" s="1">
        <f>(cocinacsv[[#This Row],[Ganancia neta]]*cocinacsv[[#This Row],[Cantidad Ordenada]])/(cocinacsv[[#This Row],[Precio Unitario]]*cocinacsv[[#This Row],[Cantidad Ordenada]])</f>
        <v>0.4</v>
      </c>
      <c r="M640">
        <f>cocinacsv[[#This Row],[Ganancia bruta]]*cocinacsv[[#This Row],[Cantidad Ordenada]]</f>
        <v>50</v>
      </c>
    </row>
    <row r="641" spans="1:13" x14ac:dyDescent="0.25">
      <c r="A641">
        <v>249</v>
      </c>
      <c r="B641">
        <v>8</v>
      </c>
      <c r="C641" t="s">
        <v>92</v>
      </c>
      <c r="D641" t="s">
        <v>1151</v>
      </c>
      <c r="E641">
        <v>13</v>
      </c>
      <c r="F641">
        <v>22</v>
      </c>
      <c r="G641">
        <v>2</v>
      </c>
      <c r="H641">
        <v>51</v>
      </c>
      <c r="I641" t="s">
        <v>1137</v>
      </c>
      <c r="J641">
        <f>cocinacsv[[#This Row],[Precio Unitario]]-cocinacsv[[#This Row],[Costo Unitario]]</f>
        <v>9</v>
      </c>
      <c r="K641">
        <f>cocinacsv[[#This Row],[Precio Unitario]]</f>
        <v>22</v>
      </c>
      <c r="L641" s="1">
        <f>(cocinacsv[[#This Row],[Ganancia neta]]*cocinacsv[[#This Row],[Cantidad Ordenada]])/(cocinacsv[[#This Row],[Precio Unitario]]*cocinacsv[[#This Row],[Cantidad Ordenada]])</f>
        <v>0.40909090909090912</v>
      </c>
      <c r="M641">
        <f>cocinacsv[[#This Row],[Ganancia bruta]]*cocinacsv[[#This Row],[Cantidad Ordenada]]</f>
        <v>44</v>
      </c>
    </row>
    <row r="642" spans="1:13" x14ac:dyDescent="0.25">
      <c r="A642">
        <v>249</v>
      </c>
      <c r="B642">
        <v>8</v>
      </c>
      <c r="C642" t="s">
        <v>46</v>
      </c>
      <c r="D642" t="s">
        <v>1156</v>
      </c>
      <c r="E642">
        <v>10</v>
      </c>
      <c r="F642">
        <v>18</v>
      </c>
      <c r="G642">
        <v>2</v>
      </c>
      <c r="H642">
        <v>58</v>
      </c>
      <c r="I642" t="s">
        <v>1136</v>
      </c>
      <c r="J642">
        <f>cocinacsv[[#This Row],[Precio Unitario]]-cocinacsv[[#This Row],[Costo Unitario]]</f>
        <v>8</v>
      </c>
      <c r="K642">
        <f>cocinacsv[[#This Row],[Precio Unitario]]</f>
        <v>18</v>
      </c>
      <c r="L642" s="1">
        <f>(cocinacsv[[#This Row],[Ganancia neta]]*cocinacsv[[#This Row],[Cantidad Ordenada]])/(cocinacsv[[#This Row],[Precio Unitario]]*cocinacsv[[#This Row],[Cantidad Ordenada]])</f>
        <v>0.44444444444444442</v>
      </c>
      <c r="M642">
        <f>cocinacsv[[#This Row],[Ganancia bruta]]*cocinacsv[[#This Row],[Cantidad Ordenada]]</f>
        <v>36</v>
      </c>
    </row>
    <row r="643" spans="1:13" x14ac:dyDescent="0.25">
      <c r="A643">
        <v>250</v>
      </c>
      <c r="B643">
        <v>8</v>
      </c>
      <c r="C643" t="s">
        <v>66</v>
      </c>
      <c r="D643" t="s">
        <v>1153</v>
      </c>
      <c r="E643">
        <v>12</v>
      </c>
      <c r="F643">
        <v>20</v>
      </c>
      <c r="G643">
        <v>1</v>
      </c>
      <c r="H643">
        <v>29</v>
      </c>
      <c r="I643" t="s">
        <v>1137</v>
      </c>
      <c r="J643">
        <f>cocinacsv[[#This Row],[Precio Unitario]]-cocinacsv[[#This Row],[Costo Unitario]]</f>
        <v>8</v>
      </c>
      <c r="K643">
        <f>cocinacsv[[#This Row],[Precio Unitario]]</f>
        <v>20</v>
      </c>
      <c r="L643" s="1">
        <f>(cocinacsv[[#This Row],[Ganancia neta]]*cocinacsv[[#This Row],[Cantidad Ordenada]])/(cocinacsv[[#This Row],[Precio Unitario]]*cocinacsv[[#This Row],[Cantidad Ordenada]])</f>
        <v>0.4</v>
      </c>
      <c r="M643">
        <f>cocinacsv[[#This Row],[Ganancia bruta]]*cocinacsv[[#This Row],[Cantidad Ordenada]]</f>
        <v>20</v>
      </c>
    </row>
    <row r="644" spans="1:13" x14ac:dyDescent="0.25">
      <c r="A644">
        <v>251</v>
      </c>
      <c r="B644">
        <v>12</v>
      </c>
      <c r="C644" t="s">
        <v>71</v>
      </c>
      <c r="D644" t="s">
        <v>1157</v>
      </c>
      <c r="E644">
        <v>15</v>
      </c>
      <c r="F644">
        <v>26</v>
      </c>
      <c r="G644">
        <v>1</v>
      </c>
      <c r="H644">
        <v>25</v>
      </c>
      <c r="I644" t="s">
        <v>1137</v>
      </c>
      <c r="J644">
        <f>cocinacsv[[#This Row],[Precio Unitario]]-cocinacsv[[#This Row],[Costo Unitario]]</f>
        <v>11</v>
      </c>
      <c r="K644">
        <f>cocinacsv[[#This Row],[Precio Unitario]]</f>
        <v>26</v>
      </c>
      <c r="L644" s="1">
        <f>(cocinacsv[[#This Row],[Ganancia neta]]*cocinacsv[[#This Row],[Cantidad Ordenada]])/(cocinacsv[[#This Row],[Precio Unitario]]*cocinacsv[[#This Row],[Cantidad Ordenada]])</f>
        <v>0.42307692307692307</v>
      </c>
      <c r="M644">
        <f>cocinacsv[[#This Row],[Ganancia bruta]]*cocinacsv[[#This Row],[Cantidad Ordenada]]</f>
        <v>26</v>
      </c>
    </row>
    <row r="645" spans="1:13" x14ac:dyDescent="0.25">
      <c r="A645">
        <v>251</v>
      </c>
      <c r="B645">
        <v>12</v>
      </c>
      <c r="C645" t="s">
        <v>92</v>
      </c>
      <c r="D645" t="s">
        <v>1151</v>
      </c>
      <c r="E645">
        <v>13</v>
      </c>
      <c r="F645">
        <v>22</v>
      </c>
      <c r="G645">
        <v>1</v>
      </c>
      <c r="H645">
        <v>34</v>
      </c>
      <c r="I645" t="s">
        <v>1136</v>
      </c>
      <c r="J645">
        <f>cocinacsv[[#This Row],[Precio Unitario]]-cocinacsv[[#This Row],[Costo Unitario]]</f>
        <v>9</v>
      </c>
      <c r="K645">
        <f>cocinacsv[[#This Row],[Precio Unitario]]</f>
        <v>22</v>
      </c>
      <c r="L645" s="1">
        <f>(cocinacsv[[#This Row],[Ganancia neta]]*cocinacsv[[#This Row],[Cantidad Ordenada]])/(cocinacsv[[#This Row],[Precio Unitario]]*cocinacsv[[#This Row],[Cantidad Ordenada]])</f>
        <v>0.40909090909090912</v>
      </c>
      <c r="M645">
        <f>cocinacsv[[#This Row],[Ganancia bruta]]*cocinacsv[[#This Row],[Cantidad Ordenada]]</f>
        <v>22</v>
      </c>
    </row>
    <row r="646" spans="1:13" x14ac:dyDescent="0.25">
      <c r="A646">
        <v>251</v>
      </c>
      <c r="B646">
        <v>12</v>
      </c>
      <c r="C646" t="s">
        <v>89</v>
      </c>
      <c r="D646" t="s">
        <v>1154</v>
      </c>
      <c r="E646">
        <v>14</v>
      </c>
      <c r="F646">
        <v>23</v>
      </c>
      <c r="G646">
        <v>1</v>
      </c>
      <c r="H646">
        <v>23</v>
      </c>
      <c r="I646" t="s">
        <v>1137</v>
      </c>
      <c r="J646">
        <f>cocinacsv[[#This Row],[Precio Unitario]]-cocinacsv[[#This Row],[Costo Unitario]]</f>
        <v>9</v>
      </c>
      <c r="K646">
        <f>cocinacsv[[#This Row],[Precio Unitario]]</f>
        <v>23</v>
      </c>
      <c r="L646" s="1">
        <f>(cocinacsv[[#This Row],[Ganancia neta]]*cocinacsv[[#This Row],[Cantidad Ordenada]])/(cocinacsv[[#This Row],[Precio Unitario]]*cocinacsv[[#This Row],[Cantidad Ordenada]])</f>
        <v>0.39130434782608697</v>
      </c>
      <c r="M646">
        <f>cocinacsv[[#This Row],[Ganancia bruta]]*cocinacsv[[#This Row],[Cantidad Ordenada]]</f>
        <v>23</v>
      </c>
    </row>
    <row r="647" spans="1:13" x14ac:dyDescent="0.25">
      <c r="A647">
        <v>251</v>
      </c>
      <c r="B647">
        <v>12</v>
      </c>
      <c r="C647" t="s">
        <v>53</v>
      </c>
      <c r="D647" t="s">
        <v>1148</v>
      </c>
      <c r="E647">
        <v>11</v>
      </c>
      <c r="F647">
        <v>19</v>
      </c>
      <c r="G647">
        <v>2</v>
      </c>
      <c r="H647">
        <v>40</v>
      </c>
      <c r="I647" t="s">
        <v>1137</v>
      </c>
      <c r="J647">
        <f>cocinacsv[[#This Row],[Precio Unitario]]-cocinacsv[[#This Row],[Costo Unitario]]</f>
        <v>8</v>
      </c>
      <c r="K647">
        <f>cocinacsv[[#This Row],[Precio Unitario]]</f>
        <v>19</v>
      </c>
      <c r="L647" s="1">
        <f>(cocinacsv[[#This Row],[Ganancia neta]]*cocinacsv[[#This Row],[Cantidad Ordenada]])/(cocinacsv[[#This Row],[Precio Unitario]]*cocinacsv[[#This Row],[Cantidad Ordenada]])</f>
        <v>0.42105263157894735</v>
      </c>
      <c r="M647">
        <f>cocinacsv[[#This Row],[Ganancia bruta]]*cocinacsv[[#This Row],[Cantidad Ordenada]]</f>
        <v>38</v>
      </c>
    </row>
    <row r="648" spans="1:13" x14ac:dyDescent="0.25">
      <c r="A648">
        <v>252</v>
      </c>
      <c r="B648">
        <v>4</v>
      </c>
      <c r="C648" t="s">
        <v>60</v>
      </c>
      <c r="D648" t="s">
        <v>1158</v>
      </c>
      <c r="E648">
        <v>15</v>
      </c>
      <c r="F648">
        <v>25</v>
      </c>
      <c r="G648">
        <v>2</v>
      </c>
      <c r="H648">
        <v>53</v>
      </c>
      <c r="I648" t="s">
        <v>1137</v>
      </c>
      <c r="J648">
        <f>cocinacsv[[#This Row],[Precio Unitario]]-cocinacsv[[#This Row],[Costo Unitario]]</f>
        <v>10</v>
      </c>
      <c r="K648">
        <f>cocinacsv[[#This Row],[Precio Unitario]]</f>
        <v>25</v>
      </c>
      <c r="L648" s="1">
        <f>(cocinacsv[[#This Row],[Ganancia neta]]*cocinacsv[[#This Row],[Cantidad Ordenada]])/(cocinacsv[[#This Row],[Precio Unitario]]*cocinacsv[[#This Row],[Cantidad Ordenada]])</f>
        <v>0.4</v>
      </c>
      <c r="M648">
        <f>cocinacsv[[#This Row],[Ganancia bruta]]*cocinacsv[[#This Row],[Cantidad Ordenada]]</f>
        <v>50</v>
      </c>
    </row>
    <row r="649" spans="1:13" x14ac:dyDescent="0.25">
      <c r="A649">
        <v>252</v>
      </c>
      <c r="B649">
        <v>4</v>
      </c>
      <c r="C649" t="s">
        <v>71</v>
      </c>
      <c r="D649" t="s">
        <v>1157</v>
      </c>
      <c r="E649">
        <v>15</v>
      </c>
      <c r="F649">
        <v>26</v>
      </c>
      <c r="G649">
        <v>2</v>
      </c>
      <c r="H649">
        <v>31</v>
      </c>
      <c r="I649" t="s">
        <v>1136</v>
      </c>
      <c r="J649">
        <f>cocinacsv[[#This Row],[Precio Unitario]]-cocinacsv[[#This Row],[Costo Unitario]]</f>
        <v>11</v>
      </c>
      <c r="K649">
        <f>cocinacsv[[#This Row],[Precio Unitario]]</f>
        <v>26</v>
      </c>
      <c r="L649" s="1">
        <f>(cocinacsv[[#This Row],[Ganancia neta]]*cocinacsv[[#This Row],[Cantidad Ordenada]])/(cocinacsv[[#This Row],[Precio Unitario]]*cocinacsv[[#This Row],[Cantidad Ordenada]])</f>
        <v>0.42307692307692307</v>
      </c>
      <c r="M649">
        <f>cocinacsv[[#This Row],[Ganancia bruta]]*cocinacsv[[#This Row],[Cantidad Ordenada]]</f>
        <v>52</v>
      </c>
    </row>
    <row r="650" spans="1:13" x14ac:dyDescent="0.25">
      <c r="A650">
        <v>253</v>
      </c>
      <c r="B650">
        <v>8</v>
      </c>
      <c r="C650" t="s">
        <v>60</v>
      </c>
      <c r="D650" t="s">
        <v>1158</v>
      </c>
      <c r="E650">
        <v>15</v>
      </c>
      <c r="F650">
        <v>25</v>
      </c>
      <c r="G650">
        <v>1</v>
      </c>
      <c r="H650">
        <v>18</v>
      </c>
      <c r="I650" t="s">
        <v>1136</v>
      </c>
      <c r="J650">
        <f>cocinacsv[[#This Row],[Precio Unitario]]-cocinacsv[[#This Row],[Costo Unitario]]</f>
        <v>10</v>
      </c>
      <c r="K650">
        <f>cocinacsv[[#This Row],[Precio Unitario]]</f>
        <v>25</v>
      </c>
      <c r="L650" s="1">
        <f>(cocinacsv[[#This Row],[Ganancia neta]]*cocinacsv[[#This Row],[Cantidad Ordenada]])/(cocinacsv[[#This Row],[Precio Unitario]]*cocinacsv[[#This Row],[Cantidad Ordenada]])</f>
        <v>0.4</v>
      </c>
      <c r="M650">
        <f>cocinacsv[[#This Row],[Ganancia bruta]]*cocinacsv[[#This Row],[Cantidad Ordenada]]</f>
        <v>25</v>
      </c>
    </row>
    <row r="651" spans="1:13" x14ac:dyDescent="0.25">
      <c r="A651">
        <v>253</v>
      </c>
      <c r="B651">
        <v>8</v>
      </c>
      <c r="C651" t="s">
        <v>42</v>
      </c>
      <c r="D651" t="s">
        <v>1155</v>
      </c>
      <c r="E651">
        <v>13</v>
      </c>
      <c r="F651">
        <v>21</v>
      </c>
      <c r="G651">
        <v>2</v>
      </c>
      <c r="H651">
        <v>8</v>
      </c>
      <c r="I651" t="s">
        <v>1136</v>
      </c>
      <c r="J651">
        <f>cocinacsv[[#This Row],[Precio Unitario]]-cocinacsv[[#This Row],[Costo Unitario]]</f>
        <v>8</v>
      </c>
      <c r="K651">
        <f>cocinacsv[[#This Row],[Precio Unitario]]</f>
        <v>21</v>
      </c>
      <c r="L651" s="1">
        <f>(cocinacsv[[#This Row],[Ganancia neta]]*cocinacsv[[#This Row],[Cantidad Ordenada]])/(cocinacsv[[#This Row],[Precio Unitario]]*cocinacsv[[#This Row],[Cantidad Ordenada]])</f>
        <v>0.38095238095238093</v>
      </c>
      <c r="M651">
        <f>cocinacsv[[#This Row],[Ganancia bruta]]*cocinacsv[[#This Row],[Cantidad Ordenada]]</f>
        <v>42</v>
      </c>
    </row>
    <row r="652" spans="1:13" x14ac:dyDescent="0.25">
      <c r="A652">
        <v>253</v>
      </c>
      <c r="B652">
        <v>8</v>
      </c>
      <c r="C652" t="s">
        <v>26</v>
      </c>
      <c r="D652" t="s">
        <v>1145</v>
      </c>
      <c r="E652">
        <v>17</v>
      </c>
      <c r="F652">
        <v>29</v>
      </c>
      <c r="G652">
        <v>3</v>
      </c>
      <c r="H652">
        <v>29</v>
      </c>
      <c r="I652" t="s">
        <v>1137</v>
      </c>
      <c r="J652">
        <f>cocinacsv[[#This Row],[Precio Unitario]]-cocinacsv[[#This Row],[Costo Unitario]]</f>
        <v>12</v>
      </c>
      <c r="K652">
        <f>cocinacsv[[#This Row],[Precio Unitario]]</f>
        <v>29</v>
      </c>
      <c r="L652" s="1">
        <f>(cocinacsv[[#This Row],[Ganancia neta]]*cocinacsv[[#This Row],[Cantidad Ordenada]])/(cocinacsv[[#This Row],[Precio Unitario]]*cocinacsv[[#This Row],[Cantidad Ordenada]])</f>
        <v>0.41379310344827586</v>
      </c>
      <c r="M652">
        <f>cocinacsv[[#This Row],[Ganancia bruta]]*cocinacsv[[#This Row],[Cantidad Ordenada]]</f>
        <v>87</v>
      </c>
    </row>
    <row r="653" spans="1:13" x14ac:dyDescent="0.25">
      <c r="A653">
        <v>254</v>
      </c>
      <c r="B653">
        <v>10</v>
      </c>
      <c r="C653" t="s">
        <v>56</v>
      </c>
      <c r="D653" t="s">
        <v>1141</v>
      </c>
      <c r="E653">
        <v>19</v>
      </c>
      <c r="F653">
        <v>31</v>
      </c>
      <c r="G653">
        <v>3</v>
      </c>
      <c r="H653">
        <v>33</v>
      </c>
      <c r="I653" t="s">
        <v>1136</v>
      </c>
      <c r="J653">
        <f>cocinacsv[[#This Row],[Precio Unitario]]-cocinacsv[[#This Row],[Costo Unitario]]</f>
        <v>12</v>
      </c>
      <c r="K653">
        <f>cocinacsv[[#This Row],[Precio Unitario]]</f>
        <v>31</v>
      </c>
      <c r="L653" s="1">
        <f>(cocinacsv[[#This Row],[Ganancia neta]]*cocinacsv[[#This Row],[Cantidad Ordenada]])/(cocinacsv[[#This Row],[Precio Unitario]]*cocinacsv[[#This Row],[Cantidad Ordenada]])</f>
        <v>0.38709677419354838</v>
      </c>
      <c r="M653">
        <f>cocinacsv[[#This Row],[Ganancia bruta]]*cocinacsv[[#This Row],[Cantidad Ordenada]]</f>
        <v>93</v>
      </c>
    </row>
    <row r="654" spans="1:13" x14ac:dyDescent="0.25">
      <c r="A654">
        <v>254</v>
      </c>
      <c r="B654">
        <v>10</v>
      </c>
      <c r="C654" t="s">
        <v>71</v>
      </c>
      <c r="D654" t="s">
        <v>1157</v>
      </c>
      <c r="E654">
        <v>15</v>
      </c>
      <c r="F654">
        <v>26</v>
      </c>
      <c r="G654">
        <v>2</v>
      </c>
      <c r="H654">
        <v>10</v>
      </c>
      <c r="I654" t="s">
        <v>1137</v>
      </c>
      <c r="J654">
        <f>cocinacsv[[#This Row],[Precio Unitario]]-cocinacsv[[#This Row],[Costo Unitario]]</f>
        <v>11</v>
      </c>
      <c r="K654">
        <f>cocinacsv[[#This Row],[Precio Unitario]]</f>
        <v>26</v>
      </c>
      <c r="L654" s="1">
        <f>(cocinacsv[[#This Row],[Ganancia neta]]*cocinacsv[[#This Row],[Cantidad Ordenada]])/(cocinacsv[[#This Row],[Precio Unitario]]*cocinacsv[[#This Row],[Cantidad Ordenada]])</f>
        <v>0.42307692307692307</v>
      </c>
      <c r="M654">
        <f>cocinacsv[[#This Row],[Ganancia bruta]]*cocinacsv[[#This Row],[Cantidad Ordenada]]</f>
        <v>52</v>
      </c>
    </row>
    <row r="655" spans="1:13" x14ac:dyDescent="0.25">
      <c r="A655">
        <v>254</v>
      </c>
      <c r="B655">
        <v>10</v>
      </c>
      <c r="C655" t="s">
        <v>38</v>
      </c>
      <c r="D655" t="s">
        <v>1152</v>
      </c>
      <c r="E655">
        <v>20</v>
      </c>
      <c r="F655">
        <v>34</v>
      </c>
      <c r="G655">
        <v>2</v>
      </c>
      <c r="H655">
        <v>56</v>
      </c>
      <c r="I655" t="s">
        <v>1136</v>
      </c>
      <c r="J655">
        <f>cocinacsv[[#This Row],[Precio Unitario]]-cocinacsv[[#This Row],[Costo Unitario]]</f>
        <v>14</v>
      </c>
      <c r="K655">
        <f>cocinacsv[[#This Row],[Precio Unitario]]</f>
        <v>34</v>
      </c>
      <c r="L655" s="1">
        <f>(cocinacsv[[#This Row],[Ganancia neta]]*cocinacsv[[#This Row],[Cantidad Ordenada]])/(cocinacsv[[#This Row],[Precio Unitario]]*cocinacsv[[#This Row],[Cantidad Ordenada]])</f>
        <v>0.41176470588235292</v>
      </c>
      <c r="M655">
        <f>cocinacsv[[#This Row],[Ganancia bruta]]*cocinacsv[[#This Row],[Cantidad Ordenada]]</f>
        <v>68</v>
      </c>
    </row>
    <row r="656" spans="1:13" x14ac:dyDescent="0.25">
      <c r="A656">
        <v>254</v>
      </c>
      <c r="B656">
        <v>10</v>
      </c>
      <c r="C656" t="s">
        <v>30</v>
      </c>
      <c r="D656" t="s">
        <v>1147</v>
      </c>
      <c r="E656">
        <v>16</v>
      </c>
      <c r="F656">
        <v>28</v>
      </c>
      <c r="G656">
        <v>3</v>
      </c>
      <c r="H656">
        <v>42</v>
      </c>
      <c r="I656" t="s">
        <v>1137</v>
      </c>
      <c r="J656">
        <f>cocinacsv[[#This Row],[Precio Unitario]]-cocinacsv[[#This Row],[Costo Unitario]]</f>
        <v>12</v>
      </c>
      <c r="K656">
        <f>cocinacsv[[#This Row],[Precio Unitario]]</f>
        <v>28</v>
      </c>
      <c r="L656" s="1">
        <f>(cocinacsv[[#This Row],[Ganancia neta]]*cocinacsv[[#This Row],[Cantidad Ordenada]])/(cocinacsv[[#This Row],[Precio Unitario]]*cocinacsv[[#This Row],[Cantidad Ordenada]])</f>
        <v>0.42857142857142855</v>
      </c>
      <c r="M656">
        <f>cocinacsv[[#This Row],[Ganancia bruta]]*cocinacsv[[#This Row],[Cantidad Ordenada]]</f>
        <v>84</v>
      </c>
    </row>
    <row r="657" spans="1:13" x14ac:dyDescent="0.25">
      <c r="A657">
        <v>255</v>
      </c>
      <c r="B657">
        <v>8</v>
      </c>
      <c r="C657" t="s">
        <v>60</v>
      </c>
      <c r="D657" t="s">
        <v>1158</v>
      </c>
      <c r="E657">
        <v>15</v>
      </c>
      <c r="F657">
        <v>25</v>
      </c>
      <c r="G657">
        <v>1</v>
      </c>
      <c r="H657">
        <v>37</v>
      </c>
      <c r="I657" t="s">
        <v>1136</v>
      </c>
      <c r="J657">
        <f>cocinacsv[[#This Row],[Precio Unitario]]-cocinacsv[[#This Row],[Costo Unitario]]</f>
        <v>10</v>
      </c>
      <c r="K657">
        <f>cocinacsv[[#This Row],[Precio Unitario]]</f>
        <v>25</v>
      </c>
      <c r="L657" s="1">
        <f>(cocinacsv[[#This Row],[Ganancia neta]]*cocinacsv[[#This Row],[Cantidad Ordenada]])/(cocinacsv[[#This Row],[Precio Unitario]]*cocinacsv[[#This Row],[Cantidad Ordenada]])</f>
        <v>0.4</v>
      </c>
      <c r="M657">
        <f>cocinacsv[[#This Row],[Ganancia bruta]]*cocinacsv[[#This Row],[Cantidad Ordenada]]</f>
        <v>25</v>
      </c>
    </row>
    <row r="658" spans="1:13" x14ac:dyDescent="0.25">
      <c r="A658">
        <v>256</v>
      </c>
      <c r="B658">
        <v>5</v>
      </c>
      <c r="C658" t="s">
        <v>42</v>
      </c>
      <c r="D658" t="s">
        <v>1155</v>
      </c>
      <c r="E658">
        <v>13</v>
      </c>
      <c r="F658">
        <v>21</v>
      </c>
      <c r="G658">
        <v>1</v>
      </c>
      <c r="H658">
        <v>16</v>
      </c>
      <c r="I658" t="s">
        <v>1136</v>
      </c>
      <c r="J658">
        <f>cocinacsv[[#This Row],[Precio Unitario]]-cocinacsv[[#This Row],[Costo Unitario]]</f>
        <v>8</v>
      </c>
      <c r="K658">
        <f>cocinacsv[[#This Row],[Precio Unitario]]</f>
        <v>21</v>
      </c>
      <c r="L658" s="1">
        <f>(cocinacsv[[#This Row],[Ganancia neta]]*cocinacsv[[#This Row],[Cantidad Ordenada]])/(cocinacsv[[#This Row],[Precio Unitario]]*cocinacsv[[#This Row],[Cantidad Ordenada]])</f>
        <v>0.38095238095238093</v>
      </c>
      <c r="M658">
        <f>cocinacsv[[#This Row],[Ganancia bruta]]*cocinacsv[[#This Row],[Cantidad Ordenada]]</f>
        <v>21</v>
      </c>
    </row>
    <row r="659" spans="1:13" x14ac:dyDescent="0.25">
      <c r="A659">
        <v>257</v>
      </c>
      <c r="B659">
        <v>12</v>
      </c>
      <c r="C659" t="s">
        <v>89</v>
      </c>
      <c r="D659" t="s">
        <v>1154</v>
      </c>
      <c r="E659">
        <v>14</v>
      </c>
      <c r="F659">
        <v>23</v>
      </c>
      <c r="G659">
        <v>2</v>
      </c>
      <c r="H659">
        <v>28</v>
      </c>
      <c r="I659" t="s">
        <v>1137</v>
      </c>
      <c r="J659">
        <f>cocinacsv[[#This Row],[Precio Unitario]]-cocinacsv[[#This Row],[Costo Unitario]]</f>
        <v>9</v>
      </c>
      <c r="K659">
        <f>cocinacsv[[#This Row],[Precio Unitario]]</f>
        <v>23</v>
      </c>
      <c r="L659" s="1">
        <f>(cocinacsv[[#This Row],[Ganancia neta]]*cocinacsv[[#This Row],[Cantidad Ordenada]])/(cocinacsv[[#This Row],[Precio Unitario]]*cocinacsv[[#This Row],[Cantidad Ordenada]])</f>
        <v>0.39130434782608697</v>
      </c>
      <c r="M659">
        <f>cocinacsv[[#This Row],[Ganancia bruta]]*cocinacsv[[#This Row],[Cantidad Ordenada]]</f>
        <v>46</v>
      </c>
    </row>
    <row r="660" spans="1:13" x14ac:dyDescent="0.25">
      <c r="A660">
        <v>258</v>
      </c>
      <c r="B660">
        <v>12</v>
      </c>
      <c r="C660" t="s">
        <v>60</v>
      </c>
      <c r="D660" t="s">
        <v>1158</v>
      </c>
      <c r="E660">
        <v>15</v>
      </c>
      <c r="F660">
        <v>25</v>
      </c>
      <c r="G660">
        <v>1</v>
      </c>
      <c r="H660">
        <v>59</v>
      </c>
      <c r="I660" t="s">
        <v>1136</v>
      </c>
      <c r="J660">
        <f>cocinacsv[[#This Row],[Precio Unitario]]-cocinacsv[[#This Row],[Costo Unitario]]</f>
        <v>10</v>
      </c>
      <c r="K660">
        <f>cocinacsv[[#This Row],[Precio Unitario]]</f>
        <v>25</v>
      </c>
      <c r="L660" s="1">
        <f>(cocinacsv[[#This Row],[Ganancia neta]]*cocinacsv[[#This Row],[Cantidad Ordenada]])/(cocinacsv[[#This Row],[Precio Unitario]]*cocinacsv[[#This Row],[Cantidad Ordenada]])</f>
        <v>0.4</v>
      </c>
      <c r="M660">
        <f>cocinacsv[[#This Row],[Ganancia bruta]]*cocinacsv[[#This Row],[Cantidad Ordenada]]</f>
        <v>25</v>
      </c>
    </row>
    <row r="661" spans="1:13" x14ac:dyDescent="0.25">
      <c r="A661">
        <v>258</v>
      </c>
      <c r="B661">
        <v>12</v>
      </c>
      <c r="C661" t="s">
        <v>66</v>
      </c>
      <c r="D661" t="s">
        <v>1153</v>
      </c>
      <c r="E661">
        <v>12</v>
      </c>
      <c r="F661">
        <v>20</v>
      </c>
      <c r="G661">
        <v>1</v>
      </c>
      <c r="H661">
        <v>31</v>
      </c>
      <c r="I661" t="s">
        <v>1136</v>
      </c>
      <c r="J661">
        <f>cocinacsv[[#This Row],[Precio Unitario]]-cocinacsv[[#This Row],[Costo Unitario]]</f>
        <v>8</v>
      </c>
      <c r="K661">
        <f>cocinacsv[[#This Row],[Precio Unitario]]</f>
        <v>20</v>
      </c>
      <c r="L661" s="1">
        <f>(cocinacsv[[#This Row],[Ganancia neta]]*cocinacsv[[#This Row],[Cantidad Ordenada]])/(cocinacsv[[#This Row],[Precio Unitario]]*cocinacsv[[#This Row],[Cantidad Ordenada]])</f>
        <v>0.4</v>
      </c>
      <c r="M661">
        <f>cocinacsv[[#This Row],[Ganancia bruta]]*cocinacsv[[#This Row],[Cantidad Ordenada]]</f>
        <v>20</v>
      </c>
    </row>
    <row r="662" spans="1:13" x14ac:dyDescent="0.25">
      <c r="A662">
        <v>258</v>
      </c>
      <c r="B662">
        <v>12</v>
      </c>
      <c r="C662" t="s">
        <v>105</v>
      </c>
      <c r="D662" t="s">
        <v>1150</v>
      </c>
      <c r="E662">
        <v>19</v>
      </c>
      <c r="F662">
        <v>32</v>
      </c>
      <c r="G662">
        <v>1</v>
      </c>
      <c r="H662">
        <v>5</v>
      </c>
      <c r="I662" t="s">
        <v>1136</v>
      </c>
      <c r="J662">
        <f>cocinacsv[[#This Row],[Precio Unitario]]-cocinacsv[[#This Row],[Costo Unitario]]</f>
        <v>13</v>
      </c>
      <c r="K662">
        <f>cocinacsv[[#This Row],[Precio Unitario]]</f>
        <v>32</v>
      </c>
      <c r="L662" s="1">
        <f>(cocinacsv[[#This Row],[Ganancia neta]]*cocinacsv[[#This Row],[Cantidad Ordenada]])/(cocinacsv[[#This Row],[Precio Unitario]]*cocinacsv[[#This Row],[Cantidad Ordenada]])</f>
        <v>0.40625</v>
      </c>
      <c r="M662">
        <f>cocinacsv[[#This Row],[Ganancia bruta]]*cocinacsv[[#This Row],[Cantidad Ordenada]]</f>
        <v>32</v>
      </c>
    </row>
    <row r="663" spans="1:13" x14ac:dyDescent="0.25">
      <c r="A663">
        <v>258</v>
      </c>
      <c r="B663">
        <v>12</v>
      </c>
      <c r="C663" t="s">
        <v>34</v>
      </c>
      <c r="D663" t="s">
        <v>1143</v>
      </c>
      <c r="E663">
        <v>25</v>
      </c>
      <c r="F663">
        <v>40</v>
      </c>
      <c r="G663">
        <v>1</v>
      </c>
      <c r="H663">
        <v>10</v>
      </c>
      <c r="I663" t="s">
        <v>1136</v>
      </c>
      <c r="J663">
        <f>cocinacsv[[#This Row],[Precio Unitario]]-cocinacsv[[#This Row],[Costo Unitario]]</f>
        <v>15</v>
      </c>
      <c r="K663">
        <f>cocinacsv[[#This Row],[Precio Unitario]]</f>
        <v>40</v>
      </c>
      <c r="L663" s="1">
        <f>(cocinacsv[[#This Row],[Ganancia neta]]*cocinacsv[[#This Row],[Cantidad Ordenada]])/(cocinacsv[[#This Row],[Precio Unitario]]*cocinacsv[[#This Row],[Cantidad Ordenada]])</f>
        <v>0.375</v>
      </c>
      <c r="M663">
        <f>cocinacsv[[#This Row],[Ganancia bruta]]*cocinacsv[[#This Row],[Cantidad Ordenada]]</f>
        <v>40</v>
      </c>
    </row>
    <row r="664" spans="1:13" x14ac:dyDescent="0.25">
      <c r="A664">
        <v>259</v>
      </c>
      <c r="B664">
        <v>10</v>
      </c>
      <c r="C664" t="s">
        <v>50</v>
      </c>
      <c r="D664" t="s">
        <v>1142</v>
      </c>
      <c r="E664">
        <v>16</v>
      </c>
      <c r="F664">
        <v>27</v>
      </c>
      <c r="G664">
        <v>3</v>
      </c>
      <c r="H664">
        <v>11</v>
      </c>
      <c r="I664" t="s">
        <v>1137</v>
      </c>
      <c r="J664">
        <f>cocinacsv[[#This Row],[Precio Unitario]]-cocinacsv[[#This Row],[Costo Unitario]]</f>
        <v>11</v>
      </c>
      <c r="K664">
        <f>cocinacsv[[#This Row],[Precio Unitario]]</f>
        <v>27</v>
      </c>
      <c r="L664" s="1">
        <f>(cocinacsv[[#This Row],[Ganancia neta]]*cocinacsv[[#This Row],[Cantidad Ordenada]])/(cocinacsv[[#This Row],[Precio Unitario]]*cocinacsv[[#This Row],[Cantidad Ordenada]])</f>
        <v>0.40740740740740738</v>
      </c>
      <c r="M664">
        <f>cocinacsv[[#This Row],[Ganancia bruta]]*cocinacsv[[#This Row],[Cantidad Ordenada]]</f>
        <v>81</v>
      </c>
    </row>
    <row r="665" spans="1:13" x14ac:dyDescent="0.25">
      <c r="A665">
        <v>260</v>
      </c>
      <c r="B665">
        <v>20</v>
      </c>
      <c r="C665" t="s">
        <v>89</v>
      </c>
      <c r="D665" t="s">
        <v>1154</v>
      </c>
      <c r="E665">
        <v>14</v>
      </c>
      <c r="F665">
        <v>23</v>
      </c>
      <c r="G665">
        <v>3</v>
      </c>
      <c r="H665">
        <v>49</v>
      </c>
      <c r="I665" t="s">
        <v>1137</v>
      </c>
      <c r="J665">
        <f>cocinacsv[[#This Row],[Precio Unitario]]-cocinacsv[[#This Row],[Costo Unitario]]</f>
        <v>9</v>
      </c>
      <c r="K665">
        <f>cocinacsv[[#This Row],[Precio Unitario]]</f>
        <v>23</v>
      </c>
      <c r="L665" s="1">
        <f>(cocinacsv[[#This Row],[Ganancia neta]]*cocinacsv[[#This Row],[Cantidad Ordenada]])/(cocinacsv[[#This Row],[Precio Unitario]]*cocinacsv[[#This Row],[Cantidad Ordenada]])</f>
        <v>0.39130434782608697</v>
      </c>
      <c r="M665">
        <f>cocinacsv[[#This Row],[Ganancia bruta]]*cocinacsv[[#This Row],[Cantidad Ordenada]]</f>
        <v>69</v>
      </c>
    </row>
    <row r="666" spans="1:13" x14ac:dyDescent="0.25">
      <c r="A666">
        <v>261</v>
      </c>
      <c r="B666">
        <v>8</v>
      </c>
      <c r="C666" t="s">
        <v>105</v>
      </c>
      <c r="D666" t="s">
        <v>1150</v>
      </c>
      <c r="E666">
        <v>19</v>
      </c>
      <c r="F666">
        <v>32</v>
      </c>
      <c r="G666">
        <v>3</v>
      </c>
      <c r="H666">
        <v>19</v>
      </c>
      <c r="I666" t="s">
        <v>1137</v>
      </c>
      <c r="J666">
        <f>cocinacsv[[#This Row],[Precio Unitario]]-cocinacsv[[#This Row],[Costo Unitario]]</f>
        <v>13</v>
      </c>
      <c r="K666">
        <f>cocinacsv[[#This Row],[Precio Unitario]]</f>
        <v>32</v>
      </c>
      <c r="L666" s="1">
        <f>(cocinacsv[[#This Row],[Ganancia neta]]*cocinacsv[[#This Row],[Cantidad Ordenada]])/(cocinacsv[[#This Row],[Precio Unitario]]*cocinacsv[[#This Row],[Cantidad Ordenada]])</f>
        <v>0.40625</v>
      </c>
      <c r="M666">
        <f>cocinacsv[[#This Row],[Ganancia bruta]]*cocinacsv[[#This Row],[Cantidad Ordenada]]</f>
        <v>96</v>
      </c>
    </row>
    <row r="667" spans="1:13" x14ac:dyDescent="0.25">
      <c r="A667">
        <v>261</v>
      </c>
      <c r="B667">
        <v>8</v>
      </c>
      <c r="C667" t="s">
        <v>26</v>
      </c>
      <c r="D667" t="s">
        <v>1145</v>
      </c>
      <c r="E667">
        <v>17</v>
      </c>
      <c r="F667">
        <v>29</v>
      </c>
      <c r="G667">
        <v>2</v>
      </c>
      <c r="H667">
        <v>36</v>
      </c>
      <c r="I667" t="s">
        <v>1137</v>
      </c>
      <c r="J667">
        <f>cocinacsv[[#This Row],[Precio Unitario]]-cocinacsv[[#This Row],[Costo Unitario]]</f>
        <v>12</v>
      </c>
      <c r="K667">
        <f>cocinacsv[[#This Row],[Precio Unitario]]</f>
        <v>29</v>
      </c>
      <c r="L667" s="1">
        <f>(cocinacsv[[#This Row],[Ganancia neta]]*cocinacsv[[#This Row],[Cantidad Ordenada]])/(cocinacsv[[#This Row],[Precio Unitario]]*cocinacsv[[#This Row],[Cantidad Ordenada]])</f>
        <v>0.41379310344827586</v>
      </c>
      <c r="M667">
        <f>cocinacsv[[#This Row],[Ganancia bruta]]*cocinacsv[[#This Row],[Cantidad Ordenada]]</f>
        <v>58</v>
      </c>
    </row>
    <row r="668" spans="1:13" x14ac:dyDescent="0.25">
      <c r="A668">
        <v>262</v>
      </c>
      <c r="B668">
        <v>18</v>
      </c>
      <c r="C668" t="s">
        <v>92</v>
      </c>
      <c r="D668" t="s">
        <v>1151</v>
      </c>
      <c r="E668">
        <v>13</v>
      </c>
      <c r="F668">
        <v>22</v>
      </c>
      <c r="G668">
        <v>1</v>
      </c>
      <c r="H668">
        <v>28</v>
      </c>
      <c r="I668" t="s">
        <v>1137</v>
      </c>
      <c r="J668">
        <f>cocinacsv[[#This Row],[Precio Unitario]]-cocinacsv[[#This Row],[Costo Unitario]]</f>
        <v>9</v>
      </c>
      <c r="K668">
        <f>cocinacsv[[#This Row],[Precio Unitario]]</f>
        <v>22</v>
      </c>
      <c r="L668" s="1">
        <f>(cocinacsv[[#This Row],[Ganancia neta]]*cocinacsv[[#This Row],[Cantidad Ordenada]])/(cocinacsv[[#This Row],[Precio Unitario]]*cocinacsv[[#This Row],[Cantidad Ordenada]])</f>
        <v>0.40909090909090912</v>
      </c>
      <c r="M668">
        <f>cocinacsv[[#This Row],[Ganancia bruta]]*cocinacsv[[#This Row],[Cantidad Ordenada]]</f>
        <v>22</v>
      </c>
    </row>
    <row r="669" spans="1:13" x14ac:dyDescent="0.25">
      <c r="A669">
        <v>262</v>
      </c>
      <c r="B669">
        <v>18</v>
      </c>
      <c r="C669" t="s">
        <v>56</v>
      </c>
      <c r="D669" t="s">
        <v>1141</v>
      </c>
      <c r="E669">
        <v>19</v>
      </c>
      <c r="F669">
        <v>31</v>
      </c>
      <c r="G669">
        <v>3</v>
      </c>
      <c r="H669">
        <v>20</v>
      </c>
      <c r="I669" t="s">
        <v>1137</v>
      </c>
      <c r="J669">
        <f>cocinacsv[[#This Row],[Precio Unitario]]-cocinacsv[[#This Row],[Costo Unitario]]</f>
        <v>12</v>
      </c>
      <c r="K669">
        <f>cocinacsv[[#This Row],[Precio Unitario]]</f>
        <v>31</v>
      </c>
      <c r="L669" s="1">
        <f>(cocinacsv[[#This Row],[Ganancia neta]]*cocinacsv[[#This Row],[Cantidad Ordenada]])/(cocinacsv[[#This Row],[Precio Unitario]]*cocinacsv[[#This Row],[Cantidad Ordenada]])</f>
        <v>0.38709677419354838</v>
      </c>
      <c r="M669">
        <f>cocinacsv[[#This Row],[Ganancia bruta]]*cocinacsv[[#This Row],[Cantidad Ordenada]]</f>
        <v>93</v>
      </c>
    </row>
    <row r="670" spans="1:13" x14ac:dyDescent="0.25">
      <c r="A670">
        <v>263</v>
      </c>
      <c r="B670">
        <v>5</v>
      </c>
      <c r="C670" t="s">
        <v>105</v>
      </c>
      <c r="D670" t="s">
        <v>1150</v>
      </c>
      <c r="E670">
        <v>19</v>
      </c>
      <c r="F670">
        <v>32</v>
      </c>
      <c r="G670">
        <v>1</v>
      </c>
      <c r="H670">
        <v>37</v>
      </c>
      <c r="I670" t="s">
        <v>1137</v>
      </c>
      <c r="J670">
        <f>cocinacsv[[#This Row],[Precio Unitario]]-cocinacsv[[#This Row],[Costo Unitario]]</f>
        <v>13</v>
      </c>
      <c r="K670">
        <f>cocinacsv[[#This Row],[Precio Unitario]]</f>
        <v>32</v>
      </c>
      <c r="L670" s="1">
        <f>(cocinacsv[[#This Row],[Ganancia neta]]*cocinacsv[[#This Row],[Cantidad Ordenada]])/(cocinacsv[[#This Row],[Precio Unitario]]*cocinacsv[[#This Row],[Cantidad Ordenada]])</f>
        <v>0.40625</v>
      </c>
      <c r="M670">
        <f>cocinacsv[[#This Row],[Ganancia bruta]]*cocinacsv[[#This Row],[Cantidad Ordenada]]</f>
        <v>32</v>
      </c>
    </row>
    <row r="671" spans="1:13" x14ac:dyDescent="0.25">
      <c r="A671">
        <v>263</v>
      </c>
      <c r="B671">
        <v>5</v>
      </c>
      <c r="C671" t="s">
        <v>19</v>
      </c>
      <c r="D671" t="s">
        <v>1149</v>
      </c>
      <c r="E671">
        <v>21</v>
      </c>
      <c r="F671">
        <v>35</v>
      </c>
      <c r="G671">
        <v>1</v>
      </c>
      <c r="H671">
        <v>30</v>
      </c>
      <c r="I671" t="s">
        <v>1137</v>
      </c>
      <c r="J671">
        <f>cocinacsv[[#This Row],[Precio Unitario]]-cocinacsv[[#This Row],[Costo Unitario]]</f>
        <v>14</v>
      </c>
      <c r="K671">
        <f>cocinacsv[[#This Row],[Precio Unitario]]</f>
        <v>35</v>
      </c>
      <c r="L671" s="1">
        <f>(cocinacsv[[#This Row],[Ganancia neta]]*cocinacsv[[#This Row],[Cantidad Ordenada]])/(cocinacsv[[#This Row],[Precio Unitario]]*cocinacsv[[#This Row],[Cantidad Ordenada]])</f>
        <v>0.4</v>
      </c>
      <c r="M671">
        <f>cocinacsv[[#This Row],[Ganancia bruta]]*cocinacsv[[#This Row],[Cantidad Ordenada]]</f>
        <v>35</v>
      </c>
    </row>
    <row r="672" spans="1:13" x14ac:dyDescent="0.25">
      <c r="A672">
        <v>263</v>
      </c>
      <c r="B672">
        <v>5</v>
      </c>
      <c r="C672" t="s">
        <v>40</v>
      </c>
      <c r="D672" t="s">
        <v>1140</v>
      </c>
      <c r="E672">
        <v>18</v>
      </c>
      <c r="F672">
        <v>30</v>
      </c>
      <c r="G672">
        <v>1</v>
      </c>
      <c r="H672">
        <v>42</v>
      </c>
      <c r="I672" t="s">
        <v>1136</v>
      </c>
      <c r="J672">
        <f>cocinacsv[[#This Row],[Precio Unitario]]-cocinacsv[[#This Row],[Costo Unitario]]</f>
        <v>12</v>
      </c>
      <c r="K672">
        <f>cocinacsv[[#This Row],[Precio Unitario]]</f>
        <v>30</v>
      </c>
      <c r="L672" s="1">
        <f>(cocinacsv[[#This Row],[Ganancia neta]]*cocinacsv[[#This Row],[Cantidad Ordenada]])/(cocinacsv[[#This Row],[Precio Unitario]]*cocinacsv[[#This Row],[Cantidad Ordenada]])</f>
        <v>0.4</v>
      </c>
      <c r="M672">
        <f>cocinacsv[[#This Row],[Ganancia bruta]]*cocinacsv[[#This Row],[Cantidad Ordenada]]</f>
        <v>30</v>
      </c>
    </row>
    <row r="673" spans="1:13" x14ac:dyDescent="0.25">
      <c r="A673">
        <v>263</v>
      </c>
      <c r="B673">
        <v>5</v>
      </c>
      <c r="C673" t="s">
        <v>75</v>
      </c>
      <c r="D673" t="s">
        <v>1139</v>
      </c>
      <c r="E673">
        <v>14</v>
      </c>
      <c r="F673">
        <v>24</v>
      </c>
      <c r="G673">
        <v>1</v>
      </c>
      <c r="H673">
        <v>40</v>
      </c>
      <c r="I673" t="s">
        <v>1137</v>
      </c>
      <c r="J673">
        <f>cocinacsv[[#This Row],[Precio Unitario]]-cocinacsv[[#This Row],[Costo Unitario]]</f>
        <v>10</v>
      </c>
      <c r="K673">
        <f>cocinacsv[[#This Row],[Precio Unitario]]</f>
        <v>24</v>
      </c>
      <c r="L673" s="1">
        <f>(cocinacsv[[#This Row],[Ganancia neta]]*cocinacsv[[#This Row],[Cantidad Ordenada]])/(cocinacsv[[#This Row],[Precio Unitario]]*cocinacsv[[#This Row],[Cantidad Ordenada]])</f>
        <v>0.41666666666666669</v>
      </c>
      <c r="M673">
        <f>cocinacsv[[#This Row],[Ganancia bruta]]*cocinacsv[[#This Row],[Cantidad Ordenada]]</f>
        <v>24</v>
      </c>
    </row>
    <row r="674" spans="1:13" x14ac:dyDescent="0.25">
      <c r="A674">
        <v>264</v>
      </c>
      <c r="B674">
        <v>2</v>
      </c>
      <c r="C674" t="s">
        <v>19</v>
      </c>
      <c r="D674" t="s">
        <v>1149</v>
      </c>
      <c r="E674">
        <v>21</v>
      </c>
      <c r="F674">
        <v>35</v>
      </c>
      <c r="G674">
        <v>2</v>
      </c>
      <c r="H674">
        <v>39</v>
      </c>
      <c r="I674" t="s">
        <v>1137</v>
      </c>
      <c r="J674">
        <f>cocinacsv[[#This Row],[Precio Unitario]]-cocinacsv[[#This Row],[Costo Unitario]]</f>
        <v>14</v>
      </c>
      <c r="K674">
        <f>cocinacsv[[#This Row],[Precio Unitario]]</f>
        <v>35</v>
      </c>
      <c r="L674" s="1">
        <f>(cocinacsv[[#This Row],[Ganancia neta]]*cocinacsv[[#This Row],[Cantidad Ordenada]])/(cocinacsv[[#This Row],[Precio Unitario]]*cocinacsv[[#This Row],[Cantidad Ordenada]])</f>
        <v>0.4</v>
      </c>
      <c r="M674">
        <f>cocinacsv[[#This Row],[Ganancia bruta]]*cocinacsv[[#This Row],[Cantidad Ordenada]]</f>
        <v>70</v>
      </c>
    </row>
    <row r="675" spans="1:13" x14ac:dyDescent="0.25">
      <c r="A675">
        <v>264</v>
      </c>
      <c r="B675">
        <v>2</v>
      </c>
      <c r="C675" t="s">
        <v>105</v>
      </c>
      <c r="D675" t="s">
        <v>1150</v>
      </c>
      <c r="E675">
        <v>19</v>
      </c>
      <c r="F675">
        <v>32</v>
      </c>
      <c r="G675">
        <v>1</v>
      </c>
      <c r="H675">
        <v>27</v>
      </c>
      <c r="I675" t="s">
        <v>1137</v>
      </c>
      <c r="J675">
        <f>cocinacsv[[#This Row],[Precio Unitario]]-cocinacsv[[#This Row],[Costo Unitario]]</f>
        <v>13</v>
      </c>
      <c r="K675">
        <f>cocinacsv[[#This Row],[Precio Unitario]]</f>
        <v>32</v>
      </c>
      <c r="L675" s="1">
        <f>(cocinacsv[[#This Row],[Ganancia neta]]*cocinacsv[[#This Row],[Cantidad Ordenada]])/(cocinacsv[[#This Row],[Precio Unitario]]*cocinacsv[[#This Row],[Cantidad Ordenada]])</f>
        <v>0.40625</v>
      </c>
      <c r="M675">
        <f>cocinacsv[[#This Row],[Ganancia bruta]]*cocinacsv[[#This Row],[Cantidad Ordenada]]</f>
        <v>32</v>
      </c>
    </row>
    <row r="676" spans="1:13" x14ac:dyDescent="0.25">
      <c r="A676">
        <v>264</v>
      </c>
      <c r="B676">
        <v>2</v>
      </c>
      <c r="C676" t="s">
        <v>40</v>
      </c>
      <c r="D676" t="s">
        <v>1140</v>
      </c>
      <c r="E676">
        <v>18</v>
      </c>
      <c r="F676">
        <v>30</v>
      </c>
      <c r="G676">
        <v>1</v>
      </c>
      <c r="H676">
        <v>37</v>
      </c>
      <c r="I676" t="s">
        <v>1136</v>
      </c>
      <c r="J676">
        <f>cocinacsv[[#This Row],[Precio Unitario]]-cocinacsv[[#This Row],[Costo Unitario]]</f>
        <v>12</v>
      </c>
      <c r="K676">
        <f>cocinacsv[[#This Row],[Precio Unitario]]</f>
        <v>30</v>
      </c>
      <c r="L676" s="1">
        <f>(cocinacsv[[#This Row],[Ganancia neta]]*cocinacsv[[#This Row],[Cantidad Ordenada]])/(cocinacsv[[#This Row],[Precio Unitario]]*cocinacsv[[#This Row],[Cantidad Ordenada]])</f>
        <v>0.4</v>
      </c>
      <c r="M676">
        <f>cocinacsv[[#This Row],[Ganancia bruta]]*cocinacsv[[#This Row],[Cantidad Ordenada]]</f>
        <v>30</v>
      </c>
    </row>
    <row r="677" spans="1:13" x14ac:dyDescent="0.25">
      <c r="A677">
        <v>264</v>
      </c>
      <c r="B677">
        <v>2</v>
      </c>
      <c r="C677" t="s">
        <v>60</v>
      </c>
      <c r="D677" t="s">
        <v>1158</v>
      </c>
      <c r="E677">
        <v>15</v>
      </c>
      <c r="F677">
        <v>25</v>
      </c>
      <c r="G677">
        <v>2</v>
      </c>
      <c r="H677">
        <v>14</v>
      </c>
      <c r="I677" t="s">
        <v>1136</v>
      </c>
      <c r="J677">
        <f>cocinacsv[[#This Row],[Precio Unitario]]-cocinacsv[[#This Row],[Costo Unitario]]</f>
        <v>10</v>
      </c>
      <c r="K677">
        <f>cocinacsv[[#This Row],[Precio Unitario]]</f>
        <v>25</v>
      </c>
      <c r="L677" s="1">
        <f>(cocinacsv[[#This Row],[Ganancia neta]]*cocinacsv[[#This Row],[Cantidad Ordenada]])/(cocinacsv[[#This Row],[Precio Unitario]]*cocinacsv[[#This Row],[Cantidad Ordenada]])</f>
        <v>0.4</v>
      </c>
      <c r="M677">
        <f>cocinacsv[[#This Row],[Ganancia bruta]]*cocinacsv[[#This Row],[Cantidad Ordenada]]</f>
        <v>50</v>
      </c>
    </row>
    <row r="678" spans="1:13" x14ac:dyDescent="0.25">
      <c r="A678">
        <v>265</v>
      </c>
      <c r="B678">
        <v>6</v>
      </c>
      <c r="C678" t="s">
        <v>89</v>
      </c>
      <c r="D678" t="s">
        <v>1154</v>
      </c>
      <c r="E678">
        <v>14</v>
      </c>
      <c r="F678">
        <v>23</v>
      </c>
      <c r="G678">
        <v>1</v>
      </c>
      <c r="H678">
        <v>12</v>
      </c>
      <c r="I678" t="s">
        <v>1136</v>
      </c>
      <c r="J678">
        <f>cocinacsv[[#This Row],[Precio Unitario]]-cocinacsv[[#This Row],[Costo Unitario]]</f>
        <v>9</v>
      </c>
      <c r="K678">
        <f>cocinacsv[[#This Row],[Precio Unitario]]</f>
        <v>23</v>
      </c>
      <c r="L678" s="1">
        <f>(cocinacsv[[#This Row],[Ganancia neta]]*cocinacsv[[#This Row],[Cantidad Ordenada]])/(cocinacsv[[#This Row],[Precio Unitario]]*cocinacsv[[#This Row],[Cantidad Ordenada]])</f>
        <v>0.39130434782608697</v>
      </c>
      <c r="M678">
        <f>cocinacsv[[#This Row],[Ganancia bruta]]*cocinacsv[[#This Row],[Cantidad Ordenada]]</f>
        <v>23</v>
      </c>
    </row>
    <row r="679" spans="1:13" x14ac:dyDescent="0.25">
      <c r="A679">
        <v>265</v>
      </c>
      <c r="B679">
        <v>6</v>
      </c>
      <c r="C679" t="s">
        <v>56</v>
      </c>
      <c r="D679" t="s">
        <v>1141</v>
      </c>
      <c r="E679">
        <v>19</v>
      </c>
      <c r="F679">
        <v>31</v>
      </c>
      <c r="G679">
        <v>1</v>
      </c>
      <c r="H679">
        <v>17</v>
      </c>
      <c r="I679" t="s">
        <v>1137</v>
      </c>
      <c r="J679">
        <f>cocinacsv[[#This Row],[Precio Unitario]]-cocinacsv[[#This Row],[Costo Unitario]]</f>
        <v>12</v>
      </c>
      <c r="K679">
        <f>cocinacsv[[#This Row],[Precio Unitario]]</f>
        <v>31</v>
      </c>
      <c r="L679" s="1">
        <f>(cocinacsv[[#This Row],[Ganancia neta]]*cocinacsv[[#This Row],[Cantidad Ordenada]])/(cocinacsv[[#This Row],[Precio Unitario]]*cocinacsv[[#This Row],[Cantidad Ordenada]])</f>
        <v>0.38709677419354838</v>
      </c>
      <c r="M679">
        <f>cocinacsv[[#This Row],[Ganancia bruta]]*cocinacsv[[#This Row],[Cantidad Ordenada]]</f>
        <v>31</v>
      </c>
    </row>
    <row r="680" spans="1:13" x14ac:dyDescent="0.25">
      <c r="A680">
        <v>265</v>
      </c>
      <c r="B680">
        <v>6</v>
      </c>
      <c r="C680" t="s">
        <v>50</v>
      </c>
      <c r="D680" t="s">
        <v>1142</v>
      </c>
      <c r="E680">
        <v>16</v>
      </c>
      <c r="F680">
        <v>27</v>
      </c>
      <c r="G680">
        <v>1</v>
      </c>
      <c r="H680">
        <v>56</v>
      </c>
      <c r="I680" t="s">
        <v>1136</v>
      </c>
      <c r="J680">
        <f>cocinacsv[[#This Row],[Precio Unitario]]-cocinacsv[[#This Row],[Costo Unitario]]</f>
        <v>11</v>
      </c>
      <c r="K680">
        <f>cocinacsv[[#This Row],[Precio Unitario]]</f>
        <v>27</v>
      </c>
      <c r="L680" s="1">
        <f>(cocinacsv[[#This Row],[Ganancia neta]]*cocinacsv[[#This Row],[Cantidad Ordenada]])/(cocinacsv[[#This Row],[Precio Unitario]]*cocinacsv[[#This Row],[Cantidad Ordenada]])</f>
        <v>0.40740740740740738</v>
      </c>
      <c r="M680">
        <f>cocinacsv[[#This Row],[Ganancia bruta]]*cocinacsv[[#This Row],[Cantidad Ordenada]]</f>
        <v>27</v>
      </c>
    </row>
    <row r="681" spans="1:13" x14ac:dyDescent="0.25">
      <c r="A681">
        <v>265</v>
      </c>
      <c r="B681">
        <v>6</v>
      </c>
      <c r="C681" t="s">
        <v>40</v>
      </c>
      <c r="D681" t="s">
        <v>1140</v>
      </c>
      <c r="E681">
        <v>18</v>
      </c>
      <c r="F681">
        <v>30</v>
      </c>
      <c r="G681">
        <v>3</v>
      </c>
      <c r="H681">
        <v>50</v>
      </c>
      <c r="I681" t="s">
        <v>1137</v>
      </c>
      <c r="J681">
        <f>cocinacsv[[#This Row],[Precio Unitario]]-cocinacsv[[#This Row],[Costo Unitario]]</f>
        <v>12</v>
      </c>
      <c r="K681">
        <f>cocinacsv[[#This Row],[Precio Unitario]]</f>
        <v>30</v>
      </c>
      <c r="L681" s="1">
        <f>(cocinacsv[[#This Row],[Ganancia neta]]*cocinacsv[[#This Row],[Cantidad Ordenada]])/(cocinacsv[[#This Row],[Precio Unitario]]*cocinacsv[[#This Row],[Cantidad Ordenada]])</f>
        <v>0.4</v>
      </c>
      <c r="M681">
        <f>cocinacsv[[#This Row],[Ganancia bruta]]*cocinacsv[[#This Row],[Cantidad Ordenada]]</f>
        <v>90</v>
      </c>
    </row>
    <row r="682" spans="1:13" x14ac:dyDescent="0.25">
      <c r="A682">
        <v>266</v>
      </c>
      <c r="B682">
        <v>4</v>
      </c>
      <c r="C682" t="s">
        <v>75</v>
      </c>
      <c r="D682" t="s">
        <v>1139</v>
      </c>
      <c r="E682">
        <v>14</v>
      </c>
      <c r="F682">
        <v>24</v>
      </c>
      <c r="G682">
        <v>1</v>
      </c>
      <c r="H682">
        <v>53</v>
      </c>
      <c r="I682" t="s">
        <v>1136</v>
      </c>
      <c r="J682">
        <f>cocinacsv[[#This Row],[Precio Unitario]]-cocinacsv[[#This Row],[Costo Unitario]]</f>
        <v>10</v>
      </c>
      <c r="K682">
        <f>cocinacsv[[#This Row],[Precio Unitario]]</f>
        <v>24</v>
      </c>
      <c r="L682" s="1">
        <f>(cocinacsv[[#This Row],[Ganancia neta]]*cocinacsv[[#This Row],[Cantidad Ordenada]])/(cocinacsv[[#This Row],[Precio Unitario]]*cocinacsv[[#This Row],[Cantidad Ordenada]])</f>
        <v>0.41666666666666669</v>
      </c>
      <c r="M682">
        <f>cocinacsv[[#This Row],[Ganancia bruta]]*cocinacsv[[#This Row],[Cantidad Ordenada]]</f>
        <v>24</v>
      </c>
    </row>
    <row r="683" spans="1:13" x14ac:dyDescent="0.25">
      <c r="A683">
        <v>266</v>
      </c>
      <c r="B683">
        <v>4</v>
      </c>
      <c r="C683" t="s">
        <v>60</v>
      </c>
      <c r="D683" t="s">
        <v>1158</v>
      </c>
      <c r="E683">
        <v>15</v>
      </c>
      <c r="F683">
        <v>25</v>
      </c>
      <c r="G683">
        <v>3</v>
      </c>
      <c r="H683">
        <v>53</v>
      </c>
      <c r="I683" t="s">
        <v>1136</v>
      </c>
      <c r="J683">
        <f>cocinacsv[[#This Row],[Precio Unitario]]-cocinacsv[[#This Row],[Costo Unitario]]</f>
        <v>10</v>
      </c>
      <c r="K683">
        <f>cocinacsv[[#This Row],[Precio Unitario]]</f>
        <v>25</v>
      </c>
      <c r="L683" s="1">
        <f>(cocinacsv[[#This Row],[Ganancia neta]]*cocinacsv[[#This Row],[Cantidad Ordenada]])/(cocinacsv[[#This Row],[Precio Unitario]]*cocinacsv[[#This Row],[Cantidad Ordenada]])</f>
        <v>0.4</v>
      </c>
      <c r="M683">
        <f>cocinacsv[[#This Row],[Ganancia bruta]]*cocinacsv[[#This Row],[Cantidad Ordenada]]</f>
        <v>75</v>
      </c>
    </row>
    <row r="684" spans="1:13" x14ac:dyDescent="0.25">
      <c r="A684">
        <v>267</v>
      </c>
      <c r="B684">
        <v>7</v>
      </c>
      <c r="C684" t="s">
        <v>105</v>
      </c>
      <c r="D684" t="s">
        <v>1150</v>
      </c>
      <c r="E684">
        <v>19</v>
      </c>
      <c r="F684">
        <v>32</v>
      </c>
      <c r="G684">
        <v>1</v>
      </c>
      <c r="H684">
        <v>45</v>
      </c>
      <c r="I684" t="s">
        <v>1137</v>
      </c>
      <c r="J684">
        <f>cocinacsv[[#This Row],[Precio Unitario]]-cocinacsv[[#This Row],[Costo Unitario]]</f>
        <v>13</v>
      </c>
      <c r="K684">
        <f>cocinacsv[[#This Row],[Precio Unitario]]</f>
        <v>32</v>
      </c>
      <c r="L684" s="1">
        <f>(cocinacsv[[#This Row],[Ganancia neta]]*cocinacsv[[#This Row],[Cantidad Ordenada]])/(cocinacsv[[#This Row],[Precio Unitario]]*cocinacsv[[#This Row],[Cantidad Ordenada]])</f>
        <v>0.40625</v>
      </c>
      <c r="M684">
        <f>cocinacsv[[#This Row],[Ganancia bruta]]*cocinacsv[[#This Row],[Cantidad Ordenada]]</f>
        <v>32</v>
      </c>
    </row>
    <row r="685" spans="1:13" x14ac:dyDescent="0.25">
      <c r="A685">
        <v>267</v>
      </c>
      <c r="B685">
        <v>7</v>
      </c>
      <c r="C685" t="s">
        <v>30</v>
      </c>
      <c r="D685" t="s">
        <v>1147</v>
      </c>
      <c r="E685">
        <v>16</v>
      </c>
      <c r="F685">
        <v>28</v>
      </c>
      <c r="G685">
        <v>2</v>
      </c>
      <c r="H685">
        <v>23</v>
      </c>
      <c r="I685" t="s">
        <v>1136</v>
      </c>
      <c r="J685">
        <f>cocinacsv[[#This Row],[Precio Unitario]]-cocinacsv[[#This Row],[Costo Unitario]]</f>
        <v>12</v>
      </c>
      <c r="K685">
        <f>cocinacsv[[#This Row],[Precio Unitario]]</f>
        <v>28</v>
      </c>
      <c r="L685" s="1">
        <f>(cocinacsv[[#This Row],[Ganancia neta]]*cocinacsv[[#This Row],[Cantidad Ordenada]])/(cocinacsv[[#This Row],[Precio Unitario]]*cocinacsv[[#This Row],[Cantidad Ordenada]])</f>
        <v>0.42857142857142855</v>
      </c>
      <c r="M685">
        <f>cocinacsv[[#This Row],[Ganancia bruta]]*cocinacsv[[#This Row],[Cantidad Ordenada]]</f>
        <v>56</v>
      </c>
    </row>
    <row r="686" spans="1:13" x14ac:dyDescent="0.25">
      <c r="A686">
        <v>267</v>
      </c>
      <c r="B686">
        <v>7</v>
      </c>
      <c r="C686" t="s">
        <v>40</v>
      </c>
      <c r="D686" t="s">
        <v>1140</v>
      </c>
      <c r="E686">
        <v>18</v>
      </c>
      <c r="F686">
        <v>30</v>
      </c>
      <c r="G686">
        <v>1</v>
      </c>
      <c r="H686">
        <v>28</v>
      </c>
      <c r="I686" t="s">
        <v>1137</v>
      </c>
      <c r="J686">
        <f>cocinacsv[[#This Row],[Precio Unitario]]-cocinacsv[[#This Row],[Costo Unitario]]</f>
        <v>12</v>
      </c>
      <c r="K686">
        <f>cocinacsv[[#This Row],[Precio Unitario]]</f>
        <v>30</v>
      </c>
      <c r="L686" s="1">
        <f>(cocinacsv[[#This Row],[Ganancia neta]]*cocinacsv[[#This Row],[Cantidad Ordenada]])/(cocinacsv[[#This Row],[Precio Unitario]]*cocinacsv[[#This Row],[Cantidad Ordenada]])</f>
        <v>0.4</v>
      </c>
      <c r="M686">
        <f>cocinacsv[[#This Row],[Ganancia bruta]]*cocinacsv[[#This Row],[Cantidad Ordenada]]</f>
        <v>30</v>
      </c>
    </row>
    <row r="687" spans="1:13" x14ac:dyDescent="0.25">
      <c r="A687">
        <v>268</v>
      </c>
      <c r="B687">
        <v>14</v>
      </c>
      <c r="C687" t="s">
        <v>75</v>
      </c>
      <c r="D687" t="s">
        <v>1139</v>
      </c>
      <c r="E687">
        <v>14</v>
      </c>
      <c r="F687">
        <v>24</v>
      </c>
      <c r="G687">
        <v>1</v>
      </c>
      <c r="H687">
        <v>39</v>
      </c>
      <c r="I687" t="s">
        <v>1137</v>
      </c>
      <c r="J687">
        <f>cocinacsv[[#This Row],[Precio Unitario]]-cocinacsv[[#This Row],[Costo Unitario]]</f>
        <v>10</v>
      </c>
      <c r="K687">
        <f>cocinacsv[[#This Row],[Precio Unitario]]</f>
        <v>24</v>
      </c>
      <c r="L687" s="1">
        <f>(cocinacsv[[#This Row],[Ganancia neta]]*cocinacsv[[#This Row],[Cantidad Ordenada]])/(cocinacsv[[#This Row],[Precio Unitario]]*cocinacsv[[#This Row],[Cantidad Ordenada]])</f>
        <v>0.41666666666666669</v>
      </c>
      <c r="M687">
        <f>cocinacsv[[#This Row],[Ganancia bruta]]*cocinacsv[[#This Row],[Cantidad Ordenada]]</f>
        <v>24</v>
      </c>
    </row>
    <row r="688" spans="1:13" x14ac:dyDescent="0.25">
      <c r="A688">
        <v>268</v>
      </c>
      <c r="B688">
        <v>14</v>
      </c>
      <c r="C688" t="s">
        <v>92</v>
      </c>
      <c r="D688" t="s">
        <v>1151</v>
      </c>
      <c r="E688">
        <v>13</v>
      </c>
      <c r="F688">
        <v>22</v>
      </c>
      <c r="G688">
        <v>2</v>
      </c>
      <c r="H688">
        <v>44</v>
      </c>
      <c r="I688" t="s">
        <v>1137</v>
      </c>
      <c r="J688">
        <f>cocinacsv[[#This Row],[Precio Unitario]]-cocinacsv[[#This Row],[Costo Unitario]]</f>
        <v>9</v>
      </c>
      <c r="K688">
        <f>cocinacsv[[#This Row],[Precio Unitario]]</f>
        <v>22</v>
      </c>
      <c r="L688" s="1">
        <f>(cocinacsv[[#This Row],[Ganancia neta]]*cocinacsv[[#This Row],[Cantidad Ordenada]])/(cocinacsv[[#This Row],[Precio Unitario]]*cocinacsv[[#This Row],[Cantidad Ordenada]])</f>
        <v>0.40909090909090912</v>
      </c>
      <c r="M688">
        <f>cocinacsv[[#This Row],[Ganancia bruta]]*cocinacsv[[#This Row],[Cantidad Ordenada]]</f>
        <v>44</v>
      </c>
    </row>
    <row r="689" spans="1:13" x14ac:dyDescent="0.25">
      <c r="A689">
        <v>269</v>
      </c>
      <c r="B689">
        <v>11</v>
      </c>
      <c r="C689" t="s">
        <v>44</v>
      </c>
      <c r="D689" t="s">
        <v>1144</v>
      </c>
      <c r="E689">
        <v>22</v>
      </c>
      <c r="F689">
        <v>36</v>
      </c>
      <c r="G689">
        <v>3</v>
      </c>
      <c r="H689">
        <v>13</v>
      </c>
      <c r="I689" t="s">
        <v>1136</v>
      </c>
      <c r="J689">
        <f>cocinacsv[[#This Row],[Precio Unitario]]-cocinacsv[[#This Row],[Costo Unitario]]</f>
        <v>14</v>
      </c>
      <c r="K689">
        <f>cocinacsv[[#This Row],[Precio Unitario]]</f>
        <v>36</v>
      </c>
      <c r="L689" s="1">
        <f>(cocinacsv[[#This Row],[Ganancia neta]]*cocinacsv[[#This Row],[Cantidad Ordenada]])/(cocinacsv[[#This Row],[Precio Unitario]]*cocinacsv[[#This Row],[Cantidad Ordenada]])</f>
        <v>0.3888888888888889</v>
      </c>
      <c r="M689">
        <f>cocinacsv[[#This Row],[Ganancia bruta]]*cocinacsv[[#This Row],[Cantidad Ordenada]]</f>
        <v>108</v>
      </c>
    </row>
    <row r="690" spans="1:13" x14ac:dyDescent="0.25">
      <c r="A690">
        <v>269</v>
      </c>
      <c r="B690">
        <v>11</v>
      </c>
      <c r="C690" t="s">
        <v>34</v>
      </c>
      <c r="D690" t="s">
        <v>1143</v>
      </c>
      <c r="E690">
        <v>25</v>
      </c>
      <c r="F690">
        <v>40</v>
      </c>
      <c r="G690">
        <v>1</v>
      </c>
      <c r="H690">
        <v>58</v>
      </c>
      <c r="I690" t="s">
        <v>1137</v>
      </c>
      <c r="J690">
        <f>cocinacsv[[#This Row],[Precio Unitario]]-cocinacsv[[#This Row],[Costo Unitario]]</f>
        <v>15</v>
      </c>
      <c r="K690">
        <f>cocinacsv[[#This Row],[Precio Unitario]]</f>
        <v>40</v>
      </c>
      <c r="L690" s="1">
        <f>(cocinacsv[[#This Row],[Ganancia neta]]*cocinacsv[[#This Row],[Cantidad Ordenada]])/(cocinacsv[[#This Row],[Precio Unitario]]*cocinacsv[[#This Row],[Cantidad Ordenada]])</f>
        <v>0.375</v>
      </c>
      <c r="M690">
        <f>cocinacsv[[#This Row],[Ganancia bruta]]*cocinacsv[[#This Row],[Cantidad Ordenada]]</f>
        <v>40</v>
      </c>
    </row>
    <row r="691" spans="1:13" x14ac:dyDescent="0.25">
      <c r="A691">
        <v>269</v>
      </c>
      <c r="B691">
        <v>11</v>
      </c>
      <c r="C691" t="s">
        <v>38</v>
      </c>
      <c r="D691" t="s">
        <v>1152</v>
      </c>
      <c r="E691">
        <v>20</v>
      </c>
      <c r="F691">
        <v>34</v>
      </c>
      <c r="G691">
        <v>3</v>
      </c>
      <c r="H691">
        <v>30</v>
      </c>
      <c r="I691" t="s">
        <v>1137</v>
      </c>
      <c r="J691">
        <f>cocinacsv[[#This Row],[Precio Unitario]]-cocinacsv[[#This Row],[Costo Unitario]]</f>
        <v>14</v>
      </c>
      <c r="K691">
        <f>cocinacsv[[#This Row],[Precio Unitario]]</f>
        <v>34</v>
      </c>
      <c r="L691" s="1">
        <f>(cocinacsv[[#This Row],[Ganancia neta]]*cocinacsv[[#This Row],[Cantidad Ordenada]])/(cocinacsv[[#This Row],[Precio Unitario]]*cocinacsv[[#This Row],[Cantidad Ordenada]])</f>
        <v>0.41176470588235292</v>
      </c>
      <c r="M691">
        <f>cocinacsv[[#This Row],[Ganancia bruta]]*cocinacsv[[#This Row],[Cantidad Ordenada]]</f>
        <v>102</v>
      </c>
    </row>
    <row r="692" spans="1:13" x14ac:dyDescent="0.25">
      <c r="A692">
        <v>270</v>
      </c>
      <c r="B692">
        <v>10</v>
      </c>
      <c r="C692" t="s">
        <v>38</v>
      </c>
      <c r="D692" t="s">
        <v>1152</v>
      </c>
      <c r="E692">
        <v>20</v>
      </c>
      <c r="F692">
        <v>34</v>
      </c>
      <c r="G692">
        <v>3</v>
      </c>
      <c r="H692">
        <v>26</v>
      </c>
      <c r="I692" t="s">
        <v>1136</v>
      </c>
      <c r="J692">
        <f>cocinacsv[[#This Row],[Precio Unitario]]-cocinacsv[[#This Row],[Costo Unitario]]</f>
        <v>14</v>
      </c>
      <c r="K692">
        <f>cocinacsv[[#This Row],[Precio Unitario]]</f>
        <v>34</v>
      </c>
      <c r="L692" s="1">
        <f>(cocinacsv[[#This Row],[Ganancia neta]]*cocinacsv[[#This Row],[Cantidad Ordenada]])/(cocinacsv[[#This Row],[Precio Unitario]]*cocinacsv[[#This Row],[Cantidad Ordenada]])</f>
        <v>0.41176470588235292</v>
      </c>
      <c r="M692">
        <f>cocinacsv[[#This Row],[Ganancia bruta]]*cocinacsv[[#This Row],[Cantidad Ordenada]]</f>
        <v>102</v>
      </c>
    </row>
    <row r="693" spans="1:13" x14ac:dyDescent="0.25">
      <c r="A693">
        <v>271</v>
      </c>
      <c r="B693">
        <v>3</v>
      </c>
      <c r="C693" t="s">
        <v>92</v>
      </c>
      <c r="D693" t="s">
        <v>1151</v>
      </c>
      <c r="E693">
        <v>13</v>
      </c>
      <c r="F693">
        <v>22</v>
      </c>
      <c r="G693">
        <v>2</v>
      </c>
      <c r="H693">
        <v>55</v>
      </c>
      <c r="I693" t="s">
        <v>1137</v>
      </c>
      <c r="J693">
        <f>cocinacsv[[#This Row],[Precio Unitario]]-cocinacsv[[#This Row],[Costo Unitario]]</f>
        <v>9</v>
      </c>
      <c r="K693">
        <f>cocinacsv[[#This Row],[Precio Unitario]]</f>
        <v>22</v>
      </c>
      <c r="L693" s="1">
        <f>(cocinacsv[[#This Row],[Ganancia neta]]*cocinacsv[[#This Row],[Cantidad Ordenada]])/(cocinacsv[[#This Row],[Precio Unitario]]*cocinacsv[[#This Row],[Cantidad Ordenada]])</f>
        <v>0.40909090909090912</v>
      </c>
      <c r="M693">
        <f>cocinacsv[[#This Row],[Ganancia bruta]]*cocinacsv[[#This Row],[Cantidad Ordenada]]</f>
        <v>44</v>
      </c>
    </row>
    <row r="694" spans="1:13" x14ac:dyDescent="0.25">
      <c r="A694">
        <v>272</v>
      </c>
      <c r="B694">
        <v>7</v>
      </c>
      <c r="C694" t="s">
        <v>75</v>
      </c>
      <c r="D694" t="s">
        <v>1139</v>
      </c>
      <c r="E694">
        <v>14</v>
      </c>
      <c r="F694">
        <v>24</v>
      </c>
      <c r="G694">
        <v>2</v>
      </c>
      <c r="H694">
        <v>36</v>
      </c>
      <c r="I694" t="s">
        <v>1136</v>
      </c>
      <c r="J694">
        <f>cocinacsv[[#This Row],[Precio Unitario]]-cocinacsv[[#This Row],[Costo Unitario]]</f>
        <v>10</v>
      </c>
      <c r="K694">
        <f>cocinacsv[[#This Row],[Precio Unitario]]</f>
        <v>24</v>
      </c>
      <c r="L694" s="1">
        <f>(cocinacsv[[#This Row],[Ganancia neta]]*cocinacsv[[#This Row],[Cantidad Ordenada]])/(cocinacsv[[#This Row],[Precio Unitario]]*cocinacsv[[#This Row],[Cantidad Ordenada]])</f>
        <v>0.41666666666666669</v>
      </c>
      <c r="M694">
        <f>cocinacsv[[#This Row],[Ganancia bruta]]*cocinacsv[[#This Row],[Cantidad Ordenada]]</f>
        <v>48</v>
      </c>
    </row>
    <row r="695" spans="1:13" x14ac:dyDescent="0.25">
      <c r="A695">
        <v>272</v>
      </c>
      <c r="B695">
        <v>7</v>
      </c>
      <c r="C695" t="s">
        <v>19</v>
      </c>
      <c r="D695" t="s">
        <v>1149</v>
      </c>
      <c r="E695">
        <v>21</v>
      </c>
      <c r="F695">
        <v>35</v>
      </c>
      <c r="G695">
        <v>1</v>
      </c>
      <c r="H695">
        <v>47</v>
      </c>
      <c r="I695" t="s">
        <v>1137</v>
      </c>
      <c r="J695">
        <f>cocinacsv[[#This Row],[Precio Unitario]]-cocinacsv[[#This Row],[Costo Unitario]]</f>
        <v>14</v>
      </c>
      <c r="K695">
        <f>cocinacsv[[#This Row],[Precio Unitario]]</f>
        <v>35</v>
      </c>
      <c r="L695" s="1">
        <f>(cocinacsv[[#This Row],[Ganancia neta]]*cocinacsv[[#This Row],[Cantidad Ordenada]])/(cocinacsv[[#This Row],[Precio Unitario]]*cocinacsv[[#This Row],[Cantidad Ordenada]])</f>
        <v>0.4</v>
      </c>
      <c r="M695">
        <f>cocinacsv[[#This Row],[Ganancia bruta]]*cocinacsv[[#This Row],[Cantidad Ordenada]]</f>
        <v>35</v>
      </c>
    </row>
    <row r="696" spans="1:13" x14ac:dyDescent="0.25">
      <c r="A696">
        <v>273</v>
      </c>
      <c r="B696">
        <v>20</v>
      </c>
      <c r="C696" t="s">
        <v>105</v>
      </c>
      <c r="D696" t="s">
        <v>1150</v>
      </c>
      <c r="E696">
        <v>19</v>
      </c>
      <c r="F696">
        <v>32</v>
      </c>
      <c r="G696">
        <v>1</v>
      </c>
      <c r="H696">
        <v>22</v>
      </c>
      <c r="I696" t="s">
        <v>1137</v>
      </c>
      <c r="J696">
        <f>cocinacsv[[#This Row],[Precio Unitario]]-cocinacsv[[#This Row],[Costo Unitario]]</f>
        <v>13</v>
      </c>
      <c r="K696">
        <f>cocinacsv[[#This Row],[Precio Unitario]]</f>
        <v>32</v>
      </c>
      <c r="L696" s="1">
        <f>(cocinacsv[[#This Row],[Ganancia neta]]*cocinacsv[[#This Row],[Cantidad Ordenada]])/(cocinacsv[[#This Row],[Precio Unitario]]*cocinacsv[[#This Row],[Cantidad Ordenada]])</f>
        <v>0.40625</v>
      </c>
      <c r="M696">
        <f>cocinacsv[[#This Row],[Ganancia bruta]]*cocinacsv[[#This Row],[Cantidad Ordenada]]</f>
        <v>32</v>
      </c>
    </row>
    <row r="697" spans="1:13" x14ac:dyDescent="0.25">
      <c r="A697">
        <v>273</v>
      </c>
      <c r="B697">
        <v>20</v>
      </c>
      <c r="C697" t="s">
        <v>92</v>
      </c>
      <c r="D697" t="s">
        <v>1151</v>
      </c>
      <c r="E697">
        <v>13</v>
      </c>
      <c r="F697">
        <v>22</v>
      </c>
      <c r="G697">
        <v>3</v>
      </c>
      <c r="H697">
        <v>40</v>
      </c>
      <c r="I697" t="s">
        <v>1136</v>
      </c>
      <c r="J697">
        <f>cocinacsv[[#This Row],[Precio Unitario]]-cocinacsv[[#This Row],[Costo Unitario]]</f>
        <v>9</v>
      </c>
      <c r="K697">
        <f>cocinacsv[[#This Row],[Precio Unitario]]</f>
        <v>22</v>
      </c>
      <c r="L697" s="1">
        <f>(cocinacsv[[#This Row],[Ganancia neta]]*cocinacsv[[#This Row],[Cantidad Ordenada]])/(cocinacsv[[#This Row],[Precio Unitario]]*cocinacsv[[#This Row],[Cantidad Ordenada]])</f>
        <v>0.40909090909090912</v>
      </c>
      <c r="M697">
        <f>cocinacsv[[#This Row],[Ganancia bruta]]*cocinacsv[[#This Row],[Cantidad Ordenada]]</f>
        <v>66</v>
      </c>
    </row>
    <row r="698" spans="1:13" x14ac:dyDescent="0.25">
      <c r="A698">
        <v>273</v>
      </c>
      <c r="B698">
        <v>20</v>
      </c>
      <c r="C698" t="s">
        <v>60</v>
      </c>
      <c r="D698" t="s">
        <v>1158</v>
      </c>
      <c r="E698">
        <v>15</v>
      </c>
      <c r="F698">
        <v>25</v>
      </c>
      <c r="G698">
        <v>1</v>
      </c>
      <c r="H698">
        <v>5</v>
      </c>
      <c r="I698" t="s">
        <v>1137</v>
      </c>
      <c r="J698">
        <f>cocinacsv[[#This Row],[Precio Unitario]]-cocinacsv[[#This Row],[Costo Unitario]]</f>
        <v>10</v>
      </c>
      <c r="K698">
        <f>cocinacsv[[#This Row],[Precio Unitario]]</f>
        <v>25</v>
      </c>
      <c r="L698" s="1">
        <f>(cocinacsv[[#This Row],[Ganancia neta]]*cocinacsv[[#This Row],[Cantidad Ordenada]])/(cocinacsv[[#This Row],[Precio Unitario]]*cocinacsv[[#This Row],[Cantidad Ordenada]])</f>
        <v>0.4</v>
      </c>
      <c r="M698">
        <f>cocinacsv[[#This Row],[Ganancia bruta]]*cocinacsv[[#This Row],[Cantidad Ordenada]]</f>
        <v>25</v>
      </c>
    </row>
    <row r="699" spans="1:13" x14ac:dyDescent="0.25">
      <c r="A699">
        <v>274</v>
      </c>
      <c r="B699">
        <v>7</v>
      </c>
      <c r="C699" t="s">
        <v>71</v>
      </c>
      <c r="D699" t="s">
        <v>1157</v>
      </c>
      <c r="E699">
        <v>15</v>
      </c>
      <c r="F699">
        <v>26</v>
      </c>
      <c r="G699">
        <v>3</v>
      </c>
      <c r="H699">
        <v>33</v>
      </c>
      <c r="I699" t="s">
        <v>1136</v>
      </c>
      <c r="J699">
        <f>cocinacsv[[#This Row],[Precio Unitario]]-cocinacsv[[#This Row],[Costo Unitario]]</f>
        <v>11</v>
      </c>
      <c r="K699">
        <f>cocinacsv[[#This Row],[Precio Unitario]]</f>
        <v>26</v>
      </c>
      <c r="L699" s="1">
        <f>(cocinacsv[[#This Row],[Ganancia neta]]*cocinacsv[[#This Row],[Cantidad Ordenada]])/(cocinacsv[[#This Row],[Precio Unitario]]*cocinacsv[[#This Row],[Cantidad Ordenada]])</f>
        <v>0.42307692307692307</v>
      </c>
      <c r="M699">
        <f>cocinacsv[[#This Row],[Ganancia bruta]]*cocinacsv[[#This Row],[Cantidad Ordenada]]</f>
        <v>78</v>
      </c>
    </row>
    <row r="700" spans="1:13" x14ac:dyDescent="0.25">
      <c r="A700">
        <v>274</v>
      </c>
      <c r="B700">
        <v>7</v>
      </c>
      <c r="C700" t="s">
        <v>53</v>
      </c>
      <c r="D700" t="s">
        <v>1148</v>
      </c>
      <c r="E700">
        <v>11</v>
      </c>
      <c r="F700">
        <v>19</v>
      </c>
      <c r="G700">
        <v>2</v>
      </c>
      <c r="H700">
        <v>42</v>
      </c>
      <c r="I700" t="s">
        <v>1137</v>
      </c>
      <c r="J700">
        <f>cocinacsv[[#This Row],[Precio Unitario]]-cocinacsv[[#This Row],[Costo Unitario]]</f>
        <v>8</v>
      </c>
      <c r="K700">
        <f>cocinacsv[[#This Row],[Precio Unitario]]</f>
        <v>19</v>
      </c>
      <c r="L700" s="1">
        <f>(cocinacsv[[#This Row],[Ganancia neta]]*cocinacsv[[#This Row],[Cantidad Ordenada]])/(cocinacsv[[#This Row],[Precio Unitario]]*cocinacsv[[#This Row],[Cantidad Ordenada]])</f>
        <v>0.42105263157894735</v>
      </c>
      <c r="M700">
        <f>cocinacsv[[#This Row],[Ganancia bruta]]*cocinacsv[[#This Row],[Cantidad Ordenada]]</f>
        <v>38</v>
      </c>
    </row>
    <row r="701" spans="1:13" x14ac:dyDescent="0.25">
      <c r="A701">
        <v>275</v>
      </c>
      <c r="B701">
        <v>5</v>
      </c>
      <c r="C701" t="s">
        <v>112</v>
      </c>
      <c r="D701" t="s">
        <v>1146</v>
      </c>
      <c r="E701">
        <v>20</v>
      </c>
      <c r="F701">
        <v>33</v>
      </c>
      <c r="G701">
        <v>1</v>
      </c>
      <c r="H701">
        <v>32</v>
      </c>
      <c r="I701" t="s">
        <v>1137</v>
      </c>
      <c r="J701">
        <f>cocinacsv[[#This Row],[Precio Unitario]]-cocinacsv[[#This Row],[Costo Unitario]]</f>
        <v>13</v>
      </c>
      <c r="K701">
        <f>cocinacsv[[#This Row],[Precio Unitario]]</f>
        <v>33</v>
      </c>
      <c r="L701" s="1">
        <f>(cocinacsv[[#This Row],[Ganancia neta]]*cocinacsv[[#This Row],[Cantidad Ordenada]])/(cocinacsv[[#This Row],[Precio Unitario]]*cocinacsv[[#This Row],[Cantidad Ordenada]])</f>
        <v>0.39393939393939392</v>
      </c>
      <c r="M701">
        <f>cocinacsv[[#This Row],[Ganancia bruta]]*cocinacsv[[#This Row],[Cantidad Ordenada]]</f>
        <v>33</v>
      </c>
    </row>
    <row r="702" spans="1:13" x14ac:dyDescent="0.25">
      <c r="A702">
        <v>275</v>
      </c>
      <c r="B702">
        <v>5</v>
      </c>
      <c r="C702" t="s">
        <v>56</v>
      </c>
      <c r="D702" t="s">
        <v>1141</v>
      </c>
      <c r="E702">
        <v>19</v>
      </c>
      <c r="F702">
        <v>31</v>
      </c>
      <c r="G702">
        <v>2</v>
      </c>
      <c r="H702">
        <v>32</v>
      </c>
      <c r="I702" t="s">
        <v>1136</v>
      </c>
      <c r="J702">
        <f>cocinacsv[[#This Row],[Precio Unitario]]-cocinacsv[[#This Row],[Costo Unitario]]</f>
        <v>12</v>
      </c>
      <c r="K702">
        <f>cocinacsv[[#This Row],[Precio Unitario]]</f>
        <v>31</v>
      </c>
      <c r="L702" s="1">
        <f>(cocinacsv[[#This Row],[Ganancia neta]]*cocinacsv[[#This Row],[Cantidad Ordenada]])/(cocinacsv[[#This Row],[Precio Unitario]]*cocinacsv[[#This Row],[Cantidad Ordenada]])</f>
        <v>0.38709677419354838</v>
      </c>
      <c r="M702">
        <f>cocinacsv[[#This Row],[Ganancia bruta]]*cocinacsv[[#This Row],[Cantidad Ordenada]]</f>
        <v>62</v>
      </c>
    </row>
    <row r="703" spans="1:13" x14ac:dyDescent="0.25">
      <c r="A703">
        <v>275</v>
      </c>
      <c r="B703">
        <v>5</v>
      </c>
      <c r="C703" t="s">
        <v>71</v>
      </c>
      <c r="D703" t="s">
        <v>1157</v>
      </c>
      <c r="E703">
        <v>15</v>
      </c>
      <c r="F703">
        <v>26</v>
      </c>
      <c r="G703">
        <v>1</v>
      </c>
      <c r="H703">
        <v>58</v>
      </c>
      <c r="I703" t="s">
        <v>1136</v>
      </c>
      <c r="J703">
        <f>cocinacsv[[#This Row],[Precio Unitario]]-cocinacsv[[#This Row],[Costo Unitario]]</f>
        <v>11</v>
      </c>
      <c r="K703">
        <f>cocinacsv[[#This Row],[Precio Unitario]]</f>
        <v>26</v>
      </c>
      <c r="L703" s="1">
        <f>(cocinacsv[[#This Row],[Ganancia neta]]*cocinacsv[[#This Row],[Cantidad Ordenada]])/(cocinacsv[[#This Row],[Precio Unitario]]*cocinacsv[[#This Row],[Cantidad Ordenada]])</f>
        <v>0.42307692307692307</v>
      </c>
      <c r="M703">
        <f>cocinacsv[[#This Row],[Ganancia bruta]]*cocinacsv[[#This Row],[Cantidad Ordenada]]</f>
        <v>26</v>
      </c>
    </row>
    <row r="704" spans="1:13" x14ac:dyDescent="0.25">
      <c r="A704">
        <v>276</v>
      </c>
      <c r="B704">
        <v>15</v>
      </c>
      <c r="C704" t="s">
        <v>92</v>
      </c>
      <c r="D704" t="s">
        <v>1151</v>
      </c>
      <c r="E704">
        <v>13</v>
      </c>
      <c r="F704">
        <v>22</v>
      </c>
      <c r="G704">
        <v>2</v>
      </c>
      <c r="H704">
        <v>49</v>
      </c>
      <c r="I704" t="s">
        <v>1136</v>
      </c>
      <c r="J704">
        <f>cocinacsv[[#This Row],[Precio Unitario]]-cocinacsv[[#This Row],[Costo Unitario]]</f>
        <v>9</v>
      </c>
      <c r="K704">
        <f>cocinacsv[[#This Row],[Precio Unitario]]</f>
        <v>22</v>
      </c>
      <c r="L704" s="1">
        <f>(cocinacsv[[#This Row],[Ganancia neta]]*cocinacsv[[#This Row],[Cantidad Ordenada]])/(cocinacsv[[#This Row],[Precio Unitario]]*cocinacsv[[#This Row],[Cantidad Ordenada]])</f>
        <v>0.40909090909090912</v>
      </c>
      <c r="M704">
        <f>cocinacsv[[#This Row],[Ganancia bruta]]*cocinacsv[[#This Row],[Cantidad Ordenada]]</f>
        <v>44</v>
      </c>
    </row>
    <row r="705" spans="1:13" x14ac:dyDescent="0.25">
      <c r="A705">
        <v>276</v>
      </c>
      <c r="B705">
        <v>15</v>
      </c>
      <c r="C705" t="s">
        <v>71</v>
      </c>
      <c r="D705" t="s">
        <v>1157</v>
      </c>
      <c r="E705">
        <v>15</v>
      </c>
      <c r="F705">
        <v>26</v>
      </c>
      <c r="G705">
        <v>1</v>
      </c>
      <c r="H705">
        <v>36</v>
      </c>
      <c r="I705" t="s">
        <v>1137</v>
      </c>
      <c r="J705">
        <f>cocinacsv[[#This Row],[Precio Unitario]]-cocinacsv[[#This Row],[Costo Unitario]]</f>
        <v>11</v>
      </c>
      <c r="K705">
        <f>cocinacsv[[#This Row],[Precio Unitario]]</f>
        <v>26</v>
      </c>
      <c r="L705" s="1">
        <f>(cocinacsv[[#This Row],[Ganancia neta]]*cocinacsv[[#This Row],[Cantidad Ordenada]])/(cocinacsv[[#This Row],[Precio Unitario]]*cocinacsv[[#This Row],[Cantidad Ordenada]])</f>
        <v>0.42307692307692307</v>
      </c>
      <c r="M705">
        <f>cocinacsv[[#This Row],[Ganancia bruta]]*cocinacsv[[#This Row],[Cantidad Ordenada]]</f>
        <v>26</v>
      </c>
    </row>
    <row r="706" spans="1:13" x14ac:dyDescent="0.25">
      <c r="A706">
        <v>277</v>
      </c>
      <c r="B706">
        <v>4</v>
      </c>
      <c r="C706" t="s">
        <v>56</v>
      </c>
      <c r="D706" t="s">
        <v>1141</v>
      </c>
      <c r="E706">
        <v>19</v>
      </c>
      <c r="F706">
        <v>31</v>
      </c>
      <c r="G706">
        <v>3</v>
      </c>
      <c r="H706">
        <v>29</v>
      </c>
      <c r="I706" t="s">
        <v>1136</v>
      </c>
      <c r="J706">
        <f>cocinacsv[[#This Row],[Precio Unitario]]-cocinacsv[[#This Row],[Costo Unitario]]</f>
        <v>12</v>
      </c>
      <c r="K706">
        <f>cocinacsv[[#This Row],[Precio Unitario]]</f>
        <v>31</v>
      </c>
      <c r="L706" s="1">
        <f>(cocinacsv[[#This Row],[Ganancia neta]]*cocinacsv[[#This Row],[Cantidad Ordenada]])/(cocinacsv[[#This Row],[Precio Unitario]]*cocinacsv[[#This Row],[Cantidad Ordenada]])</f>
        <v>0.38709677419354838</v>
      </c>
      <c r="M706">
        <f>cocinacsv[[#This Row],[Ganancia bruta]]*cocinacsv[[#This Row],[Cantidad Ordenada]]</f>
        <v>93</v>
      </c>
    </row>
    <row r="707" spans="1:13" x14ac:dyDescent="0.25">
      <c r="A707">
        <v>278</v>
      </c>
      <c r="B707">
        <v>5</v>
      </c>
      <c r="C707" t="s">
        <v>56</v>
      </c>
      <c r="D707" t="s">
        <v>1141</v>
      </c>
      <c r="E707">
        <v>19</v>
      </c>
      <c r="F707">
        <v>31</v>
      </c>
      <c r="G707">
        <v>3</v>
      </c>
      <c r="H707">
        <v>33</v>
      </c>
      <c r="I707" t="s">
        <v>1136</v>
      </c>
      <c r="J707">
        <f>cocinacsv[[#This Row],[Precio Unitario]]-cocinacsv[[#This Row],[Costo Unitario]]</f>
        <v>12</v>
      </c>
      <c r="K707">
        <f>cocinacsv[[#This Row],[Precio Unitario]]</f>
        <v>31</v>
      </c>
      <c r="L707" s="1">
        <f>(cocinacsv[[#This Row],[Ganancia neta]]*cocinacsv[[#This Row],[Cantidad Ordenada]])/(cocinacsv[[#This Row],[Precio Unitario]]*cocinacsv[[#This Row],[Cantidad Ordenada]])</f>
        <v>0.38709677419354838</v>
      </c>
      <c r="M707">
        <f>cocinacsv[[#This Row],[Ganancia bruta]]*cocinacsv[[#This Row],[Cantidad Ordenada]]</f>
        <v>93</v>
      </c>
    </row>
    <row r="708" spans="1:13" x14ac:dyDescent="0.25">
      <c r="A708">
        <v>278</v>
      </c>
      <c r="B708">
        <v>5</v>
      </c>
      <c r="C708" t="s">
        <v>75</v>
      </c>
      <c r="D708" t="s">
        <v>1139</v>
      </c>
      <c r="E708">
        <v>14</v>
      </c>
      <c r="F708">
        <v>24</v>
      </c>
      <c r="G708">
        <v>2</v>
      </c>
      <c r="H708">
        <v>28</v>
      </c>
      <c r="I708" t="s">
        <v>1137</v>
      </c>
      <c r="J708">
        <f>cocinacsv[[#This Row],[Precio Unitario]]-cocinacsv[[#This Row],[Costo Unitario]]</f>
        <v>10</v>
      </c>
      <c r="K708">
        <f>cocinacsv[[#This Row],[Precio Unitario]]</f>
        <v>24</v>
      </c>
      <c r="L708" s="1">
        <f>(cocinacsv[[#This Row],[Ganancia neta]]*cocinacsv[[#This Row],[Cantidad Ordenada]])/(cocinacsv[[#This Row],[Precio Unitario]]*cocinacsv[[#This Row],[Cantidad Ordenada]])</f>
        <v>0.41666666666666669</v>
      </c>
      <c r="M708">
        <f>cocinacsv[[#This Row],[Ganancia bruta]]*cocinacsv[[#This Row],[Cantidad Ordenada]]</f>
        <v>48</v>
      </c>
    </row>
    <row r="709" spans="1:13" x14ac:dyDescent="0.25">
      <c r="A709">
        <v>279</v>
      </c>
      <c r="B709">
        <v>11</v>
      </c>
      <c r="C709" t="s">
        <v>34</v>
      </c>
      <c r="D709" t="s">
        <v>1143</v>
      </c>
      <c r="E709">
        <v>25</v>
      </c>
      <c r="F709">
        <v>40</v>
      </c>
      <c r="G709">
        <v>3</v>
      </c>
      <c r="H709">
        <v>48</v>
      </c>
      <c r="I709" t="s">
        <v>1137</v>
      </c>
      <c r="J709">
        <f>cocinacsv[[#This Row],[Precio Unitario]]-cocinacsv[[#This Row],[Costo Unitario]]</f>
        <v>15</v>
      </c>
      <c r="K709">
        <f>cocinacsv[[#This Row],[Precio Unitario]]</f>
        <v>40</v>
      </c>
      <c r="L709" s="1">
        <f>(cocinacsv[[#This Row],[Ganancia neta]]*cocinacsv[[#This Row],[Cantidad Ordenada]])/(cocinacsv[[#This Row],[Precio Unitario]]*cocinacsv[[#This Row],[Cantidad Ordenada]])</f>
        <v>0.375</v>
      </c>
      <c r="M709">
        <f>cocinacsv[[#This Row],[Ganancia bruta]]*cocinacsv[[#This Row],[Cantidad Ordenada]]</f>
        <v>120</v>
      </c>
    </row>
    <row r="710" spans="1:13" x14ac:dyDescent="0.25">
      <c r="A710">
        <v>279</v>
      </c>
      <c r="B710">
        <v>11</v>
      </c>
      <c r="C710" t="s">
        <v>19</v>
      </c>
      <c r="D710" t="s">
        <v>1149</v>
      </c>
      <c r="E710">
        <v>21</v>
      </c>
      <c r="F710">
        <v>35</v>
      </c>
      <c r="G710">
        <v>1</v>
      </c>
      <c r="H710">
        <v>28</v>
      </c>
      <c r="I710" t="s">
        <v>1136</v>
      </c>
      <c r="J710">
        <f>cocinacsv[[#This Row],[Precio Unitario]]-cocinacsv[[#This Row],[Costo Unitario]]</f>
        <v>14</v>
      </c>
      <c r="K710">
        <f>cocinacsv[[#This Row],[Precio Unitario]]</f>
        <v>35</v>
      </c>
      <c r="L710" s="1">
        <f>(cocinacsv[[#This Row],[Ganancia neta]]*cocinacsv[[#This Row],[Cantidad Ordenada]])/(cocinacsv[[#This Row],[Precio Unitario]]*cocinacsv[[#This Row],[Cantidad Ordenada]])</f>
        <v>0.4</v>
      </c>
      <c r="M710">
        <f>cocinacsv[[#This Row],[Ganancia bruta]]*cocinacsv[[#This Row],[Cantidad Ordenada]]</f>
        <v>35</v>
      </c>
    </row>
    <row r="711" spans="1:13" x14ac:dyDescent="0.25">
      <c r="A711">
        <v>279</v>
      </c>
      <c r="B711">
        <v>11</v>
      </c>
      <c r="C711" t="s">
        <v>46</v>
      </c>
      <c r="D711" t="s">
        <v>1156</v>
      </c>
      <c r="E711">
        <v>10</v>
      </c>
      <c r="F711">
        <v>18</v>
      </c>
      <c r="G711">
        <v>1</v>
      </c>
      <c r="H711">
        <v>58</v>
      </c>
      <c r="I711" t="s">
        <v>1136</v>
      </c>
      <c r="J711">
        <f>cocinacsv[[#This Row],[Precio Unitario]]-cocinacsv[[#This Row],[Costo Unitario]]</f>
        <v>8</v>
      </c>
      <c r="K711">
        <f>cocinacsv[[#This Row],[Precio Unitario]]</f>
        <v>18</v>
      </c>
      <c r="L711" s="1">
        <f>(cocinacsv[[#This Row],[Ganancia neta]]*cocinacsv[[#This Row],[Cantidad Ordenada]])/(cocinacsv[[#This Row],[Precio Unitario]]*cocinacsv[[#This Row],[Cantidad Ordenada]])</f>
        <v>0.44444444444444442</v>
      </c>
      <c r="M711">
        <f>cocinacsv[[#This Row],[Ganancia bruta]]*cocinacsv[[#This Row],[Cantidad Ordenada]]</f>
        <v>18</v>
      </c>
    </row>
    <row r="712" spans="1:13" x14ac:dyDescent="0.25">
      <c r="A712">
        <v>279</v>
      </c>
      <c r="B712">
        <v>11</v>
      </c>
      <c r="C712" t="s">
        <v>30</v>
      </c>
      <c r="D712" t="s">
        <v>1147</v>
      </c>
      <c r="E712">
        <v>16</v>
      </c>
      <c r="F712">
        <v>28</v>
      </c>
      <c r="G712">
        <v>1</v>
      </c>
      <c r="H712">
        <v>8</v>
      </c>
      <c r="I712" t="s">
        <v>1136</v>
      </c>
      <c r="J712">
        <f>cocinacsv[[#This Row],[Precio Unitario]]-cocinacsv[[#This Row],[Costo Unitario]]</f>
        <v>12</v>
      </c>
      <c r="K712">
        <f>cocinacsv[[#This Row],[Precio Unitario]]</f>
        <v>28</v>
      </c>
      <c r="L712" s="1">
        <f>(cocinacsv[[#This Row],[Ganancia neta]]*cocinacsv[[#This Row],[Cantidad Ordenada]])/(cocinacsv[[#This Row],[Precio Unitario]]*cocinacsv[[#This Row],[Cantidad Ordenada]])</f>
        <v>0.42857142857142855</v>
      </c>
      <c r="M712">
        <f>cocinacsv[[#This Row],[Ganancia bruta]]*cocinacsv[[#This Row],[Cantidad Ordenada]]</f>
        <v>28</v>
      </c>
    </row>
    <row r="713" spans="1:13" x14ac:dyDescent="0.25">
      <c r="A713">
        <v>280</v>
      </c>
      <c r="B713">
        <v>14</v>
      </c>
      <c r="C713" t="s">
        <v>75</v>
      </c>
      <c r="D713" t="s">
        <v>1139</v>
      </c>
      <c r="E713">
        <v>14</v>
      </c>
      <c r="F713">
        <v>24</v>
      </c>
      <c r="G713">
        <v>2</v>
      </c>
      <c r="H713">
        <v>52</v>
      </c>
      <c r="I713" t="s">
        <v>1136</v>
      </c>
      <c r="J713">
        <f>cocinacsv[[#This Row],[Precio Unitario]]-cocinacsv[[#This Row],[Costo Unitario]]</f>
        <v>10</v>
      </c>
      <c r="K713">
        <f>cocinacsv[[#This Row],[Precio Unitario]]</f>
        <v>24</v>
      </c>
      <c r="L713" s="1">
        <f>(cocinacsv[[#This Row],[Ganancia neta]]*cocinacsv[[#This Row],[Cantidad Ordenada]])/(cocinacsv[[#This Row],[Precio Unitario]]*cocinacsv[[#This Row],[Cantidad Ordenada]])</f>
        <v>0.41666666666666669</v>
      </c>
      <c r="M713">
        <f>cocinacsv[[#This Row],[Ganancia bruta]]*cocinacsv[[#This Row],[Cantidad Ordenada]]</f>
        <v>48</v>
      </c>
    </row>
    <row r="714" spans="1:13" x14ac:dyDescent="0.25">
      <c r="A714">
        <v>280</v>
      </c>
      <c r="B714">
        <v>14</v>
      </c>
      <c r="C714" t="s">
        <v>89</v>
      </c>
      <c r="D714" t="s">
        <v>1154</v>
      </c>
      <c r="E714">
        <v>14</v>
      </c>
      <c r="F714">
        <v>23</v>
      </c>
      <c r="G714">
        <v>3</v>
      </c>
      <c r="H714">
        <v>34</v>
      </c>
      <c r="I714" t="s">
        <v>1136</v>
      </c>
      <c r="J714">
        <f>cocinacsv[[#This Row],[Precio Unitario]]-cocinacsv[[#This Row],[Costo Unitario]]</f>
        <v>9</v>
      </c>
      <c r="K714">
        <f>cocinacsv[[#This Row],[Precio Unitario]]</f>
        <v>23</v>
      </c>
      <c r="L714" s="1">
        <f>(cocinacsv[[#This Row],[Ganancia neta]]*cocinacsv[[#This Row],[Cantidad Ordenada]])/(cocinacsv[[#This Row],[Precio Unitario]]*cocinacsv[[#This Row],[Cantidad Ordenada]])</f>
        <v>0.39130434782608697</v>
      </c>
      <c r="M714">
        <f>cocinacsv[[#This Row],[Ganancia bruta]]*cocinacsv[[#This Row],[Cantidad Ordenada]]</f>
        <v>69</v>
      </c>
    </row>
    <row r="715" spans="1:13" x14ac:dyDescent="0.25">
      <c r="A715">
        <v>281</v>
      </c>
      <c r="B715">
        <v>18</v>
      </c>
      <c r="C715" t="s">
        <v>112</v>
      </c>
      <c r="D715" t="s">
        <v>1146</v>
      </c>
      <c r="E715">
        <v>20</v>
      </c>
      <c r="F715">
        <v>33</v>
      </c>
      <c r="G715">
        <v>2</v>
      </c>
      <c r="H715">
        <v>9</v>
      </c>
      <c r="I715" t="s">
        <v>1137</v>
      </c>
      <c r="J715">
        <f>cocinacsv[[#This Row],[Precio Unitario]]-cocinacsv[[#This Row],[Costo Unitario]]</f>
        <v>13</v>
      </c>
      <c r="K715">
        <f>cocinacsv[[#This Row],[Precio Unitario]]</f>
        <v>33</v>
      </c>
      <c r="L715" s="1">
        <f>(cocinacsv[[#This Row],[Ganancia neta]]*cocinacsv[[#This Row],[Cantidad Ordenada]])/(cocinacsv[[#This Row],[Precio Unitario]]*cocinacsv[[#This Row],[Cantidad Ordenada]])</f>
        <v>0.39393939393939392</v>
      </c>
      <c r="M715">
        <f>cocinacsv[[#This Row],[Ganancia bruta]]*cocinacsv[[#This Row],[Cantidad Ordenada]]</f>
        <v>66</v>
      </c>
    </row>
    <row r="716" spans="1:13" x14ac:dyDescent="0.25">
      <c r="A716">
        <v>282</v>
      </c>
      <c r="B716">
        <v>6</v>
      </c>
      <c r="C716" t="s">
        <v>46</v>
      </c>
      <c r="D716" t="s">
        <v>1156</v>
      </c>
      <c r="E716">
        <v>10</v>
      </c>
      <c r="F716">
        <v>18</v>
      </c>
      <c r="G716">
        <v>3</v>
      </c>
      <c r="H716">
        <v>57</v>
      </c>
      <c r="I716" t="s">
        <v>1137</v>
      </c>
      <c r="J716">
        <f>cocinacsv[[#This Row],[Precio Unitario]]-cocinacsv[[#This Row],[Costo Unitario]]</f>
        <v>8</v>
      </c>
      <c r="K716">
        <f>cocinacsv[[#This Row],[Precio Unitario]]</f>
        <v>18</v>
      </c>
      <c r="L716" s="1">
        <f>(cocinacsv[[#This Row],[Ganancia neta]]*cocinacsv[[#This Row],[Cantidad Ordenada]])/(cocinacsv[[#This Row],[Precio Unitario]]*cocinacsv[[#This Row],[Cantidad Ordenada]])</f>
        <v>0.44444444444444442</v>
      </c>
      <c r="M716">
        <f>cocinacsv[[#This Row],[Ganancia bruta]]*cocinacsv[[#This Row],[Cantidad Ordenada]]</f>
        <v>54</v>
      </c>
    </row>
    <row r="717" spans="1:13" x14ac:dyDescent="0.25">
      <c r="A717">
        <v>282</v>
      </c>
      <c r="B717">
        <v>6</v>
      </c>
      <c r="C717" t="s">
        <v>66</v>
      </c>
      <c r="D717" t="s">
        <v>1153</v>
      </c>
      <c r="E717">
        <v>12</v>
      </c>
      <c r="F717">
        <v>20</v>
      </c>
      <c r="G717">
        <v>1</v>
      </c>
      <c r="H717">
        <v>57</v>
      </c>
      <c r="I717" t="s">
        <v>1137</v>
      </c>
      <c r="J717">
        <f>cocinacsv[[#This Row],[Precio Unitario]]-cocinacsv[[#This Row],[Costo Unitario]]</f>
        <v>8</v>
      </c>
      <c r="K717">
        <f>cocinacsv[[#This Row],[Precio Unitario]]</f>
        <v>20</v>
      </c>
      <c r="L717" s="1">
        <f>(cocinacsv[[#This Row],[Ganancia neta]]*cocinacsv[[#This Row],[Cantidad Ordenada]])/(cocinacsv[[#This Row],[Precio Unitario]]*cocinacsv[[#This Row],[Cantidad Ordenada]])</f>
        <v>0.4</v>
      </c>
      <c r="M717">
        <f>cocinacsv[[#This Row],[Ganancia bruta]]*cocinacsv[[#This Row],[Cantidad Ordenada]]</f>
        <v>20</v>
      </c>
    </row>
    <row r="718" spans="1:13" x14ac:dyDescent="0.25">
      <c r="A718">
        <v>283</v>
      </c>
      <c r="B718">
        <v>19</v>
      </c>
      <c r="C718" t="s">
        <v>71</v>
      </c>
      <c r="D718" t="s">
        <v>1157</v>
      </c>
      <c r="E718">
        <v>15</v>
      </c>
      <c r="F718">
        <v>26</v>
      </c>
      <c r="G718">
        <v>3</v>
      </c>
      <c r="H718">
        <v>6</v>
      </c>
      <c r="I718" t="s">
        <v>1136</v>
      </c>
      <c r="J718">
        <f>cocinacsv[[#This Row],[Precio Unitario]]-cocinacsv[[#This Row],[Costo Unitario]]</f>
        <v>11</v>
      </c>
      <c r="K718">
        <f>cocinacsv[[#This Row],[Precio Unitario]]</f>
        <v>26</v>
      </c>
      <c r="L718" s="1">
        <f>(cocinacsv[[#This Row],[Ganancia neta]]*cocinacsv[[#This Row],[Cantidad Ordenada]])/(cocinacsv[[#This Row],[Precio Unitario]]*cocinacsv[[#This Row],[Cantidad Ordenada]])</f>
        <v>0.42307692307692307</v>
      </c>
      <c r="M718">
        <f>cocinacsv[[#This Row],[Ganancia bruta]]*cocinacsv[[#This Row],[Cantidad Ordenada]]</f>
        <v>78</v>
      </c>
    </row>
    <row r="719" spans="1:13" x14ac:dyDescent="0.25">
      <c r="A719">
        <v>284</v>
      </c>
      <c r="B719">
        <v>11</v>
      </c>
      <c r="C719" t="s">
        <v>66</v>
      </c>
      <c r="D719" t="s">
        <v>1153</v>
      </c>
      <c r="E719">
        <v>12</v>
      </c>
      <c r="F719">
        <v>20</v>
      </c>
      <c r="G719">
        <v>3</v>
      </c>
      <c r="H719">
        <v>45</v>
      </c>
      <c r="I719" t="s">
        <v>1136</v>
      </c>
      <c r="J719">
        <f>cocinacsv[[#This Row],[Precio Unitario]]-cocinacsv[[#This Row],[Costo Unitario]]</f>
        <v>8</v>
      </c>
      <c r="K719">
        <f>cocinacsv[[#This Row],[Precio Unitario]]</f>
        <v>20</v>
      </c>
      <c r="L719" s="1">
        <f>(cocinacsv[[#This Row],[Ganancia neta]]*cocinacsv[[#This Row],[Cantidad Ordenada]])/(cocinacsv[[#This Row],[Precio Unitario]]*cocinacsv[[#This Row],[Cantidad Ordenada]])</f>
        <v>0.4</v>
      </c>
      <c r="M719">
        <f>cocinacsv[[#This Row],[Ganancia bruta]]*cocinacsv[[#This Row],[Cantidad Ordenada]]</f>
        <v>60</v>
      </c>
    </row>
    <row r="720" spans="1:13" x14ac:dyDescent="0.25">
      <c r="A720">
        <v>284</v>
      </c>
      <c r="B720">
        <v>11</v>
      </c>
      <c r="C720" t="s">
        <v>50</v>
      </c>
      <c r="D720" t="s">
        <v>1142</v>
      </c>
      <c r="E720">
        <v>16</v>
      </c>
      <c r="F720">
        <v>27</v>
      </c>
      <c r="G720">
        <v>1</v>
      </c>
      <c r="H720">
        <v>59</v>
      </c>
      <c r="I720" t="s">
        <v>1136</v>
      </c>
      <c r="J720">
        <f>cocinacsv[[#This Row],[Precio Unitario]]-cocinacsv[[#This Row],[Costo Unitario]]</f>
        <v>11</v>
      </c>
      <c r="K720">
        <f>cocinacsv[[#This Row],[Precio Unitario]]</f>
        <v>27</v>
      </c>
      <c r="L720" s="1">
        <f>(cocinacsv[[#This Row],[Ganancia neta]]*cocinacsv[[#This Row],[Cantidad Ordenada]])/(cocinacsv[[#This Row],[Precio Unitario]]*cocinacsv[[#This Row],[Cantidad Ordenada]])</f>
        <v>0.40740740740740738</v>
      </c>
      <c r="M720">
        <f>cocinacsv[[#This Row],[Ganancia bruta]]*cocinacsv[[#This Row],[Cantidad Ordenada]]</f>
        <v>27</v>
      </c>
    </row>
    <row r="721" spans="1:13" x14ac:dyDescent="0.25">
      <c r="A721">
        <v>284</v>
      </c>
      <c r="B721">
        <v>11</v>
      </c>
      <c r="C721" t="s">
        <v>53</v>
      </c>
      <c r="D721" t="s">
        <v>1148</v>
      </c>
      <c r="E721">
        <v>11</v>
      </c>
      <c r="F721">
        <v>19</v>
      </c>
      <c r="G721">
        <v>2</v>
      </c>
      <c r="H721">
        <v>41</v>
      </c>
      <c r="I721" t="s">
        <v>1136</v>
      </c>
      <c r="J721">
        <f>cocinacsv[[#This Row],[Precio Unitario]]-cocinacsv[[#This Row],[Costo Unitario]]</f>
        <v>8</v>
      </c>
      <c r="K721">
        <f>cocinacsv[[#This Row],[Precio Unitario]]</f>
        <v>19</v>
      </c>
      <c r="L721" s="1">
        <f>(cocinacsv[[#This Row],[Ganancia neta]]*cocinacsv[[#This Row],[Cantidad Ordenada]])/(cocinacsv[[#This Row],[Precio Unitario]]*cocinacsv[[#This Row],[Cantidad Ordenada]])</f>
        <v>0.42105263157894735</v>
      </c>
      <c r="M721">
        <f>cocinacsv[[#This Row],[Ganancia bruta]]*cocinacsv[[#This Row],[Cantidad Ordenada]]</f>
        <v>38</v>
      </c>
    </row>
    <row r="722" spans="1:13" x14ac:dyDescent="0.25">
      <c r="A722">
        <v>284</v>
      </c>
      <c r="B722">
        <v>11</v>
      </c>
      <c r="C722" t="s">
        <v>112</v>
      </c>
      <c r="D722" t="s">
        <v>1146</v>
      </c>
      <c r="E722">
        <v>20</v>
      </c>
      <c r="F722">
        <v>33</v>
      </c>
      <c r="G722">
        <v>1</v>
      </c>
      <c r="H722">
        <v>50</v>
      </c>
      <c r="I722" t="s">
        <v>1137</v>
      </c>
      <c r="J722">
        <f>cocinacsv[[#This Row],[Precio Unitario]]-cocinacsv[[#This Row],[Costo Unitario]]</f>
        <v>13</v>
      </c>
      <c r="K722">
        <f>cocinacsv[[#This Row],[Precio Unitario]]</f>
        <v>33</v>
      </c>
      <c r="L722" s="1">
        <f>(cocinacsv[[#This Row],[Ganancia neta]]*cocinacsv[[#This Row],[Cantidad Ordenada]])/(cocinacsv[[#This Row],[Precio Unitario]]*cocinacsv[[#This Row],[Cantidad Ordenada]])</f>
        <v>0.39393939393939392</v>
      </c>
      <c r="M722">
        <f>cocinacsv[[#This Row],[Ganancia bruta]]*cocinacsv[[#This Row],[Cantidad Ordenada]]</f>
        <v>33</v>
      </c>
    </row>
    <row r="723" spans="1:13" x14ac:dyDescent="0.25">
      <c r="A723">
        <v>285</v>
      </c>
      <c r="B723">
        <v>18</v>
      </c>
      <c r="C723" t="s">
        <v>42</v>
      </c>
      <c r="D723" t="s">
        <v>1155</v>
      </c>
      <c r="E723">
        <v>13</v>
      </c>
      <c r="F723">
        <v>21</v>
      </c>
      <c r="G723">
        <v>2</v>
      </c>
      <c r="H723">
        <v>12</v>
      </c>
      <c r="I723" t="s">
        <v>1137</v>
      </c>
      <c r="J723">
        <f>cocinacsv[[#This Row],[Precio Unitario]]-cocinacsv[[#This Row],[Costo Unitario]]</f>
        <v>8</v>
      </c>
      <c r="K723">
        <f>cocinacsv[[#This Row],[Precio Unitario]]</f>
        <v>21</v>
      </c>
      <c r="L723" s="1">
        <f>(cocinacsv[[#This Row],[Ganancia neta]]*cocinacsv[[#This Row],[Cantidad Ordenada]])/(cocinacsv[[#This Row],[Precio Unitario]]*cocinacsv[[#This Row],[Cantidad Ordenada]])</f>
        <v>0.38095238095238093</v>
      </c>
      <c r="M723">
        <f>cocinacsv[[#This Row],[Ganancia bruta]]*cocinacsv[[#This Row],[Cantidad Ordenada]]</f>
        <v>42</v>
      </c>
    </row>
    <row r="724" spans="1:13" x14ac:dyDescent="0.25">
      <c r="A724">
        <v>286</v>
      </c>
      <c r="B724">
        <v>15</v>
      </c>
      <c r="C724" t="s">
        <v>38</v>
      </c>
      <c r="D724" t="s">
        <v>1152</v>
      </c>
      <c r="E724">
        <v>20</v>
      </c>
      <c r="F724">
        <v>34</v>
      </c>
      <c r="G724">
        <v>2</v>
      </c>
      <c r="H724">
        <v>25</v>
      </c>
      <c r="I724" t="s">
        <v>1136</v>
      </c>
      <c r="J724">
        <f>cocinacsv[[#This Row],[Precio Unitario]]-cocinacsv[[#This Row],[Costo Unitario]]</f>
        <v>14</v>
      </c>
      <c r="K724">
        <f>cocinacsv[[#This Row],[Precio Unitario]]</f>
        <v>34</v>
      </c>
      <c r="L724" s="1">
        <f>(cocinacsv[[#This Row],[Ganancia neta]]*cocinacsv[[#This Row],[Cantidad Ordenada]])/(cocinacsv[[#This Row],[Precio Unitario]]*cocinacsv[[#This Row],[Cantidad Ordenada]])</f>
        <v>0.41176470588235292</v>
      </c>
      <c r="M724">
        <f>cocinacsv[[#This Row],[Ganancia bruta]]*cocinacsv[[#This Row],[Cantidad Ordenada]]</f>
        <v>68</v>
      </c>
    </row>
    <row r="725" spans="1:13" x14ac:dyDescent="0.25">
      <c r="A725">
        <v>287</v>
      </c>
      <c r="B725">
        <v>20</v>
      </c>
      <c r="C725" t="s">
        <v>105</v>
      </c>
      <c r="D725" t="s">
        <v>1150</v>
      </c>
      <c r="E725">
        <v>19</v>
      </c>
      <c r="F725">
        <v>32</v>
      </c>
      <c r="G725">
        <v>3</v>
      </c>
      <c r="H725">
        <v>46</v>
      </c>
      <c r="I725" t="s">
        <v>1136</v>
      </c>
      <c r="J725">
        <f>cocinacsv[[#This Row],[Precio Unitario]]-cocinacsv[[#This Row],[Costo Unitario]]</f>
        <v>13</v>
      </c>
      <c r="K725">
        <f>cocinacsv[[#This Row],[Precio Unitario]]</f>
        <v>32</v>
      </c>
      <c r="L725" s="1">
        <f>(cocinacsv[[#This Row],[Ganancia neta]]*cocinacsv[[#This Row],[Cantidad Ordenada]])/(cocinacsv[[#This Row],[Precio Unitario]]*cocinacsv[[#This Row],[Cantidad Ordenada]])</f>
        <v>0.40625</v>
      </c>
      <c r="M725">
        <f>cocinacsv[[#This Row],[Ganancia bruta]]*cocinacsv[[#This Row],[Cantidad Ordenada]]</f>
        <v>96</v>
      </c>
    </row>
    <row r="726" spans="1:13" x14ac:dyDescent="0.25">
      <c r="A726">
        <v>287</v>
      </c>
      <c r="B726">
        <v>20</v>
      </c>
      <c r="C726" t="s">
        <v>89</v>
      </c>
      <c r="D726" t="s">
        <v>1154</v>
      </c>
      <c r="E726">
        <v>14</v>
      </c>
      <c r="F726">
        <v>23</v>
      </c>
      <c r="G726">
        <v>2</v>
      </c>
      <c r="H726">
        <v>58</v>
      </c>
      <c r="I726" t="s">
        <v>1136</v>
      </c>
      <c r="J726">
        <f>cocinacsv[[#This Row],[Precio Unitario]]-cocinacsv[[#This Row],[Costo Unitario]]</f>
        <v>9</v>
      </c>
      <c r="K726">
        <f>cocinacsv[[#This Row],[Precio Unitario]]</f>
        <v>23</v>
      </c>
      <c r="L726" s="1">
        <f>(cocinacsv[[#This Row],[Ganancia neta]]*cocinacsv[[#This Row],[Cantidad Ordenada]])/(cocinacsv[[#This Row],[Precio Unitario]]*cocinacsv[[#This Row],[Cantidad Ordenada]])</f>
        <v>0.39130434782608697</v>
      </c>
      <c r="M726">
        <f>cocinacsv[[#This Row],[Ganancia bruta]]*cocinacsv[[#This Row],[Cantidad Ordenada]]</f>
        <v>46</v>
      </c>
    </row>
    <row r="727" spans="1:13" x14ac:dyDescent="0.25">
      <c r="A727">
        <v>287</v>
      </c>
      <c r="B727">
        <v>20</v>
      </c>
      <c r="C727" t="s">
        <v>40</v>
      </c>
      <c r="D727" t="s">
        <v>1140</v>
      </c>
      <c r="E727">
        <v>18</v>
      </c>
      <c r="F727">
        <v>30</v>
      </c>
      <c r="G727">
        <v>2</v>
      </c>
      <c r="H727">
        <v>17</v>
      </c>
      <c r="I727" t="s">
        <v>1137</v>
      </c>
      <c r="J727">
        <f>cocinacsv[[#This Row],[Precio Unitario]]-cocinacsv[[#This Row],[Costo Unitario]]</f>
        <v>12</v>
      </c>
      <c r="K727">
        <f>cocinacsv[[#This Row],[Precio Unitario]]</f>
        <v>30</v>
      </c>
      <c r="L727" s="1">
        <f>(cocinacsv[[#This Row],[Ganancia neta]]*cocinacsv[[#This Row],[Cantidad Ordenada]])/(cocinacsv[[#This Row],[Precio Unitario]]*cocinacsv[[#This Row],[Cantidad Ordenada]])</f>
        <v>0.4</v>
      </c>
      <c r="M727">
        <f>cocinacsv[[#This Row],[Ganancia bruta]]*cocinacsv[[#This Row],[Cantidad Ordenada]]</f>
        <v>60</v>
      </c>
    </row>
    <row r="728" spans="1:13" x14ac:dyDescent="0.25">
      <c r="A728">
        <v>288</v>
      </c>
      <c r="B728">
        <v>15</v>
      </c>
      <c r="C728" t="s">
        <v>75</v>
      </c>
      <c r="D728" t="s">
        <v>1139</v>
      </c>
      <c r="E728">
        <v>14</v>
      </c>
      <c r="F728">
        <v>24</v>
      </c>
      <c r="G728">
        <v>2</v>
      </c>
      <c r="H728">
        <v>6</v>
      </c>
      <c r="I728" t="s">
        <v>1137</v>
      </c>
      <c r="J728">
        <f>cocinacsv[[#This Row],[Precio Unitario]]-cocinacsv[[#This Row],[Costo Unitario]]</f>
        <v>10</v>
      </c>
      <c r="K728">
        <f>cocinacsv[[#This Row],[Precio Unitario]]</f>
        <v>24</v>
      </c>
      <c r="L728" s="1">
        <f>(cocinacsv[[#This Row],[Ganancia neta]]*cocinacsv[[#This Row],[Cantidad Ordenada]])/(cocinacsv[[#This Row],[Precio Unitario]]*cocinacsv[[#This Row],[Cantidad Ordenada]])</f>
        <v>0.41666666666666669</v>
      </c>
      <c r="M728">
        <f>cocinacsv[[#This Row],[Ganancia bruta]]*cocinacsv[[#This Row],[Cantidad Ordenada]]</f>
        <v>48</v>
      </c>
    </row>
    <row r="729" spans="1:13" x14ac:dyDescent="0.25">
      <c r="A729">
        <v>288</v>
      </c>
      <c r="B729">
        <v>15</v>
      </c>
      <c r="C729" t="s">
        <v>53</v>
      </c>
      <c r="D729" t="s">
        <v>1148</v>
      </c>
      <c r="E729">
        <v>11</v>
      </c>
      <c r="F729">
        <v>19</v>
      </c>
      <c r="G729">
        <v>2</v>
      </c>
      <c r="H729">
        <v>32</v>
      </c>
      <c r="I729" t="s">
        <v>1136</v>
      </c>
      <c r="J729">
        <f>cocinacsv[[#This Row],[Precio Unitario]]-cocinacsv[[#This Row],[Costo Unitario]]</f>
        <v>8</v>
      </c>
      <c r="K729">
        <f>cocinacsv[[#This Row],[Precio Unitario]]</f>
        <v>19</v>
      </c>
      <c r="L729" s="1">
        <f>(cocinacsv[[#This Row],[Ganancia neta]]*cocinacsv[[#This Row],[Cantidad Ordenada]])/(cocinacsv[[#This Row],[Precio Unitario]]*cocinacsv[[#This Row],[Cantidad Ordenada]])</f>
        <v>0.42105263157894735</v>
      </c>
      <c r="M729">
        <f>cocinacsv[[#This Row],[Ganancia bruta]]*cocinacsv[[#This Row],[Cantidad Ordenada]]</f>
        <v>38</v>
      </c>
    </row>
    <row r="730" spans="1:13" x14ac:dyDescent="0.25">
      <c r="A730">
        <v>289</v>
      </c>
      <c r="B730">
        <v>15</v>
      </c>
      <c r="C730" t="s">
        <v>66</v>
      </c>
      <c r="D730" t="s">
        <v>1153</v>
      </c>
      <c r="E730">
        <v>12</v>
      </c>
      <c r="F730">
        <v>20</v>
      </c>
      <c r="G730">
        <v>3</v>
      </c>
      <c r="H730">
        <v>20</v>
      </c>
      <c r="I730" t="s">
        <v>1136</v>
      </c>
      <c r="J730">
        <f>cocinacsv[[#This Row],[Precio Unitario]]-cocinacsv[[#This Row],[Costo Unitario]]</f>
        <v>8</v>
      </c>
      <c r="K730">
        <f>cocinacsv[[#This Row],[Precio Unitario]]</f>
        <v>20</v>
      </c>
      <c r="L730" s="1">
        <f>(cocinacsv[[#This Row],[Ganancia neta]]*cocinacsv[[#This Row],[Cantidad Ordenada]])/(cocinacsv[[#This Row],[Precio Unitario]]*cocinacsv[[#This Row],[Cantidad Ordenada]])</f>
        <v>0.4</v>
      </c>
      <c r="M730">
        <f>cocinacsv[[#This Row],[Ganancia bruta]]*cocinacsv[[#This Row],[Cantidad Ordenada]]</f>
        <v>60</v>
      </c>
    </row>
    <row r="731" spans="1:13" x14ac:dyDescent="0.25">
      <c r="A731">
        <v>289</v>
      </c>
      <c r="B731">
        <v>15</v>
      </c>
      <c r="C731" t="s">
        <v>71</v>
      </c>
      <c r="D731" t="s">
        <v>1157</v>
      </c>
      <c r="E731">
        <v>15</v>
      </c>
      <c r="F731">
        <v>26</v>
      </c>
      <c r="G731">
        <v>3</v>
      </c>
      <c r="H731">
        <v>48</v>
      </c>
      <c r="I731" t="s">
        <v>1137</v>
      </c>
      <c r="J731">
        <f>cocinacsv[[#This Row],[Precio Unitario]]-cocinacsv[[#This Row],[Costo Unitario]]</f>
        <v>11</v>
      </c>
      <c r="K731">
        <f>cocinacsv[[#This Row],[Precio Unitario]]</f>
        <v>26</v>
      </c>
      <c r="L731" s="1">
        <f>(cocinacsv[[#This Row],[Ganancia neta]]*cocinacsv[[#This Row],[Cantidad Ordenada]])/(cocinacsv[[#This Row],[Precio Unitario]]*cocinacsv[[#This Row],[Cantidad Ordenada]])</f>
        <v>0.42307692307692307</v>
      </c>
      <c r="M731">
        <f>cocinacsv[[#This Row],[Ganancia bruta]]*cocinacsv[[#This Row],[Cantidad Ordenada]]</f>
        <v>78</v>
      </c>
    </row>
    <row r="732" spans="1:13" x14ac:dyDescent="0.25">
      <c r="A732">
        <v>290</v>
      </c>
      <c r="B732">
        <v>19</v>
      </c>
      <c r="C732" t="s">
        <v>34</v>
      </c>
      <c r="D732" t="s">
        <v>1143</v>
      </c>
      <c r="E732">
        <v>25</v>
      </c>
      <c r="F732">
        <v>40</v>
      </c>
      <c r="G732">
        <v>1</v>
      </c>
      <c r="H732">
        <v>57</v>
      </c>
      <c r="I732" t="s">
        <v>1136</v>
      </c>
      <c r="J732">
        <f>cocinacsv[[#This Row],[Precio Unitario]]-cocinacsv[[#This Row],[Costo Unitario]]</f>
        <v>15</v>
      </c>
      <c r="K732">
        <f>cocinacsv[[#This Row],[Precio Unitario]]</f>
        <v>40</v>
      </c>
      <c r="L732" s="1">
        <f>(cocinacsv[[#This Row],[Ganancia neta]]*cocinacsv[[#This Row],[Cantidad Ordenada]])/(cocinacsv[[#This Row],[Precio Unitario]]*cocinacsv[[#This Row],[Cantidad Ordenada]])</f>
        <v>0.375</v>
      </c>
      <c r="M732">
        <f>cocinacsv[[#This Row],[Ganancia bruta]]*cocinacsv[[#This Row],[Cantidad Ordenada]]</f>
        <v>40</v>
      </c>
    </row>
    <row r="733" spans="1:13" x14ac:dyDescent="0.25">
      <c r="A733">
        <v>291</v>
      </c>
      <c r="B733">
        <v>2</v>
      </c>
      <c r="C733" t="s">
        <v>38</v>
      </c>
      <c r="D733" t="s">
        <v>1152</v>
      </c>
      <c r="E733">
        <v>20</v>
      </c>
      <c r="F733">
        <v>34</v>
      </c>
      <c r="G733">
        <v>2</v>
      </c>
      <c r="H733">
        <v>28</v>
      </c>
      <c r="I733" t="s">
        <v>1137</v>
      </c>
      <c r="J733">
        <f>cocinacsv[[#This Row],[Precio Unitario]]-cocinacsv[[#This Row],[Costo Unitario]]</f>
        <v>14</v>
      </c>
      <c r="K733">
        <f>cocinacsv[[#This Row],[Precio Unitario]]</f>
        <v>34</v>
      </c>
      <c r="L733" s="1">
        <f>(cocinacsv[[#This Row],[Ganancia neta]]*cocinacsv[[#This Row],[Cantidad Ordenada]])/(cocinacsv[[#This Row],[Precio Unitario]]*cocinacsv[[#This Row],[Cantidad Ordenada]])</f>
        <v>0.41176470588235292</v>
      </c>
      <c r="M733">
        <f>cocinacsv[[#This Row],[Ganancia bruta]]*cocinacsv[[#This Row],[Cantidad Ordenada]]</f>
        <v>68</v>
      </c>
    </row>
    <row r="734" spans="1:13" x14ac:dyDescent="0.25">
      <c r="A734">
        <v>291</v>
      </c>
      <c r="B734">
        <v>2</v>
      </c>
      <c r="C734" t="s">
        <v>60</v>
      </c>
      <c r="D734" t="s">
        <v>1158</v>
      </c>
      <c r="E734">
        <v>15</v>
      </c>
      <c r="F734">
        <v>25</v>
      </c>
      <c r="G734">
        <v>1</v>
      </c>
      <c r="H734">
        <v>41</v>
      </c>
      <c r="I734" t="s">
        <v>1136</v>
      </c>
      <c r="J734">
        <f>cocinacsv[[#This Row],[Precio Unitario]]-cocinacsv[[#This Row],[Costo Unitario]]</f>
        <v>10</v>
      </c>
      <c r="K734">
        <f>cocinacsv[[#This Row],[Precio Unitario]]</f>
        <v>25</v>
      </c>
      <c r="L734" s="1">
        <f>(cocinacsv[[#This Row],[Ganancia neta]]*cocinacsv[[#This Row],[Cantidad Ordenada]])/(cocinacsv[[#This Row],[Precio Unitario]]*cocinacsv[[#This Row],[Cantidad Ordenada]])</f>
        <v>0.4</v>
      </c>
      <c r="M734">
        <f>cocinacsv[[#This Row],[Ganancia bruta]]*cocinacsv[[#This Row],[Cantidad Ordenada]]</f>
        <v>25</v>
      </c>
    </row>
    <row r="735" spans="1:13" x14ac:dyDescent="0.25">
      <c r="A735">
        <v>291</v>
      </c>
      <c r="B735">
        <v>2</v>
      </c>
      <c r="C735" t="s">
        <v>19</v>
      </c>
      <c r="D735" t="s">
        <v>1149</v>
      </c>
      <c r="E735">
        <v>21</v>
      </c>
      <c r="F735">
        <v>35</v>
      </c>
      <c r="G735">
        <v>3</v>
      </c>
      <c r="H735">
        <v>12</v>
      </c>
      <c r="I735" t="s">
        <v>1137</v>
      </c>
      <c r="J735">
        <f>cocinacsv[[#This Row],[Precio Unitario]]-cocinacsv[[#This Row],[Costo Unitario]]</f>
        <v>14</v>
      </c>
      <c r="K735">
        <f>cocinacsv[[#This Row],[Precio Unitario]]</f>
        <v>35</v>
      </c>
      <c r="L735" s="1">
        <f>(cocinacsv[[#This Row],[Ganancia neta]]*cocinacsv[[#This Row],[Cantidad Ordenada]])/(cocinacsv[[#This Row],[Precio Unitario]]*cocinacsv[[#This Row],[Cantidad Ordenada]])</f>
        <v>0.4</v>
      </c>
      <c r="M735">
        <f>cocinacsv[[#This Row],[Ganancia bruta]]*cocinacsv[[#This Row],[Cantidad Ordenada]]</f>
        <v>105</v>
      </c>
    </row>
    <row r="736" spans="1:13" x14ac:dyDescent="0.25">
      <c r="A736">
        <v>291</v>
      </c>
      <c r="B736">
        <v>2</v>
      </c>
      <c r="C736" t="s">
        <v>56</v>
      </c>
      <c r="D736" t="s">
        <v>1141</v>
      </c>
      <c r="E736">
        <v>19</v>
      </c>
      <c r="F736">
        <v>31</v>
      </c>
      <c r="G736">
        <v>2</v>
      </c>
      <c r="H736">
        <v>14</v>
      </c>
      <c r="I736" t="s">
        <v>1136</v>
      </c>
      <c r="J736">
        <f>cocinacsv[[#This Row],[Precio Unitario]]-cocinacsv[[#This Row],[Costo Unitario]]</f>
        <v>12</v>
      </c>
      <c r="K736">
        <f>cocinacsv[[#This Row],[Precio Unitario]]</f>
        <v>31</v>
      </c>
      <c r="L736" s="1">
        <f>(cocinacsv[[#This Row],[Ganancia neta]]*cocinacsv[[#This Row],[Cantidad Ordenada]])/(cocinacsv[[#This Row],[Precio Unitario]]*cocinacsv[[#This Row],[Cantidad Ordenada]])</f>
        <v>0.38709677419354838</v>
      </c>
      <c r="M736">
        <f>cocinacsv[[#This Row],[Ganancia bruta]]*cocinacsv[[#This Row],[Cantidad Ordenada]]</f>
        <v>62</v>
      </c>
    </row>
    <row r="737" spans="1:13" x14ac:dyDescent="0.25">
      <c r="A737">
        <v>292</v>
      </c>
      <c r="B737">
        <v>10</v>
      </c>
      <c r="C737" t="s">
        <v>30</v>
      </c>
      <c r="D737" t="s">
        <v>1147</v>
      </c>
      <c r="E737">
        <v>16</v>
      </c>
      <c r="F737">
        <v>28</v>
      </c>
      <c r="G737">
        <v>3</v>
      </c>
      <c r="H737">
        <v>23</v>
      </c>
      <c r="I737" t="s">
        <v>1137</v>
      </c>
      <c r="J737">
        <f>cocinacsv[[#This Row],[Precio Unitario]]-cocinacsv[[#This Row],[Costo Unitario]]</f>
        <v>12</v>
      </c>
      <c r="K737">
        <f>cocinacsv[[#This Row],[Precio Unitario]]</f>
        <v>28</v>
      </c>
      <c r="L737" s="1">
        <f>(cocinacsv[[#This Row],[Ganancia neta]]*cocinacsv[[#This Row],[Cantidad Ordenada]])/(cocinacsv[[#This Row],[Precio Unitario]]*cocinacsv[[#This Row],[Cantidad Ordenada]])</f>
        <v>0.42857142857142855</v>
      </c>
      <c r="M737">
        <f>cocinacsv[[#This Row],[Ganancia bruta]]*cocinacsv[[#This Row],[Cantidad Ordenada]]</f>
        <v>84</v>
      </c>
    </row>
    <row r="738" spans="1:13" x14ac:dyDescent="0.25">
      <c r="A738">
        <v>293</v>
      </c>
      <c r="B738">
        <v>16</v>
      </c>
      <c r="C738" t="s">
        <v>30</v>
      </c>
      <c r="D738" t="s">
        <v>1147</v>
      </c>
      <c r="E738">
        <v>16</v>
      </c>
      <c r="F738">
        <v>28</v>
      </c>
      <c r="G738">
        <v>3</v>
      </c>
      <c r="H738">
        <v>44</v>
      </c>
      <c r="I738" t="s">
        <v>1136</v>
      </c>
      <c r="J738">
        <f>cocinacsv[[#This Row],[Precio Unitario]]-cocinacsv[[#This Row],[Costo Unitario]]</f>
        <v>12</v>
      </c>
      <c r="K738">
        <f>cocinacsv[[#This Row],[Precio Unitario]]</f>
        <v>28</v>
      </c>
      <c r="L738" s="1">
        <f>(cocinacsv[[#This Row],[Ganancia neta]]*cocinacsv[[#This Row],[Cantidad Ordenada]])/(cocinacsv[[#This Row],[Precio Unitario]]*cocinacsv[[#This Row],[Cantidad Ordenada]])</f>
        <v>0.42857142857142855</v>
      </c>
      <c r="M738">
        <f>cocinacsv[[#This Row],[Ganancia bruta]]*cocinacsv[[#This Row],[Cantidad Ordenada]]</f>
        <v>84</v>
      </c>
    </row>
    <row r="739" spans="1:13" x14ac:dyDescent="0.25">
      <c r="A739">
        <v>293</v>
      </c>
      <c r="B739">
        <v>16</v>
      </c>
      <c r="C739" t="s">
        <v>40</v>
      </c>
      <c r="D739" t="s">
        <v>1140</v>
      </c>
      <c r="E739">
        <v>18</v>
      </c>
      <c r="F739">
        <v>30</v>
      </c>
      <c r="G739">
        <v>2</v>
      </c>
      <c r="H739">
        <v>29</v>
      </c>
      <c r="I739" t="s">
        <v>1136</v>
      </c>
      <c r="J739">
        <f>cocinacsv[[#This Row],[Precio Unitario]]-cocinacsv[[#This Row],[Costo Unitario]]</f>
        <v>12</v>
      </c>
      <c r="K739">
        <f>cocinacsv[[#This Row],[Precio Unitario]]</f>
        <v>30</v>
      </c>
      <c r="L739" s="1">
        <f>(cocinacsv[[#This Row],[Ganancia neta]]*cocinacsv[[#This Row],[Cantidad Ordenada]])/(cocinacsv[[#This Row],[Precio Unitario]]*cocinacsv[[#This Row],[Cantidad Ordenada]])</f>
        <v>0.4</v>
      </c>
      <c r="M739">
        <f>cocinacsv[[#This Row],[Ganancia bruta]]*cocinacsv[[#This Row],[Cantidad Ordenada]]</f>
        <v>60</v>
      </c>
    </row>
    <row r="740" spans="1:13" x14ac:dyDescent="0.25">
      <c r="A740">
        <v>293</v>
      </c>
      <c r="B740">
        <v>16</v>
      </c>
      <c r="C740" t="s">
        <v>44</v>
      </c>
      <c r="D740" t="s">
        <v>1144</v>
      </c>
      <c r="E740">
        <v>22</v>
      </c>
      <c r="F740">
        <v>36</v>
      </c>
      <c r="G740">
        <v>2</v>
      </c>
      <c r="H740">
        <v>47</v>
      </c>
      <c r="I740" t="s">
        <v>1136</v>
      </c>
      <c r="J740">
        <f>cocinacsv[[#This Row],[Precio Unitario]]-cocinacsv[[#This Row],[Costo Unitario]]</f>
        <v>14</v>
      </c>
      <c r="K740">
        <f>cocinacsv[[#This Row],[Precio Unitario]]</f>
        <v>36</v>
      </c>
      <c r="L740" s="1">
        <f>(cocinacsv[[#This Row],[Ganancia neta]]*cocinacsv[[#This Row],[Cantidad Ordenada]])/(cocinacsv[[#This Row],[Precio Unitario]]*cocinacsv[[#This Row],[Cantidad Ordenada]])</f>
        <v>0.3888888888888889</v>
      </c>
      <c r="M740">
        <f>cocinacsv[[#This Row],[Ganancia bruta]]*cocinacsv[[#This Row],[Cantidad Ordenada]]</f>
        <v>72</v>
      </c>
    </row>
    <row r="741" spans="1:13" x14ac:dyDescent="0.25">
      <c r="A741">
        <v>294</v>
      </c>
      <c r="B741">
        <v>17</v>
      </c>
      <c r="C741" t="s">
        <v>56</v>
      </c>
      <c r="D741" t="s">
        <v>1141</v>
      </c>
      <c r="E741">
        <v>19</v>
      </c>
      <c r="F741">
        <v>31</v>
      </c>
      <c r="G741">
        <v>2</v>
      </c>
      <c r="H741">
        <v>31</v>
      </c>
      <c r="I741" t="s">
        <v>1137</v>
      </c>
      <c r="J741">
        <f>cocinacsv[[#This Row],[Precio Unitario]]-cocinacsv[[#This Row],[Costo Unitario]]</f>
        <v>12</v>
      </c>
      <c r="K741">
        <f>cocinacsv[[#This Row],[Precio Unitario]]</f>
        <v>31</v>
      </c>
      <c r="L741" s="1">
        <f>(cocinacsv[[#This Row],[Ganancia neta]]*cocinacsv[[#This Row],[Cantidad Ordenada]])/(cocinacsv[[#This Row],[Precio Unitario]]*cocinacsv[[#This Row],[Cantidad Ordenada]])</f>
        <v>0.38709677419354838</v>
      </c>
      <c r="M741">
        <f>cocinacsv[[#This Row],[Ganancia bruta]]*cocinacsv[[#This Row],[Cantidad Ordenada]]</f>
        <v>62</v>
      </c>
    </row>
    <row r="742" spans="1:13" x14ac:dyDescent="0.25">
      <c r="A742">
        <v>294</v>
      </c>
      <c r="B742">
        <v>17</v>
      </c>
      <c r="C742" t="s">
        <v>44</v>
      </c>
      <c r="D742" t="s">
        <v>1144</v>
      </c>
      <c r="E742">
        <v>22</v>
      </c>
      <c r="F742">
        <v>36</v>
      </c>
      <c r="G742">
        <v>3</v>
      </c>
      <c r="H742">
        <v>13</v>
      </c>
      <c r="I742" t="s">
        <v>1136</v>
      </c>
      <c r="J742">
        <f>cocinacsv[[#This Row],[Precio Unitario]]-cocinacsv[[#This Row],[Costo Unitario]]</f>
        <v>14</v>
      </c>
      <c r="K742">
        <f>cocinacsv[[#This Row],[Precio Unitario]]</f>
        <v>36</v>
      </c>
      <c r="L742" s="1">
        <f>(cocinacsv[[#This Row],[Ganancia neta]]*cocinacsv[[#This Row],[Cantidad Ordenada]])/(cocinacsv[[#This Row],[Precio Unitario]]*cocinacsv[[#This Row],[Cantidad Ordenada]])</f>
        <v>0.3888888888888889</v>
      </c>
      <c r="M742">
        <f>cocinacsv[[#This Row],[Ganancia bruta]]*cocinacsv[[#This Row],[Cantidad Ordenada]]</f>
        <v>108</v>
      </c>
    </row>
    <row r="743" spans="1:13" x14ac:dyDescent="0.25">
      <c r="A743">
        <v>294</v>
      </c>
      <c r="B743">
        <v>17</v>
      </c>
      <c r="C743" t="s">
        <v>46</v>
      </c>
      <c r="D743" t="s">
        <v>1156</v>
      </c>
      <c r="E743">
        <v>10</v>
      </c>
      <c r="F743">
        <v>18</v>
      </c>
      <c r="G743">
        <v>3</v>
      </c>
      <c r="H743">
        <v>33</v>
      </c>
      <c r="I743" t="s">
        <v>1136</v>
      </c>
      <c r="J743">
        <f>cocinacsv[[#This Row],[Precio Unitario]]-cocinacsv[[#This Row],[Costo Unitario]]</f>
        <v>8</v>
      </c>
      <c r="K743">
        <f>cocinacsv[[#This Row],[Precio Unitario]]</f>
        <v>18</v>
      </c>
      <c r="L743" s="1">
        <f>(cocinacsv[[#This Row],[Ganancia neta]]*cocinacsv[[#This Row],[Cantidad Ordenada]])/(cocinacsv[[#This Row],[Precio Unitario]]*cocinacsv[[#This Row],[Cantidad Ordenada]])</f>
        <v>0.44444444444444442</v>
      </c>
      <c r="M743">
        <f>cocinacsv[[#This Row],[Ganancia bruta]]*cocinacsv[[#This Row],[Cantidad Ordenada]]</f>
        <v>54</v>
      </c>
    </row>
    <row r="744" spans="1:13" x14ac:dyDescent="0.25">
      <c r="A744">
        <v>294</v>
      </c>
      <c r="B744">
        <v>17</v>
      </c>
      <c r="C744" t="s">
        <v>38</v>
      </c>
      <c r="D744" t="s">
        <v>1152</v>
      </c>
      <c r="E744">
        <v>20</v>
      </c>
      <c r="F744">
        <v>34</v>
      </c>
      <c r="G744">
        <v>3</v>
      </c>
      <c r="H744">
        <v>9</v>
      </c>
      <c r="I744" t="s">
        <v>1137</v>
      </c>
      <c r="J744">
        <f>cocinacsv[[#This Row],[Precio Unitario]]-cocinacsv[[#This Row],[Costo Unitario]]</f>
        <v>14</v>
      </c>
      <c r="K744">
        <f>cocinacsv[[#This Row],[Precio Unitario]]</f>
        <v>34</v>
      </c>
      <c r="L744" s="1">
        <f>(cocinacsv[[#This Row],[Ganancia neta]]*cocinacsv[[#This Row],[Cantidad Ordenada]])/(cocinacsv[[#This Row],[Precio Unitario]]*cocinacsv[[#This Row],[Cantidad Ordenada]])</f>
        <v>0.41176470588235292</v>
      </c>
      <c r="M744">
        <f>cocinacsv[[#This Row],[Ganancia bruta]]*cocinacsv[[#This Row],[Cantidad Ordenada]]</f>
        <v>102</v>
      </c>
    </row>
    <row r="745" spans="1:13" x14ac:dyDescent="0.25">
      <c r="A745">
        <v>295</v>
      </c>
      <c r="B745">
        <v>3</v>
      </c>
      <c r="C745" t="s">
        <v>105</v>
      </c>
      <c r="D745" t="s">
        <v>1150</v>
      </c>
      <c r="E745">
        <v>19</v>
      </c>
      <c r="F745">
        <v>32</v>
      </c>
      <c r="G745">
        <v>1</v>
      </c>
      <c r="H745">
        <v>44</v>
      </c>
      <c r="I745" t="s">
        <v>1137</v>
      </c>
      <c r="J745">
        <f>cocinacsv[[#This Row],[Precio Unitario]]-cocinacsv[[#This Row],[Costo Unitario]]</f>
        <v>13</v>
      </c>
      <c r="K745">
        <f>cocinacsv[[#This Row],[Precio Unitario]]</f>
        <v>32</v>
      </c>
      <c r="L745" s="1">
        <f>(cocinacsv[[#This Row],[Ganancia neta]]*cocinacsv[[#This Row],[Cantidad Ordenada]])/(cocinacsv[[#This Row],[Precio Unitario]]*cocinacsv[[#This Row],[Cantidad Ordenada]])</f>
        <v>0.40625</v>
      </c>
      <c r="M745">
        <f>cocinacsv[[#This Row],[Ganancia bruta]]*cocinacsv[[#This Row],[Cantidad Ordenada]]</f>
        <v>32</v>
      </c>
    </row>
    <row r="746" spans="1:13" x14ac:dyDescent="0.25">
      <c r="A746">
        <v>295</v>
      </c>
      <c r="B746">
        <v>3</v>
      </c>
      <c r="C746" t="s">
        <v>40</v>
      </c>
      <c r="D746" t="s">
        <v>1140</v>
      </c>
      <c r="E746">
        <v>18</v>
      </c>
      <c r="F746">
        <v>30</v>
      </c>
      <c r="G746">
        <v>3</v>
      </c>
      <c r="H746">
        <v>35</v>
      </c>
      <c r="I746" t="s">
        <v>1136</v>
      </c>
      <c r="J746">
        <f>cocinacsv[[#This Row],[Precio Unitario]]-cocinacsv[[#This Row],[Costo Unitario]]</f>
        <v>12</v>
      </c>
      <c r="K746">
        <f>cocinacsv[[#This Row],[Precio Unitario]]</f>
        <v>30</v>
      </c>
      <c r="L746" s="1">
        <f>(cocinacsv[[#This Row],[Ganancia neta]]*cocinacsv[[#This Row],[Cantidad Ordenada]])/(cocinacsv[[#This Row],[Precio Unitario]]*cocinacsv[[#This Row],[Cantidad Ordenada]])</f>
        <v>0.4</v>
      </c>
      <c r="M746">
        <f>cocinacsv[[#This Row],[Ganancia bruta]]*cocinacsv[[#This Row],[Cantidad Ordenada]]</f>
        <v>90</v>
      </c>
    </row>
    <row r="747" spans="1:13" x14ac:dyDescent="0.25">
      <c r="A747">
        <v>295</v>
      </c>
      <c r="B747">
        <v>3</v>
      </c>
      <c r="C747" t="s">
        <v>56</v>
      </c>
      <c r="D747" t="s">
        <v>1141</v>
      </c>
      <c r="E747">
        <v>19</v>
      </c>
      <c r="F747">
        <v>31</v>
      </c>
      <c r="G747">
        <v>2</v>
      </c>
      <c r="H747">
        <v>39</v>
      </c>
      <c r="I747" t="s">
        <v>1137</v>
      </c>
      <c r="J747">
        <f>cocinacsv[[#This Row],[Precio Unitario]]-cocinacsv[[#This Row],[Costo Unitario]]</f>
        <v>12</v>
      </c>
      <c r="K747">
        <f>cocinacsv[[#This Row],[Precio Unitario]]</f>
        <v>31</v>
      </c>
      <c r="L747" s="1">
        <f>(cocinacsv[[#This Row],[Ganancia neta]]*cocinacsv[[#This Row],[Cantidad Ordenada]])/(cocinacsv[[#This Row],[Precio Unitario]]*cocinacsv[[#This Row],[Cantidad Ordenada]])</f>
        <v>0.38709677419354838</v>
      </c>
      <c r="M747">
        <f>cocinacsv[[#This Row],[Ganancia bruta]]*cocinacsv[[#This Row],[Cantidad Ordenada]]</f>
        <v>62</v>
      </c>
    </row>
    <row r="748" spans="1:13" x14ac:dyDescent="0.25">
      <c r="A748">
        <v>295</v>
      </c>
      <c r="B748">
        <v>3</v>
      </c>
      <c r="C748" t="s">
        <v>42</v>
      </c>
      <c r="D748" t="s">
        <v>1155</v>
      </c>
      <c r="E748">
        <v>13</v>
      </c>
      <c r="F748">
        <v>21</v>
      </c>
      <c r="G748">
        <v>3</v>
      </c>
      <c r="H748">
        <v>59</v>
      </c>
      <c r="I748" t="s">
        <v>1136</v>
      </c>
      <c r="J748">
        <f>cocinacsv[[#This Row],[Precio Unitario]]-cocinacsv[[#This Row],[Costo Unitario]]</f>
        <v>8</v>
      </c>
      <c r="K748">
        <f>cocinacsv[[#This Row],[Precio Unitario]]</f>
        <v>21</v>
      </c>
      <c r="L748" s="1">
        <f>(cocinacsv[[#This Row],[Ganancia neta]]*cocinacsv[[#This Row],[Cantidad Ordenada]])/(cocinacsv[[#This Row],[Precio Unitario]]*cocinacsv[[#This Row],[Cantidad Ordenada]])</f>
        <v>0.38095238095238093</v>
      </c>
      <c r="M748">
        <f>cocinacsv[[#This Row],[Ganancia bruta]]*cocinacsv[[#This Row],[Cantidad Ordenada]]</f>
        <v>63</v>
      </c>
    </row>
    <row r="749" spans="1:13" x14ac:dyDescent="0.25">
      <c r="A749">
        <v>296</v>
      </c>
      <c r="B749">
        <v>14</v>
      </c>
      <c r="C749" t="s">
        <v>89</v>
      </c>
      <c r="D749" t="s">
        <v>1154</v>
      </c>
      <c r="E749">
        <v>14</v>
      </c>
      <c r="F749">
        <v>23</v>
      </c>
      <c r="G749">
        <v>1</v>
      </c>
      <c r="H749">
        <v>20</v>
      </c>
      <c r="I749" t="s">
        <v>1136</v>
      </c>
      <c r="J749">
        <f>cocinacsv[[#This Row],[Precio Unitario]]-cocinacsv[[#This Row],[Costo Unitario]]</f>
        <v>9</v>
      </c>
      <c r="K749">
        <f>cocinacsv[[#This Row],[Precio Unitario]]</f>
        <v>23</v>
      </c>
      <c r="L749" s="1">
        <f>(cocinacsv[[#This Row],[Ganancia neta]]*cocinacsv[[#This Row],[Cantidad Ordenada]])/(cocinacsv[[#This Row],[Precio Unitario]]*cocinacsv[[#This Row],[Cantidad Ordenada]])</f>
        <v>0.39130434782608697</v>
      </c>
      <c r="M749">
        <f>cocinacsv[[#This Row],[Ganancia bruta]]*cocinacsv[[#This Row],[Cantidad Ordenada]]</f>
        <v>23</v>
      </c>
    </row>
    <row r="750" spans="1:13" x14ac:dyDescent="0.25">
      <c r="A750">
        <v>296</v>
      </c>
      <c r="B750">
        <v>14</v>
      </c>
      <c r="C750" t="s">
        <v>44</v>
      </c>
      <c r="D750" t="s">
        <v>1144</v>
      </c>
      <c r="E750">
        <v>22</v>
      </c>
      <c r="F750">
        <v>36</v>
      </c>
      <c r="G750">
        <v>1</v>
      </c>
      <c r="H750">
        <v>26</v>
      </c>
      <c r="I750" t="s">
        <v>1137</v>
      </c>
      <c r="J750">
        <f>cocinacsv[[#This Row],[Precio Unitario]]-cocinacsv[[#This Row],[Costo Unitario]]</f>
        <v>14</v>
      </c>
      <c r="K750">
        <f>cocinacsv[[#This Row],[Precio Unitario]]</f>
        <v>36</v>
      </c>
      <c r="L750" s="1">
        <f>(cocinacsv[[#This Row],[Ganancia neta]]*cocinacsv[[#This Row],[Cantidad Ordenada]])/(cocinacsv[[#This Row],[Precio Unitario]]*cocinacsv[[#This Row],[Cantidad Ordenada]])</f>
        <v>0.3888888888888889</v>
      </c>
      <c r="M750">
        <f>cocinacsv[[#This Row],[Ganancia bruta]]*cocinacsv[[#This Row],[Cantidad Ordenada]]</f>
        <v>36</v>
      </c>
    </row>
    <row r="751" spans="1:13" x14ac:dyDescent="0.25">
      <c r="A751">
        <v>297</v>
      </c>
      <c r="B751">
        <v>4</v>
      </c>
      <c r="C751" t="s">
        <v>26</v>
      </c>
      <c r="D751" t="s">
        <v>1145</v>
      </c>
      <c r="E751">
        <v>17</v>
      </c>
      <c r="F751">
        <v>29</v>
      </c>
      <c r="G751">
        <v>2</v>
      </c>
      <c r="H751">
        <v>59</v>
      </c>
      <c r="I751" t="s">
        <v>1137</v>
      </c>
      <c r="J751">
        <f>cocinacsv[[#This Row],[Precio Unitario]]-cocinacsv[[#This Row],[Costo Unitario]]</f>
        <v>12</v>
      </c>
      <c r="K751">
        <f>cocinacsv[[#This Row],[Precio Unitario]]</f>
        <v>29</v>
      </c>
      <c r="L751" s="1">
        <f>(cocinacsv[[#This Row],[Ganancia neta]]*cocinacsv[[#This Row],[Cantidad Ordenada]])/(cocinacsv[[#This Row],[Precio Unitario]]*cocinacsv[[#This Row],[Cantidad Ordenada]])</f>
        <v>0.41379310344827586</v>
      </c>
      <c r="M751">
        <f>cocinacsv[[#This Row],[Ganancia bruta]]*cocinacsv[[#This Row],[Cantidad Ordenada]]</f>
        <v>58</v>
      </c>
    </row>
    <row r="752" spans="1:13" x14ac:dyDescent="0.25">
      <c r="A752">
        <v>297</v>
      </c>
      <c r="B752">
        <v>4</v>
      </c>
      <c r="C752" t="s">
        <v>46</v>
      </c>
      <c r="D752" t="s">
        <v>1156</v>
      </c>
      <c r="E752">
        <v>10</v>
      </c>
      <c r="F752">
        <v>18</v>
      </c>
      <c r="G752">
        <v>3</v>
      </c>
      <c r="H752">
        <v>13</v>
      </c>
      <c r="I752" t="s">
        <v>1137</v>
      </c>
      <c r="J752">
        <f>cocinacsv[[#This Row],[Precio Unitario]]-cocinacsv[[#This Row],[Costo Unitario]]</f>
        <v>8</v>
      </c>
      <c r="K752">
        <f>cocinacsv[[#This Row],[Precio Unitario]]</f>
        <v>18</v>
      </c>
      <c r="L752" s="1">
        <f>(cocinacsv[[#This Row],[Ganancia neta]]*cocinacsv[[#This Row],[Cantidad Ordenada]])/(cocinacsv[[#This Row],[Precio Unitario]]*cocinacsv[[#This Row],[Cantidad Ordenada]])</f>
        <v>0.44444444444444442</v>
      </c>
      <c r="M752">
        <f>cocinacsv[[#This Row],[Ganancia bruta]]*cocinacsv[[#This Row],[Cantidad Ordenada]]</f>
        <v>54</v>
      </c>
    </row>
    <row r="753" spans="1:13" x14ac:dyDescent="0.25">
      <c r="A753">
        <v>297</v>
      </c>
      <c r="B753">
        <v>4</v>
      </c>
      <c r="C753" t="s">
        <v>42</v>
      </c>
      <c r="D753" t="s">
        <v>1155</v>
      </c>
      <c r="E753">
        <v>13</v>
      </c>
      <c r="F753">
        <v>21</v>
      </c>
      <c r="G753">
        <v>3</v>
      </c>
      <c r="H753">
        <v>40</v>
      </c>
      <c r="I753" t="s">
        <v>1137</v>
      </c>
      <c r="J753">
        <f>cocinacsv[[#This Row],[Precio Unitario]]-cocinacsv[[#This Row],[Costo Unitario]]</f>
        <v>8</v>
      </c>
      <c r="K753">
        <f>cocinacsv[[#This Row],[Precio Unitario]]</f>
        <v>21</v>
      </c>
      <c r="L753" s="1">
        <f>(cocinacsv[[#This Row],[Ganancia neta]]*cocinacsv[[#This Row],[Cantidad Ordenada]])/(cocinacsv[[#This Row],[Precio Unitario]]*cocinacsv[[#This Row],[Cantidad Ordenada]])</f>
        <v>0.38095238095238093</v>
      </c>
      <c r="M753">
        <f>cocinacsv[[#This Row],[Ganancia bruta]]*cocinacsv[[#This Row],[Cantidad Ordenada]]</f>
        <v>63</v>
      </c>
    </row>
    <row r="754" spans="1:13" x14ac:dyDescent="0.25">
      <c r="A754">
        <v>298</v>
      </c>
      <c r="B754">
        <v>11</v>
      </c>
      <c r="C754" t="s">
        <v>50</v>
      </c>
      <c r="D754" t="s">
        <v>1142</v>
      </c>
      <c r="E754">
        <v>16</v>
      </c>
      <c r="F754">
        <v>27</v>
      </c>
      <c r="G754">
        <v>3</v>
      </c>
      <c r="H754">
        <v>46</v>
      </c>
      <c r="I754" t="s">
        <v>1136</v>
      </c>
      <c r="J754">
        <f>cocinacsv[[#This Row],[Precio Unitario]]-cocinacsv[[#This Row],[Costo Unitario]]</f>
        <v>11</v>
      </c>
      <c r="K754">
        <f>cocinacsv[[#This Row],[Precio Unitario]]</f>
        <v>27</v>
      </c>
      <c r="L754" s="1">
        <f>(cocinacsv[[#This Row],[Ganancia neta]]*cocinacsv[[#This Row],[Cantidad Ordenada]])/(cocinacsv[[#This Row],[Precio Unitario]]*cocinacsv[[#This Row],[Cantidad Ordenada]])</f>
        <v>0.40740740740740738</v>
      </c>
      <c r="M754">
        <f>cocinacsv[[#This Row],[Ganancia bruta]]*cocinacsv[[#This Row],[Cantidad Ordenada]]</f>
        <v>81</v>
      </c>
    </row>
    <row r="755" spans="1:13" x14ac:dyDescent="0.25">
      <c r="A755">
        <v>298</v>
      </c>
      <c r="B755">
        <v>11</v>
      </c>
      <c r="C755" t="s">
        <v>44</v>
      </c>
      <c r="D755" t="s">
        <v>1144</v>
      </c>
      <c r="E755">
        <v>22</v>
      </c>
      <c r="F755">
        <v>36</v>
      </c>
      <c r="G755">
        <v>3</v>
      </c>
      <c r="H755">
        <v>49</v>
      </c>
      <c r="I755" t="s">
        <v>1136</v>
      </c>
      <c r="J755">
        <f>cocinacsv[[#This Row],[Precio Unitario]]-cocinacsv[[#This Row],[Costo Unitario]]</f>
        <v>14</v>
      </c>
      <c r="K755">
        <f>cocinacsv[[#This Row],[Precio Unitario]]</f>
        <v>36</v>
      </c>
      <c r="L755" s="1">
        <f>(cocinacsv[[#This Row],[Ganancia neta]]*cocinacsv[[#This Row],[Cantidad Ordenada]])/(cocinacsv[[#This Row],[Precio Unitario]]*cocinacsv[[#This Row],[Cantidad Ordenada]])</f>
        <v>0.3888888888888889</v>
      </c>
      <c r="M755">
        <f>cocinacsv[[#This Row],[Ganancia bruta]]*cocinacsv[[#This Row],[Cantidad Ordenada]]</f>
        <v>108</v>
      </c>
    </row>
    <row r="756" spans="1:13" x14ac:dyDescent="0.25">
      <c r="A756">
        <v>298</v>
      </c>
      <c r="B756">
        <v>11</v>
      </c>
      <c r="C756" t="s">
        <v>92</v>
      </c>
      <c r="D756" t="s">
        <v>1151</v>
      </c>
      <c r="E756">
        <v>13</v>
      </c>
      <c r="F756">
        <v>22</v>
      </c>
      <c r="G756">
        <v>3</v>
      </c>
      <c r="H756">
        <v>46</v>
      </c>
      <c r="I756" t="s">
        <v>1137</v>
      </c>
      <c r="J756">
        <f>cocinacsv[[#This Row],[Precio Unitario]]-cocinacsv[[#This Row],[Costo Unitario]]</f>
        <v>9</v>
      </c>
      <c r="K756">
        <f>cocinacsv[[#This Row],[Precio Unitario]]</f>
        <v>22</v>
      </c>
      <c r="L756" s="1">
        <f>(cocinacsv[[#This Row],[Ganancia neta]]*cocinacsv[[#This Row],[Cantidad Ordenada]])/(cocinacsv[[#This Row],[Precio Unitario]]*cocinacsv[[#This Row],[Cantidad Ordenada]])</f>
        <v>0.40909090909090912</v>
      </c>
      <c r="M756">
        <f>cocinacsv[[#This Row],[Ganancia bruta]]*cocinacsv[[#This Row],[Cantidad Ordenada]]</f>
        <v>66</v>
      </c>
    </row>
    <row r="757" spans="1:13" x14ac:dyDescent="0.25">
      <c r="A757">
        <v>299</v>
      </c>
      <c r="B757">
        <v>6</v>
      </c>
      <c r="C757" t="s">
        <v>66</v>
      </c>
      <c r="D757" t="s">
        <v>1153</v>
      </c>
      <c r="E757">
        <v>12</v>
      </c>
      <c r="F757">
        <v>20</v>
      </c>
      <c r="G757">
        <v>1</v>
      </c>
      <c r="H757">
        <v>17</v>
      </c>
      <c r="I757" t="s">
        <v>1136</v>
      </c>
      <c r="J757">
        <f>cocinacsv[[#This Row],[Precio Unitario]]-cocinacsv[[#This Row],[Costo Unitario]]</f>
        <v>8</v>
      </c>
      <c r="K757">
        <f>cocinacsv[[#This Row],[Precio Unitario]]</f>
        <v>20</v>
      </c>
      <c r="L757" s="1">
        <f>(cocinacsv[[#This Row],[Ganancia neta]]*cocinacsv[[#This Row],[Cantidad Ordenada]])/(cocinacsv[[#This Row],[Precio Unitario]]*cocinacsv[[#This Row],[Cantidad Ordenada]])</f>
        <v>0.4</v>
      </c>
      <c r="M757">
        <f>cocinacsv[[#This Row],[Ganancia bruta]]*cocinacsv[[#This Row],[Cantidad Ordenada]]</f>
        <v>20</v>
      </c>
    </row>
    <row r="758" spans="1:13" x14ac:dyDescent="0.25">
      <c r="A758">
        <v>299</v>
      </c>
      <c r="B758">
        <v>6</v>
      </c>
      <c r="C758" t="s">
        <v>44</v>
      </c>
      <c r="D758" t="s">
        <v>1144</v>
      </c>
      <c r="E758">
        <v>22</v>
      </c>
      <c r="F758">
        <v>36</v>
      </c>
      <c r="G758">
        <v>2</v>
      </c>
      <c r="H758">
        <v>55</v>
      </c>
      <c r="I758" t="s">
        <v>1136</v>
      </c>
      <c r="J758">
        <f>cocinacsv[[#This Row],[Precio Unitario]]-cocinacsv[[#This Row],[Costo Unitario]]</f>
        <v>14</v>
      </c>
      <c r="K758">
        <f>cocinacsv[[#This Row],[Precio Unitario]]</f>
        <v>36</v>
      </c>
      <c r="L758" s="1">
        <f>(cocinacsv[[#This Row],[Ganancia neta]]*cocinacsv[[#This Row],[Cantidad Ordenada]])/(cocinacsv[[#This Row],[Precio Unitario]]*cocinacsv[[#This Row],[Cantidad Ordenada]])</f>
        <v>0.3888888888888889</v>
      </c>
      <c r="M758">
        <f>cocinacsv[[#This Row],[Ganancia bruta]]*cocinacsv[[#This Row],[Cantidad Ordenada]]</f>
        <v>72</v>
      </c>
    </row>
    <row r="759" spans="1:13" x14ac:dyDescent="0.25">
      <c r="A759">
        <v>299</v>
      </c>
      <c r="B759">
        <v>6</v>
      </c>
      <c r="C759" t="s">
        <v>75</v>
      </c>
      <c r="D759" t="s">
        <v>1139</v>
      </c>
      <c r="E759">
        <v>14</v>
      </c>
      <c r="F759">
        <v>24</v>
      </c>
      <c r="G759">
        <v>3</v>
      </c>
      <c r="H759">
        <v>15</v>
      </c>
      <c r="I759" t="s">
        <v>1137</v>
      </c>
      <c r="J759">
        <f>cocinacsv[[#This Row],[Precio Unitario]]-cocinacsv[[#This Row],[Costo Unitario]]</f>
        <v>10</v>
      </c>
      <c r="K759">
        <f>cocinacsv[[#This Row],[Precio Unitario]]</f>
        <v>24</v>
      </c>
      <c r="L759" s="1">
        <f>(cocinacsv[[#This Row],[Ganancia neta]]*cocinacsv[[#This Row],[Cantidad Ordenada]])/(cocinacsv[[#This Row],[Precio Unitario]]*cocinacsv[[#This Row],[Cantidad Ordenada]])</f>
        <v>0.41666666666666669</v>
      </c>
      <c r="M759">
        <f>cocinacsv[[#This Row],[Ganancia bruta]]*cocinacsv[[#This Row],[Cantidad Ordenada]]</f>
        <v>72</v>
      </c>
    </row>
    <row r="760" spans="1:13" x14ac:dyDescent="0.25">
      <c r="A760">
        <v>299</v>
      </c>
      <c r="B760">
        <v>6</v>
      </c>
      <c r="C760" t="s">
        <v>46</v>
      </c>
      <c r="D760" t="s">
        <v>1156</v>
      </c>
      <c r="E760">
        <v>10</v>
      </c>
      <c r="F760">
        <v>18</v>
      </c>
      <c r="G760">
        <v>1</v>
      </c>
      <c r="H760">
        <v>26</v>
      </c>
      <c r="I760" t="s">
        <v>1136</v>
      </c>
      <c r="J760">
        <f>cocinacsv[[#This Row],[Precio Unitario]]-cocinacsv[[#This Row],[Costo Unitario]]</f>
        <v>8</v>
      </c>
      <c r="K760">
        <f>cocinacsv[[#This Row],[Precio Unitario]]</f>
        <v>18</v>
      </c>
      <c r="L760" s="1">
        <f>(cocinacsv[[#This Row],[Ganancia neta]]*cocinacsv[[#This Row],[Cantidad Ordenada]])/(cocinacsv[[#This Row],[Precio Unitario]]*cocinacsv[[#This Row],[Cantidad Ordenada]])</f>
        <v>0.44444444444444442</v>
      </c>
      <c r="M760">
        <f>cocinacsv[[#This Row],[Ganancia bruta]]*cocinacsv[[#This Row],[Cantidad Ordenada]]</f>
        <v>18</v>
      </c>
    </row>
    <row r="761" spans="1:13" x14ac:dyDescent="0.25">
      <c r="A761">
        <v>300</v>
      </c>
      <c r="B761">
        <v>18</v>
      </c>
      <c r="C761" t="s">
        <v>34</v>
      </c>
      <c r="D761" t="s">
        <v>1143</v>
      </c>
      <c r="E761">
        <v>25</v>
      </c>
      <c r="F761">
        <v>40</v>
      </c>
      <c r="G761">
        <v>3</v>
      </c>
      <c r="H761">
        <v>54</v>
      </c>
      <c r="I761" t="s">
        <v>1137</v>
      </c>
      <c r="J761">
        <f>cocinacsv[[#This Row],[Precio Unitario]]-cocinacsv[[#This Row],[Costo Unitario]]</f>
        <v>15</v>
      </c>
      <c r="K761">
        <f>cocinacsv[[#This Row],[Precio Unitario]]</f>
        <v>40</v>
      </c>
      <c r="L761" s="1">
        <f>(cocinacsv[[#This Row],[Ganancia neta]]*cocinacsv[[#This Row],[Cantidad Ordenada]])/(cocinacsv[[#This Row],[Precio Unitario]]*cocinacsv[[#This Row],[Cantidad Ordenada]])</f>
        <v>0.375</v>
      </c>
      <c r="M761">
        <f>cocinacsv[[#This Row],[Ganancia bruta]]*cocinacsv[[#This Row],[Cantidad Ordenada]]</f>
        <v>120</v>
      </c>
    </row>
    <row r="762" spans="1:13" x14ac:dyDescent="0.25">
      <c r="A762">
        <v>300</v>
      </c>
      <c r="B762">
        <v>18</v>
      </c>
      <c r="C762" t="s">
        <v>46</v>
      </c>
      <c r="D762" t="s">
        <v>1156</v>
      </c>
      <c r="E762">
        <v>10</v>
      </c>
      <c r="F762">
        <v>18</v>
      </c>
      <c r="G762">
        <v>3</v>
      </c>
      <c r="H762">
        <v>14</v>
      </c>
      <c r="I762" t="s">
        <v>1136</v>
      </c>
      <c r="J762">
        <f>cocinacsv[[#This Row],[Precio Unitario]]-cocinacsv[[#This Row],[Costo Unitario]]</f>
        <v>8</v>
      </c>
      <c r="K762">
        <f>cocinacsv[[#This Row],[Precio Unitario]]</f>
        <v>18</v>
      </c>
      <c r="L762" s="1">
        <f>(cocinacsv[[#This Row],[Ganancia neta]]*cocinacsv[[#This Row],[Cantidad Ordenada]])/(cocinacsv[[#This Row],[Precio Unitario]]*cocinacsv[[#This Row],[Cantidad Ordenada]])</f>
        <v>0.44444444444444442</v>
      </c>
      <c r="M762">
        <f>cocinacsv[[#This Row],[Ganancia bruta]]*cocinacsv[[#This Row],[Cantidad Ordenada]]</f>
        <v>54</v>
      </c>
    </row>
    <row r="763" spans="1:13" x14ac:dyDescent="0.25">
      <c r="A763">
        <v>300</v>
      </c>
      <c r="B763">
        <v>18</v>
      </c>
      <c r="C763" t="s">
        <v>71</v>
      </c>
      <c r="D763" t="s">
        <v>1157</v>
      </c>
      <c r="E763">
        <v>15</v>
      </c>
      <c r="F763">
        <v>26</v>
      </c>
      <c r="G763">
        <v>1</v>
      </c>
      <c r="H763">
        <v>22</v>
      </c>
      <c r="I763" t="s">
        <v>1137</v>
      </c>
      <c r="J763">
        <f>cocinacsv[[#This Row],[Precio Unitario]]-cocinacsv[[#This Row],[Costo Unitario]]</f>
        <v>11</v>
      </c>
      <c r="K763">
        <f>cocinacsv[[#This Row],[Precio Unitario]]</f>
        <v>26</v>
      </c>
      <c r="L763" s="1">
        <f>(cocinacsv[[#This Row],[Ganancia neta]]*cocinacsv[[#This Row],[Cantidad Ordenada]])/(cocinacsv[[#This Row],[Precio Unitario]]*cocinacsv[[#This Row],[Cantidad Ordenada]])</f>
        <v>0.42307692307692307</v>
      </c>
      <c r="M763">
        <f>cocinacsv[[#This Row],[Ganancia bruta]]*cocinacsv[[#This Row],[Cantidad Ordenada]]</f>
        <v>26</v>
      </c>
    </row>
    <row r="764" spans="1:13" x14ac:dyDescent="0.25">
      <c r="A764">
        <v>300</v>
      </c>
      <c r="B764">
        <v>18</v>
      </c>
      <c r="C764" t="s">
        <v>40</v>
      </c>
      <c r="D764" t="s">
        <v>1140</v>
      </c>
      <c r="E764">
        <v>18</v>
      </c>
      <c r="F764">
        <v>30</v>
      </c>
      <c r="G764">
        <v>3</v>
      </c>
      <c r="H764">
        <v>28</v>
      </c>
      <c r="I764" t="s">
        <v>1136</v>
      </c>
      <c r="J764">
        <f>cocinacsv[[#This Row],[Precio Unitario]]-cocinacsv[[#This Row],[Costo Unitario]]</f>
        <v>12</v>
      </c>
      <c r="K764">
        <f>cocinacsv[[#This Row],[Precio Unitario]]</f>
        <v>30</v>
      </c>
      <c r="L764" s="1">
        <f>(cocinacsv[[#This Row],[Ganancia neta]]*cocinacsv[[#This Row],[Cantidad Ordenada]])/(cocinacsv[[#This Row],[Precio Unitario]]*cocinacsv[[#This Row],[Cantidad Ordenada]])</f>
        <v>0.4</v>
      </c>
      <c r="M764">
        <f>cocinacsv[[#This Row],[Ganancia bruta]]*cocinacsv[[#This Row],[Cantidad Ordenada]]</f>
        <v>90</v>
      </c>
    </row>
    <row r="765" spans="1:13" x14ac:dyDescent="0.25">
      <c r="A765">
        <v>301</v>
      </c>
      <c r="B765">
        <v>8</v>
      </c>
      <c r="C765" t="s">
        <v>56</v>
      </c>
      <c r="D765" t="s">
        <v>1141</v>
      </c>
      <c r="E765">
        <v>19</v>
      </c>
      <c r="F765">
        <v>31</v>
      </c>
      <c r="G765">
        <v>3</v>
      </c>
      <c r="H765">
        <v>23</v>
      </c>
      <c r="I765" t="s">
        <v>1137</v>
      </c>
      <c r="J765">
        <f>cocinacsv[[#This Row],[Precio Unitario]]-cocinacsv[[#This Row],[Costo Unitario]]</f>
        <v>12</v>
      </c>
      <c r="K765">
        <f>cocinacsv[[#This Row],[Precio Unitario]]</f>
        <v>31</v>
      </c>
      <c r="L765" s="1">
        <f>(cocinacsv[[#This Row],[Ganancia neta]]*cocinacsv[[#This Row],[Cantidad Ordenada]])/(cocinacsv[[#This Row],[Precio Unitario]]*cocinacsv[[#This Row],[Cantidad Ordenada]])</f>
        <v>0.38709677419354838</v>
      </c>
      <c r="M765">
        <f>cocinacsv[[#This Row],[Ganancia bruta]]*cocinacsv[[#This Row],[Cantidad Ordenada]]</f>
        <v>93</v>
      </c>
    </row>
    <row r="766" spans="1:13" x14ac:dyDescent="0.25">
      <c r="A766">
        <v>301</v>
      </c>
      <c r="B766">
        <v>8</v>
      </c>
      <c r="C766" t="s">
        <v>71</v>
      </c>
      <c r="D766" t="s">
        <v>1157</v>
      </c>
      <c r="E766">
        <v>15</v>
      </c>
      <c r="F766">
        <v>26</v>
      </c>
      <c r="G766">
        <v>2</v>
      </c>
      <c r="H766">
        <v>57</v>
      </c>
      <c r="I766" t="s">
        <v>1137</v>
      </c>
      <c r="J766">
        <f>cocinacsv[[#This Row],[Precio Unitario]]-cocinacsv[[#This Row],[Costo Unitario]]</f>
        <v>11</v>
      </c>
      <c r="K766">
        <f>cocinacsv[[#This Row],[Precio Unitario]]</f>
        <v>26</v>
      </c>
      <c r="L766" s="1">
        <f>(cocinacsv[[#This Row],[Ganancia neta]]*cocinacsv[[#This Row],[Cantidad Ordenada]])/(cocinacsv[[#This Row],[Precio Unitario]]*cocinacsv[[#This Row],[Cantidad Ordenada]])</f>
        <v>0.42307692307692307</v>
      </c>
      <c r="M766">
        <f>cocinacsv[[#This Row],[Ganancia bruta]]*cocinacsv[[#This Row],[Cantidad Ordenada]]</f>
        <v>52</v>
      </c>
    </row>
    <row r="767" spans="1:13" x14ac:dyDescent="0.25">
      <c r="A767">
        <v>301</v>
      </c>
      <c r="B767">
        <v>8</v>
      </c>
      <c r="C767" t="s">
        <v>26</v>
      </c>
      <c r="D767" t="s">
        <v>1145</v>
      </c>
      <c r="E767">
        <v>17</v>
      </c>
      <c r="F767">
        <v>29</v>
      </c>
      <c r="G767">
        <v>2</v>
      </c>
      <c r="H767">
        <v>49</v>
      </c>
      <c r="I767" t="s">
        <v>1136</v>
      </c>
      <c r="J767">
        <f>cocinacsv[[#This Row],[Precio Unitario]]-cocinacsv[[#This Row],[Costo Unitario]]</f>
        <v>12</v>
      </c>
      <c r="K767">
        <f>cocinacsv[[#This Row],[Precio Unitario]]</f>
        <v>29</v>
      </c>
      <c r="L767" s="1">
        <f>(cocinacsv[[#This Row],[Ganancia neta]]*cocinacsv[[#This Row],[Cantidad Ordenada]])/(cocinacsv[[#This Row],[Precio Unitario]]*cocinacsv[[#This Row],[Cantidad Ordenada]])</f>
        <v>0.41379310344827586</v>
      </c>
      <c r="M767">
        <f>cocinacsv[[#This Row],[Ganancia bruta]]*cocinacsv[[#This Row],[Cantidad Ordenada]]</f>
        <v>58</v>
      </c>
    </row>
    <row r="768" spans="1:13" x14ac:dyDescent="0.25">
      <c r="A768">
        <v>301</v>
      </c>
      <c r="B768">
        <v>8</v>
      </c>
      <c r="C768" t="s">
        <v>66</v>
      </c>
      <c r="D768" t="s">
        <v>1153</v>
      </c>
      <c r="E768">
        <v>12</v>
      </c>
      <c r="F768">
        <v>20</v>
      </c>
      <c r="G768">
        <v>1</v>
      </c>
      <c r="H768">
        <v>54</v>
      </c>
      <c r="I768" t="s">
        <v>1136</v>
      </c>
      <c r="J768">
        <f>cocinacsv[[#This Row],[Precio Unitario]]-cocinacsv[[#This Row],[Costo Unitario]]</f>
        <v>8</v>
      </c>
      <c r="K768">
        <f>cocinacsv[[#This Row],[Precio Unitario]]</f>
        <v>20</v>
      </c>
      <c r="L768" s="1">
        <f>(cocinacsv[[#This Row],[Ganancia neta]]*cocinacsv[[#This Row],[Cantidad Ordenada]])/(cocinacsv[[#This Row],[Precio Unitario]]*cocinacsv[[#This Row],[Cantidad Ordenada]])</f>
        <v>0.4</v>
      </c>
      <c r="M768">
        <f>cocinacsv[[#This Row],[Ganancia bruta]]*cocinacsv[[#This Row],[Cantidad Ordenada]]</f>
        <v>20</v>
      </c>
    </row>
    <row r="769" spans="1:13" x14ac:dyDescent="0.25">
      <c r="A769">
        <v>302</v>
      </c>
      <c r="B769">
        <v>5</v>
      </c>
      <c r="C769" t="s">
        <v>105</v>
      </c>
      <c r="D769" t="s">
        <v>1150</v>
      </c>
      <c r="E769">
        <v>19</v>
      </c>
      <c r="F769">
        <v>32</v>
      </c>
      <c r="G769">
        <v>3</v>
      </c>
      <c r="H769">
        <v>15</v>
      </c>
      <c r="I769" t="s">
        <v>1136</v>
      </c>
      <c r="J769">
        <f>cocinacsv[[#This Row],[Precio Unitario]]-cocinacsv[[#This Row],[Costo Unitario]]</f>
        <v>13</v>
      </c>
      <c r="K769">
        <f>cocinacsv[[#This Row],[Precio Unitario]]</f>
        <v>32</v>
      </c>
      <c r="L769" s="1">
        <f>(cocinacsv[[#This Row],[Ganancia neta]]*cocinacsv[[#This Row],[Cantidad Ordenada]])/(cocinacsv[[#This Row],[Precio Unitario]]*cocinacsv[[#This Row],[Cantidad Ordenada]])</f>
        <v>0.40625</v>
      </c>
      <c r="M769">
        <f>cocinacsv[[#This Row],[Ganancia bruta]]*cocinacsv[[#This Row],[Cantidad Ordenada]]</f>
        <v>96</v>
      </c>
    </row>
    <row r="770" spans="1:13" x14ac:dyDescent="0.25">
      <c r="A770">
        <v>303</v>
      </c>
      <c r="B770">
        <v>14</v>
      </c>
      <c r="C770" t="s">
        <v>66</v>
      </c>
      <c r="D770" t="s">
        <v>1153</v>
      </c>
      <c r="E770">
        <v>12</v>
      </c>
      <c r="F770">
        <v>20</v>
      </c>
      <c r="G770">
        <v>2</v>
      </c>
      <c r="H770">
        <v>13</v>
      </c>
      <c r="I770" t="s">
        <v>1136</v>
      </c>
      <c r="J770">
        <f>cocinacsv[[#This Row],[Precio Unitario]]-cocinacsv[[#This Row],[Costo Unitario]]</f>
        <v>8</v>
      </c>
      <c r="K770">
        <f>cocinacsv[[#This Row],[Precio Unitario]]</f>
        <v>20</v>
      </c>
      <c r="L770" s="1">
        <f>(cocinacsv[[#This Row],[Ganancia neta]]*cocinacsv[[#This Row],[Cantidad Ordenada]])/(cocinacsv[[#This Row],[Precio Unitario]]*cocinacsv[[#This Row],[Cantidad Ordenada]])</f>
        <v>0.4</v>
      </c>
      <c r="M770">
        <f>cocinacsv[[#This Row],[Ganancia bruta]]*cocinacsv[[#This Row],[Cantidad Ordenada]]</f>
        <v>40</v>
      </c>
    </row>
    <row r="771" spans="1:13" x14ac:dyDescent="0.25">
      <c r="A771">
        <v>303</v>
      </c>
      <c r="B771">
        <v>14</v>
      </c>
      <c r="C771" t="s">
        <v>34</v>
      </c>
      <c r="D771" t="s">
        <v>1143</v>
      </c>
      <c r="E771">
        <v>25</v>
      </c>
      <c r="F771">
        <v>40</v>
      </c>
      <c r="G771">
        <v>3</v>
      </c>
      <c r="H771">
        <v>16</v>
      </c>
      <c r="I771" t="s">
        <v>1136</v>
      </c>
      <c r="J771">
        <f>cocinacsv[[#This Row],[Precio Unitario]]-cocinacsv[[#This Row],[Costo Unitario]]</f>
        <v>15</v>
      </c>
      <c r="K771">
        <f>cocinacsv[[#This Row],[Precio Unitario]]</f>
        <v>40</v>
      </c>
      <c r="L771" s="1">
        <f>(cocinacsv[[#This Row],[Ganancia neta]]*cocinacsv[[#This Row],[Cantidad Ordenada]])/(cocinacsv[[#This Row],[Precio Unitario]]*cocinacsv[[#This Row],[Cantidad Ordenada]])</f>
        <v>0.375</v>
      </c>
      <c r="M771">
        <f>cocinacsv[[#This Row],[Ganancia bruta]]*cocinacsv[[#This Row],[Cantidad Ordenada]]</f>
        <v>120</v>
      </c>
    </row>
    <row r="772" spans="1:13" x14ac:dyDescent="0.25">
      <c r="A772">
        <v>303</v>
      </c>
      <c r="B772">
        <v>14</v>
      </c>
      <c r="C772" t="s">
        <v>71</v>
      </c>
      <c r="D772" t="s">
        <v>1157</v>
      </c>
      <c r="E772">
        <v>15</v>
      </c>
      <c r="F772">
        <v>26</v>
      </c>
      <c r="G772">
        <v>1</v>
      </c>
      <c r="H772">
        <v>56</v>
      </c>
      <c r="I772" t="s">
        <v>1137</v>
      </c>
      <c r="J772">
        <f>cocinacsv[[#This Row],[Precio Unitario]]-cocinacsv[[#This Row],[Costo Unitario]]</f>
        <v>11</v>
      </c>
      <c r="K772">
        <f>cocinacsv[[#This Row],[Precio Unitario]]</f>
        <v>26</v>
      </c>
      <c r="L772" s="1">
        <f>(cocinacsv[[#This Row],[Ganancia neta]]*cocinacsv[[#This Row],[Cantidad Ordenada]])/(cocinacsv[[#This Row],[Precio Unitario]]*cocinacsv[[#This Row],[Cantidad Ordenada]])</f>
        <v>0.42307692307692307</v>
      </c>
      <c r="M772">
        <f>cocinacsv[[#This Row],[Ganancia bruta]]*cocinacsv[[#This Row],[Cantidad Ordenada]]</f>
        <v>26</v>
      </c>
    </row>
    <row r="773" spans="1:13" x14ac:dyDescent="0.25">
      <c r="A773">
        <v>303</v>
      </c>
      <c r="B773">
        <v>14</v>
      </c>
      <c r="C773" t="s">
        <v>75</v>
      </c>
      <c r="D773" t="s">
        <v>1139</v>
      </c>
      <c r="E773">
        <v>14</v>
      </c>
      <c r="F773">
        <v>24</v>
      </c>
      <c r="G773">
        <v>1</v>
      </c>
      <c r="H773">
        <v>7</v>
      </c>
      <c r="I773" t="s">
        <v>1136</v>
      </c>
      <c r="J773">
        <f>cocinacsv[[#This Row],[Precio Unitario]]-cocinacsv[[#This Row],[Costo Unitario]]</f>
        <v>10</v>
      </c>
      <c r="K773">
        <f>cocinacsv[[#This Row],[Precio Unitario]]</f>
        <v>24</v>
      </c>
      <c r="L773" s="1">
        <f>(cocinacsv[[#This Row],[Ganancia neta]]*cocinacsv[[#This Row],[Cantidad Ordenada]])/(cocinacsv[[#This Row],[Precio Unitario]]*cocinacsv[[#This Row],[Cantidad Ordenada]])</f>
        <v>0.41666666666666669</v>
      </c>
      <c r="M773">
        <f>cocinacsv[[#This Row],[Ganancia bruta]]*cocinacsv[[#This Row],[Cantidad Ordenada]]</f>
        <v>24</v>
      </c>
    </row>
    <row r="774" spans="1:13" x14ac:dyDescent="0.25">
      <c r="A774">
        <v>304</v>
      </c>
      <c r="B774">
        <v>6</v>
      </c>
      <c r="C774" t="s">
        <v>105</v>
      </c>
      <c r="D774" t="s">
        <v>1150</v>
      </c>
      <c r="E774">
        <v>19</v>
      </c>
      <c r="F774">
        <v>32</v>
      </c>
      <c r="G774">
        <v>2</v>
      </c>
      <c r="H774">
        <v>9</v>
      </c>
      <c r="I774" t="s">
        <v>1136</v>
      </c>
      <c r="J774">
        <f>cocinacsv[[#This Row],[Precio Unitario]]-cocinacsv[[#This Row],[Costo Unitario]]</f>
        <v>13</v>
      </c>
      <c r="K774">
        <f>cocinacsv[[#This Row],[Precio Unitario]]</f>
        <v>32</v>
      </c>
      <c r="L774" s="1">
        <f>(cocinacsv[[#This Row],[Ganancia neta]]*cocinacsv[[#This Row],[Cantidad Ordenada]])/(cocinacsv[[#This Row],[Precio Unitario]]*cocinacsv[[#This Row],[Cantidad Ordenada]])</f>
        <v>0.40625</v>
      </c>
      <c r="M774">
        <f>cocinacsv[[#This Row],[Ganancia bruta]]*cocinacsv[[#This Row],[Cantidad Ordenada]]</f>
        <v>64</v>
      </c>
    </row>
    <row r="775" spans="1:13" x14ac:dyDescent="0.25">
      <c r="A775">
        <v>304</v>
      </c>
      <c r="B775">
        <v>6</v>
      </c>
      <c r="C775" t="s">
        <v>42</v>
      </c>
      <c r="D775" t="s">
        <v>1155</v>
      </c>
      <c r="E775">
        <v>13</v>
      </c>
      <c r="F775">
        <v>21</v>
      </c>
      <c r="G775">
        <v>2</v>
      </c>
      <c r="H775">
        <v>7</v>
      </c>
      <c r="I775" t="s">
        <v>1137</v>
      </c>
      <c r="J775">
        <f>cocinacsv[[#This Row],[Precio Unitario]]-cocinacsv[[#This Row],[Costo Unitario]]</f>
        <v>8</v>
      </c>
      <c r="K775">
        <f>cocinacsv[[#This Row],[Precio Unitario]]</f>
        <v>21</v>
      </c>
      <c r="L775" s="1">
        <f>(cocinacsv[[#This Row],[Ganancia neta]]*cocinacsv[[#This Row],[Cantidad Ordenada]])/(cocinacsv[[#This Row],[Precio Unitario]]*cocinacsv[[#This Row],[Cantidad Ordenada]])</f>
        <v>0.38095238095238093</v>
      </c>
      <c r="M775">
        <f>cocinacsv[[#This Row],[Ganancia bruta]]*cocinacsv[[#This Row],[Cantidad Ordenada]]</f>
        <v>42</v>
      </c>
    </row>
    <row r="776" spans="1:13" x14ac:dyDescent="0.25">
      <c r="A776">
        <v>304</v>
      </c>
      <c r="B776">
        <v>6</v>
      </c>
      <c r="C776" t="s">
        <v>34</v>
      </c>
      <c r="D776" t="s">
        <v>1143</v>
      </c>
      <c r="E776">
        <v>25</v>
      </c>
      <c r="F776">
        <v>40</v>
      </c>
      <c r="G776">
        <v>2</v>
      </c>
      <c r="H776">
        <v>48</v>
      </c>
      <c r="I776" t="s">
        <v>1136</v>
      </c>
      <c r="J776">
        <f>cocinacsv[[#This Row],[Precio Unitario]]-cocinacsv[[#This Row],[Costo Unitario]]</f>
        <v>15</v>
      </c>
      <c r="K776">
        <f>cocinacsv[[#This Row],[Precio Unitario]]</f>
        <v>40</v>
      </c>
      <c r="L776" s="1">
        <f>(cocinacsv[[#This Row],[Ganancia neta]]*cocinacsv[[#This Row],[Cantidad Ordenada]])/(cocinacsv[[#This Row],[Precio Unitario]]*cocinacsv[[#This Row],[Cantidad Ordenada]])</f>
        <v>0.375</v>
      </c>
      <c r="M776">
        <f>cocinacsv[[#This Row],[Ganancia bruta]]*cocinacsv[[#This Row],[Cantidad Ordenada]]</f>
        <v>80</v>
      </c>
    </row>
    <row r="777" spans="1:13" x14ac:dyDescent="0.25">
      <c r="A777">
        <v>304</v>
      </c>
      <c r="B777">
        <v>6</v>
      </c>
      <c r="C777" t="s">
        <v>56</v>
      </c>
      <c r="D777" t="s">
        <v>1141</v>
      </c>
      <c r="E777">
        <v>19</v>
      </c>
      <c r="F777">
        <v>31</v>
      </c>
      <c r="G777">
        <v>3</v>
      </c>
      <c r="H777">
        <v>21</v>
      </c>
      <c r="I777" t="s">
        <v>1136</v>
      </c>
      <c r="J777">
        <f>cocinacsv[[#This Row],[Precio Unitario]]-cocinacsv[[#This Row],[Costo Unitario]]</f>
        <v>12</v>
      </c>
      <c r="K777">
        <f>cocinacsv[[#This Row],[Precio Unitario]]</f>
        <v>31</v>
      </c>
      <c r="L777" s="1">
        <f>(cocinacsv[[#This Row],[Ganancia neta]]*cocinacsv[[#This Row],[Cantidad Ordenada]])/(cocinacsv[[#This Row],[Precio Unitario]]*cocinacsv[[#This Row],[Cantidad Ordenada]])</f>
        <v>0.38709677419354838</v>
      </c>
      <c r="M777">
        <f>cocinacsv[[#This Row],[Ganancia bruta]]*cocinacsv[[#This Row],[Cantidad Ordenada]]</f>
        <v>93</v>
      </c>
    </row>
    <row r="778" spans="1:13" x14ac:dyDescent="0.25">
      <c r="A778">
        <v>305</v>
      </c>
      <c r="B778">
        <v>1</v>
      </c>
      <c r="C778" t="s">
        <v>19</v>
      </c>
      <c r="D778" t="s">
        <v>1149</v>
      </c>
      <c r="E778">
        <v>21</v>
      </c>
      <c r="F778">
        <v>35</v>
      </c>
      <c r="G778">
        <v>3</v>
      </c>
      <c r="H778">
        <v>17</v>
      </c>
      <c r="I778" t="s">
        <v>1136</v>
      </c>
      <c r="J778">
        <f>cocinacsv[[#This Row],[Precio Unitario]]-cocinacsv[[#This Row],[Costo Unitario]]</f>
        <v>14</v>
      </c>
      <c r="K778">
        <f>cocinacsv[[#This Row],[Precio Unitario]]</f>
        <v>35</v>
      </c>
      <c r="L778" s="1">
        <f>(cocinacsv[[#This Row],[Ganancia neta]]*cocinacsv[[#This Row],[Cantidad Ordenada]])/(cocinacsv[[#This Row],[Precio Unitario]]*cocinacsv[[#This Row],[Cantidad Ordenada]])</f>
        <v>0.4</v>
      </c>
      <c r="M778">
        <f>cocinacsv[[#This Row],[Ganancia bruta]]*cocinacsv[[#This Row],[Cantidad Ordenada]]</f>
        <v>105</v>
      </c>
    </row>
    <row r="779" spans="1:13" x14ac:dyDescent="0.25">
      <c r="A779">
        <v>305</v>
      </c>
      <c r="B779">
        <v>1</v>
      </c>
      <c r="C779" t="s">
        <v>89</v>
      </c>
      <c r="D779" t="s">
        <v>1154</v>
      </c>
      <c r="E779">
        <v>14</v>
      </c>
      <c r="F779">
        <v>23</v>
      </c>
      <c r="G779">
        <v>1</v>
      </c>
      <c r="H779">
        <v>48</v>
      </c>
      <c r="I779" t="s">
        <v>1136</v>
      </c>
      <c r="J779">
        <f>cocinacsv[[#This Row],[Precio Unitario]]-cocinacsv[[#This Row],[Costo Unitario]]</f>
        <v>9</v>
      </c>
      <c r="K779">
        <f>cocinacsv[[#This Row],[Precio Unitario]]</f>
        <v>23</v>
      </c>
      <c r="L779" s="1">
        <f>(cocinacsv[[#This Row],[Ganancia neta]]*cocinacsv[[#This Row],[Cantidad Ordenada]])/(cocinacsv[[#This Row],[Precio Unitario]]*cocinacsv[[#This Row],[Cantidad Ordenada]])</f>
        <v>0.39130434782608697</v>
      </c>
      <c r="M779">
        <f>cocinacsv[[#This Row],[Ganancia bruta]]*cocinacsv[[#This Row],[Cantidad Ordenada]]</f>
        <v>23</v>
      </c>
    </row>
    <row r="780" spans="1:13" x14ac:dyDescent="0.25">
      <c r="A780">
        <v>306</v>
      </c>
      <c r="B780">
        <v>7</v>
      </c>
      <c r="C780" t="s">
        <v>105</v>
      </c>
      <c r="D780" t="s">
        <v>1150</v>
      </c>
      <c r="E780">
        <v>19</v>
      </c>
      <c r="F780">
        <v>32</v>
      </c>
      <c r="G780">
        <v>1</v>
      </c>
      <c r="H780">
        <v>21</v>
      </c>
      <c r="I780" t="s">
        <v>1137</v>
      </c>
      <c r="J780">
        <f>cocinacsv[[#This Row],[Precio Unitario]]-cocinacsv[[#This Row],[Costo Unitario]]</f>
        <v>13</v>
      </c>
      <c r="K780">
        <f>cocinacsv[[#This Row],[Precio Unitario]]</f>
        <v>32</v>
      </c>
      <c r="L780" s="1">
        <f>(cocinacsv[[#This Row],[Ganancia neta]]*cocinacsv[[#This Row],[Cantidad Ordenada]])/(cocinacsv[[#This Row],[Precio Unitario]]*cocinacsv[[#This Row],[Cantidad Ordenada]])</f>
        <v>0.40625</v>
      </c>
      <c r="M780">
        <f>cocinacsv[[#This Row],[Ganancia bruta]]*cocinacsv[[#This Row],[Cantidad Ordenada]]</f>
        <v>32</v>
      </c>
    </row>
    <row r="781" spans="1:13" x14ac:dyDescent="0.25">
      <c r="A781">
        <v>307</v>
      </c>
      <c r="B781">
        <v>20</v>
      </c>
      <c r="C781" t="s">
        <v>42</v>
      </c>
      <c r="D781" t="s">
        <v>1155</v>
      </c>
      <c r="E781">
        <v>13</v>
      </c>
      <c r="F781">
        <v>21</v>
      </c>
      <c r="G781">
        <v>3</v>
      </c>
      <c r="H781">
        <v>39</v>
      </c>
      <c r="I781" t="s">
        <v>1137</v>
      </c>
      <c r="J781">
        <f>cocinacsv[[#This Row],[Precio Unitario]]-cocinacsv[[#This Row],[Costo Unitario]]</f>
        <v>8</v>
      </c>
      <c r="K781">
        <f>cocinacsv[[#This Row],[Precio Unitario]]</f>
        <v>21</v>
      </c>
      <c r="L781" s="1">
        <f>(cocinacsv[[#This Row],[Ganancia neta]]*cocinacsv[[#This Row],[Cantidad Ordenada]])/(cocinacsv[[#This Row],[Precio Unitario]]*cocinacsv[[#This Row],[Cantidad Ordenada]])</f>
        <v>0.38095238095238093</v>
      </c>
      <c r="M781">
        <f>cocinacsv[[#This Row],[Ganancia bruta]]*cocinacsv[[#This Row],[Cantidad Ordenada]]</f>
        <v>63</v>
      </c>
    </row>
    <row r="782" spans="1:13" x14ac:dyDescent="0.25">
      <c r="A782">
        <v>308</v>
      </c>
      <c r="B782">
        <v>14</v>
      </c>
      <c r="C782" t="s">
        <v>38</v>
      </c>
      <c r="D782" t="s">
        <v>1152</v>
      </c>
      <c r="E782">
        <v>20</v>
      </c>
      <c r="F782">
        <v>34</v>
      </c>
      <c r="G782">
        <v>1</v>
      </c>
      <c r="H782">
        <v>44</v>
      </c>
      <c r="I782" t="s">
        <v>1137</v>
      </c>
      <c r="J782">
        <f>cocinacsv[[#This Row],[Precio Unitario]]-cocinacsv[[#This Row],[Costo Unitario]]</f>
        <v>14</v>
      </c>
      <c r="K782">
        <f>cocinacsv[[#This Row],[Precio Unitario]]</f>
        <v>34</v>
      </c>
      <c r="L782" s="1">
        <f>(cocinacsv[[#This Row],[Ganancia neta]]*cocinacsv[[#This Row],[Cantidad Ordenada]])/(cocinacsv[[#This Row],[Precio Unitario]]*cocinacsv[[#This Row],[Cantidad Ordenada]])</f>
        <v>0.41176470588235292</v>
      </c>
      <c r="M782">
        <f>cocinacsv[[#This Row],[Ganancia bruta]]*cocinacsv[[#This Row],[Cantidad Ordenada]]</f>
        <v>34</v>
      </c>
    </row>
    <row r="783" spans="1:13" x14ac:dyDescent="0.25">
      <c r="A783">
        <v>308</v>
      </c>
      <c r="B783">
        <v>14</v>
      </c>
      <c r="C783" t="s">
        <v>19</v>
      </c>
      <c r="D783" t="s">
        <v>1149</v>
      </c>
      <c r="E783">
        <v>21</v>
      </c>
      <c r="F783">
        <v>35</v>
      </c>
      <c r="G783">
        <v>2</v>
      </c>
      <c r="H783">
        <v>41</v>
      </c>
      <c r="I783" t="s">
        <v>1136</v>
      </c>
      <c r="J783">
        <f>cocinacsv[[#This Row],[Precio Unitario]]-cocinacsv[[#This Row],[Costo Unitario]]</f>
        <v>14</v>
      </c>
      <c r="K783">
        <f>cocinacsv[[#This Row],[Precio Unitario]]</f>
        <v>35</v>
      </c>
      <c r="L783" s="1">
        <f>(cocinacsv[[#This Row],[Ganancia neta]]*cocinacsv[[#This Row],[Cantidad Ordenada]])/(cocinacsv[[#This Row],[Precio Unitario]]*cocinacsv[[#This Row],[Cantidad Ordenada]])</f>
        <v>0.4</v>
      </c>
      <c r="M783">
        <f>cocinacsv[[#This Row],[Ganancia bruta]]*cocinacsv[[#This Row],[Cantidad Ordenada]]</f>
        <v>70</v>
      </c>
    </row>
    <row r="784" spans="1:13" x14ac:dyDescent="0.25">
      <c r="A784">
        <v>308</v>
      </c>
      <c r="B784">
        <v>14</v>
      </c>
      <c r="C784" t="s">
        <v>56</v>
      </c>
      <c r="D784" t="s">
        <v>1141</v>
      </c>
      <c r="E784">
        <v>19</v>
      </c>
      <c r="F784">
        <v>31</v>
      </c>
      <c r="G784">
        <v>2</v>
      </c>
      <c r="H784">
        <v>42</v>
      </c>
      <c r="I784" t="s">
        <v>1136</v>
      </c>
      <c r="J784">
        <f>cocinacsv[[#This Row],[Precio Unitario]]-cocinacsv[[#This Row],[Costo Unitario]]</f>
        <v>12</v>
      </c>
      <c r="K784">
        <f>cocinacsv[[#This Row],[Precio Unitario]]</f>
        <v>31</v>
      </c>
      <c r="L784" s="1">
        <f>(cocinacsv[[#This Row],[Ganancia neta]]*cocinacsv[[#This Row],[Cantidad Ordenada]])/(cocinacsv[[#This Row],[Precio Unitario]]*cocinacsv[[#This Row],[Cantidad Ordenada]])</f>
        <v>0.38709677419354838</v>
      </c>
      <c r="M784">
        <f>cocinacsv[[#This Row],[Ganancia bruta]]*cocinacsv[[#This Row],[Cantidad Ordenada]]</f>
        <v>62</v>
      </c>
    </row>
    <row r="785" spans="1:13" x14ac:dyDescent="0.25">
      <c r="A785">
        <v>308</v>
      </c>
      <c r="B785">
        <v>14</v>
      </c>
      <c r="C785" t="s">
        <v>30</v>
      </c>
      <c r="D785" t="s">
        <v>1147</v>
      </c>
      <c r="E785">
        <v>16</v>
      </c>
      <c r="F785">
        <v>28</v>
      </c>
      <c r="G785">
        <v>2</v>
      </c>
      <c r="H785">
        <v>59</v>
      </c>
      <c r="I785" t="s">
        <v>1136</v>
      </c>
      <c r="J785">
        <f>cocinacsv[[#This Row],[Precio Unitario]]-cocinacsv[[#This Row],[Costo Unitario]]</f>
        <v>12</v>
      </c>
      <c r="K785">
        <f>cocinacsv[[#This Row],[Precio Unitario]]</f>
        <v>28</v>
      </c>
      <c r="L785" s="1">
        <f>(cocinacsv[[#This Row],[Ganancia neta]]*cocinacsv[[#This Row],[Cantidad Ordenada]])/(cocinacsv[[#This Row],[Precio Unitario]]*cocinacsv[[#This Row],[Cantidad Ordenada]])</f>
        <v>0.42857142857142855</v>
      </c>
      <c r="M785">
        <f>cocinacsv[[#This Row],[Ganancia bruta]]*cocinacsv[[#This Row],[Cantidad Ordenada]]</f>
        <v>56</v>
      </c>
    </row>
    <row r="786" spans="1:13" x14ac:dyDescent="0.25">
      <c r="A786">
        <v>309</v>
      </c>
      <c r="B786">
        <v>9</v>
      </c>
      <c r="C786" t="s">
        <v>34</v>
      </c>
      <c r="D786" t="s">
        <v>1143</v>
      </c>
      <c r="E786">
        <v>25</v>
      </c>
      <c r="F786">
        <v>40</v>
      </c>
      <c r="G786">
        <v>1</v>
      </c>
      <c r="H786">
        <v>29</v>
      </c>
      <c r="I786" t="s">
        <v>1136</v>
      </c>
      <c r="J786">
        <f>cocinacsv[[#This Row],[Precio Unitario]]-cocinacsv[[#This Row],[Costo Unitario]]</f>
        <v>15</v>
      </c>
      <c r="K786">
        <f>cocinacsv[[#This Row],[Precio Unitario]]</f>
        <v>40</v>
      </c>
      <c r="L786" s="1">
        <f>(cocinacsv[[#This Row],[Ganancia neta]]*cocinacsv[[#This Row],[Cantidad Ordenada]])/(cocinacsv[[#This Row],[Precio Unitario]]*cocinacsv[[#This Row],[Cantidad Ordenada]])</f>
        <v>0.375</v>
      </c>
      <c r="M786">
        <f>cocinacsv[[#This Row],[Ganancia bruta]]*cocinacsv[[#This Row],[Cantidad Ordenada]]</f>
        <v>40</v>
      </c>
    </row>
    <row r="787" spans="1:13" x14ac:dyDescent="0.25">
      <c r="A787">
        <v>309</v>
      </c>
      <c r="B787">
        <v>9</v>
      </c>
      <c r="C787" t="s">
        <v>56</v>
      </c>
      <c r="D787" t="s">
        <v>1141</v>
      </c>
      <c r="E787">
        <v>19</v>
      </c>
      <c r="F787">
        <v>31</v>
      </c>
      <c r="G787">
        <v>2</v>
      </c>
      <c r="H787">
        <v>43</v>
      </c>
      <c r="I787" t="s">
        <v>1137</v>
      </c>
      <c r="J787">
        <f>cocinacsv[[#This Row],[Precio Unitario]]-cocinacsv[[#This Row],[Costo Unitario]]</f>
        <v>12</v>
      </c>
      <c r="K787">
        <f>cocinacsv[[#This Row],[Precio Unitario]]</f>
        <v>31</v>
      </c>
      <c r="L787" s="1">
        <f>(cocinacsv[[#This Row],[Ganancia neta]]*cocinacsv[[#This Row],[Cantidad Ordenada]])/(cocinacsv[[#This Row],[Precio Unitario]]*cocinacsv[[#This Row],[Cantidad Ordenada]])</f>
        <v>0.38709677419354838</v>
      </c>
      <c r="M787">
        <f>cocinacsv[[#This Row],[Ganancia bruta]]*cocinacsv[[#This Row],[Cantidad Ordenada]]</f>
        <v>62</v>
      </c>
    </row>
    <row r="788" spans="1:13" x14ac:dyDescent="0.25">
      <c r="A788">
        <v>309</v>
      </c>
      <c r="B788">
        <v>9</v>
      </c>
      <c r="C788" t="s">
        <v>19</v>
      </c>
      <c r="D788" t="s">
        <v>1149</v>
      </c>
      <c r="E788">
        <v>21</v>
      </c>
      <c r="F788">
        <v>35</v>
      </c>
      <c r="G788">
        <v>2</v>
      </c>
      <c r="H788">
        <v>51</v>
      </c>
      <c r="I788" t="s">
        <v>1137</v>
      </c>
      <c r="J788">
        <f>cocinacsv[[#This Row],[Precio Unitario]]-cocinacsv[[#This Row],[Costo Unitario]]</f>
        <v>14</v>
      </c>
      <c r="K788">
        <f>cocinacsv[[#This Row],[Precio Unitario]]</f>
        <v>35</v>
      </c>
      <c r="L788" s="1">
        <f>(cocinacsv[[#This Row],[Ganancia neta]]*cocinacsv[[#This Row],[Cantidad Ordenada]])/(cocinacsv[[#This Row],[Precio Unitario]]*cocinacsv[[#This Row],[Cantidad Ordenada]])</f>
        <v>0.4</v>
      </c>
      <c r="M788">
        <f>cocinacsv[[#This Row],[Ganancia bruta]]*cocinacsv[[#This Row],[Cantidad Ordenada]]</f>
        <v>70</v>
      </c>
    </row>
    <row r="789" spans="1:13" x14ac:dyDescent="0.25">
      <c r="A789">
        <v>310</v>
      </c>
      <c r="B789">
        <v>17</v>
      </c>
      <c r="C789" t="s">
        <v>71</v>
      </c>
      <c r="D789" t="s">
        <v>1157</v>
      </c>
      <c r="E789">
        <v>15</v>
      </c>
      <c r="F789">
        <v>26</v>
      </c>
      <c r="G789">
        <v>3</v>
      </c>
      <c r="H789">
        <v>43</v>
      </c>
      <c r="I789" t="s">
        <v>1136</v>
      </c>
      <c r="J789">
        <f>cocinacsv[[#This Row],[Precio Unitario]]-cocinacsv[[#This Row],[Costo Unitario]]</f>
        <v>11</v>
      </c>
      <c r="K789">
        <f>cocinacsv[[#This Row],[Precio Unitario]]</f>
        <v>26</v>
      </c>
      <c r="L789" s="1">
        <f>(cocinacsv[[#This Row],[Ganancia neta]]*cocinacsv[[#This Row],[Cantidad Ordenada]])/(cocinacsv[[#This Row],[Precio Unitario]]*cocinacsv[[#This Row],[Cantidad Ordenada]])</f>
        <v>0.42307692307692307</v>
      </c>
      <c r="M789">
        <f>cocinacsv[[#This Row],[Ganancia bruta]]*cocinacsv[[#This Row],[Cantidad Ordenada]]</f>
        <v>78</v>
      </c>
    </row>
    <row r="790" spans="1:13" x14ac:dyDescent="0.25">
      <c r="A790">
        <v>310</v>
      </c>
      <c r="B790">
        <v>17</v>
      </c>
      <c r="C790" t="s">
        <v>40</v>
      </c>
      <c r="D790" t="s">
        <v>1140</v>
      </c>
      <c r="E790">
        <v>18</v>
      </c>
      <c r="F790">
        <v>30</v>
      </c>
      <c r="G790">
        <v>2</v>
      </c>
      <c r="H790">
        <v>54</v>
      </c>
      <c r="I790" t="s">
        <v>1137</v>
      </c>
      <c r="J790">
        <f>cocinacsv[[#This Row],[Precio Unitario]]-cocinacsv[[#This Row],[Costo Unitario]]</f>
        <v>12</v>
      </c>
      <c r="K790">
        <f>cocinacsv[[#This Row],[Precio Unitario]]</f>
        <v>30</v>
      </c>
      <c r="L790" s="1">
        <f>(cocinacsv[[#This Row],[Ganancia neta]]*cocinacsv[[#This Row],[Cantidad Ordenada]])/(cocinacsv[[#This Row],[Precio Unitario]]*cocinacsv[[#This Row],[Cantidad Ordenada]])</f>
        <v>0.4</v>
      </c>
      <c r="M790">
        <f>cocinacsv[[#This Row],[Ganancia bruta]]*cocinacsv[[#This Row],[Cantidad Ordenada]]</f>
        <v>60</v>
      </c>
    </row>
    <row r="791" spans="1:13" x14ac:dyDescent="0.25">
      <c r="A791">
        <v>311</v>
      </c>
      <c r="B791">
        <v>6</v>
      </c>
      <c r="C791" t="s">
        <v>75</v>
      </c>
      <c r="D791" t="s">
        <v>1139</v>
      </c>
      <c r="E791">
        <v>14</v>
      </c>
      <c r="F791">
        <v>24</v>
      </c>
      <c r="G791">
        <v>1</v>
      </c>
      <c r="H791">
        <v>46</v>
      </c>
      <c r="I791" t="s">
        <v>1137</v>
      </c>
      <c r="J791">
        <f>cocinacsv[[#This Row],[Precio Unitario]]-cocinacsv[[#This Row],[Costo Unitario]]</f>
        <v>10</v>
      </c>
      <c r="K791">
        <f>cocinacsv[[#This Row],[Precio Unitario]]</f>
        <v>24</v>
      </c>
      <c r="L791" s="1">
        <f>(cocinacsv[[#This Row],[Ganancia neta]]*cocinacsv[[#This Row],[Cantidad Ordenada]])/(cocinacsv[[#This Row],[Precio Unitario]]*cocinacsv[[#This Row],[Cantidad Ordenada]])</f>
        <v>0.41666666666666669</v>
      </c>
      <c r="M791">
        <f>cocinacsv[[#This Row],[Ganancia bruta]]*cocinacsv[[#This Row],[Cantidad Ordenada]]</f>
        <v>24</v>
      </c>
    </row>
    <row r="792" spans="1:13" x14ac:dyDescent="0.25">
      <c r="A792">
        <v>311</v>
      </c>
      <c r="B792">
        <v>6</v>
      </c>
      <c r="C792" t="s">
        <v>26</v>
      </c>
      <c r="D792" t="s">
        <v>1145</v>
      </c>
      <c r="E792">
        <v>17</v>
      </c>
      <c r="F792">
        <v>29</v>
      </c>
      <c r="G792">
        <v>1</v>
      </c>
      <c r="H792">
        <v>28</v>
      </c>
      <c r="I792" t="s">
        <v>1137</v>
      </c>
      <c r="J792">
        <f>cocinacsv[[#This Row],[Precio Unitario]]-cocinacsv[[#This Row],[Costo Unitario]]</f>
        <v>12</v>
      </c>
      <c r="K792">
        <f>cocinacsv[[#This Row],[Precio Unitario]]</f>
        <v>29</v>
      </c>
      <c r="L792" s="1">
        <f>(cocinacsv[[#This Row],[Ganancia neta]]*cocinacsv[[#This Row],[Cantidad Ordenada]])/(cocinacsv[[#This Row],[Precio Unitario]]*cocinacsv[[#This Row],[Cantidad Ordenada]])</f>
        <v>0.41379310344827586</v>
      </c>
      <c r="M792">
        <f>cocinacsv[[#This Row],[Ganancia bruta]]*cocinacsv[[#This Row],[Cantidad Ordenada]]</f>
        <v>29</v>
      </c>
    </row>
    <row r="793" spans="1:13" x14ac:dyDescent="0.25">
      <c r="A793">
        <v>312</v>
      </c>
      <c r="B793">
        <v>2</v>
      </c>
      <c r="C793" t="s">
        <v>105</v>
      </c>
      <c r="D793" t="s">
        <v>1150</v>
      </c>
      <c r="E793">
        <v>19</v>
      </c>
      <c r="F793">
        <v>32</v>
      </c>
      <c r="G793">
        <v>2</v>
      </c>
      <c r="H793">
        <v>45</v>
      </c>
      <c r="I793" t="s">
        <v>1137</v>
      </c>
      <c r="J793">
        <f>cocinacsv[[#This Row],[Precio Unitario]]-cocinacsv[[#This Row],[Costo Unitario]]</f>
        <v>13</v>
      </c>
      <c r="K793">
        <f>cocinacsv[[#This Row],[Precio Unitario]]</f>
        <v>32</v>
      </c>
      <c r="L793" s="1">
        <f>(cocinacsv[[#This Row],[Ganancia neta]]*cocinacsv[[#This Row],[Cantidad Ordenada]])/(cocinacsv[[#This Row],[Precio Unitario]]*cocinacsv[[#This Row],[Cantidad Ordenada]])</f>
        <v>0.40625</v>
      </c>
      <c r="M793">
        <f>cocinacsv[[#This Row],[Ganancia bruta]]*cocinacsv[[#This Row],[Cantidad Ordenada]]</f>
        <v>64</v>
      </c>
    </row>
    <row r="794" spans="1:13" x14ac:dyDescent="0.25">
      <c r="A794">
        <v>312</v>
      </c>
      <c r="B794">
        <v>2</v>
      </c>
      <c r="C794" t="s">
        <v>19</v>
      </c>
      <c r="D794" t="s">
        <v>1149</v>
      </c>
      <c r="E794">
        <v>21</v>
      </c>
      <c r="F794">
        <v>35</v>
      </c>
      <c r="G794">
        <v>2</v>
      </c>
      <c r="H794">
        <v>10</v>
      </c>
      <c r="I794" t="s">
        <v>1137</v>
      </c>
      <c r="J794">
        <f>cocinacsv[[#This Row],[Precio Unitario]]-cocinacsv[[#This Row],[Costo Unitario]]</f>
        <v>14</v>
      </c>
      <c r="K794">
        <f>cocinacsv[[#This Row],[Precio Unitario]]</f>
        <v>35</v>
      </c>
      <c r="L794" s="1">
        <f>(cocinacsv[[#This Row],[Ganancia neta]]*cocinacsv[[#This Row],[Cantidad Ordenada]])/(cocinacsv[[#This Row],[Precio Unitario]]*cocinacsv[[#This Row],[Cantidad Ordenada]])</f>
        <v>0.4</v>
      </c>
      <c r="M794">
        <f>cocinacsv[[#This Row],[Ganancia bruta]]*cocinacsv[[#This Row],[Cantidad Ordenada]]</f>
        <v>70</v>
      </c>
    </row>
    <row r="795" spans="1:13" x14ac:dyDescent="0.25">
      <c r="A795">
        <v>313</v>
      </c>
      <c r="B795">
        <v>10</v>
      </c>
      <c r="C795" t="s">
        <v>53</v>
      </c>
      <c r="D795" t="s">
        <v>1148</v>
      </c>
      <c r="E795">
        <v>11</v>
      </c>
      <c r="F795">
        <v>19</v>
      </c>
      <c r="G795">
        <v>2</v>
      </c>
      <c r="H795">
        <v>27</v>
      </c>
      <c r="I795" t="s">
        <v>1137</v>
      </c>
      <c r="J795">
        <f>cocinacsv[[#This Row],[Precio Unitario]]-cocinacsv[[#This Row],[Costo Unitario]]</f>
        <v>8</v>
      </c>
      <c r="K795">
        <f>cocinacsv[[#This Row],[Precio Unitario]]</f>
        <v>19</v>
      </c>
      <c r="L795" s="1">
        <f>(cocinacsv[[#This Row],[Ganancia neta]]*cocinacsv[[#This Row],[Cantidad Ordenada]])/(cocinacsv[[#This Row],[Precio Unitario]]*cocinacsv[[#This Row],[Cantidad Ordenada]])</f>
        <v>0.42105263157894735</v>
      </c>
      <c r="M795">
        <f>cocinacsv[[#This Row],[Ganancia bruta]]*cocinacsv[[#This Row],[Cantidad Ordenada]]</f>
        <v>38</v>
      </c>
    </row>
    <row r="796" spans="1:13" x14ac:dyDescent="0.25">
      <c r="A796">
        <v>313</v>
      </c>
      <c r="B796">
        <v>10</v>
      </c>
      <c r="C796" t="s">
        <v>56</v>
      </c>
      <c r="D796" t="s">
        <v>1141</v>
      </c>
      <c r="E796">
        <v>19</v>
      </c>
      <c r="F796">
        <v>31</v>
      </c>
      <c r="G796">
        <v>2</v>
      </c>
      <c r="H796">
        <v>38</v>
      </c>
      <c r="I796" t="s">
        <v>1136</v>
      </c>
      <c r="J796">
        <f>cocinacsv[[#This Row],[Precio Unitario]]-cocinacsv[[#This Row],[Costo Unitario]]</f>
        <v>12</v>
      </c>
      <c r="K796">
        <f>cocinacsv[[#This Row],[Precio Unitario]]</f>
        <v>31</v>
      </c>
      <c r="L796" s="1">
        <f>(cocinacsv[[#This Row],[Ganancia neta]]*cocinacsv[[#This Row],[Cantidad Ordenada]])/(cocinacsv[[#This Row],[Precio Unitario]]*cocinacsv[[#This Row],[Cantidad Ordenada]])</f>
        <v>0.38709677419354838</v>
      </c>
      <c r="M796">
        <f>cocinacsv[[#This Row],[Ganancia bruta]]*cocinacsv[[#This Row],[Cantidad Ordenada]]</f>
        <v>62</v>
      </c>
    </row>
    <row r="797" spans="1:13" x14ac:dyDescent="0.25">
      <c r="A797">
        <v>313</v>
      </c>
      <c r="B797">
        <v>10</v>
      </c>
      <c r="C797" t="s">
        <v>44</v>
      </c>
      <c r="D797" t="s">
        <v>1144</v>
      </c>
      <c r="E797">
        <v>22</v>
      </c>
      <c r="F797">
        <v>36</v>
      </c>
      <c r="G797">
        <v>3</v>
      </c>
      <c r="H797">
        <v>26</v>
      </c>
      <c r="I797" t="s">
        <v>1136</v>
      </c>
      <c r="J797">
        <f>cocinacsv[[#This Row],[Precio Unitario]]-cocinacsv[[#This Row],[Costo Unitario]]</f>
        <v>14</v>
      </c>
      <c r="K797">
        <f>cocinacsv[[#This Row],[Precio Unitario]]</f>
        <v>36</v>
      </c>
      <c r="L797" s="1">
        <f>(cocinacsv[[#This Row],[Ganancia neta]]*cocinacsv[[#This Row],[Cantidad Ordenada]])/(cocinacsv[[#This Row],[Precio Unitario]]*cocinacsv[[#This Row],[Cantidad Ordenada]])</f>
        <v>0.3888888888888889</v>
      </c>
      <c r="M797">
        <f>cocinacsv[[#This Row],[Ganancia bruta]]*cocinacsv[[#This Row],[Cantidad Ordenada]]</f>
        <v>108</v>
      </c>
    </row>
    <row r="798" spans="1:13" x14ac:dyDescent="0.25">
      <c r="A798">
        <v>313</v>
      </c>
      <c r="B798">
        <v>10</v>
      </c>
      <c r="C798" t="s">
        <v>75</v>
      </c>
      <c r="D798" t="s">
        <v>1139</v>
      </c>
      <c r="E798">
        <v>14</v>
      </c>
      <c r="F798">
        <v>24</v>
      </c>
      <c r="G798">
        <v>1</v>
      </c>
      <c r="H798">
        <v>15</v>
      </c>
      <c r="I798" t="s">
        <v>1137</v>
      </c>
      <c r="J798">
        <f>cocinacsv[[#This Row],[Precio Unitario]]-cocinacsv[[#This Row],[Costo Unitario]]</f>
        <v>10</v>
      </c>
      <c r="K798">
        <f>cocinacsv[[#This Row],[Precio Unitario]]</f>
        <v>24</v>
      </c>
      <c r="L798" s="1">
        <f>(cocinacsv[[#This Row],[Ganancia neta]]*cocinacsv[[#This Row],[Cantidad Ordenada]])/(cocinacsv[[#This Row],[Precio Unitario]]*cocinacsv[[#This Row],[Cantidad Ordenada]])</f>
        <v>0.41666666666666669</v>
      </c>
      <c r="M798">
        <f>cocinacsv[[#This Row],[Ganancia bruta]]*cocinacsv[[#This Row],[Cantidad Ordenada]]</f>
        <v>24</v>
      </c>
    </row>
    <row r="799" spans="1:13" x14ac:dyDescent="0.25">
      <c r="A799">
        <v>314</v>
      </c>
      <c r="B799">
        <v>20</v>
      </c>
      <c r="C799" t="s">
        <v>50</v>
      </c>
      <c r="D799" t="s">
        <v>1142</v>
      </c>
      <c r="E799">
        <v>16</v>
      </c>
      <c r="F799">
        <v>27</v>
      </c>
      <c r="G799">
        <v>1</v>
      </c>
      <c r="H799">
        <v>5</v>
      </c>
      <c r="I799" t="s">
        <v>1136</v>
      </c>
      <c r="J799">
        <f>cocinacsv[[#This Row],[Precio Unitario]]-cocinacsv[[#This Row],[Costo Unitario]]</f>
        <v>11</v>
      </c>
      <c r="K799">
        <f>cocinacsv[[#This Row],[Precio Unitario]]</f>
        <v>27</v>
      </c>
      <c r="L799" s="1">
        <f>(cocinacsv[[#This Row],[Ganancia neta]]*cocinacsv[[#This Row],[Cantidad Ordenada]])/(cocinacsv[[#This Row],[Precio Unitario]]*cocinacsv[[#This Row],[Cantidad Ordenada]])</f>
        <v>0.40740740740740738</v>
      </c>
      <c r="M799">
        <f>cocinacsv[[#This Row],[Ganancia bruta]]*cocinacsv[[#This Row],[Cantidad Ordenada]]</f>
        <v>27</v>
      </c>
    </row>
    <row r="800" spans="1:13" x14ac:dyDescent="0.25">
      <c r="A800">
        <v>315</v>
      </c>
      <c r="B800">
        <v>14</v>
      </c>
      <c r="C800" t="s">
        <v>60</v>
      </c>
      <c r="D800" t="s">
        <v>1158</v>
      </c>
      <c r="E800">
        <v>15</v>
      </c>
      <c r="F800">
        <v>25</v>
      </c>
      <c r="G800">
        <v>1</v>
      </c>
      <c r="H800">
        <v>16</v>
      </c>
      <c r="I800" t="s">
        <v>1137</v>
      </c>
      <c r="J800">
        <f>cocinacsv[[#This Row],[Precio Unitario]]-cocinacsv[[#This Row],[Costo Unitario]]</f>
        <v>10</v>
      </c>
      <c r="K800">
        <f>cocinacsv[[#This Row],[Precio Unitario]]</f>
        <v>25</v>
      </c>
      <c r="L800" s="1">
        <f>(cocinacsv[[#This Row],[Ganancia neta]]*cocinacsv[[#This Row],[Cantidad Ordenada]])/(cocinacsv[[#This Row],[Precio Unitario]]*cocinacsv[[#This Row],[Cantidad Ordenada]])</f>
        <v>0.4</v>
      </c>
      <c r="M800">
        <f>cocinacsv[[#This Row],[Ganancia bruta]]*cocinacsv[[#This Row],[Cantidad Ordenada]]</f>
        <v>25</v>
      </c>
    </row>
    <row r="801" spans="1:13" x14ac:dyDescent="0.25">
      <c r="A801">
        <v>315</v>
      </c>
      <c r="B801">
        <v>14</v>
      </c>
      <c r="C801" t="s">
        <v>30</v>
      </c>
      <c r="D801" t="s">
        <v>1147</v>
      </c>
      <c r="E801">
        <v>16</v>
      </c>
      <c r="F801">
        <v>28</v>
      </c>
      <c r="G801">
        <v>1</v>
      </c>
      <c r="H801">
        <v>7</v>
      </c>
      <c r="I801" t="s">
        <v>1137</v>
      </c>
      <c r="J801">
        <f>cocinacsv[[#This Row],[Precio Unitario]]-cocinacsv[[#This Row],[Costo Unitario]]</f>
        <v>12</v>
      </c>
      <c r="K801">
        <f>cocinacsv[[#This Row],[Precio Unitario]]</f>
        <v>28</v>
      </c>
      <c r="L801" s="1">
        <f>(cocinacsv[[#This Row],[Ganancia neta]]*cocinacsv[[#This Row],[Cantidad Ordenada]])/(cocinacsv[[#This Row],[Precio Unitario]]*cocinacsv[[#This Row],[Cantidad Ordenada]])</f>
        <v>0.42857142857142855</v>
      </c>
      <c r="M801">
        <f>cocinacsv[[#This Row],[Ganancia bruta]]*cocinacsv[[#This Row],[Cantidad Ordenada]]</f>
        <v>28</v>
      </c>
    </row>
    <row r="802" spans="1:13" x14ac:dyDescent="0.25">
      <c r="A802">
        <v>315</v>
      </c>
      <c r="B802">
        <v>14</v>
      </c>
      <c r="C802" t="s">
        <v>26</v>
      </c>
      <c r="D802" t="s">
        <v>1145</v>
      </c>
      <c r="E802">
        <v>17</v>
      </c>
      <c r="F802">
        <v>29</v>
      </c>
      <c r="G802">
        <v>3</v>
      </c>
      <c r="H802">
        <v>52</v>
      </c>
      <c r="I802" t="s">
        <v>1137</v>
      </c>
      <c r="J802">
        <f>cocinacsv[[#This Row],[Precio Unitario]]-cocinacsv[[#This Row],[Costo Unitario]]</f>
        <v>12</v>
      </c>
      <c r="K802">
        <f>cocinacsv[[#This Row],[Precio Unitario]]</f>
        <v>29</v>
      </c>
      <c r="L802" s="1">
        <f>(cocinacsv[[#This Row],[Ganancia neta]]*cocinacsv[[#This Row],[Cantidad Ordenada]])/(cocinacsv[[#This Row],[Precio Unitario]]*cocinacsv[[#This Row],[Cantidad Ordenada]])</f>
        <v>0.41379310344827586</v>
      </c>
      <c r="M802">
        <f>cocinacsv[[#This Row],[Ganancia bruta]]*cocinacsv[[#This Row],[Cantidad Ordenada]]</f>
        <v>87</v>
      </c>
    </row>
    <row r="803" spans="1:13" x14ac:dyDescent="0.25">
      <c r="A803">
        <v>315</v>
      </c>
      <c r="B803">
        <v>14</v>
      </c>
      <c r="C803" t="s">
        <v>42</v>
      </c>
      <c r="D803" t="s">
        <v>1155</v>
      </c>
      <c r="E803">
        <v>13</v>
      </c>
      <c r="F803">
        <v>21</v>
      </c>
      <c r="G803">
        <v>1</v>
      </c>
      <c r="H803">
        <v>51</v>
      </c>
      <c r="I803" t="s">
        <v>1137</v>
      </c>
      <c r="J803">
        <f>cocinacsv[[#This Row],[Precio Unitario]]-cocinacsv[[#This Row],[Costo Unitario]]</f>
        <v>8</v>
      </c>
      <c r="K803">
        <f>cocinacsv[[#This Row],[Precio Unitario]]</f>
        <v>21</v>
      </c>
      <c r="L803" s="1">
        <f>(cocinacsv[[#This Row],[Ganancia neta]]*cocinacsv[[#This Row],[Cantidad Ordenada]])/(cocinacsv[[#This Row],[Precio Unitario]]*cocinacsv[[#This Row],[Cantidad Ordenada]])</f>
        <v>0.38095238095238093</v>
      </c>
      <c r="M803">
        <f>cocinacsv[[#This Row],[Ganancia bruta]]*cocinacsv[[#This Row],[Cantidad Ordenada]]</f>
        <v>21</v>
      </c>
    </row>
    <row r="804" spans="1:13" x14ac:dyDescent="0.25">
      <c r="A804">
        <v>316</v>
      </c>
      <c r="B804">
        <v>2</v>
      </c>
      <c r="C804" t="s">
        <v>46</v>
      </c>
      <c r="D804" t="s">
        <v>1156</v>
      </c>
      <c r="E804">
        <v>10</v>
      </c>
      <c r="F804">
        <v>18</v>
      </c>
      <c r="G804">
        <v>1</v>
      </c>
      <c r="H804">
        <v>30</v>
      </c>
      <c r="I804" t="s">
        <v>1136</v>
      </c>
      <c r="J804">
        <f>cocinacsv[[#This Row],[Precio Unitario]]-cocinacsv[[#This Row],[Costo Unitario]]</f>
        <v>8</v>
      </c>
      <c r="K804">
        <f>cocinacsv[[#This Row],[Precio Unitario]]</f>
        <v>18</v>
      </c>
      <c r="L804" s="1">
        <f>(cocinacsv[[#This Row],[Ganancia neta]]*cocinacsv[[#This Row],[Cantidad Ordenada]])/(cocinacsv[[#This Row],[Precio Unitario]]*cocinacsv[[#This Row],[Cantidad Ordenada]])</f>
        <v>0.44444444444444442</v>
      </c>
      <c r="M804">
        <f>cocinacsv[[#This Row],[Ganancia bruta]]*cocinacsv[[#This Row],[Cantidad Ordenada]]</f>
        <v>18</v>
      </c>
    </row>
    <row r="805" spans="1:13" x14ac:dyDescent="0.25">
      <c r="A805">
        <v>316</v>
      </c>
      <c r="B805">
        <v>2</v>
      </c>
      <c r="C805" t="s">
        <v>42</v>
      </c>
      <c r="D805" t="s">
        <v>1155</v>
      </c>
      <c r="E805">
        <v>13</v>
      </c>
      <c r="F805">
        <v>21</v>
      </c>
      <c r="G805">
        <v>1</v>
      </c>
      <c r="H805">
        <v>23</v>
      </c>
      <c r="I805" t="s">
        <v>1136</v>
      </c>
      <c r="J805">
        <f>cocinacsv[[#This Row],[Precio Unitario]]-cocinacsv[[#This Row],[Costo Unitario]]</f>
        <v>8</v>
      </c>
      <c r="K805">
        <f>cocinacsv[[#This Row],[Precio Unitario]]</f>
        <v>21</v>
      </c>
      <c r="L805" s="1">
        <f>(cocinacsv[[#This Row],[Ganancia neta]]*cocinacsv[[#This Row],[Cantidad Ordenada]])/(cocinacsv[[#This Row],[Precio Unitario]]*cocinacsv[[#This Row],[Cantidad Ordenada]])</f>
        <v>0.38095238095238093</v>
      </c>
      <c r="M805">
        <f>cocinacsv[[#This Row],[Ganancia bruta]]*cocinacsv[[#This Row],[Cantidad Ordenada]]</f>
        <v>21</v>
      </c>
    </row>
    <row r="806" spans="1:13" x14ac:dyDescent="0.25">
      <c r="A806">
        <v>316</v>
      </c>
      <c r="B806">
        <v>2</v>
      </c>
      <c r="C806" t="s">
        <v>50</v>
      </c>
      <c r="D806" t="s">
        <v>1142</v>
      </c>
      <c r="E806">
        <v>16</v>
      </c>
      <c r="F806">
        <v>27</v>
      </c>
      <c r="G806">
        <v>3</v>
      </c>
      <c r="H806">
        <v>53</v>
      </c>
      <c r="I806" t="s">
        <v>1137</v>
      </c>
      <c r="J806">
        <f>cocinacsv[[#This Row],[Precio Unitario]]-cocinacsv[[#This Row],[Costo Unitario]]</f>
        <v>11</v>
      </c>
      <c r="K806">
        <f>cocinacsv[[#This Row],[Precio Unitario]]</f>
        <v>27</v>
      </c>
      <c r="L806" s="1">
        <f>(cocinacsv[[#This Row],[Ganancia neta]]*cocinacsv[[#This Row],[Cantidad Ordenada]])/(cocinacsv[[#This Row],[Precio Unitario]]*cocinacsv[[#This Row],[Cantidad Ordenada]])</f>
        <v>0.40740740740740738</v>
      </c>
      <c r="M806">
        <f>cocinacsv[[#This Row],[Ganancia bruta]]*cocinacsv[[#This Row],[Cantidad Ordenada]]</f>
        <v>81</v>
      </c>
    </row>
    <row r="807" spans="1:13" x14ac:dyDescent="0.25">
      <c r="A807">
        <v>316</v>
      </c>
      <c r="B807">
        <v>2</v>
      </c>
      <c r="C807" t="s">
        <v>34</v>
      </c>
      <c r="D807" t="s">
        <v>1143</v>
      </c>
      <c r="E807">
        <v>25</v>
      </c>
      <c r="F807">
        <v>40</v>
      </c>
      <c r="G807">
        <v>1</v>
      </c>
      <c r="H807">
        <v>52</v>
      </c>
      <c r="I807" t="s">
        <v>1137</v>
      </c>
      <c r="J807">
        <f>cocinacsv[[#This Row],[Precio Unitario]]-cocinacsv[[#This Row],[Costo Unitario]]</f>
        <v>15</v>
      </c>
      <c r="K807">
        <f>cocinacsv[[#This Row],[Precio Unitario]]</f>
        <v>40</v>
      </c>
      <c r="L807" s="1">
        <f>(cocinacsv[[#This Row],[Ganancia neta]]*cocinacsv[[#This Row],[Cantidad Ordenada]])/(cocinacsv[[#This Row],[Precio Unitario]]*cocinacsv[[#This Row],[Cantidad Ordenada]])</f>
        <v>0.375</v>
      </c>
      <c r="M807">
        <f>cocinacsv[[#This Row],[Ganancia bruta]]*cocinacsv[[#This Row],[Cantidad Ordenada]]</f>
        <v>40</v>
      </c>
    </row>
    <row r="808" spans="1:13" x14ac:dyDescent="0.25">
      <c r="A808">
        <v>317</v>
      </c>
      <c r="B808">
        <v>17</v>
      </c>
      <c r="C808" t="s">
        <v>92</v>
      </c>
      <c r="D808" t="s">
        <v>1151</v>
      </c>
      <c r="E808">
        <v>13</v>
      </c>
      <c r="F808">
        <v>22</v>
      </c>
      <c r="G808">
        <v>2</v>
      </c>
      <c r="H808">
        <v>20</v>
      </c>
      <c r="I808" t="s">
        <v>1137</v>
      </c>
      <c r="J808">
        <f>cocinacsv[[#This Row],[Precio Unitario]]-cocinacsv[[#This Row],[Costo Unitario]]</f>
        <v>9</v>
      </c>
      <c r="K808">
        <f>cocinacsv[[#This Row],[Precio Unitario]]</f>
        <v>22</v>
      </c>
      <c r="L808" s="1">
        <f>(cocinacsv[[#This Row],[Ganancia neta]]*cocinacsv[[#This Row],[Cantidad Ordenada]])/(cocinacsv[[#This Row],[Precio Unitario]]*cocinacsv[[#This Row],[Cantidad Ordenada]])</f>
        <v>0.40909090909090912</v>
      </c>
      <c r="M808">
        <f>cocinacsv[[#This Row],[Ganancia bruta]]*cocinacsv[[#This Row],[Cantidad Ordenada]]</f>
        <v>44</v>
      </c>
    </row>
    <row r="809" spans="1:13" x14ac:dyDescent="0.25">
      <c r="A809">
        <v>317</v>
      </c>
      <c r="B809">
        <v>17</v>
      </c>
      <c r="C809" t="s">
        <v>38</v>
      </c>
      <c r="D809" t="s">
        <v>1152</v>
      </c>
      <c r="E809">
        <v>20</v>
      </c>
      <c r="F809">
        <v>34</v>
      </c>
      <c r="G809">
        <v>3</v>
      </c>
      <c r="H809">
        <v>37</v>
      </c>
      <c r="I809" t="s">
        <v>1137</v>
      </c>
      <c r="J809">
        <f>cocinacsv[[#This Row],[Precio Unitario]]-cocinacsv[[#This Row],[Costo Unitario]]</f>
        <v>14</v>
      </c>
      <c r="K809">
        <f>cocinacsv[[#This Row],[Precio Unitario]]</f>
        <v>34</v>
      </c>
      <c r="L809" s="1">
        <f>(cocinacsv[[#This Row],[Ganancia neta]]*cocinacsv[[#This Row],[Cantidad Ordenada]])/(cocinacsv[[#This Row],[Precio Unitario]]*cocinacsv[[#This Row],[Cantidad Ordenada]])</f>
        <v>0.41176470588235292</v>
      </c>
      <c r="M809">
        <f>cocinacsv[[#This Row],[Ganancia bruta]]*cocinacsv[[#This Row],[Cantidad Ordenada]]</f>
        <v>102</v>
      </c>
    </row>
    <row r="810" spans="1:13" x14ac:dyDescent="0.25">
      <c r="A810">
        <v>317</v>
      </c>
      <c r="B810">
        <v>17</v>
      </c>
      <c r="C810" t="s">
        <v>105</v>
      </c>
      <c r="D810" t="s">
        <v>1150</v>
      </c>
      <c r="E810">
        <v>19</v>
      </c>
      <c r="F810">
        <v>32</v>
      </c>
      <c r="G810">
        <v>1</v>
      </c>
      <c r="H810">
        <v>31</v>
      </c>
      <c r="I810" t="s">
        <v>1137</v>
      </c>
      <c r="J810">
        <f>cocinacsv[[#This Row],[Precio Unitario]]-cocinacsv[[#This Row],[Costo Unitario]]</f>
        <v>13</v>
      </c>
      <c r="K810">
        <f>cocinacsv[[#This Row],[Precio Unitario]]</f>
        <v>32</v>
      </c>
      <c r="L810" s="1">
        <f>(cocinacsv[[#This Row],[Ganancia neta]]*cocinacsv[[#This Row],[Cantidad Ordenada]])/(cocinacsv[[#This Row],[Precio Unitario]]*cocinacsv[[#This Row],[Cantidad Ordenada]])</f>
        <v>0.40625</v>
      </c>
      <c r="M810">
        <f>cocinacsv[[#This Row],[Ganancia bruta]]*cocinacsv[[#This Row],[Cantidad Ordenada]]</f>
        <v>32</v>
      </c>
    </row>
    <row r="811" spans="1:13" x14ac:dyDescent="0.25">
      <c r="A811">
        <v>318</v>
      </c>
      <c r="B811">
        <v>13</v>
      </c>
      <c r="C811" t="s">
        <v>26</v>
      </c>
      <c r="D811" t="s">
        <v>1145</v>
      </c>
      <c r="E811">
        <v>17</v>
      </c>
      <c r="F811">
        <v>29</v>
      </c>
      <c r="G811">
        <v>1</v>
      </c>
      <c r="H811">
        <v>39</v>
      </c>
      <c r="I811" t="s">
        <v>1137</v>
      </c>
      <c r="J811">
        <f>cocinacsv[[#This Row],[Precio Unitario]]-cocinacsv[[#This Row],[Costo Unitario]]</f>
        <v>12</v>
      </c>
      <c r="K811">
        <f>cocinacsv[[#This Row],[Precio Unitario]]</f>
        <v>29</v>
      </c>
      <c r="L811" s="1">
        <f>(cocinacsv[[#This Row],[Ganancia neta]]*cocinacsv[[#This Row],[Cantidad Ordenada]])/(cocinacsv[[#This Row],[Precio Unitario]]*cocinacsv[[#This Row],[Cantidad Ordenada]])</f>
        <v>0.41379310344827586</v>
      </c>
      <c r="M811">
        <f>cocinacsv[[#This Row],[Ganancia bruta]]*cocinacsv[[#This Row],[Cantidad Ordenada]]</f>
        <v>29</v>
      </c>
    </row>
    <row r="812" spans="1:13" x14ac:dyDescent="0.25">
      <c r="A812">
        <v>319</v>
      </c>
      <c r="B812">
        <v>1</v>
      </c>
      <c r="C812" t="s">
        <v>105</v>
      </c>
      <c r="D812" t="s">
        <v>1150</v>
      </c>
      <c r="E812">
        <v>19</v>
      </c>
      <c r="F812">
        <v>32</v>
      </c>
      <c r="G812">
        <v>3</v>
      </c>
      <c r="H812">
        <v>16</v>
      </c>
      <c r="I812" t="s">
        <v>1137</v>
      </c>
      <c r="J812">
        <f>cocinacsv[[#This Row],[Precio Unitario]]-cocinacsv[[#This Row],[Costo Unitario]]</f>
        <v>13</v>
      </c>
      <c r="K812">
        <f>cocinacsv[[#This Row],[Precio Unitario]]</f>
        <v>32</v>
      </c>
      <c r="L812" s="1">
        <f>(cocinacsv[[#This Row],[Ganancia neta]]*cocinacsv[[#This Row],[Cantidad Ordenada]])/(cocinacsv[[#This Row],[Precio Unitario]]*cocinacsv[[#This Row],[Cantidad Ordenada]])</f>
        <v>0.40625</v>
      </c>
      <c r="M812">
        <f>cocinacsv[[#This Row],[Ganancia bruta]]*cocinacsv[[#This Row],[Cantidad Ordenada]]</f>
        <v>96</v>
      </c>
    </row>
    <row r="813" spans="1:13" x14ac:dyDescent="0.25">
      <c r="A813">
        <v>319</v>
      </c>
      <c r="B813">
        <v>1</v>
      </c>
      <c r="C813" t="s">
        <v>19</v>
      </c>
      <c r="D813" t="s">
        <v>1149</v>
      </c>
      <c r="E813">
        <v>21</v>
      </c>
      <c r="F813">
        <v>35</v>
      </c>
      <c r="G813">
        <v>2</v>
      </c>
      <c r="H813">
        <v>17</v>
      </c>
      <c r="I813" t="s">
        <v>1136</v>
      </c>
      <c r="J813">
        <f>cocinacsv[[#This Row],[Precio Unitario]]-cocinacsv[[#This Row],[Costo Unitario]]</f>
        <v>14</v>
      </c>
      <c r="K813">
        <f>cocinacsv[[#This Row],[Precio Unitario]]</f>
        <v>35</v>
      </c>
      <c r="L813" s="1">
        <f>(cocinacsv[[#This Row],[Ganancia neta]]*cocinacsv[[#This Row],[Cantidad Ordenada]])/(cocinacsv[[#This Row],[Precio Unitario]]*cocinacsv[[#This Row],[Cantidad Ordenada]])</f>
        <v>0.4</v>
      </c>
      <c r="M813">
        <f>cocinacsv[[#This Row],[Ganancia bruta]]*cocinacsv[[#This Row],[Cantidad Ordenada]]</f>
        <v>70</v>
      </c>
    </row>
    <row r="814" spans="1:13" x14ac:dyDescent="0.25">
      <c r="A814">
        <v>319</v>
      </c>
      <c r="B814">
        <v>1</v>
      </c>
      <c r="C814" t="s">
        <v>34</v>
      </c>
      <c r="D814" t="s">
        <v>1143</v>
      </c>
      <c r="E814">
        <v>25</v>
      </c>
      <c r="F814">
        <v>40</v>
      </c>
      <c r="G814">
        <v>1</v>
      </c>
      <c r="H814">
        <v>38</v>
      </c>
      <c r="I814" t="s">
        <v>1137</v>
      </c>
      <c r="J814">
        <f>cocinacsv[[#This Row],[Precio Unitario]]-cocinacsv[[#This Row],[Costo Unitario]]</f>
        <v>15</v>
      </c>
      <c r="K814">
        <f>cocinacsv[[#This Row],[Precio Unitario]]</f>
        <v>40</v>
      </c>
      <c r="L814" s="1">
        <f>(cocinacsv[[#This Row],[Ganancia neta]]*cocinacsv[[#This Row],[Cantidad Ordenada]])/(cocinacsv[[#This Row],[Precio Unitario]]*cocinacsv[[#This Row],[Cantidad Ordenada]])</f>
        <v>0.375</v>
      </c>
      <c r="M814">
        <f>cocinacsv[[#This Row],[Ganancia bruta]]*cocinacsv[[#This Row],[Cantidad Ordenada]]</f>
        <v>40</v>
      </c>
    </row>
    <row r="815" spans="1:13" x14ac:dyDescent="0.25">
      <c r="A815">
        <v>319</v>
      </c>
      <c r="B815">
        <v>1</v>
      </c>
      <c r="C815" t="s">
        <v>56</v>
      </c>
      <c r="D815" t="s">
        <v>1141</v>
      </c>
      <c r="E815">
        <v>19</v>
      </c>
      <c r="F815">
        <v>31</v>
      </c>
      <c r="G815">
        <v>2</v>
      </c>
      <c r="H815">
        <v>55</v>
      </c>
      <c r="I815" t="s">
        <v>1137</v>
      </c>
      <c r="J815">
        <f>cocinacsv[[#This Row],[Precio Unitario]]-cocinacsv[[#This Row],[Costo Unitario]]</f>
        <v>12</v>
      </c>
      <c r="K815">
        <f>cocinacsv[[#This Row],[Precio Unitario]]</f>
        <v>31</v>
      </c>
      <c r="L815" s="1">
        <f>(cocinacsv[[#This Row],[Ganancia neta]]*cocinacsv[[#This Row],[Cantidad Ordenada]])/(cocinacsv[[#This Row],[Precio Unitario]]*cocinacsv[[#This Row],[Cantidad Ordenada]])</f>
        <v>0.38709677419354838</v>
      </c>
      <c r="M815">
        <f>cocinacsv[[#This Row],[Ganancia bruta]]*cocinacsv[[#This Row],[Cantidad Ordenada]]</f>
        <v>62</v>
      </c>
    </row>
    <row r="816" spans="1:13" x14ac:dyDescent="0.25">
      <c r="A816">
        <v>320</v>
      </c>
      <c r="B816">
        <v>9</v>
      </c>
      <c r="C816" t="s">
        <v>42</v>
      </c>
      <c r="D816" t="s">
        <v>1155</v>
      </c>
      <c r="E816">
        <v>13</v>
      </c>
      <c r="F816">
        <v>21</v>
      </c>
      <c r="G816">
        <v>2</v>
      </c>
      <c r="H816">
        <v>44</v>
      </c>
      <c r="I816" t="s">
        <v>1137</v>
      </c>
      <c r="J816">
        <f>cocinacsv[[#This Row],[Precio Unitario]]-cocinacsv[[#This Row],[Costo Unitario]]</f>
        <v>8</v>
      </c>
      <c r="K816">
        <f>cocinacsv[[#This Row],[Precio Unitario]]</f>
        <v>21</v>
      </c>
      <c r="L816" s="1">
        <f>(cocinacsv[[#This Row],[Ganancia neta]]*cocinacsv[[#This Row],[Cantidad Ordenada]])/(cocinacsv[[#This Row],[Precio Unitario]]*cocinacsv[[#This Row],[Cantidad Ordenada]])</f>
        <v>0.38095238095238093</v>
      </c>
      <c r="M816">
        <f>cocinacsv[[#This Row],[Ganancia bruta]]*cocinacsv[[#This Row],[Cantidad Ordenada]]</f>
        <v>42</v>
      </c>
    </row>
    <row r="817" spans="1:13" x14ac:dyDescent="0.25">
      <c r="A817">
        <v>320</v>
      </c>
      <c r="B817">
        <v>9</v>
      </c>
      <c r="C817" t="s">
        <v>92</v>
      </c>
      <c r="D817" t="s">
        <v>1151</v>
      </c>
      <c r="E817">
        <v>13</v>
      </c>
      <c r="F817">
        <v>22</v>
      </c>
      <c r="G817">
        <v>1</v>
      </c>
      <c r="H817">
        <v>44</v>
      </c>
      <c r="I817" t="s">
        <v>1137</v>
      </c>
      <c r="J817">
        <f>cocinacsv[[#This Row],[Precio Unitario]]-cocinacsv[[#This Row],[Costo Unitario]]</f>
        <v>9</v>
      </c>
      <c r="K817">
        <f>cocinacsv[[#This Row],[Precio Unitario]]</f>
        <v>22</v>
      </c>
      <c r="L817" s="1">
        <f>(cocinacsv[[#This Row],[Ganancia neta]]*cocinacsv[[#This Row],[Cantidad Ordenada]])/(cocinacsv[[#This Row],[Precio Unitario]]*cocinacsv[[#This Row],[Cantidad Ordenada]])</f>
        <v>0.40909090909090912</v>
      </c>
      <c r="M817">
        <f>cocinacsv[[#This Row],[Ganancia bruta]]*cocinacsv[[#This Row],[Cantidad Ordenada]]</f>
        <v>22</v>
      </c>
    </row>
    <row r="818" spans="1:13" x14ac:dyDescent="0.25">
      <c r="A818">
        <v>320</v>
      </c>
      <c r="B818">
        <v>9</v>
      </c>
      <c r="C818" t="s">
        <v>38</v>
      </c>
      <c r="D818" t="s">
        <v>1152</v>
      </c>
      <c r="E818">
        <v>20</v>
      </c>
      <c r="F818">
        <v>34</v>
      </c>
      <c r="G818">
        <v>1</v>
      </c>
      <c r="H818">
        <v>42</v>
      </c>
      <c r="I818" t="s">
        <v>1136</v>
      </c>
      <c r="J818">
        <f>cocinacsv[[#This Row],[Precio Unitario]]-cocinacsv[[#This Row],[Costo Unitario]]</f>
        <v>14</v>
      </c>
      <c r="K818">
        <f>cocinacsv[[#This Row],[Precio Unitario]]</f>
        <v>34</v>
      </c>
      <c r="L818" s="1">
        <f>(cocinacsv[[#This Row],[Ganancia neta]]*cocinacsv[[#This Row],[Cantidad Ordenada]])/(cocinacsv[[#This Row],[Precio Unitario]]*cocinacsv[[#This Row],[Cantidad Ordenada]])</f>
        <v>0.41176470588235292</v>
      </c>
      <c r="M818">
        <f>cocinacsv[[#This Row],[Ganancia bruta]]*cocinacsv[[#This Row],[Cantidad Ordenada]]</f>
        <v>34</v>
      </c>
    </row>
    <row r="819" spans="1:13" x14ac:dyDescent="0.25">
      <c r="A819">
        <v>321</v>
      </c>
      <c r="B819">
        <v>18</v>
      </c>
      <c r="C819" t="s">
        <v>30</v>
      </c>
      <c r="D819" t="s">
        <v>1147</v>
      </c>
      <c r="E819">
        <v>16</v>
      </c>
      <c r="F819">
        <v>28</v>
      </c>
      <c r="G819">
        <v>1</v>
      </c>
      <c r="H819">
        <v>34</v>
      </c>
      <c r="I819" t="s">
        <v>1137</v>
      </c>
      <c r="J819">
        <f>cocinacsv[[#This Row],[Precio Unitario]]-cocinacsv[[#This Row],[Costo Unitario]]</f>
        <v>12</v>
      </c>
      <c r="K819">
        <f>cocinacsv[[#This Row],[Precio Unitario]]</f>
        <v>28</v>
      </c>
      <c r="L819" s="1">
        <f>(cocinacsv[[#This Row],[Ganancia neta]]*cocinacsv[[#This Row],[Cantidad Ordenada]])/(cocinacsv[[#This Row],[Precio Unitario]]*cocinacsv[[#This Row],[Cantidad Ordenada]])</f>
        <v>0.42857142857142855</v>
      </c>
      <c r="M819">
        <f>cocinacsv[[#This Row],[Ganancia bruta]]*cocinacsv[[#This Row],[Cantidad Ordenada]]</f>
        <v>28</v>
      </c>
    </row>
    <row r="820" spans="1:13" x14ac:dyDescent="0.25">
      <c r="A820">
        <v>321</v>
      </c>
      <c r="B820">
        <v>18</v>
      </c>
      <c r="C820" t="s">
        <v>92</v>
      </c>
      <c r="D820" t="s">
        <v>1151</v>
      </c>
      <c r="E820">
        <v>13</v>
      </c>
      <c r="F820">
        <v>22</v>
      </c>
      <c r="G820">
        <v>2</v>
      </c>
      <c r="H820">
        <v>22</v>
      </c>
      <c r="I820" t="s">
        <v>1137</v>
      </c>
      <c r="J820">
        <f>cocinacsv[[#This Row],[Precio Unitario]]-cocinacsv[[#This Row],[Costo Unitario]]</f>
        <v>9</v>
      </c>
      <c r="K820">
        <f>cocinacsv[[#This Row],[Precio Unitario]]</f>
        <v>22</v>
      </c>
      <c r="L820" s="1">
        <f>(cocinacsv[[#This Row],[Ganancia neta]]*cocinacsv[[#This Row],[Cantidad Ordenada]])/(cocinacsv[[#This Row],[Precio Unitario]]*cocinacsv[[#This Row],[Cantidad Ordenada]])</f>
        <v>0.40909090909090912</v>
      </c>
      <c r="M820">
        <f>cocinacsv[[#This Row],[Ganancia bruta]]*cocinacsv[[#This Row],[Cantidad Ordenada]]</f>
        <v>44</v>
      </c>
    </row>
    <row r="821" spans="1:13" x14ac:dyDescent="0.25">
      <c r="A821">
        <v>321</v>
      </c>
      <c r="B821">
        <v>18</v>
      </c>
      <c r="C821" t="s">
        <v>89</v>
      </c>
      <c r="D821" t="s">
        <v>1154</v>
      </c>
      <c r="E821">
        <v>14</v>
      </c>
      <c r="F821">
        <v>23</v>
      </c>
      <c r="G821">
        <v>3</v>
      </c>
      <c r="H821">
        <v>39</v>
      </c>
      <c r="I821" t="s">
        <v>1136</v>
      </c>
      <c r="J821">
        <f>cocinacsv[[#This Row],[Precio Unitario]]-cocinacsv[[#This Row],[Costo Unitario]]</f>
        <v>9</v>
      </c>
      <c r="K821">
        <f>cocinacsv[[#This Row],[Precio Unitario]]</f>
        <v>23</v>
      </c>
      <c r="L821" s="1">
        <f>(cocinacsv[[#This Row],[Ganancia neta]]*cocinacsv[[#This Row],[Cantidad Ordenada]])/(cocinacsv[[#This Row],[Precio Unitario]]*cocinacsv[[#This Row],[Cantidad Ordenada]])</f>
        <v>0.39130434782608697</v>
      </c>
      <c r="M821">
        <f>cocinacsv[[#This Row],[Ganancia bruta]]*cocinacsv[[#This Row],[Cantidad Ordenada]]</f>
        <v>69</v>
      </c>
    </row>
    <row r="822" spans="1:13" x14ac:dyDescent="0.25">
      <c r="A822">
        <v>322</v>
      </c>
      <c r="B822">
        <v>12</v>
      </c>
      <c r="C822" t="s">
        <v>105</v>
      </c>
      <c r="D822" t="s">
        <v>1150</v>
      </c>
      <c r="E822">
        <v>19</v>
      </c>
      <c r="F822">
        <v>32</v>
      </c>
      <c r="G822">
        <v>2</v>
      </c>
      <c r="H822">
        <v>8</v>
      </c>
      <c r="I822" t="s">
        <v>1136</v>
      </c>
      <c r="J822">
        <f>cocinacsv[[#This Row],[Precio Unitario]]-cocinacsv[[#This Row],[Costo Unitario]]</f>
        <v>13</v>
      </c>
      <c r="K822">
        <f>cocinacsv[[#This Row],[Precio Unitario]]</f>
        <v>32</v>
      </c>
      <c r="L822" s="1">
        <f>(cocinacsv[[#This Row],[Ganancia neta]]*cocinacsv[[#This Row],[Cantidad Ordenada]])/(cocinacsv[[#This Row],[Precio Unitario]]*cocinacsv[[#This Row],[Cantidad Ordenada]])</f>
        <v>0.40625</v>
      </c>
      <c r="M822">
        <f>cocinacsv[[#This Row],[Ganancia bruta]]*cocinacsv[[#This Row],[Cantidad Ordenada]]</f>
        <v>64</v>
      </c>
    </row>
    <row r="823" spans="1:13" x14ac:dyDescent="0.25">
      <c r="A823">
        <v>322</v>
      </c>
      <c r="B823">
        <v>12</v>
      </c>
      <c r="C823" t="s">
        <v>42</v>
      </c>
      <c r="D823" t="s">
        <v>1155</v>
      </c>
      <c r="E823">
        <v>13</v>
      </c>
      <c r="F823">
        <v>21</v>
      </c>
      <c r="G823">
        <v>1</v>
      </c>
      <c r="H823">
        <v>52</v>
      </c>
      <c r="I823" t="s">
        <v>1137</v>
      </c>
      <c r="J823">
        <f>cocinacsv[[#This Row],[Precio Unitario]]-cocinacsv[[#This Row],[Costo Unitario]]</f>
        <v>8</v>
      </c>
      <c r="K823">
        <f>cocinacsv[[#This Row],[Precio Unitario]]</f>
        <v>21</v>
      </c>
      <c r="L823" s="1">
        <f>(cocinacsv[[#This Row],[Ganancia neta]]*cocinacsv[[#This Row],[Cantidad Ordenada]])/(cocinacsv[[#This Row],[Precio Unitario]]*cocinacsv[[#This Row],[Cantidad Ordenada]])</f>
        <v>0.38095238095238093</v>
      </c>
      <c r="M823">
        <f>cocinacsv[[#This Row],[Ganancia bruta]]*cocinacsv[[#This Row],[Cantidad Ordenada]]</f>
        <v>21</v>
      </c>
    </row>
    <row r="824" spans="1:13" x14ac:dyDescent="0.25">
      <c r="A824">
        <v>323</v>
      </c>
      <c r="B824">
        <v>8</v>
      </c>
      <c r="C824" t="s">
        <v>92</v>
      </c>
      <c r="D824" t="s">
        <v>1151</v>
      </c>
      <c r="E824">
        <v>13</v>
      </c>
      <c r="F824">
        <v>22</v>
      </c>
      <c r="G824">
        <v>3</v>
      </c>
      <c r="H824">
        <v>37</v>
      </c>
      <c r="I824" t="s">
        <v>1137</v>
      </c>
      <c r="J824">
        <f>cocinacsv[[#This Row],[Precio Unitario]]-cocinacsv[[#This Row],[Costo Unitario]]</f>
        <v>9</v>
      </c>
      <c r="K824">
        <f>cocinacsv[[#This Row],[Precio Unitario]]</f>
        <v>22</v>
      </c>
      <c r="L824" s="1">
        <f>(cocinacsv[[#This Row],[Ganancia neta]]*cocinacsv[[#This Row],[Cantidad Ordenada]])/(cocinacsv[[#This Row],[Precio Unitario]]*cocinacsv[[#This Row],[Cantidad Ordenada]])</f>
        <v>0.40909090909090912</v>
      </c>
      <c r="M824">
        <f>cocinacsv[[#This Row],[Ganancia bruta]]*cocinacsv[[#This Row],[Cantidad Ordenada]]</f>
        <v>66</v>
      </c>
    </row>
    <row r="825" spans="1:13" x14ac:dyDescent="0.25">
      <c r="A825">
        <v>323</v>
      </c>
      <c r="B825">
        <v>8</v>
      </c>
      <c r="C825" t="s">
        <v>26</v>
      </c>
      <c r="D825" t="s">
        <v>1145</v>
      </c>
      <c r="E825">
        <v>17</v>
      </c>
      <c r="F825">
        <v>29</v>
      </c>
      <c r="G825">
        <v>2</v>
      </c>
      <c r="H825">
        <v>33</v>
      </c>
      <c r="I825" t="s">
        <v>1136</v>
      </c>
      <c r="J825">
        <f>cocinacsv[[#This Row],[Precio Unitario]]-cocinacsv[[#This Row],[Costo Unitario]]</f>
        <v>12</v>
      </c>
      <c r="K825">
        <f>cocinacsv[[#This Row],[Precio Unitario]]</f>
        <v>29</v>
      </c>
      <c r="L825" s="1">
        <f>(cocinacsv[[#This Row],[Ganancia neta]]*cocinacsv[[#This Row],[Cantidad Ordenada]])/(cocinacsv[[#This Row],[Precio Unitario]]*cocinacsv[[#This Row],[Cantidad Ordenada]])</f>
        <v>0.41379310344827586</v>
      </c>
      <c r="M825">
        <f>cocinacsv[[#This Row],[Ganancia bruta]]*cocinacsv[[#This Row],[Cantidad Ordenada]]</f>
        <v>58</v>
      </c>
    </row>
    <row r="826" spans="1:13" x14ac:dyDescent="0.25">
      <c r="A826">
        <v>323</v>
      </c>
      <c r="B826">
        <v>8</v>
      </c>
      <c r="C826" t="s">
        <v>75</v>
      </c>
      <c r="D826" t="s">
        <v>1139</v>
      </c>
      <c r="E826">
        <v>14</v>
      </c>
      <c r="F826">
        <v>24</v>
      </c>
      <c r="G826">
        <v>2</v>
      </c>
      <c r="H826">
        <v>30</v>
      </c>
      <c r="I826" t="s">
        <v>1136</v>
      </c>
      <c r="J826">
        <f>cocinacsv[[#This Row],[Precio Unitario]]-cocinacsv[[#This Row],[Costo Unitario]]</f>
        <v>10</v>
      </c>
      <c r="K826">
        <f>cocinacsv[[#This Row],[Precio Unitario]]</f>
        <v>24</v>
      </c>
      <c r="L826" s="1">
        <f>(cocinacsv[[#This Row],[Ganancia neta]]*cocinacsv[[#This Row],[Cantidad Ordenada]])/(cocinacsv[[#This Row],[Precio Unitario]]*cocinacsv[[#This Row],[Cantidad Ordenada]])</f>
        <v>0.41666666666666669</v>
      </c>
      <c r="M826">
        <f>cocinacsv[[#This Row],[Ganancia bruta]]*cocinacsv[[#This Row],[Cantidad Ordenada]]</f>
        <v>48</v>
      </c>
    </row>
    <row r="827" spans="1:13" x14ac:dyDescent="0.25">
      <c r="A827">
        <v>323</v>
      </c>
      <c r="B827">
        <v>8</v>
      </c>
      <c r="C827" t="s">
        <v>46</v>
      </c>
      <c r="D827" t="s">
        <v>1156</v>
      </c>
      <c r="E827">
        <v>10</v>
      </c>
      <c r="F827">
        <v>18</v>
      </c>
      <c r="G827">
        <v>2</v>
      </c>
      <c r="H827">
        <v>22</v>
      </c>
      <c r="I827" t="s">
        <v>1137</v>
      </c>
      <c r="J827">
        <f>cocinacsv[[#This Row],[Precio Unitario]]-cocinacsv[[#This Row],[Costo Unitario]]</f>
        <v>8</v>
      </c>
      <c r="K827">
        <f>cocinacsv[[#This Row],[Precio Unitario]]</f>
        <v>18</v>
      </c>
      <c r="L827" s="1">
        <f>(cocinacsv[[#This Row],[Ganancia neta]]*cocinacsv[[#This Row],[Cantidad Ordenada]])/(cocinacsv[[#This Row],[Precio Unitario]]*cocinacsv[[#This Row],[Cantidad Ordenada]])</f>
        <v>0.44444444444444442</v>
      </c>
      <c r="M827">
        <f>cocinacsv[[#This Row],[Ganancia bruta]]*cocinacsv[[#This Row],[Cantidad Ordenada]]</f>
        <v>36</v>
      </c>
    </row>
    <row r="828" spans="1:13" x14ac:dyDescent="0.25">
      <c r="A828">
        <v>324</v>
      </c>
      <c r="B828">
        <v>9</v>
      </c>
      <c r="C828" t="s">
        <v>40</v>
      </c>
      <c r="D828" t="s">
        <v>1140</v>
      </c>
      <c r="E828">
        <v>18</v>
      </c>
      <c r="F828">
        <v>30</v>
      </c>
      <c r="G828">
        <v>1</v>
      </c>
      <c r="H828">
        <v>15</v>
      </c>
      <c r="I828" t="s">
        <v>1137</v>
      </c>
      <c r="J828">
        <f>cocinacsv[[#This Row],[Precio Unitario]]-cocinacsv[[#This Row],[Costo Unitario]]</f>
        <v>12</v>
      </c>
      <c r="K828">
        <f>cocinacsv[[#This Row],[Precio Unitario]]</f>
        <v>30</v>
      </c>
      <c r="L828" s="1">
        <f>(cocinacsv[[#This Row],[Ganancia neta]]*cocinacsv[[#This Row],[Cantidad Ordenada]])/(cocinacsv[[#This Row],[Precio Unitario]]*cocinacsv[[#This Row],[Cantidad Ordenada]])</f>
        <v>0.4</v>
      </c>
      <c r="M828">
        <f>cocinacsv[[#This Row],[Ganancia bruta]]*cocinacsv[[#This Row],[Cantidad Ordenada]]</f>
        <v>30</v>
      </c>
    </row>
    <row r="829" spans="1:13" x14ac:dyDescent="0.25">
      <c r="A829">
        <v>324</v>
      </c>
      <c r="B829">
        <v>9</v>
      </c>
      <c r="C829" t="s">
        <v>50</v>
      </c>
      <c r="D829" t="s">
        <v>1142</v>
      </c>
      <c r="E829">
        <v>16</v>
      </c>
      <c r="F829">
        <v>27</v>
      </c>
      <c r="G829">
        <v>3</v>
      </c>
      <c r="H829">
        <v>58</v>
      </c>
      <c r="I829" t="s">
        <v>1136</v>
      </c>
      <c r="J829">
        <f>cocinacsv[[#This Row],[Precio Unitario]]-cocinacsv[[#This Row],[Costo Unitario]]</f>
        <v>11</v>
      </c>
      <c r="K829">
        <f>cocinacsv[[#This Row],[Precio Unitario]]</f>
        <v>27</v>
      </c>
      <c r="L829" s="1">
        <f>(cocinacsv[[#This Row],[Ganancia neta]]*cocinacsv[[#This Row],[Cantidad Ordenada]])/(cocinacsv[[#This Row],[Precio Unitario]]*cocinacsv[[#This Row],[Cantidad Ordenada]])</f>
        <v>0.40740740740740738</v>
      </c>
      <c r="M829">
        <f>cocinacsv[[#This Row],[Ganancia bruta]]*cocinacsv[[#This Row],[Cantidad Ordenada]]</f>
        <v>81</v>
      </c>
    </row>
    <row r="830" spans="1:13" x14ac:dyDescent="0.25">
      <c r="A830">
        <v>324</v>
      </c>
      <c r="B830">
        <v>9</v>
      </c>
      <c r="C830" t="s">
        <v>71</v>
      </c>
      <c r="D830" t="s">
        <v>1157</v>
      </c>
      <c r="E830">
        <v>15</v>
      </c>
      <c r="F830">
        <v>26</v>
      </c>
      <c r="G830">
        <v>1</v>
      </c>
      <c r="H830">
        <v>17</v>
      </c>
      <c r="I830" t="s">
        <v>1136</v>
      </c>
      <c r="J830">
        <f>cocinacsv[[#This Row],[Precio Unitario]]-cocinacsv[[#This Row],[Costo Unitario]]</f>
        <v>11</v>
      </c>
      <c r="K830">
        <f>cocinacsv[[#This Row],[Precio Unitario]]</f>
        <v>26</v>
      </c>
      <c r="L830" s="1">
        <f>(cocinacsv[[#This Row],[Ganancia neta]]*cocinacsv[[#This Row],[Cantidad Ordenada]])/(cocinacsv[[#This Row],[Precio Unitario]]*cocinacsv[[#This Row],[Cantidad Ordenada]])</f>
        <v>0.42307692307692307</v>
      </c>
      <c r="M830">
        <f>cocinacsv[[#This Row],[Ganancia bruta]]*cocinacsv[[#This Row],[Cantidad Ordenada]]</f>
        <v>26</v>
      </c>
    </row>
    <row r="831" spans="1:13" x14ac:dyDescent="0.25">
      <c r="A831">
        <v>325</v>
      </c>
      <c r="B831">
        <v>18</v>
      </c>
      <c r="C831" t="s">
        <v>42</v>
      </c>
      <c r="D831" t="s">
        <v>1155</v>
      </c>
      <c r="E831">
        <v>13</v>
      </c>
      <c r="F831">
        <v>21</v>
      </c>
      <c r="G831">
        <v>1</v>
      </c>
      <c r="H831">
        <v>26</v>
      </c>
      <c r="I831" t="s">
        <v>1137</v>
      </c>
      <c r="J831">
        <f>cocinacsv[[#This Row],[Precio Unitario]]-cocinacsv[[#This Row],[Costo Unitario]]</f>
        <v>8</v>
      </c>
      <c r="K831">
        <f>cocinacsv[[#This Row],[Precio Unitario]]</f>
        <v>21</v>
      </c>
      <c r="L831" s="1">
        <f>(cocinacsv[[#This Row],[Ganancia neta]]*cocinacsv[[#This Row],[Cantidad Ordenada]])/(cocinacsv[[#This Row],[Precio Unitario]]*cocinacsv[[#This Row],[Cantidad Ordenada]])</f>
        <v>0.38095238095238093</v>
      </c>
      <c r="M831">
        <f>cocinacsv[[#This Row],[Ganancia bruta]]*cocinacsv[[#This Row],[Cantidad Ordenada]]</f>
        <v>21</v>
      </c>
    </row>
    <row r="832" spans="1:13" x14ac:dyDescent="0.25">
      <c r="A832">
        <v>325</v>
      </c>
      <c r="B832">
        <v>18</v>
      </c>
      <c r="C832" t="s">
        <v>56</v>
      </c>
      <c r="D832" t="s">
        <v>1141</v>
      </c>
      <c r="E832">
        <v>19</v>
      </c>
      <c r="F832">
        <v>31</v>
      </c>
      <c r="G832">
        <v>1</v>
      </c>
      <c r="H832">
        <v>5</v>
      </c>
      <c r="I832" t="s">
        <v>1137</v>
      </c>
      <c r="J832">
        <f>cocinacsv[[#This Row],[Precio Unitario]]-cocinacsv[[#This Row],[Costo Unitario]]</f>
        <v>12</v>
      </c>
      <c r="K832">
        <f>cocinacsv[[#This Row],[Precio Unitario]]</f>
        <v>31</v>
      </c>
      <c r="L832" s="1">
        <f>(cocinacsv[[#This Row],[Ganancia neta]]*cocinacsv[[#This Row],[Cantidad Ordenada]])/(cocinacsv[[#This Row],[Precio Unitario]]*cocinacsv[[#This Row],[Cantidad Ordenada]])</f>
        <v>0.38709677419354838</v>
      </c>
      <c r="M832">
        <f>cocinacsv[[#This Row],[Ganancia bruta]]*cocinacsv[[#This Row],[Cantidad Ordenada]]</f>
        <v>31</v>
      </c>
    </row>
    <row r="833" spans="1:13" x14ac:dyDescent="0.25">
      <c r="A833">
        <v>325</v>
      </c>
      <c r="B833">
        <v>18</v>
      </c>
      <c r="C833" t="s">
        <v>19</v>
      </c>
      <c r="D833" t="s">
        <v>1149</v>
      </c>
      <c r="E833">
        <v>21</v>
      </c>
      <c r="F833">
        <v>35</v>
      </c>
      <c r="G833">
        <v>2</v>
      </c>
      <c r="H833">
        <v>13</v>
      </c>
      <c r="I833" t="s">
        <v>1137</v>
      </c>
      <c r="J833">
        <f>cocinacsv[[#This Row],[Precio Unitario]]-cocinacsv[[#This Row],[Costo Unitario]]</f>
        <v>14</v>
      </c>
      <c r="K833">
        <f>cocinacsv[[#This Row],[Precio Unitario]]</f>
        <v>35</v>
      </c>
      <c r="L833" s="1">
        <f>(cocinacsv[[#This Row],[Ganancia neta]]*cocinacsv[[#This Row],[Cantidad Ordenada]])/(cocinacsv[[#This Row],[Precio Unitario]]*cocinacsv[[#This Row],[Cantidad Ordenada]])</f>
        <v>0.4</v>
      </c>
      <c r="M833">
        <f>cocinacsv[[#This Row],[Ganancia bruta]]*cocinacsv[[#This Row],[Cantidad Ordenada]]</f>
        <v>70</v>
      </c>
    </row>
    <row r="834" spans="1:13" x14ac:dyDescent="0.25">
      <c r="A834">
        <v>325</v>
      </c>
      <c r="B834">
        <v>18</v>
      </c>
      <c r="C834" t="s">
        <v>105</v>
      </c>
      <c r="D834" t="s">
        <v>1150</v>
      </c>
      <c r="E834">
        <v>19</v>
      </c>
      <c r="F834">
        <v>32</v>
      </c>
      <c r="G834">
        <v>1</v>
      </c>
      <c r="H834">
        <v>27</v>
      </c>
      <c r="I834" t="s">
        <v>1136</v>
      </c>
      <c r="J834">
        <f>cocinacsv[[#This Row],[Precio Unitario]]-cocinacsv[[#This Row],[Costo Unitario]]</f>
        <v>13</v>
      </c>
      <c r="K834">
        <f>cocinacsv[[#This Row],[Precio Unitario]]</f>
        <v>32</v>
      </c>
      <c r="L834" s="1">
        <f>(cocinacsv[[#This Row],[Ganancia neta]]*cocinacsv[[#This Row],[Cantidad Ordenada]])/(cocinacsv[[#This Row],[Precio Unitario]]*cocinacsv[[#This Row],[Cantidad Ordenada]])</f>
        <v>0.40625</v>
      </c>
      <c r="M834">
        <f>cocinacsv[[#This Row],[Ganancia bruta]]*cocinacsv[[#This Row],[Cantidad Ordenada]]</f>
        <v>32</v>
      </c>
    </row>
    <row r="835" spans="1:13" x14ac:dyDescent="0.25">
      <c r="A835">
        <v>326</v>
      </c>
      <c r="B835">
        <v>14</v>
      </c>
      <c r="C835" t="s">
        <v>19</v>
      </c>
      <c r="D835" t="s">
        <v>1149</v>
      </c>
      <c r="E835">
        <v>21</v>
      </c>
      <c r="F835">
        <v>35</v>
      </c>
      <c r="G835">
        <v>1</v>
      </c>
      <c r="H835">
        <v>14</v>
      </c>
      <c r="I835" t="s">
        <v>1136</v>
      </c>
      <c r="J835">
        <f>cocinacsv[[#This Row],[Precio Unitario]]-cocinacsv[[#This Row],[Costo Unitario]]</f>
        <v>14</v>
      </c>
      <c r="K835">
        <f>cocinacsv[[#This Row],[Precio Unitario]]</f>
        <v>35</v>
      </c>
      <c r="L835" s="1">
        <f>(cocinacsv[[#This Row],[Ganancia neta]]*cocinacsv[[#This Row],[Cantidad Ordenada]])/(cocinacsv[[#This Row],[Precio Unitario]]*cocinacsv[[#This Row],[Cantidad Ordenada]])</f>
        <v>0.4</v>
      </c>
      <c r="M835">
        <f>cocinacsv[[#This Row],[Ganancia bruta]]*cocinacsv[[#This Row],[Cantidad Ordenada]]</f>
        <v>35</v>
      </c>
    </row>
    <row r="836" spans="1:13" x14ac:dyDescent="0.25">
      <c r="A836">
        <v>326</v>
      </c>
      <c r="B836">
        <v>14</v>
      </c>
      <c r="C836" t="s">
        <v>46</v>
      </c>
      <c r="D836" t="s">
        <v>1156</v>
      </c>
      <c r="E836">
        <v>10</v>
      </c>
      <c r="F836">
        <v>18</v>
      </c>
      <c r="G836">
        <v>1</v>
      </c>
      <c r="H836">
        <v>28</v>
      </c>
      <c r="I836" t="s">
        <v>1136</v>
      </c>
      <c r="J836">
        <f>cocinacsv[[#This Row],[Precio Unitario]]-cocinacsv[[#This Row],[Costo Unitario]]</f>
        <v>8</v>
      </c>
      <c r="K836">
        <f>cocinacsv[[#This Row],[Precio Unitario]]</f>
        <v>18</v>
      </c>
      <c r="L836" s="1">
        <f>(cocinacsv[[#This Row],[Ganancia neta]]*cocinacsv[[#This Row],[Cantidad Ordenada]])/(cocinacsv[[#This Row],[Precio Unitario]]*cocinacsv[[#This Row],[Cantidad Ordenada]])</f>
        <v>0.44444444444444442</v>
      </c>
      <c r="M836">
        <f>cocinacsv[[#This Row],[Ganancia bruta]]*cocinacsv[[#This Row],[Cantidad Ordenada]]</f>
        <v>18</v>
      </c>
    </row>
    <row r="837" spans="1:13" x14ac:dyDescent="0.25">
      <c r="A837">
        <v>326</v>
      </c>
      <c r="B837">
        <v>14</v>
      </c>
      <c r="C837" t="s">
        <v>30</v>
      </c>
      <c r="D837" t="s">
        <v>1147</v>
      </c>
      <c r="E837">
        <v>16</v>
      </c>
      <c r="F837">
        <v>28</v>
      </c>
      <c r="G837">
        <v>1</v>
      </c>
      <c r="H837">
        <v>49</v>
      </c>
      <c r="I837" t="s">
        <v>1136</v>
      </c>
      <c r="J837">
        <f>cocinacsv[[#This Row],[Precio Unitario]]-cocinacsv[[#This Row],[Costo Unitario]]</f>
        <v>12</v>
      </c>
      <c r="K837">
        <f>cocinacsv[[#This Row],[Precio Unitario]]</f>
        <v>28</v>
      </c>
      <c r="L837" s="1">
        <f>(cocinacsv[[#This Row],[Ganancia neta]]*cocinacsv[[#This Row],[Cantidad Ordenada]])/(cocinacsv[[#This Row],[Precio Unitario]]*cocinacsv[[#This Row],[Cantidad Ordenada]])</f>
        <v>0.42857142857142855</v>
      </c>
      <c r="M837">
        <f>cocinacsv[[#This Row],[Ganancia bruta]]*cocinacsv[[#This Row],[Cantidad Ordenada]]</f>
        <v>28</v>
      </c>
    </row>
    <row r="838" spans="1:13" x14ac:dyDescent="0.25">
      <c r="A838">
        <v>327</v>
      </c>
      <c r="B838">
        <v>12</v>
      </c>
      <c r="C838" t="s">
        <v>38</v>
      </c>
      <c r="D838" t="s">
        <v>1152</v>
      </c>
      <c r="E838">
        <v>20</v>
      </c>
      <c r="F838">
        <v>34</v>
      </c>
      <c r="G838">
        <v>3</v>
      </c>
      <c r="H838">
        <v>33</v>
      </c>
      <c r="I838" t="s">
        <v>1136</v>
      </c>
      <c r="J838">
        <f>cocinacsv[[#This Row],[Precio Unitario]]-cocinacsv[[#This Row],[Costo Unitario]]</f>
        <v>14</v>
      </c>
      <c r="K838">
        <f>cocinacsv[[#This Row],[Precio Unitario]]</f>
        <v>34</v>
      </c>
      <c r="L838" s="1">
        <f>(cocinacsv[[#This Row],[Ganancia neta]]*cocinacsv[[#This Row],[Cantidad Ordenada]])/(cocinacsv[[#This Row],[Precio Unitario]]*cocinacsv[[#This Row],[Cantidad Ordenada]])</f>
        <v>0.41176470588235292</v>
      </c>
      <c r="M838">
        <f>cocinacsv[[#This Row],[Ganancia bruta]]*cocinacsv[[#This Row],[Cantidad Ordenada]]</f>
        <v>102</v>
      </c>
    </row>
    <row r="839" spans="1:13" x14ac:dyDescent="0.25">
      <c r="A839">
        <v>327</v>
      </c>
      <c r="B839">
        <v>12</v>
      </c>
      <c r="C839" t="s">
        <v>46</v>
      </c>
      <c r="D839" t="s">
        <v>1156</v>
      </c>
      <c r="E839">
        <v>10</v>
      </c>
      <c r="F839">
        <v>18</v>
      </c>
      <c r="G839">
        <v>1</v>
      </c>
      <c r="H839">
        <v>7</v>
      </c>
      <c r="I839" t="s">
        <v>1137</v>
      </c>
      <c r="J839">
        <f>cocinacsv[[#This Row],[Precio Unitario]]-cocinacsv[[#This Row],[Costo Unitario]]</f>
        <v>8</v>
      </c>
      <c r="K839">
        <f>cocinacsv[[#This Row],[Precio Unitario]]</f>
        <v>18</v>
      </c>
      <c r="L839" s="1">
        <f>(cocinacsv[[#This Row],[Ganancia neta]]*cocinacsv[[#This Row],[Cantidad Ordenada]])/(cocinacsv[[#This Row],[Precio Unitario]]*cocinacsv[[#This Row],[Cantidad Ordenada]])</f>
        <v>0.44444444444444442</v>
      </c>
      <c r="M839">
        <f>cocinacsv[[#This Row],[Ganancia bruta]]*cocinacsv[[#This Row],[Cantidad Ordenada]]</f>
        <v>18</v>
      </c>
    </row>
    <row r="840" spans="1:13" x14ac:dyDescent="0.25">
      <c r="A840">
        <v>327</v>
      </c>
      <c r="B840">
        <v>12</v>
      </c>
      <c r="C840" t="s">
        <v>50</v>
      </c>
      <c r="D840" t="s">
        <v>1142</v>
      </c>
      <c r="E840">
        <v>16</v>
      </c>
      <c r="F840">
        <v>27</v>
      </c>
      <c r="G840">
        <v>1</v>
      </c>
      <c r="H840">
        <v>34</v>
      </c>
      <c r="I840" t="s">
        <v>1136</v>
      </c>
      <c r="J840">
        <f>cocinacsv[[#This Row],[Precio Unitario]]-cocinacsv[[#This Row],[Costo Unitario]]</f>
        <v>11</v>
      </c>
      <c r="K840">
        <f>cocinacsv[[#This Row],[Precio Unitario]]</f>
        <v>27</v>
      </c>
      <c r="L840" s="1">
        <f>(cocinacsv[[#This Row],[Ganancia neta]]*cocinacsv[[#This Row],[Cantidad Ordenada]])/(cocinacsv[[#This Row],[Precio Unitario]]*cocinacsv[[#This Row],[Cantidad Ordenada]])</f>
        <v>0.40740740740740738</v>
      </c>
      <c r="M840">
        <f>cocinacsv[[#This Row],[Ganancia bruta]]*cocinacsv[[#This Row],[Cantidad Ordenada]]</f>
        <v>27</v>
      </c>
    </row>
    <row r="841" spans="1:13" x14ac:dyDescent="0.25">
      <c r="A841">
        <v>328</v>
      </c>
      <c r="B841">
        <v>4</v>
      </c>
      <c r="C841" t="s">
        <v>19</v>
      </c>
      <c r="D841" t="s">
        <v>1149</v>
      </c>
      <c r="E841">
        <v>21</v>
      </c>
      <c r="F841">
        <v>35</v>
      </c>
      <c r="G841">
        <v>1</v>
      </c>
      <c r="H841">
        <v>21</v>
      </c>
      <c r="I841" t="s">
        <v>1136</v>
      </c>
      <c r="J841">
        <f>cocinacsv[[#This Row],[Precio Unitario]]-cocinacsv[[#This Row],[Costo Unitario]]</f>
        <v>14</v>
      </c>
      <c r="K841">
        <f>cocinacsv[[#This Row],[Precio Unitario]]</f>
        <v>35</v>
      </c>
      <c r="L841" s="1">
        <f>(cocinacsv[[#This Row],[Ganancia neta]]*cocinacsv[[#This Row],[Cantidad Ordenada]])/(cocinacsv[[#This Row],[Precio Unitario]]*cocinacsv[[#This Row],[Cantidad Ordenada]])</f>
        <v>0.4</v>
      </c>
      <c r="M841">
        <f>cocinacsv[[#This Row],[Ganancia bruta]]*cocinacsv[[#This Row],[Cantidad Ordenada]]</f>
        <v>35</v>
      </c>
    </row>
    <row r="842" spans="1:13" x14ac:dyDescent="0.25">
      <c r="A842">
        <v>329</v>
      </c>
      <c r="B842">
        <v>13</v>
      </c>
      <c r="C842" t="s">
        <v>42</v>
      </c>
      <c r="D842" t="s">
        <v>1155</v>
      </c>
      <c r="E842">
        <v>13</v>
      </c>
      <c r="F842">
        <v>21</v>
      </c>
      <c r="G842">
        <v>2</v>
      </c>
      <c r="H842">
        <v>56</v>
      </c>
      <c r="I842" t="s">
        <v>1136</v>
      </c>
      <c r="J842">
        <f>cocinacsv[[#This Row],[Precio Unitario]]-cocinacsv[[#This Row],[Costo Unitario]]</f>
        <v>8</v>
      </c>
      <c r="K842">
        <f>cocinacsv[[#This Row],[Precio Unitario]]</f>
        <v>21</v>
      </c>
      <c r="L842" s="1">
        <f>(cocinacsv[[#This Row],[Ganancia neta]]*cocinacsv[[#This Row],[Cantidad Ordenada]])/(cocinacsv[[#This Row],[Precio Unitario]]*cocinacsv[[#This Row],[Cantidad Ordenada]])</f>
        <v>0.38095238095238093</v>
      </c>
      <c r="M842">
        <f>cocinacsv[[#This Row],[Ganancia bruta]]*cocinacsv[[#This Row],[Cantidad Ordenada]]</f>
        <v>42</v>
      </c>
    </row>
    <row r="843" spans="1:13" x14ac:dyDescent="0.25">
      <c r="A843">
        <v>329</v>
      </c>
      <c r="B843">
        <v>13</v>
      </c>
      <c r="C843" t="s">
        <v>34</v>
      </c>
      <c r="D843" t="s">
        <v>1143</v>
      </c>
      <c r="E843">
        <v>25</v>
      </c>
      <c r="F843">
        <v>40</v>
      </c>
      <c r="G843">
        <v>2</v>
      </c>
      <c r="H843">
        <v>17</v>
      </c>
      <c r="I843" t="s">
        <v>1136</v>
      </c>
      <c r="J843">
        <f>cocinacsv[[#This Row],[Precio Unitario]]-cocinacsv[[#This Row],[Costo Unitario]]</f>
        <v>15</v>
      </c>
      <c r="K843">
        <f>cocinacsv[[#This Row],[Precio Unitario]]</f>
        <v>40</v>
      </c>
      <c r="L843" s="1">
        <f>(cocinacsv[[#This Row],[Ganancia neta]]*cocinacsv[[#This Row],[Cantidad Ordenada]])/(cocinacsv[[#This Row],[Precio Unitario]]*cocinacsv[[#This Row],[Cantidad Ordenada]])</f>
        <v>0.375</v>
      </c>
      <c r="M843">
        <f>cocinacsv[[#This Row],[Ganancia bruta]]*cocinacsv[[#This Row],[Cantidad Ordenada]]</f>
        <v>80</v>
      </c>
    </row>
    <row r="844" spans="1:13" x14ac:dyDescent="0.25">
      <c r="A844">
        <v>329</v>
      </c>
      <c r="B844">
        <v>13</v>
      </c>
      <c r="C844" t="s">
        <v>56</v>
      </c>
      <c r="D844" t="s">
        <v>1141</v>
      </c>
      <c r="E844">
        <v>19</v>
      </c>
      <c r="F844">
        <v>31</v>
      </c>
      <c r="G844">
        <v>2</v>
      </c>
      <c r="H844">
        <v>58</v>
      </c>
      <c r="I844" t="s">
        <v>1136</v>
      </c>
      <c r="J844">
        <f>cocinacsv[[#This Row],[Precio Unitario]]-cocinacsv[[#This Row],[Costo Unitario]]</f>
        <v>12</v>
      </c>
      <c r="K844">
        <f>cocinacsv[[#This Row],[Precio Unitario]]</f>
        <v>31</v>
      </c>
      <c r="L844" s="1">
        <f>(cocinacsv[[#This Row],[Ganancia neta]]*cocinacsv[[#This Row],[Cantidad Ordenada]])/(cocinacsv[[#This Row],[Precio Unitario]]*cocinacsv[[#This Row],[Cantidad Ordenada]])</f>
        <v>0.38709677419354838</v>
      </c>
      <c r="M844">
        <f>cocinacsv[[#This Row],[Ganancia bruta]]*cocinacsv[[#This Row],[Cantidad Ordenada]]</f>
        <v>62</v>
      </c>
    </row>
    <row r="845" spans="1:13" x14ac:dyDescent="0.25">
      <c r="A845">
        <v>329</v>
      </c>
      <c r="B845">
        <v>13</v>
      </c>
      <c r="C845" t="s">
        <v>89</v>
      </c>
      <c r="D845" t="s">
        <v>1154</v>
      </c>
      <c r="E845">
        <v>14</v>
      </c>
      <c r="F845">
        <v>23</v>
      </c>
      <c r="G845">
        <v>1</v>
      </c>
      <c r="H845">
        <v>8</v>
      </c>
      <c r="I845" t="s">
        <v>1136</v>
      </c>
      <c r="J845">
        <f>cocinacsv[[#This Row],[Precio Unitario]]-cocinacsv[[#This Row],[Costo Unitario]]</f>
        <v>9</v>
      </c>
      <c r="K845">
        <f>cocinacsv[[#This Row],[Precio Unitario]]</f>
        <v>23</v>
      </c>
      <c r="L845" s="1">
        <f>(cocinacsv[[#This Row],[Ganancia neta]]*cocinacsv[[#This Row],[Cantidad Ordenada]])/(cocinacsv[[#This Row],[Precio Unitario]]*cocinacsv[[#This Row],[Cantidad Ordenada]])</f>
        <v>0.39130434782608697</v>
      </c>
      <c r="M845">
        <f>cocinacsv[[#This Row],[Ganancia bruta]]*cocinacsv[[#This Row],[Cantidad Ordenada]]</f>
        <v>23</v>
      </c>
    </row>
    <row r="846" spans="1:13" x14ac:dyDescent="0.25">
      <c r="A846">
        <v>330</v>
      </c>
      <c r="B846">
        <v>10</v>
      </c>
      <c r="C846" t="s">
        <v>60</v>
      </c>
      <c r="D846" t="s">
        <v>1158</v>
      </c>
      <c r="E846">
        <v>15</v>
      </c>
      <c r="F846">
        <v>25</v>
      </c>
      <c r="G846">
        <v>2</v>
      </c>
      <c r="H846">
        <v>25</v>
      </c>
      <c r="I846" t="s">
        <v>1137</v>
      </c>
      <c r="J846">
        <f>cocinacsv[[#This Row],[Precio Unitario]]-cocinacsv[[#This Row],[Costo Unitario]]</f>
        <v>10</v>
      </c>
      <c r="K846">
        <f>cocinacsv[[#This Row],[Precio Unitario]]</f>
        <v>25</v>
      </c>
      <c r="L846" s="1">
        <f>(cocinacsv[[#This Row],[Ganancia neta]]*cocinacsv[[#This Row],[Cantidad Ordenada]])/(cocinacsv[[#This Row],[Precio Unitario]]*cocinacsv[[#This Row],[Cantidad Ordenada]])</f>
        <v>0.4</v>
      </c>
      <c r="M846">
        <f>cocinacsv[[#This Row],[Ganancia bruta]]*cocinacsv[[#This Row],[Cantidad Ordenada]]</f>
        <v>50</v>
      </c>
    </row>
    <row r="847" spans="1:13" x14ac:dyDescent="0.25">
      <c r="A847">
        <v>330</v>
      </c>
      <c r="B847">
        <v>10</v>
      </c>
      <c r="C847" t="s">
        <v>30</v>
      </c>
      <c r="D847" t="s">
        <v>1147</v>
      </c>
      <c r="E847">
        <v>16</v>
      </c>
      <c r="F847">
        <v>28</v>
      </c>
      <c r="G847">
        <v>2</v>
      </c>
      <c r="H847">
        <v>43</v>
      </c>
      <c r="I847" t="s">
        <v>1136</v>
      </c>
      <c r="J847">
        <f>cocinacsv[[#This Row],[Precio Unitario]]-cocinacsv[[#This Row],[Costo Unitario]]</f>
        <v>12</v>
      </c>
      <c r="K847">
        <f>cocinacsv[[#This Row],[Precio Unitario]]</f>
        <v>28</v>
      </c>
      <c r="L847" s="1">
        <f>(cocinacsv[[#This Row],[Ganancia neta]]*cocinacsv[[#This Row],[Cantidad Ordenada]])/(cocinacsv[[#This Row],[Precio Unitario]]*cocinacsv[[#This Row],[Cantidad Ordenada]])</f>
        <v>0.42857142857142855</v>
      </c>
      <c r="M847">
        <f>cocinacsv[[#This Row],[Ganancia bruta]]*cocinacsv[[#This Row],[Cantidad Ordenada]]</f>
        <v>56</v>
      </c>
    </row>
    <row r="848" spans="1:13" x14ac:dyDescent="0.25">
      <c r="A848">
        <v>330</v>
      </c>
      <c r="B848">
        <v>10</v>
      </c>
      <c r="C848" t="s">
        <v>89</v>
      </c>
      <c r="D848" t="s">
        <v>1154</v>
      </c>
      <c r="E848">
        <v>14</v>
      </c>
      <c r="F848">
        <v>23</v>
      </c>
      <c r="G848">
        <v>3</v>
      </c>
      <c r="H848">
        <v>21</v>
      </c>
      <c r="I848" t="s">
        <v>1136</v>
      </c>
      <c r="J848">
        <f>cocinacsv[[#This Row],[Precio Unitario]]-cocinacsv[[#This Row],[Costo Unitario]]</f>
        <v>9</v>
      </c>
      <c r="K848">
        <f>cocinacsv[[#This Row],[Precio Unitario]]</f>
        <v>23</v>
      </c>
      <c r="L848" s="1">
        <f>(cocinacsv[[#This Row],[Ganancia neta]]*cocinacsv[[#This Row],[Cantidad Ordenada]])/(cocinacsv[[#This Row],[Precio Unitario]]*cocinacsv[[#This Row],[Cantidad Ordenada]])</f>
        <v>0.39130434782608697</v>
      </c>
      <c r="M848">
        <f>cocinacsv[[#This Row],[Ganancia bruta]]*cocinacsv[[#This Row],[Cantidad Ordenada]]</f>
        <v>69</v>
      </c>
    </row>
    <row r="849" spans="1:13" x14ac:dyDescent="0.25">
      <c r="A849">
        <v>330</v>
      </c>
      <c r="B849">
        <v>10</v>
      </c>
      <c r="C849" t="s">
        <v>42</v>
      </c>
      <c r="D849" t="s">
        <v>1155</v>
      </c>
      <c r="E849">
        <v>13</v>
      </c>
      <c r="F849">
        <v>21</v>
      </c>
      <c r="G849">
        <v>2</v>
      </c>
      <c r="H849">
        <v>51</v>
      </c>
      <c r="I849" t="s">
        <v>1137</v>
      </c>
      <c r="J849">
        <f>cocinacsv[[#This Row],[Precio Unitario]]-cocinacsv[[#This Row],[Costo Unitario]]</f>
        <v>8</v>
      </c>
      <c r="K849">
        <f>cocinacsv[[#This Row],[Precio Unitario]]</f>
        <v>21</v>
      </c>
      <c r="L849" s="1">
        <f>(cocinacsv[[#This Row],[Ganancia neta]]*cocinacsv[[#This Row],[Cantidad Ordenada]])/(cocinacsv[[#This Row],[Precio Unitario]]*cocinacsv[[#This Row],[Cantidad Ordenada]])</f>
        <v>0.38095238095238093</v>
      </c>
      <c r="M849">
        <f>cocinacsv[[#This Row],[Ganancia bruta]]*cocinacsv[[#This Row],[Cantidad Ordenada]]</f>
        <v>42</v>
      </c>
    </row>
    <row r="850" spans="1:13" x14ac:dyDescent="0.25">
      <c r="A850">
        <v>331</v>
      </c>
      <c r="B850">
        <v>20</v>
      </c>
      <c r="C850" t="s">
        <v>53</v>
      </c>
      <c r="D850" t="s">
        <v>1148</v>
      </c>
      <c r="E850">
        <v>11</v>
      </c>
      <c r="F850">
        <v>19</v>
      </c>
      <c r="G850">
        <v>1</v>
      </c>
      <c r="H850">
        <v>5</v>
      </c>
      <c r="I850" t="s">
        <v>1136</v>
      </c>
      <c r="J850">
        <f>cocinacsv[[#This Row],[Precio Unitario]]-cocinacsv[[#This Row],[Costo Unitario]]</f>
        <v>8</v>
      </c>
      <c r="K850">
        <f>cocinacsv[[#This Row],[Precio Unitario]]</f>
        <v>19</v>
      </c>
      <c r="L850" s="1">
        <f>(cocinacsv[[#This Row],[Ganancia neta]]*cocinacsv[[#This Row],[Cantidad Ordenada]])/(cocinacsv[[#This Row],[Precio Unitario]]*cocinacsv[[#This Row],[Cantidad Ordenada]])</f>
        <v>0.42105263157894735</v>
      </c>
      <c r="M850">
        <f>cocinacsv[[#This Row],[Ganancia bruta]]*cocinacsv[[#This Row],[Cantidad Ordenada]]</f>
        <v>19</v>
      </c>
    </row>
    <row r="851" spans="1:13" x14ac:dyDescent="0.25">
      <c r="A851">
        <v>331</v>
      </c>
      <c r="B851">
        <v>20</v>
      </c>
      <c r="C851" t="s">
        <v>19</v>
      </c>
      <c r="D851" t="s">
        <v>1149</v>
      </c>
      <c r="E851">
        <v>21</v>
      </c>
      <c r="F851">
        <v>35</v>
      </c>
      <c r="G851">
        <v>3</v>
      </c>
      <c r="H851">
        <v>26</v>
      </c>
      <c r="I851" t="s">
        <v>1137</v>
      </c>
      <c r="J851">
        <f>cocinacsv[[#This Row],[Precio Unitario]]-cocinacsv[[#This Row],[Costo Unitario]]</f>
        <v>14</v>
      </c>
      <c r="K851">
        <f>cocinacsv[[#This Row],[Precio Unitario]]</f>
        <v>35</v>
      </c>
      <c r="L851" s="1">
        <f>(cocinacsv[[#This Row],[Ganancia neta]]*cocinacsv[[#This Row],[Cantidad Ordenada]])/(cocinacsv[[#This Row],[Precio Unitario]]*cocinacsv[[#This Row],[Cantidad Ordenada]])</f>
        <v>0.4</v>
      </c>
      <c r="M851">
        <f>cocinacsv[[#This Row],[Ganancia bruta]]*cocinacsv[[#This Row],[Cantidad Ordenada]]</f>
        <v>105</v>
      </c>
    </row>
    <row r="852" spans="1:13" x14ac:dyDescent="0.25">
      <c r="A852">
        <v>331</v>
      </c>
      <c r="B852">
        <v>20</v>
      </c>
      <c r="C852" t="s">
        <v>75</v>
      </c>
      <c r="D852" t="s">
        <v>1139</v>
      </c>
      <c r="E852">
        <v>14</v>
      </c>
      <c r="F852">
        <v>24</v>
      </c>
      <c r="G852">
        <v>1</v>
      </c>
      <c r="H852">
        <v>55</v>
      </c>
      <c r="I852" t="s">
        <v>1136</v>
      </c>
      <c r="J852">
        <f>cocinacsv[[#This Row],[Precio Unitario]]-cocinacsv[[#This Row],[Costo Unitario]]</f>
        <v>10</v>
      </c>
      <c r="K852">
        <f>cocinacsv[[#This Row],[Precio Unitario]]</f>
        <v>24</v>
      </c>
      <c r="L852" s="1">
        <f>(cocinacsv[[#This Row],[Ganancia neta]]*cocinacsv[[#This Row],[Cantidad Ordenada]])/(cocinacsv[[#This Row],[Precio Unitario]]*cocinacsv[[#This Row],[Cantidad Ordenada]])</f>
        <v>0.41666666666666669</v>
      </c>
      <c r="M852">
        <f>cocinacsv[[#This Row],[Ganancia bruta]]*cocinacsv[[#This Row],[Cantidad Ordenada]]</f>
        <v>24</v>
      </c>
    </row>
    <row r="853" spans="1:13" x14ac:dyDescent="0.25">
      <c r="A853">
        <v>331</v>
      </c>
      <c r="B853">
        <v>20</v>
      </c>
      <c r="C853" t="s">
        <v>60</v>
      </c>
      <c r="D853" t="s">
        <v>1158</v>
      </c>
      <c r="E853">
        <v>15</v>
      </c>
      <c r="F853">
        <v>25</v>
      </c>
      <c r="G853">
        <v>1</v>
      </c>
      <c r="H853">
        <v>35</v>
      </c>
      <c r="I853" t="s">
        <v>1136</v>
      </c>
      <c r="J853">
        <f>cocinacsv[[#This Row],[Precio Unitario]]-cocinacsv[[#This Row],[Costo Unitario]]</f>
        <v>10</v>
      </c>
      <c r="K853">
        <f>cocinacsv[[#This Row],[Precio Unitario]]</f>
        <v>25</v>
      </c>
      <c r="L853" s="1">
        <f>(cocinacsv[[#This Row],[Ganancia neta]]*cocinacsv[[#This Row],[Cantidad Ordenada]])/(cocinacsv[[#This Row],[Precio Unitario]]*cocinacsv[[#This Row],[Cantidad Ordenada]])</f>
        <v>0.4</v>
      </c>
      <c r="M853">
        <f>cocinacsv[[#This Row],[Ganancia bruta]]*cocinacsv[[#This Row],[Cantidad Ordenada]]</f>
        <v>25</v>
      </c>
    </row>
    <row r="854" spans="1:13" x14ac:dyDescent="0.25">
      <c r="A854">
        <v>332</v>
      </c>
      <c r="B854">
        <v>6</v>
      </c>
      <c r="C854" t="s">
        <v>34</v>
      </c>
      <c r="D854" t="s">
        <v>1143</v>
      </c>
      <c r="E854">
        <v>25</v>
      </c>
      <c r="F854">
        <v>40</v>
      </c>
      <c r="G854">
        <v>3</v>
      </c>
      <c r="H854">
        <v>17</v>
      </c>
      <c r="I854" t="s">
        <v>1136</v>
      </c>
      <c r="J854">
        <f>cocinacsv[[#This Row],[Precio Unitario]]-cocinacsv[[#This Row],[Costo Unitario]]</f>
        <v>15</v>
      </c>
      <c r="K854">
        <f>cocinacsv[[#This Row],[Precio Unitario]]</f>
        <v>40</v>
      </c>
      <c r="L854" s="1">
        <f>(cocinacsv[[#This Row],[Ganancia neta]]*cocinacsv[[#This Row],[Cantidad Ordenada]])/(cocinacsv[[#This Row],[Precio Unitario]]*cocinacsv[[#This Row],[Cantidad Ordenada]])</f>
        <v>0.375</v>
      </c>
      <c r="M854">
        <f>cocinacsv[[#This Row],[Ganancia bruta]]*cocinacsv[[#This Row],[Cantidad Ordenada]]</f>
        <v>120</v>
      </c>
    </row>
    <row r="855" spans="1:13" x14ac:dyDescent="0.25">
      <c r="A855">
        <v>333</v>
      </c>
      <c r="B855">
        <v>6</v>
      </c>
      <c r="C855" t="s">
        <v>44</v>
      </c>
      <c r="D855" t="s">
        <v>1144</v>
      </c>
      <c r="E855">
        <v>22</v>
      </c>
      <c r="F855">
        <v>36</v>
      </c>
      <c r="G855">
        <v>1</v>
      </c>
      <c r="H855">
        <v>38</v>
      </c>
      <c r="I855" t="s">
        <v>1137</v>
      </c>
      <c r="J855">
        <f>cocinacsv[[#This Row],[Precio Unitario]]-cocinacsv[[#This Row],[Costo Unitario]]</f>
        <v>14</v>
      </c>
      <c r="K855">
        <f>cocinacsv[[#This Row],[Precio Unitario]]</f>
        <v>36</v>
      </c>
      <c r="L855" s="1">
        <f>(cocinacsv[[#This Row],[Ganancia neta]]*cocinacsv[[#This Row],[Cantidad Ordenada]])/(cocinacsv[[#This Row],[Precio Unitario]]*cocinacsv[[#This Row],[Cantidad Ordenada]])</f>
        <v>0.3888888888888889</v>
      </c>
      <c r="M855">
        <f>cocinacsv[[#This Row],[Ganancia bruta]]*cocinacsv[[#This Row],[Cantidad Ordenada]]</f>
        <v>36</v>
      </c>
    </row>
    <row r="856" spans="1:13" x14ac:dyDescent="0.25">
      <c r="A856">
        <v>333</v>
      </c>
      <c r="B856">
        <v>6</v>
      </c>
      <c r="C856" t="s">
        <v>46</v>
      </c>
      <c r="D856" t="s">
        <v>1156</v>
      </c>
      <c r="E856">
        <v>10</v>
      </c>
      <c r="F856">
        <v>18</v>
      </c>
      <c r="G856">
        <v>2</v>
      </c>
      <c r="H856">
        <v>23</v>
      </c>
      <c r="I856" t="s">
        <v>1137</v>
      </c>
      <c r="J856">
        <f>cocinacsv[[#This Row],[Precio Unitario]]-cocinacsv[[#This Row],[Costo Unitario]]</f>
        <v>8</v>
      </c>
      <c r="K856">
        <f>cocinacsv[[#This Row],[Precio Unitario]]</f>
        <v>18</v>
      </c>
      <c r="L856" s="1">
        <f>(cocinacsv[[#This Row],[Ganancia neta]]*cocinacsv[[#This Row],[Cantidad Ordenada]])/(cocinacsv[[#This Row],[Precio Unitario]]*cocinacsv[[#This Row],[Cantidad Ordenada]])</f>
        <v>0.44444444444444442</v>
      </c>
      <c r="M856">
        <f>cocinacsv[[#This Row],[Ganancia bruta]]*cocinacsv[[#This Row],[Cantidad Ordenada]]</f>
        <v>36</v>
      </c>
    </row>
    <row r="857" spans="1:13" x14ac:dyDescent="0.25">
      <c r="A857">
        <v>334</v>
      </c>
      <c r="B857">
        <v>12</v>
      </c>
      <c r="C857" t="s">
        <v>42</v>
      </c>
      <c r="D857" t="s">
        <v>1155</v>
      </c>
      <c r="E857">
        <v>13</v>
      </c>
      <c r="F857">
        <v>21</v>
      </c>
      <c r="G857">
        <v>2</v>
      </c>
      <c r="H857">
        <v>36</v>
      </c>
      <c r="I857" t="s">
        <v>1137</v>
      </c>
      <c r="J857">
        <f>cocinacsv[[#This Row],[Precio Unitario]]-cocinacsv[[#This Row],[Costo Unitario]]</f>
        <v>8</v>
      </c>
      <c r="K857">
        <f>cocinacsv[[#This Row],[Precio Unitario]]</f>
        <v>21</v>
      </c>
      <c r="L857" s="1">
        <f>(cocinacsv[[#This Row],[Ganancia neta]]*cocinacsv[[#This Row],[Cantidad Ordenada]])/(cocinacsv[[#This Row],[Precio Unitario]]*cocinacsv[[#This Row],[Cantidad Ordenada]])</f>
        <v>0.38095238095238093</v>
      </c>
      <c r="M857">
        <f>cocinacsv[[#This Row],[Ganancia bruta]]*cocinacsv[[#This Row],[Cantidad Ordenada]]</f>
        <v>42</v>
      </c>
    </row>
    <row r="858" spans="1:13" x14ac:dyDescent="0.25">
      <c r="A858">
        <v>334</v>
      </c>
      <c r="B858">
        <v>12</v>
      </c>
      <c r="C858" t="s">
        <v>89</v>
      </c>
      <c r="D858" t="s">
        <v>1154</v>
      </c>
      <c r="E858">
        <v>14</v>
      </c>
      <c r="F858">
        <v>23</v>
      </c>
      <c r="G858">
        <v>1</v>
      </c>
      <c r="H858">
        <v>58</v>
      </c>
      <c r="I858" t="s">
        <v>1136</v>
      </c>
      <c r="J858">
        <f>cocinacsv[[#This Row],[Precio Unitario]]-cocinacsv[[#This Row],[Costo Unitario]]</f>
        <v>9</v>
      </c>
      <c r="K858">
        <f>cocinacsv[[#This Row],[Precio Unitario]]</f>
        <v>23</v>
      </c>
      <c r="L858" s="1">
        <f>(cocinacsv[[#This Row],[Ganancia neta]]*cocinacsv[[#This Row],[Cantidad Ordenada]])/(cocinacsv[[#This Row],[Precio Unitario]]*cocinacsv[[#This Row],[Cantidad Ordenada]])</f>
        <v>0.39130434782608697</v>
      </c>
      <c r="M858">
        <f>cocinacsv[[#This Row],[Ganancia bruta]]*cocinacsv[[#This Row],[Cantidad Ordenada]]</f>
        <v>23</v>
      </c>
    </row>
    <row r="859" spans="1:13" x14ac:dyDescent="0.25">
      <c r="A859">
        <v>334</v>
      </c>
      <c r="B859">
        <v>12</v>
      </c>
      <c r="C859" t="s">
        <v>75</v>
      </c>
      <c r="D859" t="s">
        <v>1139</v>
      </c>
      <c r="E859">
        <v>14</v>
      </c>
      <c r="F859">
        <v>24</v>
      </c>
      <c r="G859">
        <v>2</v>
      </c>
      <c r="H859">
        <v>31</v>
      </c>
      <c r="I859" t="s">
        <v>1136</v>
      </c>
      <c r="J859">
        <f>cocinacsv[[#This Row],[Precio Unitario]]-cocinacsv[[#This Row],[Costo Unitario]]</f>
        <v>10</v>
      </c>
      <c r="K859">
        <f>cocinacsv[[#This Row],[Precio Unitario]]</f>
        <v>24</v>
      </c>
      <c r="L859" s="1">
        <f>(cocinacsv[[#This Row],[Ganancia neta]]*cocinacsv[[#This Row],[Cantidad Ordenada]])/(cocinacsv[[#This Row],[Precio Unitario]]*cocinacsv[[#This Row],[Cantidad Ordenada]])</f>
        <v>0.41666666666666669</v>
      </c>
      <c r="M859">
        <f>cocinacsv[[#This Row],[Ganancia bruta]]*cocinacsv[[#This Row],[Cantidad Ordenada]]</f>
        <v>48</v>
      </c>
    </row>
    <row r="860" spans="1:13" x14ac:dyDescent="0.25">
      <c r="A860">
        <v>334</v>
      </c>
      <c r="B860">
        <v>12</v>
      </c>
      <c r="C860" t="s">
        <v>40</v>
      </c>
      <c r="D860" t="s">
        <v>1140</v>
      </c>
      <c r="E860">
        <v>18</v>
      </c>
      <c r="F860">
        <v>30</v>
      </c>
      <c r="G860">
        <v>2</v>
      </c>
      <c r="H860">
        <v>31</v>
      </c>
      <c r="I860" t="s">
        <v>1136</v>
      </c>
      <c r="J860">
        <f>cocinacsv[[#This Row],[Precio Unitario]]-cocinacsv[[#This Row],[Costo Unitario]]</f>
        <v>12</v>
      </c>
      <c r="K860">
        <f>cocinacsv[[#This Row],[Precio Unitario]]</f>
        <v>30</v>
      </c>
      <c r="L860" s="1">
        <f>(cocinacsv[[#This Row],[Ganancia neta]]*cocinacsv[[#This Row],[Cantidad Ordenada]])/(cocinacsv[[#This Row],[Precio Unitario]]*cocinacsv[[#This Row],[Cantidad Ordenada]])</f>
        <v>0.4</v>
      </c>
      <c r="M860">
        <f>cocinacsv[[#This Row],[Ganancia bruta]]*cocinacsv[[#This Row],[Cantidad Ordenada]]</f>
        <v>60</v>
      </c>
    </row>
    <row r="861" spans="1:13" x14ac:dyDescent="0.25">
      <c r="A861">
        <v>335</v>
      </c>
      <c r="B861">
        <v>14</v>
      </c>
      <c r="C861" t="s">
        <v>40</v>
      </c>
      <c r="D861" t="s">
        <v>1140</v>
      </c>
      <c r="E861">
        <v>18</v>
      </c>
      <c r="F861">
        <v>30</v>
      </c>
      <c r="G861">
        <v>1</v>
      </c>
      <c r="H861">
        <v>33</v>
      </c>
      <c r="I861" t="s">
        <v>1137</v>
      </c>
      <c r="J861">
        <f>cocinacsv[[#This Row],[Precio Unitario]]-cocinacsv[[#This Row],[Costo Unitario]]</f>
        <v>12</v>
      </c>
      <c r="K861">
        <f>cocinacsv[[#This Row],[Precio Unitario]]</f>
        <v>30</v>
      </c>
      <c r="L861" s="1">
        <f>(cocinacsv[[#This Row],[Ganancia neta]]*cocinacsv[[#This Row],[Cantidad Ordenada]])/(cocinacsv[[#This Row],[Precio Unitario]]*cocinacsv[[#This Row],[Cantidad Ordenada]])</f>
        <v>0.4</v>
      </c>
      <c r="M861">
        <f>cocinacsv[[#This Row],[Ganancia bruta]]*cocinacsv[[#This Row],[Cantidad Ordenada]]</f>
        <v>30</v>
      </c>
    </row>
    <row r="862" spans="1:13" x14ac:dyDescent="0.25">
      <c r="A862">
        <v>335</v>
      </c>
      <c r="B862">
        <v>14</v>
      </c>
      <c r="C862" t="s">
        <v>30</v>
      </c>
      <c r="D862" t="s">
        <v>1147</v>
      </c>
      <c r="E862">
        <v>16</v>
      </c>
      <c r="F862">
        <v>28</v>
      </c>
      <c r="G862">
        <v>3</v>
      </c>
      <c r="H862">
        <v>36</v>
      </c>
      <c r="I862" t="s">
        <v>1137</v>
      </c>
      <c r="J862">
        <f>cocinacsv[[#This Row],[Precio Unitario]]-cocinacsv[[#This Row],[Costo Unitario]]</f>
        <v>12</v>
      </c>
      <c r="K862">
        <f>cocinacsv[[#This Row],[Precio Unitario]]</f>
        <v>28</v>
      </c>
      <c r="L862" s="1">
        <f>(cocinacsv[[#This Row],[Ganancia neta]]*cocinacsv[[#This Row],[Cantidad Ordenada]])/(cocinacsv[[#This Row],[Precio Unitario]]*cocinacsv[[#This Row],[Cantidad Ordenada]])</f>
        <v>0.42857142857142855</v>
      </c>
      <c r="M862">
        <f>cocinacsv[[#This Row],[Ganancia bruta]]*cocinacsv[[#This Row],[Cantidad Ordenada]]</f>
        <v>84</v>
      </c>
    </row>
    <row r="863" spans="1:13" x14ac:dyDescent="0.25">
      <c r="A863">
        <v>336</v>
      </c>
      <c r="B863">
        <v>4</v>
      </c>
      <c r="C863" t="s">
        <v>42</v>
      </c>
      <c r="D863" t="s">
        <v>1155</v>
      </c>
      <c r="E863">
        <v>13</v>
      </c>
      <c r="F863">
        <v>21</v>
      </c>
      <c r="G863">
        <v>2</v>
      </c>
      <c r="H863">
        <v>12</v>
      </c>
      <c r="I863" t="s">
        <v>1137</v>
      </c>
      <c r="J863">
        <f>cocinacsv[[#This Row],[Precio Unitario]]-cocinacsv[[#This Row],[Costo Unitario]]</f>
        <v>8</v>
      </c>
      <c r="K863">
        <f>cocinacsv[[#This Row],[Precio Unitario]]</f>
        <v>21</v>
      </c>
      <c r="L863" s="1">
        <f>(cocinacsv[[#This Row],[Ganancia neta]]*cocinacsv[[#This Row],[Cantidad Ordenada]])/(cocinacsv[[#This Row],[Precio Unitario]]*cocinacsv[[#This Row],[Cantidad Ordenada]])</f>
        <v>0.38095238095238093</v>
      </c>
      <c r="M863">
        <f>cocinacsv[[#This Row],[Ganancia bruta]]*cocinacsv[[#This Row],[Cantidad Ordenada]]</f>
        <v>42</v>
      </c>
    </row>
    <row r="864" spans="1:13" x14ac:dyDescent="0.25">
      <c r="A864">
        <v>336</v>
      </c>
      <c r="B864">
        <v>4</v>
      </c>
      <c r="C864" t="s">
        <v>53</v>
      </c>
      <c r="D864" t="s">
        <v>1148</v>
      </c>
      <c r="E864">
        <v>11</v>
      </c>
      <c r="F864">
        <v>19</v>
      </c>
      <c r="G864">
        <v>2</v>
      </c>
      <c r="H864">
        <v>33</v>
      </c>
      <c r="I864" t="s">
        <v>1137</v>
      </c>
      <c r="J864">
        <f>cocinacsv[[#This Row],[Precio Unitario]]-cocinacsv[[#This Row],[Costo Unitario]]</f>
        <v>8</v>
      </c>
      <c r="K864">
        <f>cocinacsv[[#This Row],[Precio Unitario]]</f>
        <v>19</v>
      </c>
      <c r="L864" s="1">
        <f>(cocinacsv[[#This Row],[Ganancia neta]]*cocinacsv[[#This Row],[Cantidad Ordenada]])/(cocinacsv[[#This Row],[Precio Unitario]]*cocinacsv[[#This Row],[Cantidad Ordenada]])</f>
        <v>0.42105263157894735</v>
      </c>
      <c r="M864">
        <f>cocinacsv[[#This Row],[Ganancia bruta]]*cocinacsv[[#This Row],[Cantidad Ordenada]]</f>
        <v>38</v>
      </c>
    </row>
    <row r="865" spans="1:13" x14ac:dyDescent="0.25">
      <c r="A865">
        <v>336</v>
      </c>
      <c r="B865">
        <v>4</v>
      </c>
      <c r="C865" t="s">
        <v>71</v>
      </c>
      <c r="D865" t="s">
        <v>1157</v>
      </c>
      <c r="E865">
        <v>15</v>
      </c>
      <c r="F865">
        <v>26</v>
      </c>
      <c r="G865">
        <v>3</v>
      </c>
      <c r="H865">
        <v>20</v>
      </c>
      <c r="I865" t="s">
        <v>1137</v>
      </c>
      <c r="J865">
        <f>cocinacsv[[#This Row],[Precio Unitario]]-cocinacsv[[#This Row],[Costo Unitario]]</f>
        <v>11</v>
      </c>
      <c r="K865">
        <f>cocinacsv[[#This Row],[Precio Unitario]]</f>
        <v>26</v>
      </c>
      <c r="L865" s="1">
        <f>(cocinacsv[[#This Row],[Ganancia neta]]*cocinacsv[[#This Row],[Cantidad Ordenada]])/(cocinacsv[[#This Row],[Precio Unitario]]*cocinacsv[[#This Row],[Cantidad Ordenada]])</f>
        <v>0.42307692307692307</v>
      </c>
      <c r="M865">
        <f>cocinacsv[[#This Row],[Ganancia bruta]]*cocinacsv[[#This Row],[Cantidad Ordenada]]</f>
        <v>78</v>
      </c>
    </row>
    <row r="866" spans="1:13" x14ac:dyDescent="0.25">
      <c r="A866">
        <v>337</v>
      </c>
      <c r="B866">
        <v>11</v>
      </c>
      <c r="C866" t="s">
        <v>75</v>
      </c>
      <c r="D866" t="s">
        <v>1139</v>
      </c>
      <c r="E866">
        <v>14</v>
      </c>
      <c r="F866">
        <v>24</v>
      </c>
      <c r="G866">
        <v>3</v>
      </c>
      <c r="H866">
        <v>53</v>
      </c>
      <c r="I866" t="s">
        <v>1136</v>
      </c>
      <c r="J866">
        <f>cocinacsv[[#This Row],[Precio Unitario]]-cocinacsv[[#This Row],[Costo Unitario]]</f>
        <v>10</v>
      </c>
      <c r="K866">
        <f>cocinacsv[[#This Row],[Precio Unitario]]</f>
        <v>24</v>
      </c>
      <c r="L866" s="1">
        <f>(cocinacsv[[#This Row],[Ganancia neta]]*cocinacsv[[#This Row],[Cantidad Ordenada]])/(cocinacsv[[#This Row],[Precio Unitario]]*cocinacsv[[#This Row],[Cantidad Ordenada]])</f>
        <v>0.41666666666666669</v>
      </c>
      <c r="M866">
        <f>cocinacsv[[#This Row],[Ganancia bruta]]*cocinacsv[[#This Row],[Cantidad Ordenada]]</f>
        <v>72</v>
      </c>
    </row>
    <row r="867" spans="1:13" x14ac:dyDescent="0.25">
      <c r="A867">
        <v>337</v>
      </c>
      <c r="B867">
        <v>11</v>
      </c>
      <c r="C867" t="s">
        <v>30</v>
      </c>
      <c r="D867" t="s">
        <v>1147</v>
      </c>
      <c r="E867">
        <v>16</v>
      </c>
      <c r="F867">
        <v>28</v>
      </c>
      <c r="G867">
        <v>1</v>
      </c>
      <c r="H867">
        <v>5</v>
      </c>
      <c r="I867" t="s">
        <v>1137</v>
      </c>
      <c r="J867">
        <f>cocinacsv[[#This Row],[Precio Unitario]]-cocinacsv[[#This Row],[Costo Unitario]]</f>
        <v>12</v>
      </c>
      <c r="K867">
        <f>cocinacsv[[#This Row],[Precio Unitario]]</f>
        <v>28</v>
      </c>
      <c r="L867" s="1">
        <f>(cocinacsv[[#This Row],[Ganancia neta]]*cocinacsv[[#This Row],[Cantidad Ordenada]])/(cocinacsv[[#This Row],[Precio Unitario]]*cocinacsv[[#This Row],[Cantidad Ordenada]])</f>
        <v>0.42857142857142855</v>
      </c>
      <c r="M867">
        <f>cocinacsv[[#This Row],[Ganancia bruta]]*cocinacsv[[#This Row],[Cantidad Ordenada]]</f>
        <v>28</v>
      </c>
    </row>
    <row r="868" spans="1:13" x14ac:dyDescent="0.25">
      <c r="A868">
        <v>338</v>
      </c>
      <c r="B868">
        <v>18</v>
      </c>
      <c r="C868" t="s">
        <v>38</v>
      </c>
      <c r="D868" t="s">
        <v>1152</v>
      </c>
      <c r="E868">
        <v>20</v>
      </c>
      <c r="F868">
        <v>34</v>
      </c>
      <c r="G868">
        <v>3</v>
      </c>
      <c r="H868">
        <v>44</v>
      </c>
      <c r="I868" t="s">
        <v>1136</v>
      </c>
      <c r="J868">
        <f>cocinacsv[[#This Row],[Precio Unitario]]-cocinacsv[[#This Row],[Costo Unitario]]</f>
        <v>14</v>
      </c>
      <c r="K868">
        <f>cocinacsv[[#This Row],[Precio Unitario]]</f>
        <v>34</v>
      </c>
      <c r="L868" s="1">
        <f>(cocinacsv[[#This Row],[Ganancia neta]]*cocinacsv[[#This Row],[Cantidad Ordenada]])/(cocinacsv[[#This Row],[Precio Unitario]]*cocinacsv[[#This Row],[Cantidad Ordenada]])</f>
        <v>0.41176470588235292</v>
      </c>
      <c r="M868">
        <f>cocinacsv[[#This Row],[Ganancia bruta]]*cocinacsv[[#This Row],[Cantidad Ordenada]]</f>
        <v>102</v>
      </c>
    </row>
    <row r="869" spans="1:13" x14ac:dyDescent="0.25">
      <c r="A869">
        <v>338</v>
      </c>
      <c r="B869">
        <v>18</v>
      </c>
      <c r="C869" t="s">
        <v>42</v>
      </c>
      <c r="D869" t="s">
        <v>1155</v>
      </c>
      <c r="E869">
        <v>13</v>
      </c>
      <c r="F869">
        <v>21</v>
      </c>
      <c r="G869">
        <v>1</v>
      </c>
      <c r="H869">
        <v>10</v>
      </c>
      <c r="I869" t="s">
        <v>1137</v>
      </c>
      <c r="J869">
        <f>cocinacsv[[#This Row],[Precio Unitario]]-cocinacsv[[#This Row],[Costo Unitario]]</f>
        <v>8</v>
      </c>
      <c r="K869">
        <f>cocinacsv[[#This Row],[Precio Unitario]]</f>
        <v>21</v>
      </c>
      <c r="L869" s="1">
        <f>(cocinacsv[[#This Row],[Ganancia neta]]*cocinacsv[[#This Row],[Cantidad Ordenada]])/(cocinacsv[[#This Row],[Precio Unitario]]*cocinacsv[[#This Row],[Cantidad Ordenada]])</f>
        <v>0.38095238095238093</v>
      </c>
      <c r="M869">
        <f>cocinacsv[[#This Row],[Ganancia bruta]]*cocinacsv[[#This Row],[Cantidad Ordenada]]</f>
        <v>21</v>
      </c>
    </row>
    <row r="870" spans="1:13" x14ac:dyDescent="0.25">
      <c r="A870">
        <v>338</v>
      </c>
      <c r="B870">
        <v>18</v>
      </c>
      <c r="C870" t="s">
        <v>105</v>
      </c>
      <c r="D870" t="s">
        <v>1150</v>
      </c>
      <c r="E870">
        <v>19</v>
      </c>
      <c r="F870">
        <v>32</v>
      </c>
      <c r="G870">
        <v>3</v>
      </c>
      <c r="H870">
        <v>30</v>
      </c>
      <c r="I870" t="s">
        <v>1137</v>
      </c>
      <c r="J870">
        <f>cocinacsv[[#This Row],[Precio Unitario]]-cocinacsv[[#This Row],[Costo Unitario]]</f>
        <v>13</v>
      </c>
      <c r="K870">
        <f>cocinacsv[[#This Row],[Precio Unitario]]</f>
        <v>32</v>
      </c>
      <c r="L870" s="1">
        <f>(cocinacsv[[#This Row],[Ganancia neta]]*cocinacsv[[#This Row],[Cantidad Ordenada]])/(cocinacsv[[#This Row],[Precio Unitario]]*cocinacsv[[#This Row],[Cantidad Ordenada]])</f>
        <v>0.40625</v>
      </c>
      <c r="M870">
        <f>cocinacsv[[#This Row],[Ganancia bruta]]*cocinacsv[[#This Row],[Cantidad Ordenada]]</f>
        <v>96</v>
      </c>
    </row>
    <row r="871" spans="1:13" x14ac:dyDescent="0.25">
      <c r="A871">
        <v>338</v>
      </c>
      <c r="B871">
        <v>18</v>
      </c>
      <c r="C871" t="s">
        <v>66</v>
      </c>
      <c r="D871" t="s">
        <v>1153</v>
      </c>
      <c r="E871">
        <v>12</v>
      </c>
      <c r="F871">
        <v>20</v>
      </c>
      <c r="G871">
        <v>3</v>
      </c>
      <c r="H871">
        <v>59</v>
      </c>
      <c r="I871" t="s">
        <v>1136</v>
      </c>
      <c r="J871">
        <f>cocinacsv[[#This Row],[Precio Unitario]]-cocinacsv[[#This Row],[Costo Unitario]]</f>
        <v>8</v>
      </c>
      <c r="K871">
        <f>cocinacsv[[#This Row],[Precio Unitario]]</f>
        <v>20</v>
      </c>
      <c r="L871" s="1">
        <f>(cocinacsv[[#This Row],[Ganancia neta]]*cocinacsv[[#This Row],[Cantidad Ordenada]])/(cocinacsv[[#This Row],[Precio Unitario]]*cocinacsv[[#This Row],[Cantidad Ordenada]])</f>
        <v>0.4</v>
      </c>
      <c r="M871">
        <f>cocinacsv[[#This Row],[Ganancia bruta]]*cocinacsv[[#This Row],[Cantidad Ordenada]]</f>
        <v>60</v>
      </c>
    </row>
    <row r="872" spans="1:13" x14ac:dyDescent="0.25">
      <c r="A872">
        <v>339</v>
      </c>
      <c r="B872">
        <v>13</v>
      </c>
      <c r="C872" t="s">
        <v>26</v>
      </c>
      <c r="D872" t="s">
        <v>1145</v>
      </c>
      <c r="E872">
        <v>17</v>
      </c>
      <c r="F872">
        <v>29</v>
      </c>
      <c r="G872">
        <v>2</v>
      </c>
      <c r="H872">
        <v>6</v>
      </c>
      <c r="I872" t="s">
        <v>1137</v>
      </c>
      <c r="J872">
        <f>cocinacsv[[#This Row],[Precio Unitario]]-cocinacsv[[#This Row],[Costo Unitario]]</f>
        <v>12</v>
      </c>
      <c r="K872">
        <f>cocinacsv[[#This Row],[Precio Unitario]]</f>
        <v>29</v>
      </c>
      <c r="L872" s="1">
        <f>(cocinacsv[[#This Row],[Ganancia neta]]*cocinacsv[[#This Row],[Cantidad Ordenada]])/(cocinacsv[[#This Row],[Precio Unitario]]*cocinacsv[[#This Row],[Cantidad Ordenada]])</f>
        <v>0.41379310344827586</v>
      </c>
      <c r="M872">
        <f>cocinacsv[[#This Row],[Ganancia bruta]]*cocinacsv[[#This Row],[Cantidad Ordenada]]</f>
        <v>58</v>
      </c>
    </row>
    <row r="873" spans="1:13" x14ac:dyDescent="0.25">
      <c r="A873">
        <v>339</v>
      </c>
      <c r="B873">
        <v>13</v>
      </c>
      <c r="C873" t="s">
        <v>89</v>
      </c>
      <c r="D873" t="s">
        <v>1154</v>
      </c>
      <c r="E873">
        <v>14</v>
      </c>
      <c r="F873">
        <v>23</v>
      </c>
      <c r="G873">
        <v>2</v>
      </c>
      <c r="H873">
        <v>40</v>
      </c>
      <c r="I873" t="s">
        <v>1136</v>
      </c>
      <c r="J873">
        <f>cocinacsv[[#This Row],[Precio Unitario]]-cocinacsv[[#This Row],[Costo Unitario]]</f>
        <v>9</v>
      </c>
      <c r="K873">
        <f>cocinacsv[[#This Row],[Precio Unitario]]</f>
        <v>23</v>
      </c>
      <c r="L873" s="1">
        <f>(cocinacsv[[#This Row],[Ganancia neta]]*cocinacsv[[#This Row],[Cantidad Ordenada]])/(cocinacsv[[#This Row],[Precio Unitario]]*cocinacsv[[#This Row],[Cantidad Ordenada]])</f>
        <v>0.39130434782608697</v>
      </c>
      <c r="M873">
        <f>cocinacsv[[#This Row],[Ganancia bruta]]*cocinacsv[[#This Row],[Cantidad Ordenada]]</f>
        <v>46</v>
      </c>
    </row>
    <row r="874" spans="1:13" x14ac:dyDescent="0.25">
      <c r="A874">
        <v>340</v>
      </c>
      <c r="B874">
        <v>15</v>
      </c>
      <c r="C874" t="s">
        <v>34</v>
      </c>
      <c r="D874" t="s">
        <v>1143</v>
      </c>
      <c r="E874">
        <v>25</v>
      </c>
      <c r="F874">
        <v>40</v>
      </c>
      <c r="G874">
        <v>2</v>
      </c>
      <c r="H874">
        <v>35</v>
      </c>
      <c r="I874" t="s">
        <v>1137</v>
      </c>
      <c r="J874">
        <f>cocinacsv[[#This Row],[Precio Unitario]]-cocinacsv[[#This Row],[Costo Unitario]]</f>
        <v>15</v>
      </c>
      <c r="K874">
        <f>cocinacsv[[#This Row],[Precio Unitario]]</f>
        <v>40</v>
      </c>
      <c r="L874" s="1">
        <f>(cocinacsv[[#This Row],[Ganancia neta]]*cocinacsv[[#This Row],[Cantidad Ordenada]])/(cocinacsv[[#This Row],[Precio Unitario]]*cocinacsv[[#This Row],[Cantidad Ordenada]])</f>
        <v>0.375</v>
      </c>
      <c r="M874">
        <f>cocinacsv[[#This Row],[Ganancia bruta]]*cocinacsv[[#This Row],[Cantidad Ordenada]]</f>
        <v>80</v>
      </c>
    </row>
    <row r="875" spans="1:13" x14ac:dyDescent="0.25">
      <c r="A875">
        <v>340</v>
      </c>
      <c r="B875">
        <v>15</v>
      </c>
      <c r="C875" t="s">
        <v>30</v>
      </c>
      <c r="D875" t="s">
        <v>1147</v>
      </c>
      <c r="E875">
        <v>16</v>
      </c>
      <c r="F875">
        <v>28</v>
      </c>
      <c r="G875">
        <v>3</v>
      </c>
      <c r="H875">
        <v>56</v>
      </c>
      <c r="I875" t="s">
        <v>1136</v>
      </c>
      <c r="J875">
        <f>cocinacsv[[#This Row],[Precio Unitario]]-cocinacsv[[#This Row],[Costo Unitario]]</f>
        <v>12</v>
      </c>
      <c r="K875">
        <f>cocinacsv[[#This Row],[Precio Unitario]]</f>
        <v>28</v>
      </c>
      <c r="L875" s="1">
        <f>(cocinacsv[[#This Row],[Ganancia neta]]*cocinacsv[[#This Row],[Cantidad Ordenada]])/(cocinacsv[[#This Row],[Precio Unitario]]*cocinacsv[[#This Row],[Cantidad Ordenada]])</f>
        <v>0.42857142857142855</v>
      </c>
      <c r="M875">
        <f>cocinacsv[[#This Row],[Ganancia bruta]]*cocinacsv[[#This Row],[Cantidad Ordenada]]</f>
        <v>84</v>
      </c>
    </row>
    <row r="876" spans="1:13" x14ac:dyDescent="0.25">
      <c r="A876">
        <v>341</v>
      </c>
      <c r="B876">
        <v>14</v>
      </c>
      <c r="C876" t="s">
        <v>30</v>
      </c>
      <c r="D876" t="s">
        <v>1147</v>
      </c>
      <c r="E876">
        <v>16</v>
      </c>
      <c r="F876">
        <v>28</v>
      </c>
      <c r="G876">
        <v>1</v>
      </c>
      <c r="H876">
        <v>46</v>
      </c>
      <c r="I876" t="s">
        <v>1136</v>
      </c>
      <c r="J876">
        <f>cocinacsv[[#This Row],[Precio Unitario]]-cocinacsv[[#This Row],[Costo Unitario]]</f>
        <v>12</v>
      </c>
      <c r="K876">
        <f>cocinacsv[[#This Row],[Precio Unitario]]</f>
        <v>28</v>
      </c>
      <c r="L876" s="1">
        <f>(cocinacsv[[#This Row],[Ganancia neta]]*cocinacsv[[#This Row],[Cantidad Ordenada]])/(cocinacsv[[#This Row],[Precio Unitario]]*cocinacsv[[#This Row],[Cantidad Ordenada]])</f>
        <v>0.42857142857142855</v>
      </c>
      <c r="M876">
        <f>cocinacsv[[#This Row],[Ganancia bruta]]*cocinacsv[[#This Row],[Cantidad Ordenada]]</f>
        <v>28</v>
      </c>
    </row>
    <row r="877" spans="1:13" x14ac:dyDescent="0.25">
      <c r="A877">
        <v>341</v>
      </c>
      <c r="B877">
        <v>14</v>
      </c>
      <c r="C877" t="s">
        <v>92</v>
      </c>
      <c r="D877" t="s">
        <v>1151</v>
      </c>
      <c r="E877">
        <v>13</v>
      </c>
      <c r="F877">
        <v>22</v>
      </c>
      <c r="G877">
        <v>2</v>
      </c>
      <c r="H877">
        <v>34</v>
      </c>
      <c r="I877" t="s">
        <v>1137</v>
      </c>
      <c r="J877">
        <f>cocinacsv[[#This Row],[Precio Unitario]]-cocinacsv[[#This Row],[Costo Unitario]]</f>
        <v>9</v>
      </c>
      <c r="K877">
        <f>cocinacsv[[#This Row],[Precio Unitario]]</f>
        <v>22</v>
      </c>
      <c r="L877" s="1">
        <f>(cocinacsv[[#This Row],[Ganancia neta]]*cocinacsv[[#This Row],[Cantidad Ordenada]])/(cocinacsv[[#This Row],[Precio Unitario]]*cocinacsv[[#This Row],[Cantidad Ordenada]])</f>
        <v>0.40909090909090912</v>
      </c>
      <c r="M877">
        <f>cocinacsv[[#This Row],[Ganancia bruta]]*cocinacsv[[#This Row],[Cantidad Ordenada]]</f>
        <v>44</v>
      </c>
    </row>
    <row r="878" spans="1:13" x14ac:dyDescent="0.25">
      <c r="A878">
        <v>341</v>
      </c>
      <c r="B878">
        <v>14</v>
      </c>
      <c r="C878" t="s">
        <v>19</v>
      </c>
      <c r="D878" t="s">
        <v>1149</v>
      </c>
      <c r="E878">
        <v>21</v>
      </c>
      <c r="F878">
        <v>35</v>
      </c>
      <c r="G878">
        <v>3</v>
      </c>
      <c r="H878">
        <v>8</v>
      </c>
      <c r="I878" t="s">
        <v>1137</v>
      </c>
      <c r="J878">
        <f>cocinacsv[[#This Row],[Precio Unitario]]-cocinacsv[[#This Row],[Costo Unitario]]</f>
        <v>14</v>
      </c>
      <c r="K878">
        <f>cocinacsv[[#This Row],[Precio Unitario]]</f>
        <v>35</v>
      </c>
      <c r="L878" s="1">
        <f>(cocinacsv[[#This Row],[Ganancia neta]]*cocinacsv[[#This Row],[Cantidad Ordenada]])/(cocinacsv[[#This Row],[Precio Unitario]]*cocinacsv[[#This Row],[Cantidad Ordenada]])</f>
        <v>0.4</v>
      </c>
      <c r="M878">
        <f>cocinacsv[[#This Row],[Ganancia bruta]]*cocinacsv[[#This Row],[Cantidad Ordenada]]</f>
        <v>105</v>
      </c>
    </row>
    <row r="879" spans="1:13" x14ac:dyDescent="0.25">
      <c r="A879">
        <v>342</v>
      </c>
      <c r="B879">
        <v>19</v>
      </c>
      <c r="C879" t="s">
        <v>89</v>
      </c>
      <c r="D879" t="s">
        <v>1154</v>
      </c>
      <c r="E879">
        <v>14</v>
      </c>
      <c r="F879">
        <v>23</v>
      </c>
      <c r="G879">
        <v>2</v>
      </c>
      <c r="H879">
        <v>23</v>
      </c>
      <c r="I879" t="s">
        <v>1137</v>
      </c>
      <c r="J879">
        <f>cocinacsv[[#This Row],[Precio Unitario]]-cocinacsv[[#This Row],[Costo Unitario]]</f>
        <v>9</v>
      </c>
      <c r="K879">
        <f>cocinacsv[[#This Row],[Precio Unitario]]</f>
        <v>23</v>
      </c>
      <c r="L879" s="1">
        <f>(cocinacsv[[#This Row],[Ganancia neta]]*cocinacsv[[#This Row],[Cantidad Ordenada]])/(cocinacsv[[#This Row],[Precio Unitario]]*cocinacsv[[#This Row],[Cantidad Ordenada]])</f>
        <v>0.39130434782608697</v>
      </c>
      <c r="M879">
        <f>cocinacsv[[#This Row],[Ganancia bruta]]*cocinacsv[[#This Row],[Cantidad Ordenada]]</f>
        <v>46</v>
      </c>
    </row>
    <row r="880" spans="1:13" x14ac:dyDescent="0.25">
      <c r="A880">
        <v>342</v>
      </c>
      <c r="B880">
        <v>19</v>
      </c>
      <c r="C880" t="s">
        <v>30</v>
      </c>
      <c r="D880" t="s">
        <v>1147</v>
      </c>
      <c r="E880">
        <v>16</v>
      </c>
      <c r="F880">
        <v>28</v>
      </c>
      <c r="G880">
        <v>2</v>
      </c>
      <c r="H880">
        <v>31</v>
      </c>
      <c r="I880" t="s">
        <v>1137</v>
      </c>
      <c r="J880">
        <f>cocinacsv[[#This Row],[Precio Unitario]]-cocinacsv[[#This Row],[Costo Unitario]]</f>
        <v>12</v>
      </c>
      <c r="K880">
        <f>cocinacsv[[#This Row],[Precio Unitario]]</f>
        <v>28</v>
      </c>
      <c r="L880" s="1">
        <f>(cocinacsv[[#This Row],[Ganancia neta]]*cocinacsv[[#This Row],[Cantidad Ordenada]])/(cocinacsv[[#This Row],[Precio Unitario]]*cocinacsv[[#This Row],[Cantidad Ordenada]])</f>
        <v>0.42857142857142855</v>
      </c>
      <c r="M880">
        <f>cocinacsv[[#This Row],[Ganancia bruta]]*cocinacsv[[#This Row],[Cantidad Ordenada]]</f>
        <v>56</v>
      </c>
    </row>
    <row r="881" spans="1:13" x14ac:dyDescent="0.25">
      <c r="A881">
        <v>343</v>
      </c>
      <c r="B881">
        <v>12</v>
      </c>
      <c r="C881" t="s">
        <v>38</v>
      </c>
      <c r="D881" t="s">
        <v>1152</v>
      </c>
      <c r="E881">
        <v>20</v>
      </c>
      <c r="F881">
        <v>34</v>
      </c>
      <c r="G881">
        <v>2</v>
      </c>
      <c r="H881">
        <v>58</v>
      </c>
      <c r="I881" t="s">
        <v>1137</v>
      </c>
      <c r="J881">
        <f>cocinacsv[[#This Row],[Precio Unitario]]-cocinacsv[[#This Row],[Costo Unitario]]</f>
        <v>14</v>
      </c>
      <c r="K881">
        <f>cocinacsv[[#This Row],[Precio Unitario]]</f>
        <v>34</v>
      </c>
      <c r="L881" s="1">
        <f>(cocinacsv[[#This Row],[Ganancia neta]]*cocinacsv[[#This Row],[Cantidad Ordenada]])/(cocinacsv[[#This Row],[Precio Unitario]]*cocinacsv[[#This Row],[Cantidad Ordenada]])</f>
        <v>0.41176470588235292</v>
      </c>
      <c r="M881">
        <f>cocinacsv[[#This Row],[Ganancia bruta]]*cocinacsv[[#This Row],[Cantidad Ordenada]]</f>
        <v>68</v>
      </c>
    </row>
    <row r="882" spans="1:13" x14ac:dyDescent="0.25">
      <c r="A882">
        <v>343</v>
      </c>
      <c r="B882">
        <v>12</v>
      </c>
      <c r="C882" t="s">
        <v>89</v>
      </c>
      <c r="D882" t="s">
        <v>1154</v>
      </c>
      <c r="E882">
        <v>14</v>
      </c>
      <c r="F882">
        <v>23</v>
      </c>
      <c r="G882">
        <v>3</v>
      </c>
      <c r="H882">
        <v>43</v>
      </c>
      <c r="I882" t="s">
        <v>1136</v>
      </c>
      <c r="J882">
        <f>cocinacsv[[#This Row],[Precio Unitario]]-cocinacsv[[#This Row],[Costo Unitario]]</f>
        <v>9</v>
      </c>
      <c r="K882">
        <f>cocinacsv[[#This Row],[Precio Unitario]]</f>
        <v>23</v>
      </c>
      <c r="L882" s="1">
        <f>(cocinacsv[[#This Row],[Ganancia neta]]*cocinacsv[[#This Row],[Cantidad Ordenada]])/(cocinacsv[[#This Row],[Precio Unitario]]*cocinacsv[[#This Row],[Cantidad Ordenada]])</f>
        <v>0.39130434782608697</v>
      </c>
      <c r="M882">
        <f>cocinacsv[[#This Row],[Ganancia bruta]]*cocinacsv[[#This Row],[Cantidad Ordenada]]</f>
        <v>69</v>
      </c>
    </row>
    <row r="883" spans="1:13" x14ac:dyDescent="0.25">
      <c r="A883">
        <v>344</v>
      </c>
      <c r="B883">
        <v>15</v>
      </c>
      <c r="C883" t="s">
        <v>19</v>
      </c>
      <c r="D883" t="s">
        <v>1149</v>
      </c>
      <c r="E883">
        <v>21</v>
      </c>
      <c r="F883">
        <v>35</v>
      </c>
      <c r="G883">
        <v>1</v>
      </c>
      <c r="H883">
        <v>11</v>
      </c>
      <c r="I883" t="s">
        <v>1137</v>
      </c>
      <c r="J883">
        <f>cocinacsv[[#This Row],[Precio Unitario]]-cocinacsv[[#This Row],[Costo Unitario]]</f>
        <v>14</v>
      </c>
      <c r="K883">
        <f>cocinacsv[[#This Row],[Precio Unitario]]</f>
        <v>35</v>
      </c>
      <c r="L883" s="1">
        <f>(cocinacsv[[#This Row],[Ganancia neta]]*cocinacsv[[#This Row],[Cantidad Ordenada]])/(cocinacsv[[#This Row],[Precio Unitario]]*cocinacsv[[#This Row],[Cantidad Ordenada]])</f>
        <v>0.4</v>
      </c>
      <c r="M883">
        <f>cocinacsv[[#This Row],[Ganancia bruta]]*cocinacsv[[#This Row],[Cantidad Ordenada]]</f>
        <v>35</v>
      </c>
    </row>
    <row r="884" spans="1:13" x14ac:dyDescent="0.25">
      <c r="A884">
        <v>344</v>
      </c>
      <c r="B884">
        <v>15</v>
      </c>
      <c r="C884" t="s">
        <v>56</v>
      </c>
      <c r="D884" t="s">
        <v>1141</v>
      </c>
      <c r="E884">
        <v>19</v>
      </c>
      <c r="F884">
        <v>31</v>
      </c>
      <c r="G884">
        <v>2</v>
      </c>
      <c r="H884">
        <v>28</v>
      </c>
      <c r="I884" t="s">
        <v>1137</v>
      </c>
      <c r="J884">
        <f>cocinacsv[[#This Row],[Precio Unitario]]-cocinacsv[[#This Row],[Costo Unitario]]</f>
        <v>12</v>
      </c>
      <c r="K884">
        <f>cocinacsv[[#This Row],[Precio Unitario]]</f>
        <v>31</v>
      </c>
      <c r="L884" s="1">
        <f>(cocinacsv[[#This Row],[Ganancia neta]]*cocinacsv[[#This Row],[Cantidad Ordenada]])/(cocinacsv[[#This Row],[Precio Unitario]]*cocinacsv[[#This Row],[Cantidad Ordenada]])</f>
        <v>0.38709677419354838</v>
      </c>
      <c r="M884">
        <f>cocinacsv[[#This Row],[Ganancia bruta]]*cocinacsv[[#This Row],[Cantidad Ordenada]]</f>
        <v>62</v>
      </c>
    </row>
    <row r="885" spans="1:13" x14ac:dyDescent="0.25">
      <c r="A885">
        <v>344</v>
      </c>
      <c r="B885">
        <v>15</v>
      </c>
      <c r="C885" t="s">
        <v>105</v>
      </c>
      <c r="D885" t="s">
        <v>1150</v>
      </c>
      <c r="E885">
        <v>19</v>
      </c>
      <c r="F885">
        <v>32</v>
      </c>
      <c r="G885">
        <v>2</v>
      </c>
      <c r="H885">
        <v>19</v>
      </c>
      <c r="I885" t="s">
        <v>1137</v>
      </c>
      <c r="J885">
        <f>cocinacsv[[#This Row],[Precio Unitario]]-cocinacsv[[#This Row],[Costo Unitario]]</f>
        <v>13</v>
      </c>
      <c r="K885">
        <f>cocinacsv[[#This Row],[Precio Unitario]]</f>
        <v>32</v>
      </c>
      <c r="L885" s="1">
        <f>(cocinacsv[[#This Row],[Ganancia neta]]*cocinacsv[[#This Row],[Cantidad Ordenada]])/(cocinacsv[[#This Row],[Precio Unitario]]*cocinacsv[[#This Row],[Cantidad Ordenada]])</f>
        <v>0.40625</v>
      </c>
      <c r="M885">
        <f>cocinacsv[[#This Row],[Ganancia bruta]]*cocinacsv[[#This Row],[Cantidad Ordenada]]</f>
        <v>64</v>
      </c>
    </row>
    <row r="886" spans="1:13" x14ac:dyDescent="0.25">
      <c r="A886">
        <v>344</v>
      </c>
      <c r="B886">
        <v>15</v>
      </c>
      <c r="C886" t="s">
        <v>92</v>
      </c>
      <c r="D886" t="s">
        <v>1151</v>
      </c>
      <c r="E886">
        <v>13</v>
      </c>
      <c r="F886">
        <v>22</v>
      </c>
      <c r="G886">
        <v>1</v>
      </c>
      <c r="H886">
        <v>28</v>
      </c>
      <c r="I886" t="s">
        <v>1136</v>
      </c>
      <c r="J886">
        <f>cocinacsv[[#This Row],[Precio Unitario]]-cocinacsv[[#This Row],[Costo Unitario]]</f>
        <v>9</v>
      </c>
      <c r="K886">
        <f>cocinacsv[[#This Row],[Precio Unitario]]</f>
        <v>22</v>
      </c>
      <c r="L886" s="1">
        <f>(cocinacsv[[#This Row],[Ganancia neta]]*cocinacsv[[#This Row],[Cantidad Ordenada]])/(cocinacsv[[#This Row],[Precio Unitario]]*cocinacsv[[#This Row],[Cantidad Ordenada]])</f>
        <v>0.40909090909090912</v>
      </c>
      <c r="M886">
        <f>cocinacsv[[#This Row],[Ganancia bruta]]*cocinacsv[[#This Row],[Cantidad Ordenada]]</f>
        <v>22</v>
      </c>
    </row>
    <row r="887" spans="1:13" x14ac:dyDescent="0.25">
      <c r="A887">
        <v>345</v>
      </c>
      <c r="B887">
        <v>16</v>
      </c>
      <c r="C887" t="s">
        <v>53</v>
      </c>
      <c r="D887" t="s">
        <v>1148</v>
      </c>
      <c r="E887">
        <v>11</v>
      </c>
      <c r="F887">
        <v>19</v>
      </c>
      <c r="G887">
        <v>2</v>
      </c>
      <c r="H887">
        <v>18</v>
      </c>
      <c r="I887" t="s">
        <v>1136</v>
      </c>
      <c r="J887">
        <f>cocinacsv[[#This Row],[Precio Unitario]]-cocinacsv[[#This Row],[Costo Unitario]]</f>
        <v>8</v>
      </c>
      <c r="K887">
        <f>cocinacsv[[#This Row],[Precio Unitario]]</f>
        <v>19</v>
      </c>
      <c r="L887" s="1">
        <f>(cocinacsv[[#This Row],[Ganancia neta]]*cocinacsv[[#This Row],[Cantidad Ordenada]])/(cocinacsv[[#This Row],[Precio Unitario]]*cocinacsv[[#This Row],[Cantidad Ordenada]])</f>
        <v>0.42105263157894735</v>
      </c>
      <c r="M887">
        <f>cocinacsv[[#This Row],[Ganancia bruta]]*cocinacsv[[#This Row],[Cantidad Ordenada]]</f>
        <v>38</v>
      </c>
    </row>
    <row r="888" spans="1:13" x14ac:dyDescent="0.25">
      <c r="A888">
        <v>346</v>
      </c>
      <c r="B888">
        <v>1</v>
      </c>
      <c r="C888" t="s">
        <v>44</v>
      </c>
      <c r="D888" t="s">
        <v>1144</v>
      </c>
      <c r="E888">
        <v>22</v>
      </c>
      <c r="F888">
        <v>36</v>
      </c>
      <c r="G888">
        <v>2</v>
      </c>
      <c r="H888">
        <v>22</v>
      </c>
      <c r="I888" t="s">
        <v>1137</v>
      </c>
      <c r="J888">
        <f>cocinacsv[[#This Row],[Precio Unitario]]-cocinacsv[[#This Row],[Costo Unitario]]</f>
        <v>14</v>
      </c>
      <c r="K888">
        <f>cocinacsv[[#This Row],[Precio Unitario]]</f>
        <v>36</v>
      </c>
      <c r="L888" s="1">
        <f>(cocinacsv[[#This Row],[Ganancia neta]]*cocinacsv[[#This Row],[Cantidad Ordenada]])/(cocinacsv[[#This Row],[Precio Unitario]]*cocinacsv[[#This Row],[Cantidad Ordenada]])</f>
        <v>0.3888888888888889</v>
      </c>
      <c r="M888">
        <f>cocinacsv[[#This Row],[Ganancia bruta]]*cocinacsv[[#This Row],[Cantidad Ordenada]]</f>
        <v>72</v>
      </c>
    </row>
    <row r="889" spans="1:13" x14ac:dyDescent="0.25">
      <c r="A889">
        <v>347</v>
      </c>
      <c r="B889">
        <v>7</v>
      </c>
      <c r="C889" t="s">
        <v>19</v>
      </c>
      <c r="D889" t="s">
        <v>1149</v>
      </c>
      <c r="E889">
        <v>21</v>
      </c>
      <c r="F889">
        <v>35</v>
      </c>
      <c r="G889">
        <v>2</v>
      </c>
      <c r="H889">
        <v>44</v>
      </c>
      <c r="I889" t="s">
        <v>1136</v>
      </c>
      <c r="J889">
        <f>cocinacsv[[#This Row],[Precio Unitario]]-cocinacsv[[#This Row],[Costo Unitario]]</f>
        <v>14</v>
      </c>
      <c r="K889">
        <f>cocinacsv[[#This Row],[Precio Unitario]]</f>
        <v>35</v>
      </c>
      <c r="L889" s="1">
        <f>(cocinacsv[[#This Row],[Ganancia neta]]*cocinacsv[[#This Row],[Cantidad Ordenada]])/(cocinacsv[[#This Row],[Precio Unitario]]*cocinacsv[[#This Row],[Cantidad Ordenada]])</f>
        <v>0.4</v>
      </c>
      <c r="M889">
        <f>cocinacsv[[#This Row],[Ganancia bruta]]*cocinacsv[[#This Row],[Cantidad Ordenada]]</f>
        <v>70</v>
      </c>
    </row>
    <row r="890" spans="1:13" x14ac:dyDescent="0.25">
      <c r="A890">
        <v>348</v>
      </c>
      <c r="B890">
        <v>16</v>
      </c>
      <c r="C890" t="s">
        <v>71</v>
      </c>
      <c r="D890" t="s">
        <v>1157</v>
      </c>
      <c r="E890">
        <v>15</v>
      </c>
      <c r="F890">
        <v>26</v>
      </c>
      <c r="G890">
        <v>1</v>
      </c>
      <c r="H890">
        <v>31</v>
      </c>
      <c r="I890" t="s">
        <v>1137</v>
      </c>
      <c r="J890">
        <f>cocinacsv[[#This Row],[Precio Unitario]]-cocinacsv[[#This Row],[Costo Unitario]]</f>
        <v>11</v>
      </c>
      <c r="K890">
        <f>cocinacsv[[#This Row],[Precio Unitario]]</f>
        <v>26</v>
      </c>
      <c r="L890" s="1">
        <f>(cocinacsv[[#This Row],[Ganancia neta]]*cocinacsv[[#This Row],[Cantidad Ordenada]])/(cocinacsv[[#This Row],[Precio Unitario]]*cocinacsv[[#This Row],[Cantidad Ordenada]])</f>
        <v>0.42307692307692307</v>
      </c>
      <c r="M890">
        <f>cocinacsv[[#This Row],[Ganancia bruta]]*cocinacsv[[#This Row],[Cantidad Ordenada]]</f>
        <v>26</v>
      </c>
    </row>
    <row r="891" spans="1:13" x14ac:dyDescent="0.25">
      <c r="A891">
        <v>348</v>
      </c>
      <c r="B891">
        <v>16</v>
      </c>
      <c r="C891" t="s">
        <v>66</v>
      </c>
      <c r="D891" t="s">
        <v>1153</v>
      </c>
      <c r="E891">
        <v>12</v>
      </c>
      <c r="F891">
        <v>20</v>
      </c>
      <c r="G891">
        <v>3</v>
      </c>
      <c r="H891">
        <v>57</v>
      </c>
      <c r="I891" t="s">
        <v>1136</v>
      </c>
      <c r="J891">
        <f>cocinacsv[[#This Row],[Precio Unitario]]-cocinacsv[[#This Row],[Costo Unitario]]</f>
        <v>8</v>
      </c>
      <c r="K891">
        <f>cocinacsv[[#This Row],[Precio Unitario]]</f>
        <v>20</v>
      </c>
      <c r="L891" s="1">
        <f>(cocinacsv[[#This Row],[Ganancia neta]]*cocinacsv[[#This Row],[Cantidad Ordenada]])/(cocinacsv[[#This Row],[Precio Unitario]]*cocinacsv[[#This Row],[Cantidad Ordenada]])</f>
        <v>0.4</v>
      </c>
      <c r="M891">
        <f>cocinacsv[[#This Row],[Ganancia bruta]]*cocinacsv[[#This Row],[Cantidad Ordenada]]</f>
        <v>60</v>
      </c>
    </row>
    <row r="892" spans="1:13" x14ac:dyDescent="0.25">
      <c r="A892">
        <v>349</v>
      </c>
      <c r="B892">
        <v>13</v>
      </c>
      <c r="C892" t="s">
        <v>40</v>
      </c>
      <c r="D892" t="s">
        <v>1140</v>
      </c>
      <c r="E892">
        <v>18</v>
      </c>
      <c r="F892">
        <v>30</v>
      </c>
      <c r="G892">
        <v>2</v>
      </c>
      <c r="H892">
        <v>25</v>
      </c>
      <c r="I892" t="s">
        <v>1137</v>
      </c>
      <c r="J892">
        <f>cocinacsv[[#This Row],[Precio Unitario]]-cocinacsv[[#This Row],[Costo Unitario]]</f>
        <v>12</v>
      </c>
      <c r="K892">
        <f>cocinacsv[[#This Row],[Precio Unitario]]</f>
        <v>30</v>
      </c>
      <c r="L892" s="1">
        <f>(cocinacsv[[#This Row],[Ganancia neta]]*cocinacsv[[#This Row],[Cantidad Ordenada]])/(cocinacsv[[#This Row],[Precio Unitario]]*cocinacsv[[#This Row],[Cantidad Ordenada]])</f>
        <v>0.4</v>
      </c>
      <c r="M892">
        <f>cocinacsv[[#This Row],[Ganancia bruta]]*cocinacsv[[#This Row],[Cantidad Ordenada]]</f>
        <v>60</v>
      </c>
    </row>
    <row r="893" spans="1:13" x14ac:dyDescent="0.25">
      <c r="A893">
        <v>349</v>
      </c>
      <c r="B893">
        <v>13</v>
      </c>
      <c r="C893" t="s">
        <v>53</v>
      </c>
      <c r="D893" t="s">
        <v>1148</v>
      </c>
      <c r="E893">
        <v>11</v>
      </c>
      <c r="F893">
        <v>19</v>
      </c>
      <c r="G893">
        <v>3</v>
      </c>
      <c r="H893">
        <v>7</v>
      </c>
      <c r="I893" t="s">
        <v>1136</v>
      </c>
      <c r="J893">
        <f>cocinacsv[[#This Row],[Precio Unitario]]-cocinacsv[[#This Row],[Costo Unitario]]</f>
        <v>8</v>
      </c>
      <c r="K893">
        <f>cocinacsv[[#This Row],[Precio Unitario]]</f>
        <v>19</v>
      </c>
      <c r="L893" s="1">
        <f>(cocinacsv[[#This Row],[Ganancia neta]]*cocinacsv[[#This Row],[Cantidad Ordenada]])/(cocinacsv[[#This Row],[Precio Unitario]]*cocinacsv[[#This Row],[Cantidad Ordenada]])</f>
        <v>0.42105263157894735</v>
      </c>
      <c r="M893">
        <f>cocinacsv[[#This Row],[Ganancia bruta]]*cocinacsv[[#This Row],[Cantidad Ordenada]]</f>
        <v>57</v>
      </c>
    </row>
    <row r="894" spans="1:13" x14ac:dyDescent="0.25">
      <c r="A894">
        <v>349</v>
      </c>
      <c r="B894">
        <v>13</v>
      </c>
      <c r="C894" t="s">
        <v>19</v>
      </c>
      <c r="D894" t="s">
        <v>1149</v>
      </c>
      <c r="E894">
        <v>21</v>
      </c>
      <c r="F894">
        <v>35</v>
      </c>
      <c r="G894">
        <v>1</v>
      </c>
      <c r="H894">
        <v>53</v>
      </c>
      <c r="I894" t="s">
        <v>1136</v>
      </c>
      <c r="J894">
        <f>cocinacsv[[#This Row],[Precio Unitario]]-cocinacsv[[#This Row],[Costo Unitario]]</f>
        <v>14</v>
      </c>
      <c r="K894">
        <f>cocinacsv[[#This Row],[Precio Unitario]]</f>
        <v>35</v>
      </c>
      <c r="L894" s="1">
        <f>(cocinacsv[[#This Row],[Ganancia neta]]*cocinacsv[[#This Row],[Cantidad Ordenada]])/(cocinacsv[[#This Row],[Precio Unitario]]*cocinacsv[[#This Row],[Cantidad Ordenada]])</f>
        <v>0.4</v>
      </c>
      <c r="M894">
        <f>cocinacsv[[#This Row],[Ganancia bruta]]*cocinacsv[[#This Row],[Cantidad Ordenada]]</f>
        <v>35</v>
      </c>
    </row>
    <row r="895" spans="1:13" x14ac:dyDescent="0.25">
      <c r="A895">
        <v>350</v>
      </c>
      <c r="B895">
        <v>2</v>
      </c>
      <c r="C895" t="s">
        <v>56</v>
      </c>
      <c r="D895" t="s">
        <v>1141</v>
      </c>
      <c r="E895">
        <v>19</v>
      </c>
      <c r="F895">
        <v>31</v>
      </c>
      <c r="G895">
        <v>2</v>
      </c>
      <c r="H895">
        <v>52</v>
      </c>
      <c r="I895" t="s">
        <v>1137</v>
      </c>
      <c r="J895">
        <f>cocinacsv[[#This Row],[Precio Unitario]]-cocinacsv[[#This Row],[Costo Unitario]]</f>
        <v>12</v>
      </c>
      <c r="K895">
        <f>cocinacsv[[#This Row],[Precio Unitario]]</f>
        <v>31</v>
      </c>
      <c r="L895" s="1">
        <f>(cocinacsv[[#This Row],[Ganancia neta]]*cocinacsv[[#This Row],[Cantidad Ordenada]])/(cocinacsv[[#This Row],[Precio Unitario]]*cocinacsv[[#This Row],[Cantidad Ordenada]])</f>
        <v>0.38709677419354838</v>
      </c>
      <c r="M895">
        <f>cocinacsv[[#This Row],[Ganancia bruta]]*cocinacsv[[#This Row],[Cantidad Ordenada]]</f>
        <v>62</v>
      </c>
    </row>
    <row r="896" spans="1:13" x14ac:dyDescent="0.25">
      <c r="A896">
        <v>350</v>
      </c>
      <c r="B896">
        <v>2</v>
      </c>
      <c r="C896" t="s">
        <v>50</v>
      </c>
      <c r="D896" t="s">
        <v>1142</v>
      </c>
      <c r="E896">
        <v>16</v>
      </c>
      <c r="F896">
        <v>27</v>
      </c>
      <c r="G896">
        <v>3</v>
      </c>
      <c r="H896">
        <v>57</v>
      </c>
      <c r="I896" t="s">
        <v>1137</v>
      </c>
      <c r="J896">
        <f>cocinacsv[[#This Row],[Precio Unitario]]-cocinacsv[[#This Row],[Costo Unitario]]</f>
        <v>11</v>
      </c>
      <c r="K896">
        <f>cocinacsv[[#This Row],[Precio Unitario]]</f>
        <v>27</v>
      </c>
      <c r="L896" s="1">
        <f>(cocinacsv[[#This Row],[Ganancia neta]]*cocinacsv[[#This Row],[Cantidad Ordenada]])/(cocinacsv[[#This Row],[Precio Unitario]]*cocinacsv[[#This Row],[Cantidad Ordenada]])</f>
        <v>0.40740740740740738</v>
      </c>
      <c r="M896">
        <f>cocinacsv[[#This Row],[Ganancia bruta]]*cocinacsv[[#This Row],[Cantidad Ordenada]]</f>
        <v>81</v>
      </c>
    </row>
    <row r="897" spans="1:13" x14ac:dyDescent="0.25">
      <c r="A897">
        <v>351</v>
      </c>
      <c r="B897">
        <v>1</v>
      </c>
      <c r="C897" t="s">
        <v>105</v>
      </c>
      <c r="D897" t="s">
        <v>1150</v>
      </c>
      <c r="E897">
        <v>19</v>
      </c>
      <c r="F897">
        <v>32</v>
      </c>
      <c r="G897">
        <v>3</v>
      </c>
      <c r="H897">
        <v>18</v>
      </c>
      <c r="I897" t="s">
        <v>1137</v>
      </c>
      <c r="J897">
        <f>cocinacsv[[#This Row],[Precio Unitario]]-cocinacsv[[#This Row],[Costo Unitario]]</f>
        <v>13</v>
      </c>
      <c r="K897">
        <f>cocinacsv[[#This Row],[Precio Unitario]]</f>
        <v>32</v>
      </c>
      <c r="L897" s="1">
        <f>(cocinacsv[[#This Row],[Ganancia neta]]*cocinacsv[[#This Row],[Cantidad Ordenada]])/(cocinacsv[[#This Row],[Precio Unitario]]*cocinacsv[[#This Row],[Cantidad Ordenada]])</f>
        <v>0.40625</v>
      </c>
      <c r="M897">
        <f>cocinacsv[[#This Row],[Ganancia bruta]]*cocinacsv[[#This Row],[Cantidad Ordenada]]</f>
        <v>96</v>
      </c>
    </row>
    <row r="898" spans="1:13" x14ac:dyDescent="0.25">
      <c r="A898">
        <v>351</v>
      </c>
      <c r="B898">
        <v>1</v>
      </c>
      <c r="C898" t="s">
        <v>19</v>
      </c>
      <c r="D898" t="s">
        <v>1149</v>
      </c>
      <c r="E898">
        <v>21</v>
      </c>
      <c r="F898">
        <v>35</v>
      </c>
      <c r="G898">
        <v>3</v>
      </c>
      <c r="H898">
        <v>7</v>
      </c>
      <c r="I898" t="s">
        <v>1137</v>
      </c>
      <c r="J898">
        <f>cocinacsv[[#This Row],[Precio Unitario]]-cocinacsv[[#This Row],[Costo Unitario]]</f>
        <v>14</v>
      </c>
      <c r="K898">
        <f>cocinacsv[[#This Row],[Precio Unitario]]</f>
        <v>35</v>
      </c>
      <c r="L898" s="1">
        <f>(cocinacsv[[#This Row],[Ganancia neta]]*cocinacsv[[#This Row],[Cantidad Ordenada]])/(cocinacsv[[#This Row],[Precio Unitario]]*cocinacsv[[#This Row],[Cantidad Ordenada]])</f>
        <v>0.4</v>
      </c>
      <c r="M898">
        <f>cocinacsv[[#This Row],[Ganancia bruta]]*cocinacsv[[#This Row],[Cantidad Ordenada]]</f>
        <v>105</v>
      </c>
    </row>
    <row r="899" spans="1:13" x14ac:dyDescent="0.25">
      <c r="A899">
        <v>352</v>
      </c>
      <c r="B899">
        <v>1</v>
      </c>
      <c r="C899" t="s">
        <v>112</v>
      </c>
      <c r="D899" t="s">
        <v>1146</v>
      </c>
      <c r="E899">
        <v>20</v>
      </c>
      <c r="F899">
        <v>33</v>
      </c>
      <c r="G899">
        <v>3</v>
      </c>
      <c r="H899">
        <v>7</v>
      </c>
      <c r="I899" t="s">
        <v>1137</v>
      </c>
      <c r="J899">
        <f>cocinacsv[[#This Row],[Precio Unitario]]-cocinacsv[[#This Row],[Costo Unitario]]</f>
        <v>13</v>
      </c>
      <c r="K899">
        <f>cocinacsv[[#This Row],[Precio Unitario]]</f>
        <v>33</v>
      </c>
      <c r="L899" s="1">
        <f>(cocinacsv[[#This Row],[Ganancia neta]]*cocinacsv[[#This Row],[Cantidad Ordenada]])/(cocinacsv[[#This Row],[Precio Unitario]]*cocinacsv[[#This Row],[Cantidad Ordenada]])</f>
        <v>0.39393939393939392</v>
      </c>
      <c r="M899">
        <f>cocinacsv[[#This Row],[Ganancia bruta]]*cocinacsv[[#This Row],[Cantidad Ordenada]]</f>
        <v>99</v>
      </c>
    </row>
    <row r="900" spans="1:13" x14ac:dyDescent="0.25">
      <c r="A900">
        <v>353</v>
      </c>
      <c r="B900">
        <v>7</v>
      </c>
      <c r="C900" t="s">
        <v>92</v>
      </c>
      <c r="D900" t="s">
        <v>1151</v>
      </c>
      <c r="E900">
        <v>13</v>
      </c>
      <c r="F900">
        <v>22</v>
      </c>
      <c r="G900">
        <v>2</v>
      </c>
      <c r="H900">
        <v>50</v>
      </c>
      <c r="I900" t="s">
        <v>1137</v>
      </c>
      <c r="J900">
        <f>cocinacsv[[#This Row],[Precio Unitario]]-cocinacsv[[#This Row],[Costo Unitario]]</f>
        <v>9</v>
      </c>
      <c r="K900">
        <f>cocinacsv[[#This Row],[Precio Unitario]]</f>
        <v>22</v>
      </c>
      <c r="L900" s="1">
        <f>(cocinacsv[[#This Row],[Ganancia neta]]*cocinacsv[[#This Row],[Cantidad Ordenada]])/(cocinacsv[[#This Row],[Precio Unitario]]*cocinacsv[[#This Row],[Cantidad Ordenada]])</f>
        <v>0.40909090909090912</v>
      </c>
      <c r="M900">
        <f>cocinacsv[[#This Row],[Ganancia bruta]]*cocinacsv[[#This Row],[Cantidad Ordenada]]</f>
        <v>44</v>
      </c>
    </row>
    <row r="901" spans="1:13" x14ac:dyDescent="0.25">
      <c r="A901">
        <v>353</v>
      </c>
      <c r="B901">
        <v>7</v>
      </c>
      <c r="C901" t="s">
        <v>40</v>
      </c>
      <c r="D901" t="s">
        <v>1140</v>
      </c>
      <c r="E901">
        <v>18</v>
      </c>
      <c r="F901">
        <v>30</v>
      </c>
      <c r="G901">
        <v>1</v>
      </c>
      <c r="H901">
        <v>16</v>
      </c>
      <c r="I901" t="s">
        <v>1136</v>
      </c>
      <c r="J901">
        <f>cocinacsv[[#This Row],[Precio Unitario]]-cocinacsv[[#This Row],[Costo Unitario]]</f>
        <v>12</v>
      </c>
      <c r="K901">
        <f>cocinacsv[[#This Row],[Precio Unitario]]</f>
        <v>30</v>
      </c>
      <c r="L901" s="1">
        <f>(cocinacsv[[#This Row],[Ganancia neta]]*cocinacsv[[#This Row],[Cantidad Ordenada]])/(cocinacsv[[#This Row],[Precio Unitario]]*cocinacsv[[#This Row],[Cantidad Ordenada]])</f>
        <v>0.4</v>
      </c>
      <c r="M901">
        <f>cocinacsv[[#This Row],[Ganancia bruta]]*cocinacsv[[#This Row],[Cantidad Ordenada]]</f>
        <v>30</v>
      </c>
    </row>
    <row r="902" spans="1:13" x14ac:dyDescent="0.25">
      <c r="A902">
        <v>353</v>
      </c>
      <c r="B902">
        <v>7</v>
      </c>
      <c r="C902" t="s">
        <v>19</v>
      </c>
      <c r="D902" t="s">
        <v>1149</v>
      </c>
      <c r="E902">
        <v>21</v>
      </c>
      <c r="F902">
        <v>35</v>
      </c>
      <c r="G902">
        <v>2</v>
      </c>
      <c r="H902">
        <v>37</v>
      </c>
      <c r="I902" t="s">
        <v>1136</v>
      </c>
      <c r="J902">
        <f>cocinacsv[[#This Row],[Precio Unitario]]-cocinacsv[[#This Row],[Costo Unitario]]</f>
        <v>14</v>
      </c>
      <c r="K902">
        <f>cocinacsv[[#This Row],[Precio Unitario]]</f>
        <v>35</v>
      </c>
      <c r="L902" s="1">
        <f>(cocinacsv[[#This Row],[Ganancia neta]]*cocinacsv[[#This Row],[Cantidad Ordenada]])/(cocinacsv[[#This Row],[Precio Unitario]]*cocinacsv[[#This Row],[Cantidad Ordenada]])</f>
        <v>0.4</v>
      </c>
      <c r="M902">
        <f>cocinacsv[[#This Row],[Ganancia bruta]]*cocinacsv[[#This Row],[Cantidad Ordenada]]</f>
        <v>70</v>
      </c>
    </row>
    <row r="903" spans="1:13" x14ac:dyDescent="0.25">
      <c r="A903">
        <v>353</v>
      </c>
      <c r="B903">
        <v>7</v>
      </c>
      <c r="C903" t="s">
        <v>38</v>
      </c>
      <c r="D903" t="s">
        <v>1152</v>
      </c>
      <c r="E903">
        <v>20</v>
      </c>
      <c r="F903">
        <v>34</v>
      </c>
      <c r="G903">
        <v>2</v>
      </c>
      <c r="H903">
        <v>25</v>
      </c>
      <c r="I903" t="s">
        <v>1137</v>
      </c>
      <c r="J903">
        <f>cocinacsv[[#This Row],[Precio Unitario]]-cocinacsv[[#This Row],[Costo Unitario]]</f>
        <v>14</v>
      </c>
      <c r="K903">
        <f>cocinacsv[[#This Row],[Precio Unitario]]</f>
        <v>34</v>
      </c>
      <c r="L903" s="1">
        <f>(cocinacsv[[#This Row],[Ganancia neta]]*cocinacsv[[#This Row],[Cantidad Ordenada]])/(cocinacsv[[#This Row],[Precio Unitario]]*cocinacsv[[#This Row],[Cantidad Ordenada]])</f>
        <v>0.41176470588235292</v>
      </c>
      <c r="M903">
        <f>cocinacsv[[#This Row],[Ganancia bruta]]*cocinacsv[[#This Row],[Cantidad Ordenada]]</f>
        <v>68</v>
      </c>
    </row>
    <row r="904" spans="1:13" x14ac:dyDescent="0.25">
      <c r="A904">
        <v>354</v>
      </c>
      <c r="B904">
        <v>12</v>
      </c>
      <c r="C904" t="s">
        <v>53</v>
      </c>
      <c r="D904" t="s">
        <v>1148</v>
      </c>
      <c r="E904">
        <v>11</v>
      </c>
      <c r="F904">
        <v>19</v>
      </c>
      <c r="G904">
        <v>3</v>
      </c>
      <c r="H904">
        <v>32</v>
      </c>
      <c r="I904" t="s">
        <v>1137</v>
      </c>
      <c r="J904">
        <f>cocinacsv[[#This Row],[Precio Unitario]]-cocinacsv[[#This Row],[Costo Unitario]]</f>
        <v>8</v>
      </c>
      <c r="K904">
        <f>cocinacsv[[#This Row],[Precio Unitario]]</f>
        <v>19</v>
      </c>
      <c r="L904" s="1">
        <f>(cocinacsv[[#This Row],[Ganancia neta]]*cocinacsv[[#This Row],[Cantidad Ordenada]])/(cocinacsv[[#This Row],[Precio Unitario]]*cocinacsv[[#This Row],[Cantidad Ordenada]])</f>
        <v>0.42105263157894735</v>
      </c>
      <c r="M904">
        <f>cocinacsv[[#This Row],[Ganancia bruta]]*cocinacsv[[#This Row],[Cantidad Ordenada]]</f>
        <v>57</v>
      </c>
    </row>
    <row r="905" spans="1:13" x14ac:dyDescent="0.25">
      <c r="A905">
        <v>354</v>
      </c>
      <c r="B905">
        <v>12</v>
      </c>
      <c r="C905" t="s">
        <v>105</v>
      </c>
      <c r="D905" t="s">
        <v>1150</v>
      </c>
      <c r="E905">
        <v>19</v>
      </c>
      <c r="F905">
        <v>32</v>
      </c>
      <c r="G905">
        <v>2</v>
      </c>
      <c r="H905">
        <v>49</v>
      </c>
      <c r="I905" t="s">
        <v>1137</v>
      </c>
      <c r="J905">
        <f>cocinacsv[[#This Row],[Precio Unitario]]-cocinacsv[[#This Row],[Costo Unitario]]</f>
        <v>13</v>
      </c>
      <c r="K905">
        <f>cocinacsv[[#This Row],[Precio Unitario]]</f>
        <v>32</v>
      </c>
      <c r="L905" s="1">
        <f>(cocinacsv[[#This Row],[Ganancia neta]]*cocinacsv[[#This Row],[Cantidad Ordenada]])/(cocinacsv[[#This Row],[Precio Unitario]]*cocinacsv[[#This Row],[Cantidad Ordenada]])</f>
        <v>0.40625</v>
      </c>
      <c r="M905">
        <f>cocinacsv[[#This Row],[Ganancia bruta]]*cocinacsv[[#This Row],[Cantidad Ordenada]]</f>
        <v>64</v>
      </c>
    </row>
    <row r="906" spans="1:13" x14ac:dyDescent="0.25">
      <c r="A906">
        <v>354</v>
      </c>
      <c r="B906">
        <v>12</v>
      </c>
      <c r="C906" t="s">
        <v>46</v>
      </c>
      <c r="D906" t="s">
        <v>1156</v>
      </c>
      <c r="E906">
        <v>10</v>
      </c>
      <c r="F906">
        <v>18</v>
      </c>
      <c r="G906">
        <v>2</v>
      </c>
      <c r="H906">
        <v>7</v>
      </c>
      <c r="I906" t="s">
        <v>1137</v>
      </c>
      <c r="J906">
        <f>cocinacsv[[#This Row],[Precio Unitario]]-cocinacsv[[#This Row],[Costo Unitario]]</f>
        <v>8</v>
      </c>
      <c r="K906">
        <f>cocinacsv[[#This Row],[Precio Unitario]]</f>
        <v>18</v>
      </c>
      <c r="L906" s="1">
        <f>(cocinacsv[[#This Row],[Ganancia neta]]*cocinacsv[[#This Row],[Cantidad Ordenada]])/(cocinacsv[[#This Row],[Precio Unitario]]*cocinacsv[[#This Row],[Cantidad Ordenada]])</f>
        <v>0.44444444444444442</v>
      </c>
      <c r="M906">
        <f>cocinacsv[[#This Row],[Ganancia bruta]]*cocinacsv[[#This Row],[Cantidad Ordenada]]</f>
        <v>36</v>
      </c>
    </row>
    <row r="907" spans="1:13" x14ac:dyDescent="0.25">
      <c r="A907">
        <v>354</v>
      </c>
      <c r="B907">
        <v>12</v>
      </c>
      <c r="C907" t="s">
        <v>75</v>
      </c>
      <c r="D907" t="s">
        <v>1139</v>
      </c>
      <c r="E907">
        <v>14</v>
      </c>
      <c r="F907">
        <v>24</v>
      </c>
      <c r="G907">
        <v>1</v>
      </c>
      <c r="H907">
        <v>49</v>
      </c>
      <c r="I907" t="s">
        <v>1137</v>
      </c>
      <c r="J907">
        <f>cocinacsv[[#This Row],[Precio Unitario]]-cocinacsv[[#This Row],[Costo Unitario]]</f>
        <v>10</v>
      </c>
      <c r="K907">
        <f>cocinacsv[[#This Row],[Precio Unitario]]</f>
        <v>24</v>
      </c>
      <c r="L907" s="1">
        <f>(cocinacsv[[#This Row],[Ganancia neta]]*cocinacsv[[#This Row],[Cantidad Ordenada]])/(cocinacsv[[#This Row],[Precio Unitario]]*cocinacsv[[#This Row],[Cantidad Ordenada]])</f>
        <v>0.41666666666666669</v>
      </c>
      <c r="M907">
        <f>cocinacsv[[#This Row],[Ganancia bruta]]*cocinacsv[[#This Row],[Cantidad Ordenada]]</f>
        <v>24</v>
      </c>
    </row>
    <row r="908" spans="1:13" x14ac:dyDescent="0.25">
      <c r="A908">
        <v>355</v>
      </c>
      <c r="B908">
        <v>4</v>
      </c>
      <c r="C908" t="s">
        <v>71</v>
      </c>
      <c r="D908" t="s">
        <v>1157</v>
      </c>
      <c r="E908">
        <v>15</v>
      </c>
      <c r="F908">
        <v>26</v>
      </c>
      <c r="G908">
        <v>1</v>
      </c>
      <c r="H908">
        <v>7</v>
      </c>
      <c r="I908" t="s">
        <v>1137</v>
      </c>
      <c r="J908">
        <f>cocinacsv[[#This Row],[Precio Unitario]]-cocinacsv[[#This Row],[Costo Unitario]]</f>
        <v>11</v>
      </c>
      <c r="K908">
        <f>cocinacsv[[#This Row],[Precio Unitario]]</f>
        <v>26</v>
      </c>
      <c r="L908" s="1">
        <f>(cocinacsv[[#This Row],[Ganancia neta]]*cocinacsv[[#This Row],[Cantidad Ordenada]])/(cocinacsv[[#This Row],[Precio Unitario]]*cocinacsv[[#This Row],[Cantidad Ordenada]])</f>
        <v>0.42307692307692307</v>
      </c>
      <c r="M908">
        <f>cocinacsv[[#This Row],[Ganancia bruta]]*cocinacsv[[#This Row],[Cantidad Ordenada]]</f>
        <v>26</v>
      </c>
    </row>
    <row r="909" spans="1:13" x14ac:dyDescent="0.25">
      <c r="A909">
        <v>356</v>
      </c>
      <c r="B909">
        <v>1</v>
      </c>
      <c r="C909" t="s">
        <v>46</v>
      </c>
      <c r="D909" t="s">
        <v>1156</v>
      </c>
      <c r="E909">
        <v>10</v>
      </c>
      <c r="F909">
        <v>18</v>
      </c>
      <c r="G909">
        <v>2</v>
      </c>
      <c r="H909">
        <v>7</v>
      </c>
      <c r="I909" t="s">
        <v>1136</v>
      </c>
      <c r="J909">
        <f>cocinacsv[[#This Row],[Precio Unitario]]-cocinacsv[[#This Row],[Costo Unitario]]</f>
        <v>8</v>
      </c>
      <c r="K909">
        <f>cocinacsv[[#This Row],[Precio Unitario]]</f>
        <v>18</v>
      </c>
      <c r="L909" s="1">
        <f>(cocinacsv[[#This Row],[Ganancia neta]]*cocinacsv[[#This Row],[Cantidad Ordenada]])/(cocinacsv[[#This Row],[Precio Unitario]]*cocinacsv[[#This Row],[Cantidad Ordenada]])</f>
        <v>0.44444444444444442</v>
      </c>
      <c r="M909">
        <f>cocinacsv[[#This Row],[Ganancia bruta]]*cocinacsv[[#This Row],[Cantidad Ordenada]]</f>
        <v>36</v>
      </c>
    </row>
    <row r="910" spans="1:13" x14ac:dyDescent="0.25">
      <c r="A910">
        <v>357</v>
      </c>
      <c r="B910">
        <v>17</v>
      </c>
      <c r="C910" t="s">
        <v>60</v>
      </c>
      <c r="D910" t="s">
        <v>1158</v>
      </c>
      <c r="E910">
        <v>15</v>
      </c>
      <c r="F910">
        <v>25</v>
      </c>
      <c r="G910">
        <v>1</v>
      </c>
      <c r="H910">
        <v>12</v>
      </c>
      <c r="I910" t="s">
        <v>1136</v>
      </c>
      <c r="J910">
        <f>cocinacsv[[#This Row],[Precio Unitario]]-cocinacsv[[#This Row],[Costo Unitario]]</f>
        <v>10</v>
      </c>
      <c r="K910">
        <f>cocinacsv[[#This Row],[Precio Unitario]]</f>
        <v>25</v>
      </c>
      <c r="L910" s="1">
        <f>(cocinacsv[[#This Row],[Ganancia neta]]*cocinacsv[[#This Row],[Cantidad Ordenada]])/(cocinacsv[[#This Row],[Precio Unitario]]*cocinacsv[[#This Row],[Cantidad Ordenada]])</f>
        <v>0.4</v>
      </c>
      <c r="M910">
        <f>cocinacsv[[#This Row],[Ganancia bruta]]*cocinacsv[[#This Row],[Cantidad Ordenada]]</f>
        <v>25</v>
      </c>
    </row>
    <row r="911" spans="1:13" x14ac:dyDescent="0.25">
      <c r="A911">
        <v>357</v>
      </c>
      <c r="B911">
        <v>17</v>
      </c>
      <c r="C911" t="s">
        <v>66</v>
      </c>
      <c r="D911" t="s">
        <v>1153</v>
      </c>
      <c r="E911">
        <v>12</v>
      </c>
      <c r="F911">
        <v>20</v>
      </c>
      <c r="G911">
        <v>2</v>
      </c>
      <c r="H911">
        <v>5</v>
      </c>
      <c r="I911" t="s">
        <v>1137</v>
      </c>
      <c r="J911">
        <f>cocinacsv[[#This Row],[Precio Unitario]]-cocinacsv[[#This Row],[Costo Unitario]]</f>
        <v>8</v>
      </c>
      <c r="K911">
        <f>cocinacsv[[#This Row],[Precio Unitario]]</f>
        <v>20</v>
      </c>
      <c r="L911" s="1">
        <f>(cocinacsv[[#This Row],[Ganancia neta]]*cocinacsv[[#This Row],[Cantidad Ordenada]])/(cocinacsv[[#This Row],[Precio Unitario]]*cocinacsv[[#This Row],[Cantidad Ordenada]])</f>
        <v>0.4</v>
      </c>
      <c r="M911">
        <f>cocinacsv[[#This Row],[Ganancia bruta]]*cocinacsv[[#This Row],[Cantidad Ordenada]]</f>
        <v>40</v>
      </c>
    </row>
    <row r="912" spans="1:13" x14ac:dyDescent="0.25">
      <c r="A912">
        <v>357</v>
      </c>
      <c r="B912">
        <v>17</v>
      </c>
      <c r="C912" t="s">
        <v>50</v>
      </c>
      <c r="D912" t="s">
        <v>1142</v>
      </c>
      <c r="E912">
        <v>16</v>
      </c>
      <c r="F912">
        <v>27</v>
      </c>
      <c r="G912">
        <v>3</v>
      </c>
      <c r="H912">
        <v>31</v>
      </c>
      <c r="I912" t="s">
        <v>1137</v>
      </c>
      <c r="J912">
        <f>cocinacsv[[#This Row],[Precio Unitario]]-cocinacsv[[#This Row],[Costo Unitario]]</f>
        <v>11</v>
      </c>
      <c r="K912">
        <f>cocinacsv[[#This Row],[Precio Unitario]]</f>
        <v>27</v>
      </c>
      <c r="L912" s="1">
        <f>(cocinacsv[[#This Row],[Ganancia neta]]*cocinacsv[[#This Row],[Cantidad Ordenada]])/(cocinacsv[[#This Row],[Precio Unitario]]*cocinacsv[[#This Row],[Cantidad Ordenada]])</f>
        <v>0.40740740740740738</v>
      </c>
      <c r="M912">
        <f>cocinacsv[[#This Row],[Ganancia bruta]]*cocinacsv[[#This Row],[Cantidad Ordenada]]</f>
        <v>81</v>
      </c>
    </row>
    <row r="913" spans="1:13" x14ac:dyDescent="0.25">
      <c r="A913">
        <v>357</v>
      </c>
      <c r="B913">
        <v>17</v>
      </c>
      <c r="C913" t="s">
        <v>92</v>
      </c>
      <c r="D913" t="s">
        <v>1151</v>
      </c>
      <c r="E913">
        <v>13</v>
      </c>
      <c r="F913">
        <v>22</v>
      </c>
      <c r="G913">
        <v>1</v>
      </c>
      <c r="H913">
        <v>48</v>
      </c>
      <c r="I913" t="s">
        <v>1136</v>
      </c>
      <c r="J913">
        <f>cocinacsv[[#This Row],[Precio Unitario]]-cocinacsv[[#This Row],[Costo Unitario]]</f>
        <v>9</v>
      </c>
      <c r="K913">
        <f>cocinacsv[[#This Row],[Precio Unitario]]</f>
        <v>22</v>
      </c>
      <c r="L913" s="1">
        <f>(cocinacsv[[#This Row],[Ganancia neta]]*cocinacsv[[#This Row],[Cantidad Ordenada]])/(cocinacsv[[#This Row],[Precio Unitario]]*cocinacsv[[#This Row],[Cantidad Ordenada]])</f>
        <v>0.40909090909090912</v>
      </c>
      <c r="M913">
        <f>cocinacsv[[#This Row],[Ganancia bruta]]*cocinacsv[[#This Row],[Cantidad Ordenada]]</f>
        <v>22</v>
      </c>
    </row>
    <row r="914" spans="1:13" x14ac:dyDescent="0.25">
      <c r="A914">
        <v>358</v>
      </c>
      <c r="B914">
        <v>13</v>
      </c>
      <c r="C914" t="s">
        <v>71</v>
      </c>
      <c r="D914" t="s">
        <v>1157</v>
      </c>
      <c r="E914">
        <v>15</v>
      </c>
      <c r="F914">
        <v>26</v>
      </c>
      <c r="G914">
        <v>2</v>
      </c>
      <c r="H914">
        <v>50</v>
      </c>
      <c r="I914" t="s">
        <v>1136</v>
      </c>
      <c r="J914">
        <f>cocinacsv[[#This Row],[Precio Unitario]]-cocinacsv[[#This Row],[Costo Unitario]]</f>
        <v>11</v>
      </c>
      <c r="K914">
        <f>cocinacsv[[#This Row],[Precio Unitario]]</f>
        <v>26</v>
      </c>
      <c r="L914" s="1">
        <f>(cocinacsv[[#This Row],[Ganancia neta]]*cocinacsv[[#This Row],[Cantidad Ordenada]])/(cocinacsv[[#This Row],[Precio Unitario]]*cocinacsv[[#This Row],[Cantidad Ordenada]])</f>
        <v>0.42307692307692307</v>
      </c>
      <c r="M914">
        <f>cocinacsv[[#This Row],[Ganancia bruta]]*cocinacsv[[#This Row],[Cantidad Ordenada]]</f>
        <v>52</v>
      </c>
    </row>
    <row r="915" spans="1:13" x14ac:dyDescent="0.25">
      <c r="A915">
        <v>358</v>
      </c>
      <c r="B915">
        <v>13</v>
      </c>
      <c r="C915" t="s">
        <v>46</v>
      </c>
      <c r="D915" t="s">
        <v>1156</v>
      </c>
      <c r="E915">
        <v>10</v>
      </c>
      <c r="F915">
        <v>18</v>
      </c>
      <c r="G915">
        <v>3</v>
      </c>
      <c r="H915">
        <v>50</v>
      </c>
      <c r="I915" t="s">
        <v>1137</v>
      </c>
      <c r="J915">
        <f>cocinacsv[[#This Row],[Precio Unitario]]-cocinacsv[[#This Row],[Costo Unitario]]</f>
        <v>8</v>
      </c>
      <c r="K915">
        <f>cocinacsv[[#This Row],[Precio Unitario]]</f>
        <v>18</v>
      </c>
      <c r="L915" s="1">
        <f>(cocinacsv[[#This Row],[Ganancia neta]]*cocinacsv[[#This Row],[Cantidad Ordenada]])/(cocinacsv[[#This Row],[Precio Unitario]]*cocinacsv[[#This Row],[Cantidad Ordenada]])</f>
        <v>0.44444444444444442</v>
      </c>
      <c r="M915">
        <f>cocinacsv[[#This Row],[Ganancia bruta]]*cocinacsv[[#This Row],[Cantidad Ordenada]]</f>
        <v>54</v>
      </c>
    </row>
    <row r="916" spans="1:13" x14ac:dyDescent="0.25">
      <c r="A916">
        <v>358</v>
      </c>
      <c r="B916">
        <v>13</v>
      </c>
      <c r="C916" t="s">
        <v>66</v>
      </c>
      <c r="D916" t="s">
        <v>1153</v>
      </c>
      <c r="E916">
        <v>12</v>
      </c>
      <c r="F916">
        <v>20</v>
      </c>
      <c r="G916">
        <v>3</v>
      </c>
      <c r="H916">
        <v>52</v>
      </c>
      <c r="I916" t="s">
        <v>1136</v>
      </c>
      <c r="J916">
        <f>cocinacsv[[#This Row],[Precio Unitario]]-cocinacsv[[#This Row],[Costo Unitario]]</f>
        <v>8</v>
      </c>
      <c r="K916">
        <f>cocinacsv[[#This Row],[Precio Unitario]]</f>
        <v>20</v>
      </c>
      <c r="L916" s="1">
        <f>(cocinacsv[[#This Row],[Ganancia neta]]*cocinacsv[[#This Row],[Cantidad Ordenada]])/(cocinacsv[[#This Row],[Precio Unitario]]*cocinacsv[[#This Row],[Cantidad Ordenada]])</f>
        <v>0.4</v>
      </c>
      <c r="M916">
        <f>cocinacsv[[#This Row],[Ganancia bruta]]*cocinacsv[[#This Row],[Cantidad Ordenada]]</f>
        <v>60</v>
      </c>
    </row>
    <row r="917" spans="1:13" x14ac:dyDescent="0.25">
      <c r="A917">
        <v>359</v>
      </c>
      <c r="B917">
        <v>11</v>
      </c>
      <c r="C917" t="s">
        <v>92</v>
      </c>
      <c r="D917" t="s">
        <v>1151</v>
      </c>
      <c r="E917">
        <v>13</v>
      </c>
      <c r="F917">
        <v>22</v>
      </c>
      <c r="G917">
        <v>1</v>
      </c>
      <c r="H917">
        <v>26</v>
      </c>
      <c r="I917" t="s">
        <v>1137</v>
      </c>
      <c r="J917">
        <f>cocinacsv[[#This Row],[Precio Unitario]]-cocinacsv[[#This Row],[Costo Unitario]]</f>
        <v>9</v>
      </c>
      <c r="K917">
        <f>cocinacsv[[#This Row],[Precio Unitario]]</f>
        <v>22</v>
      </c>
      <c r="L917" s="1">
        <f>(cocinacsv[[#This Row],[Ganancia neta]]*cocinacsv[[#This Row],[Cantidad Ordenada]])/(cocinacsv[[#This Row],[Precio Unitario]]*cocinacsv[[#This Row],[Cantidad Ordenada]])</f>
        <v>0.40909090909090912</v>
      </c>
      <c r="M917">
        <f>cocinacsv[[#This Row],[Ganancia bruta]]*cocinacsv[[#This Row],[Cantidad Ordenada]]</f>
        <v>22</v>
      </c>
    </row>
    <row r="918" spans="1:13" x14ac:dyDescent="0.25">
      <c r="A918">
        <v>359</v>
      </c>
      <c r="B918">
        <v>11</v>
      </c>
      <c r="C918" t="s">
        <v>30</v>
      </c>
      <c r="D918" t="s">
        <v>1147</v>
      </c>
      <c r="E918">
        <v>16</v>
      </c>
      <c r="F918">
        <v>28</v>
      </c>
      <c r="G918">
        <v>3</v>
      </c>
      <c r="H918">
        <v>57</v>
      </c>
      <c r="I918" t="s">
        <v>1137</v>
      </c>
      <c r="J918">
        <f>cocinacsv[[#This Row],[Precio Unitario]]-cocinacsv[[#This Row],[Costo Unitario]]</f>
        <v>12</v>
      </c>
      <c r="K918">
        <f>cocinacsv[[#This Row],[Precio Unitario]]</f>
        <v>28</v>
      </c>
      <c r="L918" s="1">
        <f>(cocinacsv[[#This Row],[Ganancia neta]]*cocinacsv[[#This Row],[Cantidad Ordenada]])/(cocinacsv[[#This Row],[Precio Unitario]]*cocinacsv[[#This Row],[Cantidad Ordenada]])</f>
        <v>0.42857142857142855</v>
      </c>
      <c r="M918">
        <f>cocinacsv[[#This Row],[Ganancia bruta]]*cocinacsv[[#This Row],[Cantidad Ordenada]]</f>
        <v>84</v>
      </c>
    </row>
    <row r="919" spans="1:13" x14ac:dyDescent="0.25">
      <c r="A919">
        <v>359</v>
      </c>
      <c r="B919">
        <v>11</v>
      </c>
      <c r="C919" t="s">
        <v>26</v>
      </c>
      <c r="D919" t="s">
        <v>1145</v>
      </c>
      <c r="E919">
        <v>17</v>
      </c>
      <c r="F919">
        <v>29</v>
      </c>
      <c r="G919">
        <v>2</v>
      </c>
      <c r="H919">
        <v>12</v>
      </c>
      <c r="I919" t="s">
        <v>1137</v>
      </c>
      <c r="J919">
        <f>cocinacsv[[#This Row],[Precio Unitario]]-cocinacsv[[#This Row],[Costo Unitario]]</f>
        <v>12</v>
      </c>
      <c r="K919">
        <f>cocinacsv[[#This Row],[Precio Unitario]]</f>
        <v>29</v>
      </c>
      <c r="L919" s="1">
        <f>(cocinacsv[[#This Row],[Ganancia neta]]*cocinacsv[[#This Row],[Cantidad Ordenada]])/(cocinacsv[[#This Row],[Precio Unitario]]*cocinacsv[[#This Row],[Cantidad Ordenada]])</f>
        <v>0.41379310344827586</v>
      </c>
      <c r="M919">
        <f>cocinacsv[[#This Row],[Ganancia bruta]]*cocinacsv[[#This Row],[Cantidad Ordenada]]</f>
        <v>58</v>
      </c>
    </row>
    <row r="920" spans="1:13" x14ac:dyDescent="0.25">
      <c r="A920">
        <v>359</v>
      </c>
      <c r="B920">
        <v>11</v>
      </c>
      <c r="C920" t="s">
        <v>71</v>
      </c>
      <c r="D920" t="s">
        <v>1157</v>
      </c>
      <c r="E920">
        <v>15</v>
      </c>
      <c r="F920">
        <v>26</v>
      </c>
      <c r="G920">
        <v>1</v>
      </c>
      <c r="H920">
        <v>50</v>
      </c>
      <c r="I920" t="s">
        <v>1137</v>
      </c>
      <c r="J920">
        <f>cocinacsv[[#This Row],[Precio Unitario]]-cocinacsv[[#This Row],[Costo Unitario]]</f>
        <v>11</v>
      </c>
      <c r="K920">
        <f>cocinacsv[[#This Row],[Precio Unitario]]</f>
        <v>26</v>
      </c>
      <c r="L920" s="1">
        <f>(cocinacsv[[#This Row],[Ganancia neta]]*cocinacsv[[#This Row],[Cantidad Ordenada]])/(cocinacsv[[#This Row],[Precio Unitario]]*cocinacsv[[#This Row],[Cantidad Ordenada]])</f>
        <v>0.42307692307692307</v>
      </c>
      <c r="M920">
        <f>cocinacsv[[#This Row],[Ganancia bruta]]*cocinacsv[[#This Row],[Cantidad Ordenada]]</f>
        <v>26</v>
      </c>
    </row>
    <row r="921" spans="1:13" x14ac:dyDescent="0.25">
      <c r="A921">
        <v>360</v>
      </c>
      <c r="B921">
        <v>16</v>
      </c>
      <c r="C921" t="s">
        <v>42</v>
      </c>
      <c r="D921" t="s">
        <v>1155</v>
      </c>
      <c r="E921">
        <v>13</v>
      </c>
      <c r="F921">
        <v>21</v>
      </c>
      <c r="G921">
        <v>1</v>
      </c>
      <c r="H921">
        <v>42</v>
      </c>
      <c r="I921" t="s">
        <v>1136</v>
      </c>
      <c r="J921">
        <f>cocinacsv[[#This Row],[Precio Unitario]]-cocinacsv[[#This Row],[Costo Unitario]]</f>
        <v>8</v>
      </c>
      <c r="K921">
        <f>cocinacsv[[#This Row],[Precio Unitario]]</f>
        <v>21</v>
      </c>
      <c r="L921" s="1">
        <f>(cocinacsv[[#This Row],[Ganancia neta]]*cocinacsv[[#This Row],[Cantidad Ordenada]])/(cocinacsv[[#This Row],[Precio Unitario]]*cocinacsv[[#This Row],[Cantidad Ordenada]])</f>
        <v>0.38095238095238093</v>
      </c>
      <c r="M921">
        <f>cocinacsv[[#This Row],[Ganancia bruta]]*cocinacsv[[#This Row],[Cantidad Ordenada]]</f>
        <v>21</v>
      </c>
    </row>
    <row r="922" spans="1:13" x14ac:dyDescent="0.25">
      <c r="A922">
        <v>360</v>
      </c>
      <c r="B922">
        <v>16</v>
      </c>
      <c r="C922" t="s">
        <v>40</v>
      </c>
      <c r="D922" t="s">
        <v>1140</v>
      </c>
      <c r="E922">
        <v>18</v>
      </c>
      <c r="F922">
        <v>30</v>
      </c>
      <c r="G922">
        <v>3</v>
      </c>
      <c r="H922">
        <v>36</v>
      </c>
      <c r="I922" t="s">
        <v>1137</v>
      </c>
      <c r="J922">
        <f>cocinacsv[[#This Row],[Precio Unitario]]-cocinacsv[[#This Row],[Costo Unitario]]</f>
        <v>12</v>
      </c>
      <c r="K922">
        <f>cocinacsv[[#This Row],[Precio Unitario]]</f>
        <v>30</v>
      </c>
      <c r="L922" s="1">
        <f>(cocinacsv[[#This Row],[Ganancia neta]]*cocinacsv[[#This Row],[Cantidad Ordenada]])/(cocinacsv[[#This Row],[Precio Unitario]]*cocinacsv[[#This Row],[Cantidad Ordenada]])</f>
        <v>0.4</v>
      </c>
      <c r="M922">
        <f>cocinacsv[[#This Row],[Ganancia bruta]]*cocinacsv[[#This Row],[Cantidad Ordenada]]</f>
        <v>90</v>
      </c>
    </row>
    <row r="923" spans="1:13" x14ac:dyDescent="0.25">
      <c r="A923">
        <v>360</v>
      </c>
      <c r="B923">
        <v>16</v>
      </c>
      <c r="C923" t="s">
        <v>71</v>
      </c>
      <c r="D923" t="s">
        <v>1157</v>
      </c>
      <c r="E923">
        <v>15</v>
      </c>
      <c r="F923">
        <v>26</v>
      </c>
      <c r="G923">
        <v>1</v>
      </c>
      <c r="H923">
        <v>51</v>
      </c>
      <c r="I923" t="s">
        <v>1137</v>
      </c>
      <c r="J923">
        <f>cocinacsv[[#This Row],[Precio Unitario]]-cocinacsv[[#This Row],[Costo Unitario]]</f>
        <v>11</v>
      </c>
      <c r="K923">
        <f>cocinacsv[[#This Row],[Precio Unitario]]</f>
        <v>26</v>
      </c>
      <c r="L923" s="1">
        <f>(cocinacsv[[#This Row],[Ganancia neta]]*cocinacsv[[#This Row],[Cantidad Ordenada]])/(cocinacsv[[#This Row],[Precio Unitario]]*cocinacsv[[#This Row],[Cantidad Ordenada]])</f>
        <v>0.42307692307692307</v>
      </c>
      <c r="M923">
        <f>cocinacsv[[#This Row],[Ganancia bruta]]*cocinacsv[[#This Row],[Cantidad Ordenada]]</f>
        <v>26</v>
      </c>
    </row>
    <row r="924" spans="1:13" x14ac:dyDescent="0.25">
      <c r="A924">
        <v>360</v>
      </c>
      <c r="B924">
        <v>16</v>
      </c>
      <c r="C924" t="s">
        <v>105</v>
      </c>
      <c r="D924" t="s">
        <v>1150</v>
      </c>
      <c r="E924">
        <v>19</v>
      </c>
      <c r="F924">
        <v>32</v>
      </c>
      <c r="G924">
        <v>3</v>
      </c>
      <c r="H924">
        <v>30</v>
      </c>
      <c r="I924" t="s">
        <v>1137</v>
      </c>
      <c r="J924">
        <f>cocinacsv[[#This Row],[Precio Unitario]]-cocinacsv[[#This Row],[Costo Unitario]]</f>
        <v>13</v>
      </c>
      <c r="K924">
        <f>cocinacsv[[#This Row],[Precio Unitario]]</f>
        <v>32</v>
      </c>
      <c r="L924" s="1">
        <f>(cocinacsv[[#This Row],[Ganancia neta]]*cocinacsv[[#This Row],[Cantidad Ordenada]])/(cocinacsv[[#This Row],[Precio Unitario]]*cocinacsv[[#This Row],[Cantidad Ordenada]])</f>
        <v>0.40625</v>
      </c>
      <c r="M924">
        <f>cocinacsv[[#This Row],[Ganancia bruta]]*cocinacsv[[#This Row],[Cantidad Ordenada]]</f>
        <v>96</v>
      </c>
    </row>
    <row r="925" spans="1:13" x14ac:dyDescent="0.25">
      <c r="A925">
        <v>361</v>
      </c>
      <c r="B925">
        <v>16</v>
      </c>
      <c r="C925" t="s">
        <v>26</v>
      </c>
      <c r="D925" t="s">
        <v>1145</v>
      </c>
      <c r="E925">
        <v>17</v>
      </c>
      <c r="F925">
        <v>29</v>
      </c>
      <c r="G925">
        <v>1</v>
      </c>
      <c r="H925">
        <v>58</v>
      </c>
      <c r="I925" t="s">
        <v>1136</v>
      </c>
      <c r="J925">
        <f>cocinacsv[[#This Row],[Precio Unitario]]-cocinacsv[[#This Row],[Costo Unitario]]</f>
        <v>12</v>
      </c>
      <c r="K925">
        <f>cocinacsv[[#This Row],[Precio Unitario]]</f>
        <v>29</v>
      </c>
      <c r="L925" s="1">
        <f>(cocinacsv[[#This Row],[Ganancia neta]]*cocinacsv[[#This Row],[Cantidad Ordenada]])/(cocinacsv[[#This Row],[Precio Unitario]]*cocinacsv[[#This Row],[Cantidad Ordenada]])</f>
        <v>0.41379310344827586</v>
      </c>
      <c r="M925">
        <f>cocinacsv[[#This Row],[Ganancia bruta]]*cocinacsv[[#This Row],[Cantidad Ordenada]]</f>
        <v>29</v>
      </c>
    </row>
    <row r="926" spans="1:13" x14ac:dyDescent="0.25">
      <c r="A926">
        <v>361</v>
      </c>
      <c r="B926">
        <v>16</v>
      </c>
      <c r="C926" t="s">
        <v>75</v>
      </c>
      <c r="D926" t="s">
        <v>1139</v>
      </c>
      <c r="E926">
        <v>14</v>
      </c>
      <c r="F926">
        <v>24</v>
      </c>
      <c r="G926">
        <v>3</v>
      </c>
      <c r="H926">
        <v>54</v>
      </c>
      <c r="I926" t="s">
        <v>1137</v>
      </c>
      <c r="J926">
        <f>cocinacsv[[#This Row],[Precio Unitario]]-cocinacsv[[#This Row],[Costo Unitario]]</f>
        <v>10</v>
      </c>
      <c r="K926">
        <f>cocinacsv[[#This Row],[Precio Unitario]]</f>
        <v>24</v>
      </c>
      <c r="L926" s="1">
        <f>(cocinacsv[[#This Row],[Ganancia neta]]*cocinacsv[[#This Row],[Cantidad Ordenada]])/(cocinacsv[[#This Row],[Precio Unitario]]*cocinacsv[[#This Row],[Cantidad Ordenada]])</f>
        <v>0.41666666666666669</v>
      </c>
      <c r="M926">
        <f>cocinacsv[[#This Row],[Ganancia bruta]]*cocinacsv[[#This Row],[Cantidad Ordenada]]</f>
        <v>72</v>
      </c>
    </row>
    <row r="927" spans="1:13" x14ac:dyDescent="0.25">
      <c r="A927">
        <v>362</v>
      </c>
      <c r="B927">
        <v>15</v>
      </c>
      <c r="C927" t="s">
        <v>66</v>
      </c>
      <c r="D927" t="s">
        <v>1153</v>
      </c>
      <c r="E927">
        <v>12</v>
      </c>
      <c r="F927">
        <v>20</v>
      </c>
      <c r="G927">
        <v>1</v>
      </c>
      <c r="H927">
        <v>41</v>
      </c>
      <c r="I927" t="s">
        <v>1136</v>
      </c>
      <c r="J927">
        <f>cocinacsv[[#This Row],[Precio Unitario]]-cocinacsv[[#This Row],[Costo Unitario]]</f>
        <v>8</v>
      </c>
      <c r="K927">
        <f>cocinacsv[[#This Row],[Precio Unitario]]</f>
        <v>20</v>
      </c>
      <c r="L927" s="1">
        <f>(cocinacsv[[#This Row],[Ganancia neta]]*cocinacsv[[#This Row],[Cantidad Ordenada]])/(cocinacsv[[#This Row],[Precio Unitario]]*cocinacsv[[#This Row],[Cantidad Ordenada]])</f>
        <v>0.4</v>
      </c>
      <c r="M927">
        <f>cocinacsv[[#This Row],[Ganancia bruta]]*cocinacsv[[#This Row],[Cantidad Ordenada]]</f>
        <v>20</v>
      </c>
    </row>
    <row r="928" spans="1:13" x14ac:dyDescent="0.25">
      <c r="A928">
        <v>362</v>
      </c>
      <c r="B928">
        <v>15</v>
      </c>
      <c r="C928" t="s">
        <v>75</v>
      </c>
      <c r="D928" t="s">
        <v>1139</v>
      </c>
      <c r="E928">
        <v>14</v>
      </c>
      <c r="F928">
        <v>24</v>
      </c>
      <c r="G928">
        <v>1</v>
      </c>
      <c r="H928">
        <v>58</v>
      </c>
      <c r="I928" t="s">
        <v>1136</v>
      </c>
      <c r="J928">
        <f>cocinacsv[[#This Row],[Precio Unitario]]-cocinacsv[[#This Row],[Costo Unitario]]</f>
        <v>10</v>
      </c>
      <c r="K928">
        <f>cocinacsv[[#This Row],[Precio Unitario]]</f>
        <v>24</v>
      </c>
      <c r="L928" s="1">
        <f>(cocinacsv[[#This Row],[Ganancia neta]]*cocinacsv[[#This Row],[Cantidad Ordenada]])/(cocinacsv[[#This Row],[Precio Unitario]]*cocinacsv[[#This Row],[Cantidad Ordenada]])</f>
        <v>0.41666666666666669</v>
      </c>
      <c r="M928">
        <f>cocinacsv[[#This Row],[Ganancia bruta]]*cocinacsv[[#This Row],[Cantidad Ordenada]]</f>
        <v>24</v>
      </c>
    </row>
    <row r="929" spans="1:13" x14ac:dyDescent="0.25">
      <c r="A929">
        <v>362</v>
      </c>
      <c r="B929">
        <v>15</v>
      </c>
      <c r="C929" t="s">
        <v>46</v>
      </c>
      <c r="D929" t="s">
        <v>1156</v>
      </c>
      <c r="E929">
        <v>10</v>
      </c>
      <c r="F929">
        <v>18</v>
      </c>
      <c r="G929">
        <v>1</v>
      </c>
      <c r="H929">
        <v>24</v>
      </c>
      <c r="I929" t="s">
        <v>1136</v>
      </c>
      <c r="J929">
        <f>cocinacsv[[#This Row],[Precio Unitario]]-cocinacsv[[#This Row],[Costo Unitario]]</f>
        <v>8</v>
      </c>
      <c r="K929">
        <f>cocinacsv[[#This Row],[Precio Unitario]]</f>
        <v>18</v>
      </c>
      <c r="L929" s="1">
        <f>(cocinacsv[[#This Row],[Ganancia neta]]*cocinacsv[[#This Row],[Cantidad Ordenada]])/(cocinacsv[[#This Row],[Precio Unitario]]*cocinacsv[[#This Row],[Cantidad Ordenada]])</f>
        <v>0.44444444444444442</v>
      </c>
      <c r="M929">
        <f>cocinacsv[[#This Row],[Ganancia bruta]]*cocinacsv[[#This Row],[Cantidad Ordenada]]</f>
        <v>18</v>
      </c>
    </row>
    <row r="930" spans="1:13" x14ac:dyDescent="0.25">
      <c r="A930">
        <v>363</v>
      </c>
      <c r="B930">
        <v>5</v>
      </c>
      <c r="C930" t="s">
        <v>40</v>
      </c>
      <c r="D930" t="s">
        <v>1140</v>
      </c>
      <c r="E930">
        <v>18</v>
      </c>
      <c r="F930">
        <v>30</v>
      </c>
      <c r="G930">
        <v>1</v>
      </c>
      <c r="H930">
        <v>48</v>
      </c>
      <c r="I930" t="s">
        <v>1136</v>
      </c>
      <c r="J930">
        <f>cocinacsv[[#This Row],[Precio Unitario]]-cocinacsv[[#This Row],[Costo Unitario]]</f>
        <v>12</v>
      </c>
      <c r="K930">
        <f>cocinacsv[[#This Row],[Precio Unitario]]</f>
        <v>30</v>
      </c>
      <c r="L930" s="1">
        <f>(cocinacsv[[#This Row],[Ganancia neta]]*cocinacsv[[#This Row],[Cantidad Ordenada]])/(cocinacsv[[#This Row],[Precio Unitario]]*cocinacsv[[#This Row],[Cantidad Ordenada]])</f>
        <v>0.4</v>
      </c>
      <c r="M930">
        <f>cocinacsv[[#This Row],[Ganancia bruta]]*cocinacsv[[#This Row],[Cantidad Ordenada]]</f>
        <v>30</v>
      </c>
    </row>
    <row r="931" spans="1:13" x14ac:dyDescent="0.25">
      <c r="A931">
        <v>363</v>
      </c>
      <c r="B931">
        <v>5</v>
      </c>
      <c r="C931" t="s">
        <v>75</v>
      </c>
      <c r="D931" t="s">
        <v>1139</v>
      </c>
      <c r="E931">
        <v>14</v>
      </c>
      <c r="F931">
        <v>24</v>
      </c>
      <c r="G931">
        <v>3</v>
      </c>
      <c r="H931">
        <v>41</v>
      </c>
      <c r="I931" t="s">
        <v>1137</v>
      </c>
      <c r="J931">
        <f>cocinacsv[[#This Row],[Precio Unitario]]-cocinacsv[[#This Row],[Costo Unitario]]</f>
        <v>10</v>
      </c>
      <c r="K931">
        <f>cocinacsv[[#This Row],[Precio Unitario]]</f>
        <v>24</v>
      </c>
      <c r="L931" s="1">
        <f>(cocinacsv[[#This Row],[Ganancia neta]]*cocinacsv[[#This Row],[Cantidad Ordenada]])/(cocinacsv[[#This Row],[Precio Unitario]]*cocinacsv[[#This Row],[Cantidad Ordenada]])</f>
        <v>0.41666666666666669</v>
      </c>
      <c r="M931">
        <f>cocinacsv[[#This Row],[Ganancia bruta]]*cocinacsv[[#This Row],[Cantidad Ordenada]]</f>
        <v>72</v>
      </c>
    </row>
    <row r="932" spans="1:13" x14ac:dyDescent="0.25">
      <c r="A932">
        <v>363</v>
      </c>
      <c r="B932">
        <v>5</v>
      </c>
      <c r="C932" t="s">
        <v>44</v>
      </c>
      <c r="D932" t="s">
        <v>1144</v>
      </c>
      <c r="E932">
        <v>22</v>
      </c>
      <c r="F932">
        <v>36</v>
      </c>
      <c r="G932">
        <v>2</v>
      </c>
      <c r="H932">
        <v>42</v>
      </c>
      <c r="I932" t="s">
        <v>1136</v>
      </c>
      <c r="J932">
        <f>cocinacsv[[#This Row],[Precio Unitario]]-cocinacsv[[#This Row],[Costo Unitario]]</f>
        <v>14</v>
      </c>
      <c r="K932">
        <f>cocinacsv[[#This Row],[Precio Unitario]]</f>
        <v>36</v>
      </c>
      <c r="L932" s="1">
        <f>(cocinacsv[[#This Row],[Ganancia neta]]*cocinacsv[[#This Row],[Cantidad Ordenada]])/(cocinacsv[[#This Row],[Precio Unitario]]*cocinacsv[[#This Row],[Cantidad Ordenada]])</f>
        <v>0.3888888888888889</v>
      </c>
      <c r="M932">
        <f>cocinacsv[[#This Row],[Ganancia bruta]]*cocinacsv[[#This Row],[Cantidad Ordenada]]</f>
        <v>72</v>
      </c>
    </row>
    <row r="933" spans="1:13" x14ac:dyDescent="0.25">
      <c r="A933">
        <v>363</v>
      </c>
      <c r="B933">
        <v>5</v>
      </c>
      <c r="C933" t="s">
        <v>112</v>
      </c>
      <c r="D933" t="s">
        <v>1146</v>
      </c>
      <c r="E933">
        <v>20</v>
      </c>
      <c r="F933">
        <v>33</v>
      </c>
      <c r="G933">
        <v>2</v>
      </c>
      <c r="H933">
        <v>18</v>
      </c>
      <c r="I933" t="s">
        <v>1136</v>
      </c>
      <c r="J933">
        <f>cocinacsv[[#This Row],[Precio Unitario]]-cocinacsv[[#This Row],[Costo Unitario]]</f>
        <v>13</v>
      </c>
      <c r="K933">
        <f>cocinacsv[[#This Row],[Precio Unitario]]</f>
        <v>33</v>
      </c>
      <c r="L933" s="1">
        <f>(cocinacsv[[#This Row],[Ganancia neta]]*cocinacsv[[#This Row],[Cantidad Ordenada]])/(cocinacsv[[#This Row],[Precio Unitario]]*cocinacsv[[#This Row],[Cantidad Ordenada]])</f>
        <v>0.39393939393939392</v>
      </c>
      <c r="M933">
        <f>cocinacsv[[#This Row],[Ganancia bruta]]*cocinacsv[[#This Row],[Cantidad Ordenada]]</f>
        <v>66</v>
      </c>
    </row>
    <row r="934" spans="1:13" x14ac:dyDescent="0.25">
      <c r="A934">
        <v>364</v>
      </c>
      <c r="B934">
        <v>15</v>
      </c>
      <c r="C934" t="s">
        <v>30</v>
      </c>
      <c r="D934" t="s">
        <v>1147</v>
      </c>
      <c r="E934">
        <v>16</v>
      </c>
      <c r="F934">
        <v>28</v>
      </c>
      <c r="G934">
        <v>2</v>
      </c>
      <c r="H934">
        <v>52</v>
      </c>
      <c r="I934" t="s">
        <v>1136</v>
      </c>
      <c r="J934">
        <f>cocinacsv[[#This Row],[Precio Unitario]]-cocinacsv[[#This Row],[Costo Unitario]]</f>
        <v>12</v>
      </c>
      <c r="K934">
        <f>cocinacsv[[#This Row],[Precio Unitario]]</f>
        <v>28</v>
      </c>
      <c r="L934" s="1">
        <f>(cocinacsv[[#This Row],[Ganancia neta]]*cocinacsv[[#This Row],[Cantidad Ordenada]])/(cocinacsv[[#This Row],[Precio Unitario]]*cocinacsv[[#This Row],[Cantidad Ordenada]])</f>
        <v>0.42857142857142855</v>
      </c>
      <c r="M934">
        <f>cocinacsv[[#This Row],[Ganancia bruta]]*cocinacsv[[#This Row],[Cantidad Ordenada]]</f>
        <v>56</v>
      </c>
    </row>
    <row r="935" spans="1:13" x14ac:dyDescent="0.25">
      <c r="A935">
        <v>364</v>
      </c>
      <c r="B935">
        <v>15</v>
      </c>
      <c r="C935" t="s">
        <v>92</v>
      </c>
      <c r="D935" t="s">
        <v>1151</v>
      </c>
      <c r="E935">
        <v>13</v>
      </c>
      <c r="F935">
        <v>22</v>
      </c>
      <c r="G935">
        <v>1</v>
      </c>
      <c r="H935">
        <v>20</v>
      </c>
      <c r="I935" t="s">
        <v>1136</v>
      </c>
      <c r="J935">
        <f>cocinacsv[[#This Row],[Precio Unitario]]-cocinacsv[[#This Row],[Costo Unitario]]</f>
        <v>9</v>
      </c>
      <c r="K935">
        <f>cocinacsv[[#This Row],[Precio Unitario]]</f>
        <v>22</v>
      </c>
      <c r="L935" s="1">
        <f>(cocinacsv[[#This Row],[Ganancia neta]]*cocinacsv[[#This Row],[Cantidad Ordenada]])/(cocinacsv[[#This Row],[Precio Unitario]]*cocinacsv[[#This Row],[Cantidad Ordenada]])</f>
        <v>0.40909090909090912</v>
      </c>
      <c r="M935">
        <f>cocinacsv[[#This Row],[Ganancia bruta]]*cocinacsv[[#This Row],[Cantidad Ordenada]]</f>
        <v>22</v>
      </c>
    </row>
    <row r="936" spans="1:13" x14ac:dyDescent="0.25">
      <c r="A936">
        <v>364</v>
      </c>
      <c r="B936">
        <v>15</v>
      </c>
      <c r="C936" t="s">
        <v>60</v>
      </c>
      <c r="D936" t="s">
        <v>1158</v>
      </c>
      <c r="E936">
        <v>15</v>
      </c>
      <c r="F936">
        <v>25</v>
      </c>
      <c r="G936">
        <v>2</v>
      </c>
      <c r="H936">
        <v>14</v>
      </c>
      <c r="I936" t="s">
        <v>1136</v>
      </c>
      <c r="J936">
        <f>cocinacsv[[#This Row],[Precio Unitario]]-cocinacsv[[#This Row],[Costo Unitario]]</f>
        <v>10</v>
      </c>
      <c r="K936">
        <f>cocinacsv[[#This Row],[Precio Unitario]]</f>
        <v>25</v>
      </c>
      <c r="L936" s="1">
        <f>(cocinacsv[[#This Row],[Ganancia neta]]*cocinacsv[[#This Row],[Cantidad Ordenada]])/(cocinacsv[[#This Row],[Precio Unitario]]*cocinacsv[[#This Row],[Cantidad Ordenada]])</f>
        <v>0.4</v>
      </c>
      <c r="M936">
        <f>cocinacsv[[#This Row],[Ganancia bruta]]*cocinacsv[[#This Row],[Cantidad Ordenada]]</f>
        <v>50</v>
      </c>
    </row>
    <row r="937" spans="1:13" x14ac:dyDescent="0.25">
      <c r="A937">
        <v>364</v>
      </c>
      <c r="B937">
        <v>15</v>
      </c>
      <c r="C937" t="s">
        <v>26</v>
      </c>
      <c r="D937" t="s">
        <v>1145</v>
      </c>
      <c r="E937">
        <v>17</v>
      </c>
      <c r="F937">
        <v>29</v>
      </c>
      <c r="G937">
        <v>1</v>
      </c>
      <c r="H937">
        <v>26</v>
      </c>
      <c r="I937" t="s">
        <v>1136</v>
      </c>
      <c r="J937">
        <f>cocinacsv[[#This Row],[Precio Unitario]]-cocinacsv[[#This Row],[Costo Unitario]]</f>
        <v>12</v>
      </c>
      <c r="K937">
        <f>cocinacsv[[#This Row],[Precio Unitario]]</f>
        <v>29</v>
      </c>
      <c r="L937" s="1">
        <f>(cocinacsv[[#This Row],[Ganancia neta]]*cocinacsv[[#This Row],[Cantidad Ordenada]])/(cocinacsv[[#This Row],[Precio Unitario]]*cocinacsv[[#This Row],[Cantidad Ordenada]])</f>
        <v>0.41379310344827586</v>
      </c>
      <c r="M937">
        <f>cocinacsv[[#This Row],[Ganancia bruta]]*cocinacsv[[#This Row],[Cantidad Ordenada]]</f>
        <v>29</v>
      </c>
    </row>
    <row r="938" spans="1:13" x14ac:dyDescent="0.25">
      <c r="A938">
        <v>365</v>
      </c>
      <c r="B938">
        <v>4</v>
      </c>
      <c r="C938" t="s">
        <v>44</v>
      </c>
      <c r="D938" t="s">
        <v>1144</v>
      </c>
      <c r="E938">
        <v>22</v>
      </c>
      <c r="F938">
        <v>36</v>
      </c>
      <c r="G938">
        <v>3</v>
      </c>
      <c r="H938">
        <v>25</v>
      </c>
      <c r="I938" t="s">
        <v>1137</v>
      </c>
      <c r="J938">
        <f>cocinacsv[[#This Row],[Precio Unitario]]-cocinacsv[[#This Row],[Costo Unitario]]</f>
        <v>14</v>
      </c>
      <c r="K938">
        <f>cocinacsv[[#This Row],[Precio Unitario]]</f>
        <v>36</v>
      </c>
      <c r="L938" s="1">
        <f>(cocinacsv[[#This Row],[Ganancia neta]]*cocinacsv[[#This Row],[Cantidad Ordenada]])/(cocinacsv[[#This Row],[Precio Unitario]]*cocinacsv[[#This Row],[Cantidad Ordenada]])</f>
        <v>0.3888888888888889</v>
      </c>
      <c r="M938">
        <f>cocinacsv[[#This Row],[Ganancia bruta]]*cocinacsv[[#This Row],[Cantidad Ordenada]]</f>
        <v>108</v>
      </c>
    </row>
    <row r="939" spans="1:13" x14ac:dyDescent="0.25">
      <c r="A939">
        <v>366</v>
      </c>
      <c r="B939">
        <v>17</v>
      </c>
      <c r="C939" t="s">
        <v>50</v>
      </c>
      <c r="D939" t="s">
        <v>1142</v>
      </c>
      <c r="E939">
        <v>16</v>
      </c>
      <c r="F939">
        <v>27</v>
      </c>
      <c r="G939">
        <v>2</v>
      </c>
      <c r="H939">
        <v>30</v>
      </c>
      <c r="I939" t="s">
        <v>1136</v>
      </c>
      <c r="J939">
        <f>cocinacsv[[#This Row],[Precio Unitario]]-cocinacsv[[#This Row],[Costo Unitario]]</f>
        <v>11</v>
      </c>
      <c r="K939">
        <f>cocinacsv[[#This Row],[Precio Unitario]]</f>
        <v>27</v>
      </c>
      <c r="L939" s="1">
        <f>(cocinacsv[[#This Row],[Ganancia neta]]*cocinacsv[[#This Row],[Cantidad Ordenada]])/(cocinacsv[[#This Row],[Precio Unitario]]*cocinacsv[[#This Row],[Cantidad Ordenada]])</f>
        <v>0.40740740740740738</v>
      </c>
      <c r="M939">
        <f>cocinacsv[[#This Row],[Ganancia bruta]]*cocinacsv[[#This Row],[Cantidad Ordenada]]</f>
        <v>54</v>
      </c>
    </row>
    <row r="940" spans="1:13" x14ac:dyDescent="0.25">
      <c r="A940">
        <v>366</v>
      </c>
      <c r="B940">
        <v>17</v>
      </c>
      <c r="C940" t="s">
        <v>19</v>
      </c>
      <c r="D940" t="s">
        <v>1149</v>
      </c>
      <c r="E940">
        <v>21</v>
      </c>
      <c r="F940">
        <v>35</v>
      </c>
      <c r="G940">
        <v>3</v>
      </c>
      <c r="H940">
        <v>51</v>
      </c>
      <c r="I940" t="s">
        <v>1137</v>
      </c>
      <c r="J940">
        <f>cocinacsv[[#This Row],[Precio Unitario]]-cocinacsv[[#This Row],[Costo Unitario]]</f>
        <v>14</v>
      </c>
      <c r="K940">
        <f>cocinacsv[[#This Row],[Precio Unitario]]</f>
        <v>35</v>
      </c>
      <c r="L940" s="1">
        <f>(cocinacsv[[#This Row],[Ganancia neta]]*cocinacsv[[#This Row],[Cantidad Ordenada]])/(cocinacsv[[#This Row],[Precio Unitario]]*cocinacsv[[#This Row],[Cantidad Ordenada]])</f>
        <v>0.4</v>
      </c>
      <c r="M940">
        <f>cocinacsv[[#This Row],[Ganancia bruta]]*cocinacsv[[#This Row],[Cantidad Ordenada]]</f>
        <v>105</v>
      </c>
    </row>
    <row r="941" spans="1:13" x14ac:dyDescent="0.25">
      <c r="A941">
        <v>366</v>
      </c>
      <c r="B941">
        <v>17</v>
      </c>
      <c r="C941" t="s">
        <v>34</v>
      </c>
      <c r="D941" t="s">
        <v>1143</v>
      </c>
      <c r="E941">
        <v>25</v>
      </c>
      <c r="F941">
        <v>40</v>
      </c>
      <c r="G941">
        <v>2</v>
      </c>
      <c r="H941">
        <v>9</v>
      </c>
      <c r="I941" t="s">
        <v>1136</v>
      </c>
      <c r="J941">
        <f>cocinacsv[[#This Row],[Precio Unitario]]-cocinacsv[[#This Row],[Costo Unitario]]</f>
        <v>15</v>
      </c>
      <c r="K941">
        <f>cocinacsv[[#This Row],[Precio Unitario]]</f>
        <v>40</v>
      </c>
      <c r="L941" s="1">
        <f>(cocinacsv[[#This Row],[Ganancia neta]]*cocinacsv[[#This Row],[Cantidad Ordenada]])/(cocinacsv[[#This Row],[Precio Unitario]]*cocinacsv[[#This Row],[Cantidad Ordenada]])</f>
        <v>0.375</v>
      </c>
      <c r="M941">
        <f>cocinacsv[[#This Row],[Ganancia bruta]]*cocinacsv[[#This Row],[Cantidad Ordenada]]</f>
        <v>80</v>
      </c>
    </row>
    <row r="942" spans="1:13" x14ac:dyDescent="0.25">
      <c r="A942">
        <v>367</v>
      </c>
      <c r="B942">
        <v>12</v>
      </c>
      <c r="C942" t="s">
        <v>71</v>
      </c>
      <c r="D942" t="s">
        <v>1157</v>
      </c>
      <c r="E942">
        <v>15</v>
      </c>
      <c r="F942">
        <v>26</v>
      </c>
      <c r="G942">
        <v>2</v>
      </c>
      <c r="H942">
        <v>34</v>
      </c>
      <c r="I942" t="s">
        <v>1137</v>
      </c>
      <c r="J942">
        <f>cocinacsv[[#This Row],[Precio Unitario]]-cocinacsv[[#This Row],[Costo Unitario]]</f>
        <v>11</v>
      </c>
      <c r="K942">
        <f>cocinacsv[[#This Row],[Precio Unitario]]</f>
        <v>26</v>
      </c>
      <c r="L942" s="1">
        <f>(cocinacsv[[#This Row],[Ganancia neta]]*cocinacsv[[#This Row],[Cantidad Ordenada]])/(cocinacsv[[#This Row],[Precio Unitario]]*cocinacsv[[#This Row],[Cantidad Ordenada]])</f>
        <v>0.42307692307692307</v>
      </c>
      <c r="M942">
        <f>cocinacsv[[#This Row],[Ganancia bruta]]*cocinacsv[[#This Row],[Cantidad Ordenada]]</f>
        <v>52</v>
      </c>
    </row>
    <row r="943" spans="1:13" x14ac:dyDescent="0.25">
      <c r="A943">
        <v>367</v>
      </c>
      <c r="B943">
        <v>12</v>
      </c>
      <c r="C943" t="s">
        <v>26</v>
      </c>
      <c r="D943" t="s">
        <v>1145</v>
      </c>
      <c r="E943">
        <v>17</v>
      </c>
      <c r="F943">
        <v>29</v>
      </c>
      <c r="G943">
        <v>1</v>
      </c>
      <c r="H943">
        <v>26</v>
      </c>
      <c r="I943" t="s">
        <v>1137</v>
      </c>
      <c r="J943">
        <f>cocinacsv[[#This Row],[Precio Unitario]]-cocinacsv[[#This Row],[Costo Unitario]]</f>
        <v>12</v>
      </c>
      <c r="K943">
        <f>cocinacsv[[#This Row],[Precio Unitario]]</f>
        <v>29</v>
      </c>
      <c r="L943" s="1">
        <f>(cocinacsv[[#This Row],[Ganancia neta]]*cocinacsv[[#This Row],[Cantidad Ordenada]])/(cocinacsv[[#This Row],[Precio Unitario]]*cocinacsv[[#This Row],[Cantidad Ordenada]])</f>
        <v>0.41379310344827586</v>
      </c>
      <c r="M943">
        <f>cocinacsv[[#This Row],[Ganancia bruta]]*cocinacsv[[#This Row],[Cantidad Ordenada]]</f>
        <v>29</v>
      </c>
    </row>
    <row r="944" spans="1:13" x14ac:dyDescent="0.25">
      <c r="A944">
        <v>367</v>
      </c>
      <c r="B944">
        <v>12</v>
      </c>
      <c r="C944" t="s">
        <v>66</v>
      </c>
      <c r="D944" t="s">
        <v>1153</v>
      </c>
      <c r="E944">
        <v>12</v>
      </c>
      <c r="F944">
        <v>20</v>
      </c>
      <c r="G944">
        <v>1</v>
      </c>
      <c r="H944">
        <v>13</v>
      </c>
      <c r="I944" t="s">
        <v>1137</v>
      </c>
      <c r="J944">
        <f>cocinacsv[[#This Row],[Precio Unitario]]-cocinacsv[[#This Row],[Costo Unitario]]</f>
        <v>8</v>
      </c>
      <c r="K944">
        <f>cocinacsv[[#This Row],[Precio Unitario]]</f>
        <v>20</v>
      </c>
      <c r="L944" s="1">
        <f>(cocinacsv[[#This Row],[Ganancia neta]]*cocinacsv[[#This Row],[Cantidad Ordenada]])/(cocinacsv[[#This Row],[Precio Unitario]]*cocinacsv[[#This Row],[Cantidad Ordenada]])</f>
        <v>0.4</v>
      </c>
      <c r="M944">
        <f>cocinacsv[[#This Row],[Ganancia bruta]]*cocinacsv[[#This Row],[Cantidad Ordenada]]</f>
        <v>20</v>
      </c>
    </row>
    <row r="945" spans="1:13" x14ac:dyDescent="0.25">
      <c r="A945">
        <v>368</v>
      </c>
      <c r="B945">
        <v>13</v>
      </c>
      <c r="C945" t="s">
        <v>112</v>
      </c>
      <c r="D945" t="s">
        <v>1146</v>
      </c>
      <c r="E945">
        <v>20</v>
      </c>
      <c r="F945">
        <v>33</v>
      </c>
      <c r="G945">
        <v>3</v>
      </c>
      <c r="H945">
        <v>45</v>
      </c>
      <c r="I945" t="s">
        <v>1136</v>
      </c>
      <c r="J945">
        <f>cocinacsv[[#This Row],[Precio Unitario]]-cocinacsv[[#This Row],[Costo Unitario]]</f>
        <v>13</v>
      </c>
      <c r="K945">
        <f>cocinacsv[[#This Row],[Precio Unitario]]</f>
        <v>33</v>
      </c>
      <c r="L945" s="1">
        <f>(cocinacsv[[#This Row],[Ganancia neta]]*cocinacsv[[#This Row],[Cantidad Ordenada]])/(cocinacsv[[#This Row],[Precio Unitario]]*cocinacsv[[#This Row],[Cantidad Ordenada]])</f>
        <v>0.39393939393939392</v>
      </c>
      <c r="M945">
        <f>cocinacsv[[#This Row],[Ganancia bruta]]*cocinacsv[[#This Row],[Cantidad Ordenada]]</f>
        <v>99</v>
      </c>
    </row>
    <row r="946" spans="1:13" x14ac:dyDescent="0.25">
      <c r="A946">
        <v>368</v>
      </c>
      <c r="B946">
        <v>13</v>
      </c>
      <c r="C946" t="s">
        <v>75</v>
      </c>
      <c r="D946" t="s">
        <v>1139</v>
      </c>
      <c r="E946">
        <v>14</v>
      </c>
      <c r="F946">
        <v>24</v>
      </c>
      <c r="G946">
        <v>1</v>
      </c>
      <c r="H946">
        <v>40</v>
      </c>
      <c r="I946" t="s">
        <v>1137</v>
      </c>
      <c r="J946">
        <f>cocinacsv[[#This Row],[Precio Unitario]]-cocinacsv[[#This Row],[Costo Unitario]]</f>
        <v>10</v>
      </c>
      <c r="K946">
        <f>cocinacsv[[#This Row],[Precio Unitario]]</f>
        <v>24</v>
      </c>
      <c r="L946" s="1">
        <f>(cocinacsv[[#This Row],[Ganancia neta]]*cocinacsv[[#This Row],[Cantidad Ordenada]])/(cocinacsv[[#This Row],[Precio Unitario]]*cocinacsv[[#This Row],[Cantidad Ordenada]])</f>
        <v>0.41666666666666669</v>
      </c>
      <c r="M946">
        <f>cocinacsv[[#This Row],[Ganancia bruta]]*cocinacsv[[#This Row],[Cantidad Ordenada]]</f>
        <v>24</v>
      </c>
    </row>
    <row r="947" spans="1:13" x14ac:dyDescent="0.25">
      <c r="A947">
        <v>369</v>
      </c>
      <c r="B947">
        <v>20</v>
      </c>
      <c r="C947" t="s">
        <v>56</v>
      </c>
      <c r="D947" t="s">
        <v>1141</v>
      </c>
      <c r="E947">
        <v>19</v>
      </c>
      <c r="F947">
        <v>31</v>
      </c>
      <c r="G947">
        <v>2</v>
      </c>
      <c r="H947">
        <v>7</v>
      </c>
      <c r="I947" t="s">
        <v>1137</v>
      </c>
      <c r="J947">
        <f>cocinacsv[[#This Row],[Precio Unitario]]-cocinacsv[[#This Row],[Costo Unitario]]</f>
        <v>12</v>
      </c>
      <c r="K947">
        <f>cocinacsv[[#This Row],[Precio Unitario]]</f>
        <v>31</v>
      </c>
      <c r="L947" s="1">
        <f>(cocinacsv[[#This Row],[Ganancia neta]]*cocinacsv[[#This Row],[Cantidad Ordenada]])/(cocinacsv[[#This Row],[Precio Unitario]]*cocinacsv[[#This Row],[Cantidad Ordenada]])</f>
        <v>0.38709677419354838</v>
      </c>
      <c r="M947">
        <f>cocinacsv[[#This Row],[Ganancia bruta]]*cocinacsv[[#This Row],[Cantidad Ordenada]]</f>
        <v>62</v>
      </c>
    </row>
    <row r="948" spans="1:13" x14ac:dyDescent="0.25">
      <c r="A948">
        <v>369</v>
      </c>
      <c r="B948">
        <v>20</v>
      </c>
      <c r="C948" t="s">
        <v>89</v>
      </c>
      <c r="D948" t="s">
        <v>1154</v>
      </c>
      <c r="E948">
        <v>14</v>
      </c>
      <c r="F948">
        <v>23</v>
      </c>
      <c r="G948">
        <v>2</v>
      </c>
      <c r="H948">
        <v>7</v>
      </c>
      <c r="I948" t="s">
        <v>1137</v>
      </c>
      <c r="J948">
        <f>cocinacsv[[#This Row],[Precio Unitario]]-cocinacsv[[#This Row],[Costo Unitario]]</f>
        <v>9</v>
      </c>
      <c r="K948">
        <f>cocinacsv[[#This Row],[Precio Unitario]]</f>
        <v>23</v>
      </c>
      <c r="L948" s="1">
        <f>(cocinacsv[[#This Row],[Ganancia neta]]*cocinacsv[[#This Row],[Cantidad Ordenada]])/(cocinacsv[[#This Row],[Precio Unitario]]*cocinacsv[[#This Row],[Cantidad Ordenada]])</f>
        <v>0.39130434782608697</v>
      </c>
      <c r="M948">
        <f>cocinacsv[[#This Row],[Ganancia bruta]]*cocinacsv[[#This Row],[Cantidad Ordenada]]</f>
        <v>46</v>
      </c>
    </row>
    <row r="949" spans="1:13" x14ac:dyDescent="0.25">
      <c r="A949">
        <v>369</v>
      </c>
      <c r="B949">
        <v>20</v>
      </c>
      <c r="C949" t="s">
        <v>30</v>
      </c>
      <c r="D949" t="s">
        <v>1147</v>
      </c>
      <c r="E949">
        <v>16</v>
      </c>
      <c r="F949">
        <v>28</v>
      </c>
      <c r="G949">
        <v>2</v>
      </c>
      <c r="H949">
        <v>8</v>
      </c>
      <c r="I949" t="s">
        <v>1137</v>
      </c>
      <c r="J949">
        <f>cocinacsv[[#This Row],[Precio Unitario]]-cocinacsv[[#This Row],[Costo Unitario]]</f>
        <v>12</v>
      </c>
      <c r="K949">
        <f>cocinacsv[[#This Row],[Precio Unitario]]</f>
        <v>28</v>
      </c>
      <c r="L949" s="1">
        <f>(cocinacsv[[#This Row],[Ganancia neta]]*cocinacsv[[#This Row],[Cantidad Ordenada]])/(cocinacsv[[#This Row],[Precio Unitario]]*cocinacsv[[#This Row],[Cantidad Ordenada]])</f>
        <v>0.42857142857142855</v>
      </c>
      <c r="M949">
        <f>cocinacsv[[#This Row],[Ganancia bruta]]*cocinacsv[[#This Row],[Cantidad Ordenada]]</f>
        <v>56</v>
      </c>
    </row>
    <row r="950" spans="1:13" x14ac:dyDescent="0.25">
      <c r="A950">
        <v>369</v>
      </c>
      <c r="B950">
        <v>20</v>
      </c>
      <c r="C950" t="s">
        <v>71</v>
      </c>
      <c r="D950" t="s">
        <v>1157</v>
      </c>
      <c r="E950">
        <v>15</v>
      </c>
      <c r="F950">
        <v>26</v>
      </c>
      <c r="G950">
        <v>3</v>
      </c>
      <c r="H950">
        <v>20</v>
      </c>
      <c r="I950" t="s">
        <v>1137</v>
      </c>
      <c r="J950">
        <f>cocinacsv[[#This Row],[Precio Unitario]]-cocinacsv[[#This Row],[Costo Unitario]]</f>
        <v>11</v>
      </c>
      <c r="K950">
        <f>cocinacsv[[#This Row],[Precio Unitario]]</f>
        <v>26</v>
      </c>
      <c r="L950" s="1">
        <f>(cocinacsv[[#This Row],[Ganancia neta]]*cocinacsv[[#This Row],[Cantidad Ordenada]])/(cocinacsv[[#This Row],[Precio Unitario]]*cocinacsv[[#This Row],[Cantidad Ordenada]])</f>
        <v>0.42307692307692307</v>
      </c>
      <c r="M950">
        <f>cocinacsv[[#This Row],[Ganancia bruta]]*cocinacsv[[#This Row],[Cantidad Ordenada]]</f>
        <v>78</v>
      </c>
    </row>
    <row r="951" spans="1:13" x14ac:dyDescent="0.25">
      <c r="A951">
        <v>370</v>
      </c>
      <c r="B951">
        <v>13</v>
      </c>
      <c r="C951" t="s">
        <v>44</v>
      </c>
      <c r="D951" t="s">
        <v>1144</v>
      </c>
      <c r="E951">
        <v>22</v>
      </c>
      <c r="F951">
        <v>36</v>
      </c>
      <c r="G951">
        <v>2</v>
      </c>
      <c r="H951">
        <v>33</v>
      </c>
      <c r="I951" t="s">
        <v>1137</v>
      </c>
      <c r="J951">
        <f>cocinacsv[[#This Row],[Precio Unitario]]-cocinacsv[[#This Row],[Costo Unitario]]</f>
        <v>14</v>
      </c>
      <c r="K951">
        <f>cocinacsv[[#This Row],[Precio Unitario]]</f>
        <v>36</v>
      </c>
      <c r="L951" s="1">
        <f>(cocinacsv[[#This Row],[Ganancia neta]]*cocinacsv[[#This Row],[Cantidad Ordenada]])/(cocinacsv[[#This Row],[Precio Unitario]]*cocinacsv[[#This Row],[Cantidad Ordenada]])</f>
        <v>0.3888888888888889</v>
      </c>
      <c r="M951">
        <f>cocinacsv[[#This Row],[Ganancia bruta]]*cocinacsv[[#This Row],[Cantidad Ordenada]]</f>
        <v>72</v>
      </c>
    </row>
    <row r="952" spans="1:13" x14ac:dyDescent="0.25">
      <c r="A952">
        <v>371</v>
      </c>
      <c r="B952">
        <v>4</v>
      </c>
      <c r="C952" t="s">
        <v>56</v>
      </c>
      <c r="D952" t="s">
        <v>1141</v>
      </c>
      <c r="E952">
        <v>19</v>
      </c>
      <c r="F952">
        <v>31</v>
      </c>
      <c r="G952">
        <v>2</v>
      </c>
      <c r="H952">
        <v>11</v>
      </c>
      <c r="I952" t="s">
        <v>1137</v>
      </c>
      <c r="J952">
        <f>cocinacsv[[#This Row],[Precio Unitario]]-cocinacsv[[#This Row],[Costo Unitario]]</f>
        <v>12</v>
      </c>
      <c r="K952">
        <f>cocinacsv[[#This Row],[Precio Unitario]]</f>
        <v>31</v>
      </c>
      <c r="L952" s="1">
        <f>(cocinacsv[[#This Row],[Ganancia neta]]*cocinacsv[[#This Row],[Cantidad Ordenada]])/(cocinacsv[[#This Row],[Precio Unitario]]*cocinacsv[[#This Row],[Cantidad Ordenada]])</f>
        <v>0.38709677419354838</v>
      </c>
      <c r="M952">
        <f>cocinacsv[[#This Row],[Ganancia bruta]]*cocinacsv[[#This Row],[Cantidad Ordenada]]</f>
        <v>62</v>
      </c>
    </row>
    <row r="953" spans="1:13" x14ac:dyDescent="0.25">
      <c r="A953">
        <v>371</v>
      </c>
      <c r="B953">
        <v>4</v>
      </c>
      <c r="C953" t="s">
        <v>44</v>
      </c>
      <c r="D953" t="s">
        <v>1144</v>
      </c>
      <c r="E953">
        <v>22</v>
      </c>
      <c r="F953">
        <v>36</v>
      </c>
      <c r="G953">
        <v>1</v>
      </c>
      <c r="H953">
        <v>13</v>
      </c>
      <c r="I953" t="s">
        <v>1136</v>
      </c>
      <c r="J953">
        <f>cocinacsv[[#This Row],[Precio Unitario]]-cocinacsv[[#This Row],[Costo Unitario]]</f>
        <v>14</v>
      </c>
      <c r="K953">
        <f>cocinacsv[[#This Row],[Precio Unitario]]</f>
        <v>36</v>
      </c>
      <c r="L953" s="1">
        <f>(cocinacsv[[#This Row],[Ganancia neta]]*cocinacsv[[#This Row],[Cantidad Ordenada]])/(cocinacsv[[#This Row],[Precio Unitario]]*cocinacsv[[#This Row],[Cantidad Ordenada]])</f>
        <v>0.3888888888888889</v>
      </c>
      <c r="M953">
        <f>cocinacsv[[#This Row],[Ganancia bruta]]*cocinacsv[[#This Row],[Cantidad Ordenada]]</f>
        <v>36</v>
      </c>
    </row>
    <row r="954" spans="1:13" x14ac:dyDescent="0.25">
      <c r="A954">
        <v>371</v>
      </c>
      <c r="B954">
        <v>4</v>
      </c>
      <c r="C954" t="s">
        <v>30</v>
      </c>
      <c r="D954" t="s">
        <v>1147</v>
      </c>
      <c r="E954">
        <v>16</v>
      </c>
      <c r="F954">
        <v>28</v>
      </c>
      <c r="G954">
        <v>2</v>
      </c>
      <c r="H954">
        <v>11</v>
      </c>
      <c r="I954" t="s">
        <v>1136</v>
      </c>
      <c r="J954">
        <f>cocinacsv[[#This Row],[Precio Unitario]]-cocinacsv[[#This Row],[Costo Unitario]]</f>
        <v>12</v>
      </c>
      <c r="K954">
        <f>cocinacsv[[#This Row],[Precio Unitario]]</f>
        <v>28</v>
      </c>
      <c r="L954" s="1">
        <f>(cocinacsv[[#This Row],[Ganancia neta]]*cocinacsv[[#This Row],[Cantidad Ordenada]])/(cocinacsv[[#This Row],[Precio Unitario]]*cocinacsv[[#This Row],[Cantidad Ordenada]])</f>
        <v>0.42857142857142855</v>
      </c>
      <c r="M954">
        <f>cocinacsv[[#This Row],[Ganancia bruta]]*cocinacsv[[#This Row],[Cantidad Ordenada]]</f>
        <v>56</v>
      </c>
    </row>
    <row r="955" spans="1:13" x14ac:dyDescent="0.25">
      <c r="A955">
        <v>371</v>
      </c>
      <c r="B955">
        <v>4</v>
      </c>
      <c r="C955" t="s">
        <v>89</v>
      </c>
      <c r="D955" t="s">
        <v>1154</v>
      </c>
      <c r="E955">
        <v>14</v>
      </c>
      <c r="F955">
        <v>23</v>
      </c>
      <c r="G955">
        <v>2</v>
      </c>
      <c r="H955">
        <v>14</v>
      </c>
      <c r="I955" t="s">
        <v>1137</v>
      </c>
      <c r="J955">
        <f>cocinacsv[[#This Row],[Precio Unitario]]-cocinacsv[[#This Row],[Costo Unitario]]</f>
        <v>9</v>
      </c>
      <c r="K955">
        <f>cocinacsv[[#This Row],[Precio Unitario]]</f>
        <v>23</v>
      </c>
      <c r="L955" s="1">
        <f>(cocinacsv[[#This Row],[Ganancia neta]]*cocinacsv[[#This Row],[Cantidad Ordenada]])/(cocinacsv[[#This Row],[Precio Unitario]]*cocinacsv[[#This Row],[Cantidad Ordenada]])</f>
        <v>0.39130434782608697</v>
      </c>
      <c r="M955">
        <f>cocinacsv[[#This Row],[Ganancia bruta]]*cocinacsv[[#This Row],[Cantidad Ordenada]]</f>
        <v>46</v>
      </c>
    </row>
    <row r="956" spans="1:13" x14ac:dyDescent="0.25">
      <c r="A956">
        <v>372</v>
      </c>
      <c r="B956">
        <v>14</v>
      </c>
      <c r="C956" t="s">
        <v>46</v>
      </c>
      <c r="D956" t="s">
        <v>1156</v>
      </c>
      <c r="E956">
        <v>10</v>
      </c>
      <c r="F956">
        <v>18</v>
      </c>
      <c r="G956">
        <v>2</v>
      </c>
      <c r="H956">
        <v>22</v>
      </c>
      <c r="I956" t="s">
        <v>1136</v>
      </c>
      <c r="J956">
        <f>cocinacsv[[#This Row],[Precio Unitario]]-cocinacsv[[#This Row],[Costo Unitario]]</f>
        <v>8</v>
      </c>
      <c r="K956">
        <f>cocinacsv[[#This Row],[Precio Unitario]]</f>
        <v>18</v>
      </c>
      <c r="L956" s="1">
        <f>(cocinacsv[[#This Row],[Ganancia neta]]*cocinacsv[[#This Row],[Cantidad Ordenada]])/(cocinacsv[[#This Row],[Precio Unitario]]*cocinacsv[[#This Row],[Cantidad Ordenada]])</f>
        <v>0.44444444444444442</v>
      </c>
      <c r="M956">
        <f>cocinacsv[[#This Row],[Ganancia bruta]]*cocinacsv[[#This Row],[Cantidad Ordenada]]</f>
        <v>36</v>
      </c>
    </row>
    <row r="957" spans="1:13" x14ac:dyDescent="0.25">
      <c r="A957">
        <v>373</v>
      </c>
      <c r="B957">
        <v>19</v>
      </c>
      <c r="C957" t="s">
        <v>42</v>
      </c>
      <c r="D957" t="s">
        <v>1155</v>
      </c>
      <c r="E957">
        <v>13</v>
      </c>
      <c r="F957">
        <v>21</v>
      </c>
      <c r="G957">
        <v>1</v>
      </c>
      <c r="H957">
        <v>41</v>
      </c>
      <c r="I957" t="s">
        <v>1137</v>
      </c>
      <c r="J957">
        <f>cocinacsv[[#This Row],[Precio Unitario]]-cocinacsv[[#This Row],[Costo Unitario]]</f>
        <v>8</v>
      </c>
      <c r="K957">
        <f>cocinacsv[[#This Row],[Precio Unitario]]</f>
        <v>21</v>
      </c>
      <c r="L957" s="1">
        <f>(cocinacsv[[#This Row],[Ganancia neta]]*cocinacsv[[#This Row],[Cantidad Ordenada]])/(cocinacsv[[#This Row],[Precio Unitario]]*cocinacsv[[#This Row],[Cantidad Ordenada]])</f>
        <v>0.38095238095238093</v>
      </c>
      <c r="M957">
        <f>cocinacsv[[#This Row],[Ganancia bruta]]*cocinacsv[[#This Row],[Cantidad Ordenada]]</f>
        <v>21</v>
      </c>
    </row>
    <row r="958" spans="1:13" x14ac:dyDescent="0.25">
      <c r="A958">
        <v>373</v>
      </c>
      <c r="B958">
        <v>19</v>
      </c>
      <c r="C958" t="s">
        <v>19</v>
      </c>
      <c r="D958" t="s">
        <v>1149</v>
      </c>
      <c r="E958">
        <v>21</v>
      </c>
      <c r="F958">
        <v>35</v>
      </c>
      <c r="G958">
        <v>1</v>
      </c>
      <c r="H958">
        <v>49</v>
      </c>
      <c r="I958" t="s">
        <v>1136</v>
      </c>
      <c r="J958">
        <f>cocinacsv[[#This Row],[Precio Unitario]]-cocinacsv[[#This Row],[Costo Unitario]]</f>
        <v>14</v>
      </c>
      <c r="K958">
        <f>cocinacsv[[#This Row],[Precio Unitario]]</f>
        <v>35</v>
      </c>
      <c r="L958" s="1">
        <f>(cocinacsv[[#This Row],[Ganancia neta]]*cocinacsv[[#This Row],[Cantidad Ordenada]])/(cocinacsv[[#This Row],[Precio Unitario]]*cocinacsv[[#This Row],[Cantidad Ordenada]])</f>
        <v>0.4</v>
      </c>
      <c r="M958">
        <f>cocinacsv[[#This Row],[Ganancia bruta]]*cocinacsv[[#This Row],[Cantidad Ordenada]]</f>
        <v>35</v>
      </c>
    </row>
    <row r="959" spans="1:13" x14ac:dyDescent="0.25">
      <c r="A959">
        <v>373</v>
      </c>
      <c r="B959">
        <v>19</v>
      </c>
      <c r="C959" t="s">
        <v>92</v>
      </c>
      <c r="D959" t="s">
        <v>1151</v>
      </c>
      <c r="E959">
        <v>13</v>
      </c>
      <c r="F959">
        <v>22</v>
      </c>
      <c r="G959">
        <v>2</v>
      </c>
      <c r="H959">
        <v>17</v>
      </c>
      <c r="I959" t="s">
        <v>1137</v>
      </c>
      <c r="J959">
        <f>cocinacsv[[#This Row],[Precio Unitario]]-cocinacsv[[#This Row],[Costo Unitario]]</f>
        <v>9</v>
      </c>
      <c r="K959">
        <f>cocinacsv[[#This Row],[Precio Unitario]]</f>
        <v>22</v>
      </c>
      <c r="L959" s="1">
        <f>(cocinacsv[[#This Row],[Ganancia neta]]*cocinacsv[[#This Row],[Cantidad Ordenada]])/(cocinacsv[[#This Row],[Precio Unitario]]*cocinacsv[[#This Row],[Cantidad Ordenada]])</f>
        <v>0.40909090909090912</v>
      </c>
      <c r="M959">
        <f>cocinacsv[[#This Row],[Ganancia bruta]]*cocinacsv[[#This Row],[Cantidad Ordenada]]</f>
        <v>44</v>
      </c>
    </row>
    <row r="960" spans="1:13" x14ac:dyDescent="0.25">
      <c r="A960">
        <v>373</v>
      </c>
      <c r="B960">
        <v>19</v>
      </c>
      <c r="C960" t="s">
        <v>66</v>
      </c>
      <c r="D960" t="s">
        <v>1153</v>
      </c>
      <c r="E960">
        <v>12</v>
      </c>
      <c r="F960">
        <v>20</v>
      </c>
      <c r="G960">
        <v>3</v>
      </c>
      <c r="H960">
        <v>9</v>
      </c>
      <c r="I960" t="s">
        <v>1137</v>
      </c>
      <c r="J960">
        <f>cocinacsv[[#This Row],[Precio Unitario]]-cocinacsv[[#This Row],[Costo Unitario]]</f>
        <v>8</v>
      </c>
      <c r="K960">
        <f>cocinacsv[[#This Row],[Precio Unitario]]</f>
        <v>20</v>
      </c>
      <c r="L960" s="1">
        <f>(cocinacsv[[#This Row],[Ganancia neta]]*cocinacsv[[#This Row],[Cantidad Ordenada]])/(cocinacsv[[#This Row],[Precio Unitario]]*cocinacsv[[#This Row],[Cantidad Ordenada]])</f>
        <v>0.4</v>
      </c>
      <c r="M960">
        <f>cocinacsv[[#This Row],[Ganancia bruta]]*cocinacsv[[#This Row],[Cantidad Ordenada]]</f>
        <v>60</v>
      </c>
    </row>
    <row r="961" spans="1:13" x14ac:dyDescent="0.25">
      <c r="A961">
        <v>374</v>
      </c>
      <c r="B961">
        <v>18</v>
      </c>
      <c r="C961" t="s">
        <v>19</v>
      </c>
      <c r="D961" t="s">
        <v>1149</v>
      </c>
      <c r="E961">
        <v>21</v>
      </c>
      <c r="F961">
        <v>35</v>
      </c>
      <c r="G961">
        <v>1</v>
      </c>
      <c r="H961">
        <v>9</v>
      </c>
      <c r="I961" t="s">
        <v>1137</v>
      </c>
      <c r="J961">
        <f>cocinacsv[[#This Row],[Precio Unitario]]-cocinacsv[[#This Row],[Costo Unitario]]</f>
        <v>14</v>
      </c>
      <c r="K961">
        <f>cocinacsv[[#This Row],[Precio Unitario]]</f>
        <v>35</v>
      </c>
      <c r="L961" s="1">
        <f>(cocinacsv[[#This Row],[Ganancia neta]]*cocinacsv[[#This Row],[Cantidad Ordenada]])/(cocinacsv[[#This Row],[Precio Unitario]]*cocinacsv[[#This Row],[Cantidad Ordenada]])</f>
        <v>0.4</v>
      </c>
      <c r="M961">
        <f>cocinacsv[[#This Row],[Ganancia bruta]]*cocinacsv[[#This Row],[Cantidad Ordenada]]</f>
        <v>35</v>
      </c>
    </row>
    <row r="962" spans="1:13" x14ac:dyDescent="0.25">
      <c r="A962">
        <v>375</v>
      </c>
      <c r="B962">
        <v>18</v>
      </c>
      <c r="C962" t="s">
        <v>56</v>
      </c>
      <c r="D962" t="s">
        <v>1141</v>
      </c>
      <c r="E962">
        <v>19</v>
      </c>
      <c r="F962">
        <v>31</v>
      </c>
      <c r="G962">
        <v>3</v>
      </c>
      <c r="H962">
        <v>27</v>
      </c>
      <c r="I962" t="s">
        <v>1136</v>
      </c>
      <c r="J962">
        <f>cocinacsv[[#This Row],[Precio Unitario]]-cocinacsv[[#This Row],[Costo Unitario]]</f>
        <v>12</v>
      </c>
      <c r="K962">
        <f>cocinacsv[[#This Row],[Precio Unitario]]</f>
        <v>31</v>
      </c>
      <c r="L962" s="1">
        <f>(cocinacsv[[#This Row],[Ganancia neta]]*cocinacsv[[#This Row],[Cantidad Ordenada]])/(cocinacsv[[#This Row],[Precio Unitario]]*cocinacsv[[#This Row],[Cantidad Ordenada]])</f>
        <v>0.38709677419354838</v>
      </c>
      <c r="M962">
        <f>cocinacsv[[#This Row],[Ganancia bruta]]*cocinacsv[[#This Row],[Cantidad Ordenada]]</f>
        <v>93</v>
      </c>
    </row>
    <row r="963" spans="1:13" x14ac:dyDescent="0.25">
      <c r="A963">
        <v>376</v>
      </c>
      <c r="B963">
        <v>16</v>
      </c>
      <c r="C963" t="s">
        <v>89</v>
      </c>
      <c r="D963" t="s">
        <v>1154</v>
      </c>
      <c r="E963">
        <v>14</v>
      </c>
      <c r="F963">
        <v>23</v>
      </c>
      <c r="G963">
        <v>2</v>
      </c>
      <c r="H963">
        <v>5</v>
      </c>
      <c r="I963" t="s">
        <v>1137</v>
      </c>
      <c r="J963">
        <f>cocinacsv[[#This Row],[Precio Unitario]]-cocinacsv[[#This Row],[Costo Unitario]]</f>
        <v>9</v>
      </c>
      <c r="K963">
        <f>cocinacsv[[#This Row],[Precio Unitario]]</f>
        <v>23</v>
      </c>
      <c r="L963" s="1">
        <f>(cocinacsv[[#This Row],[Ganancia neta]]*cocinacsv[[#This Row],[Cantidad Ordenada]])/(cocinacsv[[#This Row],[Precio Unitario]]*cocinacsv[[#This Row],[Cantidad Ordenada]])</f>
        <v>0.39130434782608697</v>
      </c>
      <c r="M963">
        <f>cocinacsv[[#This Row],[Ganancia bruta]]*cocinacsv[[#This Row],[Cantidad Ordenada]]</f>
        <v>46</v>
      </c>
    </row>
    <row r="964" spans="1:13" x14ac:dyDescent="0.25">
      <c r="A964">
        <v>377</v>
      </c>
      <c r="B964">
        <v>5</v>
      </c>
      <c r="C964" t="s">
        <v>38</v>
      </c>
      <c r="D964" t="s">
        <v>1152</v>
      </c>
      <c r="E964">
        <v>20</v>
      </c>
      <c r="F964">
        <v>34</v>
      </c>
      <c r="G964">
        <v>2</v>
      </c>
      <c r="H964">
        <v>13</v>
      </c>
      <c r="I964" t="s">
        <v>1136</v>
      </c>
      <c r="J964">
        <f>cocinacsv[[#This Row],[Precio Unitario]]-cocinacsv[[#This Row],[Costo Unitario]]</f>
        <v>14</v>
      </c>
      <c r="K964">
        <f>cocinacsv[[#This Row],[Precio Unitario]]</f>
        <v>34</v>
      </c>
      <c r="L964" s="1">
        <f>(cocinacsv[[#This Row],[Ganancia neta]]*cocinacsv[[#This Row],[Cantidad Ordenada]])/(cocinacsv[[#This Row],[Precio Unitario]]*cocinacsv[[#This Row],[Cantidad Ordenada]])</f>
        <v>0.41176470588235292</v>
      </c>
      <c r="M964">
        <f>cocinacsv[[#This Row],[Ganancia bruta]]*cocinacsv[[#This Row],[Cantidad Ordenada]]</f>
        <v>68</v>
      </c>
    </row>
    <row r="965" spans="1:13" x14ac:dyDescent="0.25">
      <c r="A965">
        <v>377</v>
      </c>
      <c r="B965">
        <v>5</v>
      </c>
      <c r="C965" t="s">
        <v>105</v>
      </c>
      <c r="D965" t="s">
        <v>1150</v>
      </c>
      <c r="E965">
        <v>19</v>
      </c>
      <c r="F965">
        <v>32</v>
      </c>
      <c r="G965">
        <v>1</v>
      </c>
      <c r="H965">
        <v>33</v>
      </c>
      <c r="I965" t="s">
        <v>1136</v>
      </c>
      <c r="J965">
        <f>cocinacsv[[#This Row],[Precio Unitario]]-cocinacsv[[#This Row],[Costo Unitario]]</f>
        <v>13</v>
      </c>
      <c r="K965">
        <f>cocinacsv[[#This Row],[Precio Unitario]]</f>
        <v>32</v>
      </c>
      <c r="L965" s="1">
        <f>(cocinacsv[[#This Row],[Ganancia neta]]*cocinacsv[[#This Row],[Cantidad Ordenada]])/(cocinacsv[[#This Row],[Precio Unitario]]*cocinacsv[[#This Row],[Cantidad Ordenada]])</f>
        <v>0.40625</v>
      </c>
      <c r="M965">
        <f>cocinacsv[[#This Row],[Ganancia bruta]]*cocinacsv[[#This Row],[Cantidad Ordenada]]</f>
        <v>32</v>
      </c>
    </row>
    <row r="966" spans="1:13" x14ac:dyDescent="0.25">
      <c r="A966">
        <v>378</v>
      </c>
      <c r="B966">
        <v>3</v>
      </c>
      <c r="C966" t="s">
        <v>40</v>
      </c>
      <c r="D966" t="s">
        <v>1140</v>
      </c>
      <c r="E966">
        <v>18</v>
      </c>
      <c r="F966">
        <v>30</v>
      </c>
      <c r="G966">
        <v>1</v>
      </c>
      <c r="H966">
        <v>14</v>
      </c>
      <c r="I966" t="s">
        <v>1137</v>
      </c>
      <c r="J966">
        <f>cocinacsv[[#This Row],[Precio Unitario]]-cocinacsv[[#This Row],[Costo Unitario]]</f>
        <v>12</v>
      </c>
      <c r="K966">
        <f>cocinacsv[[#This Row],[Precio Unitario]]</f>
        <v>30</v>
      </c>
      <c r="L966" s="1">
        <f>(cocinacsv[[#This Row],[Ganancia neta]]*cocinacsv[[#This Row],[Cantidad Ordenada]])/(cocinacsv[[#This Row],[Precio Unitario]]*cocinacsv[[#This Row],[Cantidad Ordenada]])</f>
        <v>0.4</v>
      </c>
      <c r="M966">
        <f>cocinacsv[[#This Row],[Ganancia bruta]]*cocinacsv[[#This Row],[Cantidad Ordenada]]</f>
        <v>30</v>
      </c>
    </row>
    <row r="967" spans="1:13" x14ac:dyDescent="0.25">
      <c r="A967">
        <v>378</v>
      </c>
      <c r="B967">
        <v>3</v>
      </c>
      <c r="C967" t="s">
        <v>53</v>
      </c>
      <c r="D967" t="s">
        <v>1148</v>
      </c>
      <c r="E967">
        <v>11</v>
      </c>
      <c r="F967">
        <v>19</v>
      </c>
      <c r="G967">
        <v>1</v>
      </c>
      <c r="H967">
        <v>7</v>
      </c>
      <c r="I967" t="s">
        <v>1137</v>
      </c>
      <c r="J967">
        <f>cocinacsv[[#This Row],[Precio Unitario]]-cocinacsv[[#This Row],[Costo Unitario]]</f>
        <v>8</v>
      </c>
      <c r="K967">
        <f>cocinacsv[[#This Row],[Precio Unitario]]</f>
        <v>19</v>
      </c>
      <c r="L967" s="1">
        <f>(cocinacsv[[#This Row],[Ganancia neta]]*cocinacsv[[#This Row],[Cantidad Ordenada]])/(cocinacsv[[#This Row],[Precio Unitario]]*cocinacsv[[#This Row],[Cantidad Ordenada]])</f>
        <v>0.42105263157894735</v>
      </c>
      <c r="M967">
        <f>cocinacsv[[#This Row],[Ganancia bruta]]*cocinacsv[[#This Row],[Cantidad Ordenada]]</f>
        <v>19</v>
      </c>
    </row>
    <row r="968" spans="1:13" x14ac:dyDescent="0.25">
      <c r="A968">
        <v>379</v>
      </c>
      <c r="B968">
        <v>4</v>
      </c>
      <c r="C968" t="s">
        <v>19</v>
      </c>
      <c r="D968" t="s">
        <v>1149</v>
      </c>
      <c r="E968">
        <v>21</v>
      </c>
      <c r="F968">
        <v>35</v>
      </c>
      <c r="G968">
        <v>2</v>
      </c>
      <c r="H968">
        <v>6</v>
      </c>
      <c r="I968" t="s">
        <v>1136</v>
      </c>
      <c r="J968">
        <f>cocinacsv[[#This Row],[Precio Unitario]]-cocinacsv[[#This Row],[Costo Unitario]]</f>
        <v>14</v>
      </c>
      <c r="K968">
        <f>cocinacsv[[#This Row],[Precio Unitario]]</f>
        <v>35</v>
      </c>
      <c r="L968" s="1">
        <f>(cocinacsv[[#This Row],[Ganancia neta]]*cocinacsv[[#This Row],[Cantidad Ordenada]])/(cocinacsv[[#This Row],[Precio Unitario]]*cocinacsv[[#This Row],[Cantidad Ordenada]])</f>
        <v>0.4</v>
      </c>
      <c r="M968">
        <f>cocinacsv[[#This Row],[Ganancia bruta]]*cocinacsv[[#This Row],[Cantidad Ordenada]]</f>
        <v>70</v>
      </c>
    </row>
    <row r="969" spans="1:13" x14ac:dyDescent="0.25">
      <c r="A969">
        <v>380</v>
      </c>
      <c r="B969">
        <v>5</v>
      </c>
      <c r="C969" t="s">
        <v>112</v>
      </c>
      <c r="D969" t="s">
        <v>1146</v>
      </c>
      <c r="E969">
        <v>20</v>
      </c>
      <c r="F969">
        <v>33</v>
      </c>
      <c r="G969">
        <v>3</v>
      </c>
      <c r="H969">
        <v>58</v>
      </c>
      <c r="I969" t="s">
        <v>1136</v>
      </c>
      <c r="J969">
        <f>cocinacsv[[#This Row],[Precio Unitario]]-cocinacsv[[#This Row],[Costo Unitario]]</f>
        <v>13</v>
      </c>
      <c r="K969">
        <f>cocinacsv[[#This Row],[Precio Unitario]]</f>
        <v>33</v>
      </c>
      <c r="L969" s="1">
        <f>(cocinacsv[[#This Row],[Ganancia neta]]*cocinacsv[[#This Row],[Cantidad Ordenada]])/(cocinacsv[[#This Row],[Precio Unitario]]*cocinacsv[[#This Row],[Cantidad Ordenada]])</f>
        <v>0.39393939393939392</v>
      </c>
      <c r="M969">
        <f>cocinacsv[[#This Row],[Ganancia bruta]]*cocinacsv[[#This Row],[Cantidad Ordenada]]</f>
        <v>99</v>
      </c>
    </row>
    <row r="970" spans="1:13" x14ac:dyDescent="0.25">
      <c r="A970">
        <v>380</v>
      </c>
      <c r="B970">
        <v>5</v>
      </c>
      <c r="C970" t="s">
        <v>53</v>
      </c>
      <c r="D970" t="s">
        <v>1148</v>
      </c>
      <c r="E970">
        <v>11</v>
      </c>
      <c r="F970">
        <v>19</v>
      </c>
      <c r="G970">
        <v>2</v>
      </c>
      <c r="H970">
        <v>35</v>
      </c>
      <c r="I970" t="s">
        <v>1136</v>
      </c>
      <c r="J970">
        <f>cocinacsv[[#This Row],[Precio Unitario]]-cocinacsv[[#This Row],[Costo Unitario]]</f>
        <v>8</v>
      </c>
      <c r="K970">
        <f>cocinacsv[[#This Row],[Precio Unitario]]</f>
        <v>19</v>
      </c>
      <c r="L970" s="1">
        <f>(cocinacsv[[#This Row],[Ganancia neta]]*cocinacsv[[#This Row],[Cantidad Ordenada]])/(cocinacsv[[#This Row],[Precio Unitario]]*cocinacsv[[#This Row],[Cantidad Ordenada]])</f>
        <v>0.42105263157894735</v>
      </c>
      <c r="M970">
        <f>cocinacsv[[#This Row],[Ganancia bruta]]*cocinacsv[[#This Row],[Cantidad Ordenada]]</f>
        <v>38</v>
      </c>
    </row>
    <row r="971" spans="1:13" x14ac:dyDescent="0.25">
      <c r="A971">
        <v>381</v>
      </c>
      <c r="B971">
        <v>4</v>
      </c>
      <c r="C971" t="s">
        <v>71</v>
      </c>
      <c r="D971" t="s">
        <v>1157</v>
      </c>
      <c r="E971">
        <v>15</v>
      </c>
      <c r="F971">
        <v>26</v>
      </c>
      <c r="G971">
        <v>3</v>
      </c>
      <c r="H971">
        <v>35</v>
      </c>
      <c r="I971" t="s">
        <v>1136</v>
      </c>
      <c r="J971">
        <f>cocinacsv[[#This Row],[Precio Unitario]]-cocinacsv[[#This Row],[Costo Unitario]]</f>
        <v>11</v>
      </c>
      <c r="K971">
        <f>cocinacsv[[#This Row],[Precio Unitario]]</f>
        <v>26</v>
      </c>
      <c r="L971" s="1">
        <f>(cocinacsv[[#This Row],[Ganancia neta]]*cocinacsv[[#This Row],[Cantidad Ordenada]])/(cocinacsv[[#This Row],[Precio Unitario]]*cocinacsv[[#This Row],[Cantidad Ordenada]])</f>
        <v>0.42307692307692307</v>
      </c>
      <c r="M971">
        <f>cocinacsv[[#This Row],[Ganancia bruta]]*cocinacsv[[#This Row],[Cantidad Ordenada]]</f>
        <v>78</v>
      </c>
    </row>
    <row r="972" spans="1:13" x14ac:dyDescent="0.25">
      <c r="A972">
        <v>381</v>
      </c>
      <c r="B972">
        <v>4</v>
      </c>
      <c r="C972" t="s">
        <v>112</v>
      </c>
      <c r="D972" t="s">
        <v>1146</v>
      </c>
      <c r="E972">
        <v>20</v>
      </c>
      <c r="F972">
        <v>33</v>
      </c>
      <c r="G972">
        <v>2</v>
      </c>
      <c r="H972">
        <v>12</v>
      </c>
      <c r="I972" t="s">
        <v>1136</v>
      </c>
      <c r="J972">
        <f>cocinacsv[[#This Row],[Precio Unitario]]-cocinacsv[[#This Row],[Costo Unitario]]</f>
        <v>13</v>
      </c>
      <c r="K972">
        <f>cocinacsv[[#This Row],[Precio Unitario]]</f>
        <v>33</v>
      </c>
      <c r="L972" s="1">
        <f>(cocinacsv[[#This Row],[Ganancia neta]]*cocinacsv[[#This Row],[Cantidad Ordenada]])/(cocinacsv[[#This Row],[Precio Unitario]]*cocinacsv[[#This Row],[Cantidad Ordenada]])</f>
        <v>0.39393939393939392</v>
      </c>
      <c r="M972">
        <f>cocinacsv[[#This Row],[Ganancia bruta]]*cocinacsv[[#This Row],[Cantidad Ordenada]]</f>
        <v>66</v>
      </c>
    </row>
    <row r="973" spans="1:13" x14ac:dyDescent="0.25">
      <c r="A973">
        <v>382</v>
      </c>
      <c r="B973">
        <v>20</v>
      </c>
      <c r="C973" t="s">
        <v>26</v>
      </c>
      <c r="D973" t="s">
        <v>1145</v>
      </c>
      <c r="E973">
        <v>17</v>
      </c>
      <c r="F973">
        <v>29</v>
      </c>
      <c r="G973">
        <v>3</v>
      </c>
      <c r="H973">
        <v>54</v>
      </c>
      <c r="I973" t="s">
        <v>1137</v>
      </c>
      <c r="J973">
        <f>cocinacsv[[#This Row],[Precio Unitario]]-cocinacsv[[#This Row],[Costo Unitario]]</f>
        <v>12</v>
      </c>
      <c r="K973">
        <f>cocinacsv[[#This Row],[Precio Unitario]]</f>
        <v>29</v>
      </c>
      <c r="L973" s="1">
        <f>(cocinacsv[[#This Row],[Ganancia neta]]*cocinacsv[[#This Row],[Cantidad Ordenada]])/(cocinacsv[[#This Row],[Precio Unitario]]*cocinacsv[[#This Row],[Cantidad Ordenada]])</f>
        <v>0.41379310344827586</v>
      </c>
      <c r="M973">
        <f>cocinacsv[[#This Row],[Ganancia bruta]]*cocinacsv[[#This Row],[Cantidad Ordenada]]</f>
        <v>87</v>
      </c>
    </row>
    <row r="974" spans="1:13" x14ac:dyDescent="0.25">
      <c r="A974">
        <v>383</v>
      </c>
      <c r="B974">
        <v>6</v>
      </c>
      <c r="C974" t="s">
        <v>44</v>
      </c>
      <c r="D974" t="s">
        <v>1144</v>
      </c>
      <c r="E974">
        <v>22</v>
      </c>
      <c r="F974">
        <v>36</v>
      </c>
      <c r="G974">
        <v>3</v>
      </c>
      <c r="H974">
        <v>9</v>
      </c>
      <c r="I974" t="s">
        <v>1137</v>
      </c>
      <c r="J974">
        <f>cocinacsv[[#This Row],[Precio Unitario]]-cocinacsv[[#This Row],[Costo Unitario]]</f>
        <v>14</v>
      </c>
      <c r="K974">
        <f>cocinacsv[[#This Row],[Precio Unitario]]</f>
        <v>36</v>
      </c>
      <c r="L974" s="1">
        <f>(cocinacsv[[#This Row],[Ganancia neta]]*cocinacsv[[#This Row],[Cantidad Ordenada]])/(cocinacsv[[#This Row],[Precio Unitario]]*cocinacsv[[#This Row],[Cantidad Ordenada]])</f>
        <v>0.3888888888888889</v>
      </c>
      <c r="M974">
        <f>cocinacsv[[#This Row],[Ganancia bruta]]*cocinacsv[[#This Row],[Cantidad Ordenada]]</f>
        <v>108</v>
      </c>
    </row>
    <row r="975" spans="1:13" x14ac:dyDescent="0.25">
      <c r="A975">
        <v>384</v>
      </c>
      <c r="B975">
        <v>1</v>
      </c>
      <c r="C975" t="s">
        <v>46</v>
      </c>
      <c r="D975" t="s">
        <v>1156</v>
      </c>
      <c r="E975">
        <v>10</v>
      </c>
      <c r="F975">
        <v>18</v>
      </c>
      <c r="G975">
        <v>2</v>
      </c>
      <c r="H975">
        <v>26</v>
      </c>
      <c r="I975" t="s">
        <v>1136</v>
      </c>
      <c r="J975">
        <f>cocinacsv[[#This Row],[Precio Unitario]]-cocinacsv[[#This Row],[Costo Unitario]]</f>
        <v>8</v>
      </c>
      <c r="K975">
        <f>cocinacsv[[#This Row],[Precio Unitario]]</f>
        <v>18</v>
      </c>
      <c r="L975" s="1">
        <f>(cocinacsv[[#This Row],[Ganancia neta]]*cocinacsv[[#This Row],[Cantidad Ordenada]])/(cocinacsv[[#This Row],[Precio Unitario]]*cocinacsv[[#This Row],[Cantidad Ordenada]])</f>
        <v>0.44444444444444442</v>
      </c>
      <c r="M975">
        <f>cocinacsv[[#This Row],[Ganancia bruta]]*cocinacsv[[#This Row],[Cantidad Ordenada]]</f>
        <v>36</v>
      </c>
    </row>
    <row r="976" spans="1:13" x14ac:dyDescent="0.25">
      <c r="A976">
        <v>384</v>
      </c>
      <c r="B976">
        <v>1</v>
      </c>
      <c r="C976" t="s">
        <v>53</v>
      </c>
      <c r="D976" t="s">
        <v>1148</v>
      </c>
      <c r="E976">
        <v>11</v>
      </c>
      <c r="F976">
        <v>19</v>
      </c>
      <c r="G976">
        <v>3</v>
      </c>
      <c r="H976">
        <v>35</v>
      </c>
      <c r="I976" t="s">
        <v>1137</v>
      </c>
      <c r="J976">
        <f>cocinacsv[[#This Row],[Precio Unitario]]-cocinacsv[[#This Row],[Costo Unitario]]</f>
        <v>8</v>
      </c>
      <c r="K976">
        <f>cocinacsv[[#This Row],[Precio Unitario]]</f>
        <v>19</v>
      </c>
      <c r="L976" s="1">
        <f>(cocinacsv[[#This Row],[Ganancia neta]]*cocinacsv[[#This Row],[Cantidad Ordenada]])/(cocinacsv[[#This Row],[Precio Unitario]]*cocinacsv[[#This Row],[Cantidad Ordenada]])</f>
        <v>0.42105263157894735</v>
      </c>
      <c r="M976">
        <f>cocinacsv[[#This Row],[Ganancia bruta]]*cocinacsv[[#This Row],[Cantidad Ordenada]]</f>
        <v>57</v>
      </c>
    </row>
    <row r="977" spans="1:13" x14ac:dyDescent="0.25">
      <c r="A977">
        <v>384</v>
      </c>
      <c r="B977">
        <v>1</v>
      </c>
      <c r="C977" t="s">
        <v>50</v>
      </c>
      <c r="D977" t="s">
        <v>1142</v>
      </c>
      <c r="E977">
        <v>16</v>
      </c>
      <c r="F977">
        <v>27</v>
      </c>
      <c r="G977">
        <v>1</v>
      </c>
      <c r="H977">
        <v>49</v>
      </c>
      <c r="I977" t="s">
        <v>1137</v>
      </c>
      <c r="J977">
        <f>cocinacsv[[#This Row],[Precio Unitario]]-cocinacsv[[#This Row],[Costo Unitario]]</f>
        <v>11</v>
      </c>
      <c r="K977">
        <f>cocinacsv[[#This Row],[Precio Unitario]]</f>
        <v>27</v>
      </c>
      <c r="L977" s="1">
        <f>(cocinacsv[[#This Row],[Ganancia neta]]*cocinacsv[[#This Row],[Cantidad Ordenada]])/(cocinacsv[[#This Row],[Precio Unitario]]*cocinacsv[[#This Row],[Cantidad Ordenada]])</f>
        <v>0.40740740740740738</v>
      </c>
      <c r="M977">
        <f>cocinacsv[[#This Row],[Ganancia bruta]]*cocinacsv[[#This Row],[Cantidad Ordenada]]</f>
        <v>27</v>
      </c>
    </row>
    <row r="978" spans="1:13" x14ac:dyDescent="0.25">
      <c r="A978">
        <v>385</v>
      </c>
      <c r="B978">
        <v>6</v>
      </c>
      <c r="C978" t="s">
        <v>40</v>
      </c>
      <c r="D978" t="s">
        <v>1140</v>
      </c>
      <c r="E978">
        <v>18</v>
      </c>
      <c r="F978">
        <v>30</v>
      </c>
      <c r="G978">
        <v>2</v>
      </c>
      <c r="H978">
        <v>22</v>
      </c>
      <c r="I978" t="s">
        <v>1136</v>
      </c>
      <c r="J978">
        <f>cocinacsv[[#This Row],[Precio Unitario]]-cocinacsv[[#This Row],[Costo Unitario]]</f>
        <v>12</v>
      </c>
      <c r="K978">
        <f>cocinacsv[[#This Row],[Precio Unitario]]</f>
        <v>30</v>
      </c>
      <c r="L978" s="1">
        <f>(cocinacsv[[#This Row],[Ganancia neta]]*cocinacsv[[#This Row],[Cantidad Ordenada]])/(cocinacsv[[#This Row],[Precio Unitario]]*cocinacsv[[#This Row],[Cantidad Ordenada]])</f>
        <v>0.4</v>
      </c>
      <c r="M978">
        <f>cocinacsv[[#This Row],[Ganancia bruta]]*cocinacsv[[#This Row],[Cantidad Ordenada]]</f>
        <v>60</v>
      </c>
    </row>
    <row r="979" spans="1:13" x14ac:dyDescent="0.25">
      <c r="A979">
        <v>386</v>
      </c>
      <c r="B979">
        <v>5</v>
      </c>
      <c r="C979" t="s">
        <v>112</v>
      </c>
      <c r="D979" t="s">
        <v>1146</v>
      </c>
      <c r="E979">
        <v>20</v>
      </c>
      <c r="F979">
        <v>33</v>
      </c>
      <c r="G979">
        <v>3</v>
      </c>
      <c r="H979">
        <v>40</v>
      </c>
      <c r="I979" t="s">
        <v>1137</v>
      </c>
      <c r="J979">
        <f>cocinacsv[[#This Row],[Precio Unitario]]-cocinacsv[[#This Row],[Costo Unitario]]</f>
        <v>13</v>
      </c>
      <c r="K979">
        <f>cocinacsv[[#This Row],[Precio Unitario]]</f>
        <v>33</v>
      </c>
      <c r="L979" s="1">
        <f>(cocinacsv[[#This Row],[Ganancia neta]]*cocinacsv[[#This Row],[Cantidad Ordenada]])/(cocinacsv[[#This Row],[Precio Unitario]]*cocinacsv[[#This Row],[Cantidad Ordenada]])</f>
        <v>0.39393939393939392</v>
      </c>
      <c r="M979">
        <f>cocinacsv[[#This Row],[Ganancia bruta]]*cocinacsv[[#This Row],[Cantidad Ordenada]]</f>
        <v>99</v>
      </c>
    </row>
    <row r="980" spans="1:13" x14ac:dyDescent="0.25">
      <c r="A980">
        <v>387</v>
      </c>
      <c r="B980">
        <v>6</v>
      </c>
      <c r="C980" t="s">
        <v>56</v>
      </c>
      <c r="D980" t="s">
        <v>1141</v>
      </c>
      <c r="E980">
        <v>19</v>
      </c>
      <c r="F980">
        <v>31</v>
      </c>
      <c r="G980">
        <v>3</v>
      </c>
      <c r="H980">
        <v>18</v>
      </c>
      <c r="I980" t="s">
        <v>1137</v>
      </c>
      <c r="J980">
        <f>cocinacsv[[#This Row],[Precio Unitario]]-cocinacsv[[#This Row],[Costo Unitario]]</f>
        <v>12</v>
      </c>
      <c r="K980">
        <f>cocinacsv[[#This Row],[Precio Unitario]]</f>
        <v>31</v>
      </c>
      <c r="L980" s="1">
        <f>(cocinacsv[[#This Row],[Ganancia neta]]*cocinacsv[[#This Row],[Cantidad Ordenada]])/(cocinacsv[[#This Row],[Precio Unitario]]*cocinacsv[[#This Row],[Cantidad Ordenada]])</f>
        <v>0.38709677419354838</v>
      </c>
      <c r="M980">
        <f>cocinacsv[[#This Row],[Ganancia bruta]]*cocinacsv[[#This Row],[Cantidad Ordenada]]</f>
        <v>93</v>
      </c>
    </row>
    <row r="981" spans="1:13" x14ac:dyDescent="0.25">
      <c r="A981">
        <v>388</v>
      </c>
      <c r="B981">
        <v>18</v>
      </c>
      <c r="C981" t="s">
        <v>56</v>
      </c>
      <c r="D981" t="s">
        <v>1141</v>
      </c>
      <c r="E981">
        <v>19</v>
      </c>
      <c r="F981">
        <v>31</v>
      </c>
      <c r="G981">
        <v>2</v>
      </c>
      <c r="H981">
        <v>52</v>
      </c>
      <c r="I981" t="s">
        <v>1137</v>
      </c>
      <c r="J981">
        <f>cocinacsv[[#This Row],[Precio Unitario]]-cocinacsv[[#This Row],[Costo Unitario]]</f>
        <v>12</v>
      </c>
      <c r="K981">
        <f>cocinacsv[[#This Row],[Precio Unitario]]</f>
        <v>31</v>
      </c>
      <c r="L981" s="1">
        <f>(cocinacsv[[#This Row],[Ganancia neta]]*cocinacsv[[#This Row],[Cantidad Ordenada]])/(cocinacsv[[#This Row],[Precio Unitario]]*cocinacsv[[#This Row],[Cantidad Ordenada]])</f>
        <v>0.38709677419354838</v>
      </c>
      <c r="M981">
        <f>cocinacsv[[#This Row],[Ganancia bruta]]*cocinacsv[[#This Row],[Cantidad Ordenada]]</f>
        <v>62</v>
      </c>
    </row>
    <row r="982" spans="1:13" x14ac:dyDescent="0.25">
      <c r="A982">
        <v>388</v>
      </c>
      <c r="B982">
        <v>18</v>
      </c>
      <c r="C982" t="s">
        <v>44</v>
      </c>
      <c r="D982" t="s">
        <v>1144</v>
      </c>
      <c r="E982">
        <v>22</v>
      </c>
      <c r="F982">
        <v>36</v>
      </c>
      <c r="G982">
        <v>2</v>
      </c>
      <c r="H982">
        <v>37</v>
      </c>
      <c r="I982" t="s">
        <v>1136</v>
      </c>
      <c r="J982">
        <f>cocinacsv[[#This Row],[Precio Unitario]]-cocinacsv[[#This Row],[Costo Unitario]]</f>
        <v>14</v>
      </c>
      <c r="K982">
        <f>cocinacsv[[#This Row],[Precio Unitario]]</f>
        <v>36</v>
      </c>
      <c r="L982" s="1">
        <f>(cocinacsv[[#This Row],[Ganancia neta]]*cocinacsv[[#This Row],[Cantidad Ordenada]])/(cocinacsv[[#This Row],[Precio Unitario]]*cocinacsv[[#This Row],[Cantidad Ordenada]])</f>
        <v>0.3888888888888889</v>
      </c>
      <c r="M982">
        <f>cocinacsv[[#This Row],[Ganancia bruta]]*cocinacsv[[#This Row],[Cantidad Ordenada]]</f>
        <v>72</v>
      </c>
    </row>
    <row r="983" spans="1:13" x14ac:dyDescent="0.25">
      <c r="A983">
        <v>388</v>
      </c>
      <c r="B983">
        <v>18</v>
      </c>
      <c r="C983" t="s">
        <v>26</v>
      </c>
      <c r="D983" t="s">
        <v>1145</v>
      </c>
      <c r="E983">
        <v>17</v>
      </c>
      <c r="F983">
        <v>29</v>
      </c>
      <c r="G983">
        <v>2</v>
      </c>
      <c r="H983">
        <v>31</v>
      </c>
      <c r="I983" t="s">
        <v>1137</v>
      </c>
      <c r="J983">
        <f>cocinacsv[[#This Row],[Precio Unitario]]-cocinacsv[[#This Row],[Costo Unitario]]</f>
        <v>12</v>
      </c>
      <c r="K983">
        <f>cocinacsv[[#This Row],[Precio Unitario]]</f>
        <v>29</v>
      </c>
      <c r="L983" s="1">
        <f>(cocinacsv[[#This Row],[Ganancia neta]]*cocinacsv[[#This Row],[Cantidad Ordenada]])/(cocinacsv[[#This Row],[Precio Unitario]]*cocinacsv[[#This Row],[Cantidad Ordenada]])</f>
        <v>0.41379310344827586</v>
      </c>
      <c r="M983">
        <f>cocinacsv[[#This Row],[Ganancia bruta]]*cocinacsv[[#This Row],[Cantidad Ordenada]]</f>
        <v>58</v>
      </c>
    </row>
    <row r="984" spans="1:13" x14ac:dyDescent="0.25">
      <c r="A984">
        <v>388</v>
      </c>
      <c r="B984">
        <v>18</v>
      </c>
      <c r="C984" t="s">
        <v>112</v>
      </c>
      <c r="D984" t="s">
        <v>1146</v>
      </c>
      <c r="E984">
        <v>20</v>
      </c>
      <c r="F984">
        <v>33</v>
      </c>
      <c r="G984">
        <v>3</v>
      </c>
      <c r="H984">
        <v>51</v>
      </c>
      <c r="I984" t="s">
        <v>1137</v>
      </c>
      <c r="J984">
        <f>cocinacsv[[#This Row],[Precio Unitario]]-cocinacsv[[#This Row],[Costo Unitario]]</f>
        <v>13</v>
      </c>
      <c r="K984">
        <f>cocinacsv[[#This Row],[Precio Unitario]]</f>
        <v>33</v>
      </c>
      <c r="L984" s="1">
        <f>(cocinacsv[[#This Row],[Ganancia neta]]*cocinacsv[[#This Row],[Cantidad Ordenada]])/(cocinacsv[[#This Row],[Precio Unitario]]*cocinacsv[[#This Row],[Cantidad Ordenada]])</f>
        <v>0.39393939393939392</v>
      </c>
      <c r="M984">
        <f>cocinacsv[[#This Row],[Ganancia bruta]]*cocinacsv[[#This Row],[Cantidad Ordenada]]</f>
        <v>99</v>
      </c>
    </row>
    <row r="985" spans="1:13" x14ac:dyDescent="0.25">
      <c r="A985">
        <v>389</v>
      </c>
      <c r="B985">
        <v>19</v>
      </c>
      <c r="C985" t="s">
        <v>112</v>
      </c>
      <c r="D985" t="s">
        <v>1146</v>
      </c>
      <c r="E985">
        <v>20</v>
      </c>
      <c r="F985">
        <v>33</v>
      </c>
      <c r="G985">
        <v>1</v>
      </c>
      <c r="H985">
        <v>24</v>
      </c>
      <c r="I985" t="s">
        <v>1136</v>
      </c>
      <c r="J985">
        <f>cocinacsv[[#This Row],[Precio Unitario]]-cocinacsv[[#This Row],[Costo Unitario]]</f>
        <v>13</v>
      </c>
      <c r="K985">
        <f>cocinacsv[[#This Row],[Precio Unitario]]</f>
        <v>33</v>
      </c>
      <c r="L985" s="1">
        <f>(cocinacsv[[#This Row],[Ganancia neta]]*cocinacsv[[#This Row],[Cantidad Ordenada]])/(cocinacsv[[#This Row],[Precio Unitario]]*cocinacsv[[#This Row],[Cantidad Ordenada]])</f>
        <v>0.39393939393939392</v>
      </c>
      <c r="M985">
        <f>cocinacsv[[#This Row],[Ganancia bruta]]*cocinacsv[[#This Row],[Cantidad Ordenada]]</f>
        <v>33</v>
      </c>
    </row>
    <row r="986" spans="1:13" x14ac:dyDescent="0.25">
      <c r="A986">
        <v>390</v>
      </c>
      <c r="B986">
        <v>9</v>
      </c>
      <c r="C986" t="s">
        <v>92</v>
      </c>
      <c r="D986" t="s">
        <v>1151</v>
      </c>
      <c r="E986">
        <v>13</v>
      </c>
      <c r="F986">
        <v>22</v>
      </c>
      <c r="G986">
        <v>2</v>
      </c>
      <c r="H986">
        <v>52</v>
      </c>
      <c r="I986" t="s">
        <v>1137</v>
      </c>
      <c r="J986">
        <f>cocinacsv[[#This Row],[Precio Unitario]]-cocinacsv[[#This Row],[Costo Unitario]]</f>
        <v>9</v>
      </c>
      <c r="K986">
        <f>cocinacsv[[#This Row],[Precio Unitario]]</f>
        <v>22</v>
      </c>
      <c r="L986" s="1">
        <f>(cocinacsv[[#This Row],[Ganancia neta]]*cocinacsv[[#This Row],[Cantidad Ordenada]])/(cocinacsv[[#This Row],[Precio Unitario]]*cocinacsv[[#This Row],[Cantidad Ordenada]])</f>
        <v>0.40909090909090912</v>
      </c>
      <c r="M986">
        <f>cocinacsv[[#This Row],[Ganancia bruta]]*cocinacsv[[#This Row],[Cantidad Ordenada]]</f>
        <v>44</v>
      </c>
    </row>
    <row r="987" spans="1:13" x14ac:dyDescent="0.25">
      <c r="A987">
        <v>390</v>
      </c>
      <c r="B987">
        <v>9</v>
      </c>
      <c r="C987" t="s">
        <v>71</v>
      </c>
      <c r="D987" t="s">
        <v>1157</v>
      </c>
      <c r="E987">
        <v>15</v>
      </c>
      <c r="F987">
        <v>26</v>
      </c>
      <c r="G987">
        <v>3</v>
      </c>
      <c r="H987">
        <v>13</v>
      </c>
      <c r="I987" t="s">
        <v>1137</v>
      </c>
      <c r="J987">
        <f>cocinacsv[[#This Row],[Precio Unitario]]-cocinacsv[[#This Row],[Costo Unitario]]</f>
        <v>11</v>
      </c>
      <c r="K987">
        <f>cocinacsv[[#This Row],[Precio Unitario]]</f>
        <v>26</v>
      </c>
      <c r="L987" s="1">
        <f>(cocinacsv[[#This Row],[Ganancia neta]]*cocinacsv[[#This Row],[Cantidad Ordenada]])/(cocinacsv[[#This Row],[Precio Unitario]]*cocinacsv[[#This Row],[Cantidad Ordenada]])</f>
        <v>0.42307692307692307</v>
      </c>
      <c r="M987">
        <f>cocinacsv[[#This Row],[Ganancia bruta]]*cocinacsv[[#This Row],[Cantidad Ordenada]]</f>
        <v>78</v>
      </c>
    </row>
    <row r="988" spans="1:13" x14ac:dyDescent="0.25">
      <c r="A988">
        <v>390</v>
      </c>
      <c r="B988">
        <v>9</v>
      </c>
      <c r="C988" t="s">
        <v>42</v>
      </c>
      <c r="D988" t="s">
        <v>1155</v>
      </c>
      <c r="E988">
        <v>13</v>
      </c>
      <c r="F988">
        <v>21</v>
      </c>
      <c r="G988">
        <v>1</v>
      </c>
      <c r="H988">
        <v>28</v>
      </c>
      <c r="I988" t="s">
        <v>1137</v>
      </c>
      <c r="J988">
        <f>cocinacsv[[#This Row],[Precio Unitario]]-cocinacsv[[#This Row],[Costo Unitario]]</f>
        <v>8</v>
      </c>
      <c r="K988">
        <f>cocinacsv[[#This Row],[Precio Unitario]]</f>
        <v>21</v>
      </c>
      <c r="L988" s="1">
        <f>(cocinacsv[[#This Row],[Ganancia neta]]*cocinacsv[[#This Row],[Cantidad Ordenada]])/(cocinacsv[[#This Row],[Precio Unitario]]*cocinacsv[[#This Row],[Cantidad Ordenada]])</f>
        <v>0.38095238095238093</v>
      </c>
      <c r="M988">
        <f>cocinacsv[[#This Row],[Ganancia bruta]]*cocinacsv[[#This Row],[Cantidad Ordenada]]</f>
        <v>21</v>
      </c>
    </row>
    <row r="989" spans="1:13" x14ac:dyDescent="0.25">
      <c r="A989">
        <v>391</v>
      </c>
      <c r="B989">
        <v>15</v>
      </c>
      <c r="C989" t="s">
        <v>92</v>
      </c>
      <c r="D989" t="s">
        <v>1151</v>
      </c>
      <c r="E989">
        <v>13</v>
      </c>
      <c r="F989">
        <v>22</v>
      </c>
      <c r="G989">
        <v>1</v>
      </c>
      <c r="H989">
        <v>35</v>
      </c>
      <c r="I989" t="s">
        <v>1136</v>
      </c>
      <c r="J989">
        <f>cocinacsv[[#This Row],[Precio Unitario]]-cocinacsv[[#This Row],[Costo Unitario]]</f>
        <v>9</v>
      </c>
      <c r="K989">
        <f>cocinacsv[[#This Row],[Precio Unitario]]</f>
        <v>22</v>
      </c>
      <c r="L989" s="1">
        <f>(cocinacsv[[#This Row],[Ganancia neta]]*cocinacsv[[#This Row],[Cantidad Ordenada]])/(cocinacsv[[#This Row],[Precio Unitario]]*cocinacsv[[#This Row],[Cantidad Ordenada]])</f>
        <v>0.40909090909090912</v>
      </c>
      <c r="M989">
        <f>cocinacsv[[#This Row],[Ganancia bruta]]*cocinacsv[[#This Row],[Cantidad Ordenada]]</f>
        <v>22</v>
      </c>
    </row>
    <row r="990" spans="1:13" x14ac:dyDescent="0.25">
      <c r="A990">
        <v>392</v>
      </c>
      <c r="B990">
        <v>14</v>
      </c>
      <c r="C990" t="s">
        <v>105</v>
      </c>
      <c r="D990" t="s">
        <v>1150</v>
      </c>
      <c r="E990">
        <v>19</v>
      </c>
      <c r="F990">
        <v>32</v>
      </c>
      <c r="G990">
        <v>3</v>
      </c>
      <c r="H990">
        <v>17</v>
      </c>
      <c r="I990" t="s">
        <v>1136</v>
      </c>
      <c r="J990">
        <f>cocinacsv[[#This Row],[Precio Unitario]]-cocinacsv[[#This Row],[Costo Unitario]]</f>
        <v>13</v>
      </c>
      <c r="K990">
        <f>cocinacsv[[#This Row],[Precio Unitario]]</f>
        <v>32</v>
      </c>
      <c r="L990" s="1">
        <f>(cocinacsv[[#This Row],[Ganancia neta]]*cocinacsv[[#This Row],[Cantidad Ordenada]])/(cocinacsv[[#This Row],[Precio Unitario]]*cocinacsv[[#This Row],[Cantidad Ordenada]])</f>
        <v>0.40625</v>
      </c>
      <c r="M990">
        <f>cocinacsv[[#This Row],[Ganancia bruta]]*cocinacsv[[#This Row],[Cantidad Ordenada]]</f>
        <v>96</v>
      </c>
    </row>
    <row r="991" spans="1:13" x14ac:dyDescent="0.25">
      <c r="A991">
        <v>392</v>
      </c>
      <c r="B991">
        <v>14</v>
      </c>
      <c r="C991" t="s">
        <v>75</v>
      </c>
      <c r="D991" t="s">
        <v>1139</v>
      </c>
      <c r="E991">
        <v>14</v>
      </c>
      <c r="F991">
        <v>24</v>
      </c>
      <c r="G991">
        <v>1</v>
      </c>
      <c r="H991">
        <v>37</v>
      </c>
      <c r="I991" t="s">
        <v>1137</v>
      </c>
      <c r="J991">
        <f>cocinacsv[[#This Row],[Precio Unitario]]-cocinacsv[[#This Row],[Costo Unitario]]</f>
        <v>10</v>
      </c>
      <c r="K991">
        <f>cocinacsv[[#This Row],[Precio Unitario]]</f>
        <v>24</v>
      </c>
      <c r="L991" s="1">
        <f>(cocinacsv[[#This Row],[Ganancia neta]]*cocinacsv[[#This Row],[Cantidad Ordenada]])/(cocinacsv[[#This Row],[Precio Unitario]]*cocinacsv[[#This Row],[Cantidad Ordenada]])</f>
        <v>0.41666666666666669</v>
      </c>
      <c r="M991">
        <f>cocinacsv[[#This Row],[Ganancia bruta]]*cocinacsv[[#This Row],[Cantidad Ordenada]]</f>
        <v>24</v>
      </c>
    </row>
    <row r="992" spans="1:13" x14ac:dyDescent="0.25">
      <c r="A992">
        <v>393</v>
      </c>
      <c r="B992">
        <v>13</v>
      </c>
      <c r="C992" t="s">
        <v>53</v>
      </c>
      <c r="D992" t="s">
        <v>1148</v>
      </c>
      <c r="E992">
        <v>11</v>
      </c>
      <c r="F992">
        <v>19</v>
      </c>
      <c r="G992">
        <v>2</v>
      </c>
      <c r="H992">
        <v>40</v>
      </c>
      <c r="I992" t="s">
        <v>1136</v>
      </c>
      <c r="J992">
        <f>cocinacsv[[#This Row],[Precio Unitario]]-cocinacsv[[#This Row],[Costo Unitario]]</f>
        <v>8</v>
      </c>
      <c r="K992">
        <f>cocinacsv[[#This Row],[Precio Unitario]]</f>
        <v>19</v>
      </c>
      <c r="L992" s="1">
        <f>(cocinacsv[[#This Row],[Ganancia neta]]*cocinacsv[[#This Row],[Cantidad Ordenada]])/(cocinacsv[[#This Row],[Precio Unitario]]*cocinacsv[[#This Row],[Cantidad Ordenada]])</f>
        <v>0.42105263157894735</v>
      </c>
      <c r="M992">
        <f>cocinacsv[[#This Row],[Ganancia bruta]]*cocinacsv[[#This Row],[Cantidad Ordenada]]</f>
        <v>38</v>
      </c>
    </row>
    <row r="993" spans="1:13" x14ac:dyDescent="0.25">
      <c r="A993">
        <v>393</v>
      </c>
      <c r="B993">
        <v>13</v>
      </c>
      <c r="C993" t="s">
        <v>19</v>
      </c>
      <c r="D993" t="s">
        <v>1149</v>
      </c>
      <c r="E993">
        <v>21</v>
      </c>
      <c r="F993">
        <v>35</v>
      </c>
      <c r="G993">
        <v>3</v>
      </c>
      <c r="H993">
        <v>23</v>
      </c>
      <c r="I993" t="s">
        <v>1136</v>
      </c>
      <c r="J993">
        <f>cocinacsv[[#This Row],[Precio Unitario]]-cocinacsv[[#This Row],[Costo Unitario]]</f>
        <v>14</v>
      </c>
      <c r="K993">
        <f>cocinacsv[[#This Row],[Precio Unitario]]</f>
        <v>35</v>
      </c>
      <c r="L993" s="1">
        <f>(cocinacsv[[#This Row],[Ganancia neta]]*cocinacsv[[#This Row],[Cantidad Ordenada]])/(cocinacsv[[#This Row],[Precio Unitario]]*cocinacsv[[#This Row],[Cantidad Ordenada]])</f>
        <v>0.4</v>
      </c>
      <c r="M993">
        <f>cocinacsv[[#This Row],[Ganancia bruta]]*cocinacsv[[#This Row],[Cantidad Ordenada]]</f>
        <v>105</v>
      </c>
    </row>
    <row r="994" spans="1:13" x14ac:dyDescent="0.25">
      <c r="A994">
        <v>393</v>
      </c>
      <c r="B994">
        <v>13</v>
      </c>
      <c r="C994" t="s">
        <v>42</v>
      </c>
      <c r="D994" t="s">
        <v>1155</v>
      </c>
      <c r="E994">
        <v>13</v>
      </c>
      <c r="F994">
        <v>21</v>
      </c>
      <c r="G994">
        <v>1</v>
      </c>
      <c r="H994">
        <v>20</v>
      </c>
      <c r="I994" t="s">
        <v>1137</v>
      </c>
      <c r="J994">
        <f>cocinacsv[[#This Row],[Precio Unitario]]-cocinacsv[[#This Row],[Costo Unitario]]</f>
        <v>8</v>
      </c>
      <c r="K994">
        <f>cocinacsv[[#This Row],[Precio Unitario]]</f>
        <v>21</v>
      </c>
      <c r="L994" s="1">
        <f>(cocinacsv[[#This Row],[Ganancia neta]]*cocinacsv[[#This Row],[Cantidad Ordenada]])/(cocinacsv[[#This Row],[Precio Unitario]]*cocinacsv[[#This Row],[Cantidad Ordenada]])</f>
        <v>0.38095238095238093</v>
      </c>
      <c r="M994">
        <f>cocinacsv[[#This Row],[Ganancia bruta]]*cocinacsv[[#This Row],[Cantidad Ordenada]]</f>
        <v>21</v>
      </c>
    </row>
    <row r="995" spans="1:13" x14ac:dyDescent="0.25">
      <c r="A995">
        <v>393</v>
      </c>
      <c r="B995">
        <v>13</v>
      </c>
      <c r="C995" t="s">
        <v>92</v>
      </c>
      <c r="D995" t="s">
        <v>1151</v>
      </c>
      <c r="E995">
        <v>13</v>
      </c>
      <c r="F995">
        <v>22</v>
      </c>
      <c r="G995">
        <v>2</v>
      </c>
      <c r="H995">
        <v>26</v>
      </c>
      <c r="I995" t="s">
        <v>1137</v>
      </c>
      <c r="J995">
        <f>cocinacsv[[#This Row],[Precio Unitario]]-cocinacsv[[#This Row],[Costo Unitario]]</f>
        <v>9</v>
      </c>
      <c r="K995">
        <f>cocinacsv[[#This Row],[Precio Unitario]]</f>
        <v>22</v>
      </c>
      <c r="L995" s="1">
        <f>(cocinacsv[[#This Row],[Ganancia neta]]*cocinacsv[[#This Row],[Cantidad Ordenada]])/(cocinacsv[[#This Row],[Precio Unitario]]*cocinacsv[[#This Row],[Cantidad Ordenada]])</f>
        <v>0.40909090909090912</v>
      </c>
      <c r="M995">
        <f>cocinacsv[[#This Row],[Ganancia bruta]]*cocinacsv[[#This Row],[Cantidad Ordenada]]</f>
        <v>44</v>
      </c>
    </row>
    <row r="996" spans="1:13" x14ac:dyDescent="0.25">
      <c r="A996">
        <v>394</v>
      </c>
      <c r="B996">
        <v>17</v>
      </c>
      <c r="C996" t="s">
        <v>75</v>
      </c>
      <c r="D996" t="s">
        <v>1139</v>
      </c>
      <c r="E996">
        <v>14</v>
      </c>
      <c r="F996">
        <v>24</v>
      </c>
      <c r="G996">
        <v>2</v>
      </c>
      <c r="H996">
        <v>5</v>
      </c>
      <c r="I996" t="s">
        <v>1136</v>
      </c>
      <c r="J996">
        <f>cocinacsv[[#This Row],[Precio Unitario]]-cocinacsv[[#This Row],[Costo Unitario]]</f>
        <v>10</v>
      </c>
      <c r="K996">
        <f>cocinacsv[[#This Row],[Precio Unitario]]</f>
        <v>24</v>
      </c>
      <c r="L996" s="1">
        <f>(cocinacsv[[#This Row],[Ganancia neta]]*cocinacsv[[#This Row],[Cantidad Ordenada]])/(cocinacsv[[#This Row],[Precio Unitario]]*cocinacsv[[#This Row],[Cantidad Ordenada]])</f>
        <v>0.41666666666666669</v>
      </c>
      <c r="M996">
        <f>cocinacsv[[#This Row],[Ganancia bruta]]*cocinacsv[[#This Row],[Cantidad Ordenada]]</f>
        <v>48</v>
      </c>
    </row>
    <row r="997" spans="1:13" x14ac:dyDescent="0.25">
      <c r="A997">
        <v>394</v>
      </c>
      <c r="B997">
        <v>17</v>
      </c>
      <c r="C997" t="s">
        <v>26</v>
      </c>
      <c r="D997" t="s">
        <v>1145</v>
      </c>
      <c r="E997">
        <v>17</v>
      </c>
      <c r="F997">
        <v>29</v>
      </c>
      <c r="G997">
        <v>1</v>
      </c>
      <c r="H997">
        <v>42</v>
      </c>
      <c r="I997" t="s">
        <v>1137</v>
      </c>
      <c r="J997">
        <f>cocinacsv[[#This Row],[Precio Unitario]]-cocinacsv[[#This Row],[Costo Unitario]]</f>
        <v>12</v>
      </c>
      <c r="K997">
        <f>cocinacsv[[#This Row],[Precio Unitario]]</f>
        <v>29</v>
      </c>
      <c r="L997" s="1">
        <f>(cocinacsv[[#This Row],[Ganancia neta]]*cocinacsv[[#This Row],[Cantidad Ordenada]])/(cocinacsv[[#This Row],[Precio Unitario]]*cocinacsv[[#This Row],[Cantidad Ordenada]])</f>
        <v>0.41379310344827586</v>
      </c>
      <c r="M997">
        <f>cocinacsv[[#This Row],[Ganancia bruta]]*cocinacsv[[#This Row],[Cantidad Ordenada]]</f>
        <v>29</v>
      </c>
    </row>
    <row r="998" spans="1:13" x14ac:dyDescent="0.25">
      <c r="A998">
        <v>395</v>
      </c>
      <c r="B998">
        <v>2</v>
      </c>
      <c r="C998" t="s">
        <v>53</v>
      </c>
      <c r="D998" t="s">
        <v>1148</v>
      </c>
      <c r="E998">
        <v>11</v>
      </c>
      <c r="F998">
        <v>19</v>
      </c>
      <c r="G998">
        <v>2</v>
      </c>
      <c r="H998">
        <v>8</v>
      </c>
      <c r="I998" t="s">
        <v>1136</v>
      </c>
      <c r="J998">
        <f>cocinacsv[[#This Row],[Precio Unitario]]-cocinacsv[[#This Row],[Costo Unitario]]</f>
        <v>8</v>
      </c>
      <c r="K998">
        <f>cocinacsv[[#This Row],[Precio Unitario]]</f>
        <v>19</v>
      </c>
      <c r="L998" s="1">
        <f>(cocinacsv[[#This Row],[Ganancia neta]]*cocinacsv[[#This Row],[Cantidad Ordenada]])/(cocinacsv[[#This Row],[Precio Unitario]]*cocinacsv[[#This Row],[Cantidad Ordenada]])</f>
        <v>0.42105263157894735</v>
      </c>
      <c r="M998">
        <f>cocinacsv[[#This Row],[Ganancia bruta]]*cocinacsv[[#This Row],[Cantidad Ordenada]]</f>
        <v>38</v>
      </c>
    </row>
    <row r="999" spans="1:13" x14ac:dyDescent="0.25">
      <c r="A999">
        <v>396</v>
      </c>
      <c r="B999">
        <v>11</v>
      </c>
      <c r="C999" t="s">
        <v>66</v>
      </c>
      <c r="D999" t="s">
        <v>1153</v>
      </c>
      <c r="E999">
        <v>12</v>
      </c>
      <c r="F999">
        <v>20</v>
      </c>
      <c r="G999">
        <v>1</v>
      </c>
      <c r="H999">
        <v>31</v>
      </c>
      <c r="I999" t="s">
        <v>1137</v>
      </c>
      <c r="J999">
        <f>cocinacsv[[#This Row],[Precio Unitario]]-cocinacsv[[#This Row],[Costo Unitario]]</f>
        <v>8</v>
      </c>
      <c r="K999">
        <f>cocinacsv[[#This Row],[Precio Unitario]]</f>
        <v>20</v>
      </c>
      <c r="L999" s="1">
        <f>(cocinacsv[[#This Row],[Ganancia neta]]*cocinacsv[[#This Row],[Cantidad Ordenada]])/(cocinacsv[[#This Row],[Precio Unitario]]*cocinacsv[[#This Row],[Cantidad Ordenada]])</f>
        <v>0.4</v>
      </c>
      <c r="M999">
        <f>cocinacsv[[#This Row],[Ganancia bruta]]*cocinacsv[[#This Row],[Cantidad Ordenada]]</f>
        <v>20</v>
      </c>
    </row>
    <row r="1000" spans="1:13" x14ac:dyDescent="0.25">
      <c r="A1000">
        <v>396</v>
      </c>
      <c r="B1000">
        <v>11</v>
      </c>
      <c r="C1000" t="s">
        <v>42</v>
      </c>
      <c r="D1000" t="s">
        <v>1155</v>
      </c>
      <c r="E1000">
        <v>13</v>
      </c>
      <c r="F1000">
        <v>21</v>
      </c>
      <c r="G1000">
        <v>3</v>
      </c>
      <c r="H1000">
        <v>26</v>
      </c>
      <c r="I1000" t="s">
        <v>1137</v>
      </c>
      <c r="J1000">
        <f>cocinacsv[[#This Row],[Precio Unitario]]-cocinacsv[[#This Row],[Costo Unitario]]</f>
        <v>8</v>
      </c>
      <c r="K1000">
        <f>cocinacsv[[#This Row],[Precio Unitario]]</f>
        <v>21</v>
      </c>
      <c r="L1000" s="1">
        <f>(cocinacsv[[#This Row],[Ganancia neta]]*cocinacsv[[#This Row],[Cantidad Ordenada]])/(cocinacsv[[#This Row],[Precio Unitario]]*cocinacsv[[#This Row],[Cantidad Ordenada]])</f>
        <v>0.38095238095238093</v>
      </c>
      <c r="M1000">
        <f>cocinacsv[[#This Row],[Ganancia bruta]]*cocinacsv[[#This Row],[Cantidad Ordenada]]</f>
        <v>63</v>
      </c>
    </row>
    <row r="1001" spans="1:13" x14ac:dyDescent="0.25">
      <c r="A1001">
        <v>397</v>
      </c>
      <c r="B1001">
        <v>4</v>
      </c>
      <c r="C1001" t="s">
        <v>50</v>
      </c>
      <c r="D1001" t="s">
        <v>1142</v>
      </c>
      <c r="E1001">
        <v>16</v>
      </c>
      <c r="F1001">
        <v>27</v>
      </c>
      <c r="G1001">
        <v>2</v>
      </c>
      <c r="H1001">
        <v>10</v>
      </c>
      <c r="I1001" t="s">
        <v>1137</v>
      </c>
      <c r="J1001">
        <f>cocinacsv[[#This Row],[Precio Unitario]]-cocinacsv[[#This Row],[Costo Unitario]]</f>
        <v>11</v>
      </c>
      <c r="K1001">
        <f>cocinacsv[[#This Row],[Precio Unitario]]</f>
        <v>27</v>
      </c>
      <c r="L1001" s="1">
        <f>(cocinacsv[[#This Row],[Ganancia neta]]*cocinacsv[[#This Row],[Cantidad Ordenada]])/(cocinacsv[[#This Row],[Precio Unitario]]*cocinacsv[[#This Row],[Cantidad Ordenada]])</f>
        <v>0.40740740740740738</v>
      </c>
      <c r="M1001">
        <f>cocinacsv[[#This Row],[Ganancia bruta]]*cocinacsv[[#This Row],[Cantidad Ordenada]]</f>
        <v>54</v>
      </c>
    </row>
    <row r="1002" spans="1:13" x14ac:dyDescent="0.25">
      <c r="A1002">
        <v>397</v>
      </c>
      <c r="B1002">
        <v>4</v>
      </c>
      <c r="C1002" t="s">
        <v>56</v>
      </c>
      <c r="D1002" t="s">
        <v>1141</v>
      </c>
      <c r="E1002">
        <v>19</v>
      </c>
      <c r="F1002">
        <v>31</v>
      </c>
      <c r="G1002">
        <v>3</v>
      </c>
      <c r="H1002">
        <v>59</v>
      </c>
      <c r="I1002" t="s">
        <v>1137</v>
      </c>
      <c r="J1002">
        <f>cocinacsv[[#This Row],[Precio Unitario]]-cocinacsv[[#This Row],[Costo Unitario]]</f>
        <v>12</v>
      </c>
      <c r="K1002">
        <f>cocinacsv[[#This Row],[Precio Unitario]]</f>
        <v>31</v>
      </c>
      <c r="L1002" s="1">
        <f>(cocinacsv[[#This Row],[Ganancia neta]]*cocinacsv[[#This Row],[Cantidad Ordenada]])/(cocinacsv[[#This Row],[Precio Unitario]]*cocinacsv[[#This Row],[Cantidad Ordenada]])</f>
        <v>0.38709677419354838</v>
      </c>
      <c r="M1002">
        <f>cocinacsv[[#This Row],[Ganancia bruta]]*cocinacsv[[#This Row],[Cantidad Ordenada]]</f>
        <v>93</v>
      </c>
    </row>
    <row r="1003" spans="1:13" x14ac:dyDescent="0.25">
      <c r="A1003">
        <v>398</v>
      </c>
      <c r="B1003">
        <v>9</v>
      </c>
      <c r="C1003" t="s">
        <v>30</v>
      </c>
      <c r="D1003" t="s">
        <v>1147</v>
      </c>
      <c r="E1003">
        <v>16</v>
      </c>
      <c r="F1003">
        <v>28</v>
      </c>
      <c r="G1003">
        <v>2</v>
      </c>
      <c r="H1003">
        <v>50</v>
      </c>
      <c r="I1003" t="s">
        <v>1136</v>
      </c>
      <c r="J1003">
        <f>cocinacsv[[#This Row],[Precio Unitario]]-cocinacsv[[#This Row],[Costo Unitario]]</f>
        <v>12</v>
      </c>
      <c r="K1003">
        <f>cocinacsv[[#This Row],[Precio Unitario]]</f>
        <v>28</v>
      </c>
      <c r="L1003" s="1">
        <f>(cocinacsv[[#This Row],[Ganancia neta]]*cocinacsv[[#This Row],[Cantidad Ordenada]])/(cocinacsv[[#This Row],[Precio Unitario]]*cocinacsv[[#This Row],[Cantidad Ordenada]])</f>
        <v>0.42857142857142855</v>
      </c>
      <c r="M1003">
        <f>cocinacsv[[#This Row],[Ganancia bruta]]*cocinacsv[[#This Row],[Cantidad Ordenada]]</f>
        <v>56</v>
      </c>
    </row>
    <row r="1004" spans="1:13" x14ac:dyDescent="0.25">
      <c r="A1004">
        <v>398</v>
      </c>
      <c r="B1004">
        <v>9</v>
      </c>
      <c r="C1004" t="s">
        <v>112</v>
      </c>
      <c r="D1004" t="s">
        <v>1146</v>
      </c>
      <c r="E1004">
        <v>20</v>
      </c>
      <c r="F1004">
        <v>33</v>
      </c>
      <c r="G1004">
        <v>2</v>
      </c>
      <c r="H1004">
        <v>21</v>
      </c>
      <c r="I1004" t="s">
        <v>1137</v>
      </c>
      <c r="J1004">
        <f>cocinacsv[[#This Row],[Precio Unitario]]-cocinacsv[[#This Row],[Costo Unitario]]</f>
        <v>13</v>
      </c>
      <c r="K1004">
        <f>cocinacsv[[#This Row],[Precio Unitario]]</f>
        <v>33</v>
      </c>
      <c r="L1004" s="1">
        <f>(cocinacsv[[#This Row],[Ganancia neta]]*cocinacsv[[#This Row],[Cantidad Ordenada]])/(cocinacsv[[#This Row],[Precio Unitario]]*cocinacsv[[#This Row],[Cantidad Ordenada]])</f>
        <v>0.39393939393939392</v>
      </c>
      <c r="M1004">
        <f>cocinacsv[[#This Row],[Ganancia bruta]]*cocinacsv[[#This Row],[Cantidad Ordenada]]</f>
        <v>66</v>
      </c>
    </row>
    <row r="1005" spans="1:13" x14ac:dyDescent="0.25">
      <c r="A1005">
        <v>399</v>
      </c>
      <c r="B1005">
        <v>7</v>
      </c>
      <c r="C1005" t="s">
        <v>112</v>
      </c>
      <c r="D1005" t="s">
        <v>1146</v>
      </c>
      <c r="E1005">
        <v>20</v>
      </c>
      <c r="F1005">
        <v>33</v>
      </c>
      <c r="G1005">
        <v>3</v>
      </c>
      <c r="H1005">
        <v>45</v>
      </c>
      <c r="I1005" t="s">
        <v>1136</v>
      </c>
      <c r="J1005">
        <f>cocinacsv[[#This Row],[Precio Unitario]]-cocinacsv[[#This Row],[Costo Unitario]]</f>
        <v>13</v>
      </c>
      <c r="K1005">
        <f>cocinacsv[[#This Row],[Precio Unitario]]</f>
        <v>33</v>
      </c>
      <c r="L1005" s="1">
        <f>(cocinacsv[[#This Row],[Ganancia neta]]*cocinacsv[[#This Row],[Cantidad Ordenada]])/(cocinacsv[[#This Row],[Precio Unitario]]*cocinacsv[[#This Row],[Cantidad Ordenada]])</f>
        <v>0.39393939393939392</v>
      </c>
      <c r="M1005">
        <f>cocinacsv[[#This Row],[Ganancia bruta]]*cocinacsv[[#This Row],[Cantidad Ordenada]]</f>
        <v>99</v>
      </c>
    </row>
    <row r="1006" spans="1:13" x14ac:dyDescent="0.25">
      <c r="A1006">
        <v>399</v>
      </c>
      <c r="B1006">
        <v>7</v>
      </c>
      <c r="C1006" t="s">
        <v>44</v>
      </c>
      <c r="D1006" t="s">
        <v>1144</v>
      </c>
      <c r="E1006">
        <v>22</v>
      </c>
      <c r="F1006">
        <v>36</v>
      </c>
      <c r="G1006">
        <v>3</v>
      </c>
      <c r="H1006">
        <v>46</v>
      </c>
      <c r="I1006" t="s">
        <v>1137</v>
      </c>
      <c r="J1006">
        <f>cocinacsv[[#This Row],[Precio Unitario]]-cocinacsv[[#This Row],[Costo Unitario]]</f>
        <v>14</v>
      </c>
      <c r="K1006">
        <f>cocinacsv[[#This Row],[Precio Unitario]]</f>
        <v>36</v>
      </c>
      <c r="L1006" s="1">
        <f>(cocinacsv[[#This Row],[Ganancia neta]]*cocinacsv[[#This Row],[Cantidad Ordenada]])/(cocinacsv[[#This Row],[Precio Unitario]]*cocinacsv[[#This Row],[Cantidad Ordenada]])</f>
        <v>0.3888888888888889</v>
      </c>
      <c r="M1006">
        <f>cocinacsv[[#This Row],[Ganancia bruta]]*cocinacsv[[#This Row],[Cantidad Ordenada]]</f>
        <v>108</v>
      </c>
    </row>
    <row r="1007" spans="1:13" x14ac:dyDescent="0.25">
      <c r="A1007">
        <v>400</v>
      </c>
      <c r="B1007">
        <v>9</v>
      </c>
      <c r="C1007" t="s">
        <v>34</v>
      </c>
      <c r="D1007" t="s">
        <v>1143</v>
      </c>
      <c r="E1007">
        <v>25</v>
      </c>
      <c r="F1007">
        <v>40</v>
      </c>
      <c r="G1007">
        <v>2</v>
      </c>
      <c r="H1007">
        <v>28</v>
      </c>
      <c r="I1007" t="s">
        <v>1136</v>
      </c>
      <c r="J1007">
        <f>cocinacsv[[#This Row],[Precio Unitario]]-cocinacsv[[#This Row],[Costo Unitario]]</f>
        <v>15</v>
      </c>
      <c r="K1007">
        <f>cocinacsv[[#This Row],[Precio Unitario]]</f>
        <v>40</v>
      </c>
      <c r="L1007" s="1">
        <f>(cocinacsv[[#This Row],[Ganancia neta]]*cocinacsv[[#This Row],[Cantidad Ordenada]])/(cocinacsv[[#This Row],[Precio Unitario]]*cocinacsv[[#This Row],[Cantidad Ordenada]])</f>
        <v>0.375</v>
      </c>
      <c r="M1007">
        <f>cocinacsv[[#This Row],[Ganancia bruta]]*cocinacsv[[#This Row],[Cantidad Ordenada]]</f>
        <v>80</v>
      </c>
    </row>
    <row r="1008" spans="1:13" x14ac:dyDescent="0.25">
      <c r="A1008">
        <v>400</v>
      </c>
      <c r="B1008">
        <v>9</v>
      </c>
      <c r="C1008" t="s">
        <v>30</v>
      </c>
      <c r="D1008" t="s">
        <v>1147</v>
      </c>
      <c r="E1008">
        <v>16</v>
      </c>
      <c r="F1008">
        <v>28</v>
      </c>
      <c r="G1008">
        <v>2</v>
      </c>
      <c r="H1008">
        <v>13</v>
      </c>
      <c r="I1008" t="s">
        <v>1136</v>
      </c>
      <c r="J1008">
        <f>cocinacsv[[#This Row],[Precio Unitario]]-cocinacsv[[#This Row],[Costo Unitario]]</f>
        <v>12</v>
      </c>
      <c r="K1008">
        <f>cocinacsv[[#This Row],[Precio Unitario]]</f>
        <v>28</v>
      </c>
      <c r="L1008" s="1">
        <f>(cocinacsv[[#This Row],[Ganancia neta]]*cocinacsv[[#This Row],[Cantidad Ordenada]])/(cocinacsv[[#This Row],[Precio Unitario]]*cocinacsv[[#This Row],[Cantidad Ordenada]])</f>
        <v>0.42857142857142855</v>
      </c>
      <c r="M1008">
        <f>cocinacsv[[#This Row],[Ganancia bruta]]*cocinacsv[[#This Row],[Cantidad Ordenada]]</f>
        <v>56</v>
      </c>
    </row>
    <row r="1009" spans="1:13" x14ac:dyDescent="0.25">
      <c r="A1009">
        <v>400</v>
      </c>
      <c r="B1009">
        <v>9</v>
      </c>
      <c r="C1009" t="s">
        <v>56</v>
      </c>
      <c r="D1009" t="s">
        <v>1141</v>
      </c>
      <c r="E1009">
        <v>19</v>
      </c>
      <c r="F1009">
        <v>31</v>
      </c>
      <c r="G1009">
        <v>2</v>
      </c>
      <c r="H1009">
        <v>38</v>
      </c>
      <c r="I1009" t="s">
        <v>1137</v>
      </c>
      <c r="J1009">
        <f>cocinacsv[[#This Row],[Precio Unitario]]-cocinacsv[[#This Row],[Costo Unitario]]</f>
        <v>12</v>
      </c>
      <c r="K1009">
        <f>cocinacsv[[#This Row],[Precio Unitario]]</f>
        <v>31</v>
      </c>
      <c r="L1009" s="1">
        <f>(cocinacsv[[#This Row],[Ganancia neta]]*cocinacsv[[#This Row],[Cantidad Ordenada]])/(cocinacsv[[#This Row],[Precio Unitario]]*cocinacsv[[#This Row],[Cantidad Ordenada]])</f>
        <v>0.38709677419354838</v>
      </c>
      <c r="M1009">
        <f>cocinacsv[[#This Row],[Ganancia bruta]]*cocinacsv[[#This Row],[Cantidad Ordenada]]</f>
        <v>62</v>
      </c>
    </row>
    <row r="1010" spans="1:13" x14ac:dyDescent="0.25">
      <c r="A1010">
        <v>401</v>
      </c>
      <c r="B1010">
        <v>16</v>
      </c>
      <c r="C1010" t="s">
        <v>42</v>
      </c>
      <c r="D1010" t="s">
        <v>1155</v>
      </c>
      <c r="E1010">
        <v>13</v>
      </c>
      <c r="F1010">
        <v>21</v>
      </c>
      <c r="G1010">
        <v>2</v>
      </c>
      <c r="H1010">
        <v>20</v>
      </c>
      <c r="I1010" t="s">
        <v>1136</v>
      </c>
      <c r="J1010">
        <f>cocinacsv[[#This Row],[Precio Unitario]]-cocinacsv[[#This Row],[Costo Unitario]]</f>
        <v>8</v>
      </c>
      <c r="K1010">
        <f>cocinacsv[[#This Row],[Precio Unitario]]</f>
        <v>21</v>
      </c>
      <c r="L1010" s="1">
        <f>(cocinacsv[[#This Row],[Ganancia neta]]*cocinacsv[[#This Row],[Cantidad Ordenada]])/(cocinacsv[[#This Row],[Precio Unitario]]*cocinacsv[[#This Row],[Cantidad Ordenada]])</f>
        <v>0.38095238095238093</v>
      </c>
      <c r="M1010">
        <f>cocinacsv[[#This Row],[Ganancia bruta]]*cocinacsv[[#This Row],[Cantidad Ordenada]]</f>
        <v>42</v>
      </c>
    </row>
    <row r="1011" spans="1:13" x14ac:dyDescent="0.25">
      <c r="A1011">
        <v>402</v>
      </c>
      <c r="B1011">
        <v>18</v>
      </c>
      <c r="C1011" t="s">
        <v>60</v>
      </c>
      <c r="D1011" t="s">
        <v>1158</v>
      </c>
      <c r="E1011">
        <v>15</v>
      </c>
      <c r="F1011">
        <v>25</v>
      </c>
      <c r="G1011">
        <v>2</v>
      </c>
      <c r="H1011">
        <v>16</v>
      </c>
      <c r="I1011" t="s">
        <v>1137</v>
      </c>
      <c r="J1011">
        <f>cocinacsv[[#This Row],[Precio Unitario]]-cocinacsv[[#This Row],[Costo Unitario]]</f>
        <v>10</v>
      </c>
      <c r="K1011">
        <f>cocinacsv[[#This Row],[Precio Unitario]]</f>
        <v>25</v>
      </c>
      <c r="L1011" s="1">
        <f>(cocinacsv[[#This Row],[Ganancia neta]]*cocinacsv[[#This Row],[Cantidad Ordenada]])/(cocinacsv[[#This Row],[Precio Unitario]]*cocinacsv[[#This Row],[Cantidad Ordenada]])</f>
        <v>0.4</v>
      </c>
      <c r="M1011">
        <f>cocinacsv[[#This Row],[Ganancia bruta]]*cocinacsv[[#This Row],[Cantidad Ordenada]]</f>
        <v>50</v>
      </c>
    </row>
    <row r="1012" spans="1:13" x14ac:dyDescent="0.25">
      <c r="A1012">
        <v>402</v>
      </c>
      <c r="B1012">
        <v>18</v>
      </c>
      <c r="C1012" t="s">
        <v>53</v>
      </c>
      <c r="D1012" t="s">
        <v>1148</v>
      </c>
      <c r="E1012">
        <v>11</v>
      </c>
      <c r="F1012">
        <v>19</v>
      </c>
      <c r="G1012">
        <v>3</v>
      </c>
      <c r="H1012">
        <v>29</v>
      </c>
      <c r="I1012" t="s">
        <v>1137</v>
      </c>
      <c r="J1012">
        <f>cocinacsv[[#This Row],[Precio Unitario]]-cocinacsv[[#This Row],[Costo Unitario]]</f>
        <v>8</v>
      </c>
      <c r="K1012">
        <f>cocinacsv[[#This Row],[Precio Unitario]]</f>
        <v>19</v>
      </c>
      <c r="L1012" s="1">
        <f>(cocinacsv[[#This Row],[Ganancia neta]]*cocinacsv[[#This Row],[Cantidad Ordenada]])/(cocinacsv[[#This Row],[Precio Unitario]]*cocinacsv[[#This Row],[Cantidad Ordenada]])</f>
        <v>0.42105263157894735</v>
      </c>
      <c r="M1012">
        <f>cocinacsv[[#This Row],[Ganancia bruta]]*cocinacsv[[#This Row],[Cantidad Ordenada]]</f>
        <v>57</v>
      </c>
    </row>
    <row r="1013" spans="1:13" x14ac:dyDescent="0.25">
      <c r="A1013">
        <v>402</v>
      </c>
      <c r="B1013">
        <v>18</v>
      </c>
      <c r="C1013" t="s">
        <v>92</v>
      </c>
      <c r="D1013" t="s">
        <v>1151</v>
      </c>
      <c r="E1013">
        <v>13</v>
      </c>
      <c r="F1013">
        <v>22</v>
      </c>
      <c r="G1013">
        <v>2</v>
      </c>
      <c r="H1013">
        <v>21</v>
      </c>
      <c r="I1013" t="s">
        <v>1136</v>
      </c>
      <c r="J1013">
        <f>cocinacsv[[#This Row],[Precio Unitario]]-cocinacsv[[#This Row],[Costo Unitario]]</f>
        <v>9</v>
      </c>
      <c r="K1013">
        <f>cocinacsv[[#This Row],[Precio Unitario]]</f>
        <v>22</v>
      </c>
      <c r="L1013" s="1">
        <f>(cocinacsv[[#This Row],[Ganancia neta]]*cocinacsv[[#This Row],[Cantidad Ordenada]])/(cocinacsv[[#This Row],[Precio Unitario]]*cocinacsv[[#This Row],[Cantidad Ordenada]])</f>
        <v>0.40909090909090912</v>
      </c>
      <c r="M1013">
        <f>cocinacsv[[#This Row],[Ganancia bruta]]*cocinacsv[[#This Row],[Cantidad Ordenada]]</f>
        <v>44</v>
      </c>
    </row>
    <row r="1014" spans="1:13" x14ac:dyDescent="0.25">
      <c r="A1014">
        <v>403</v>
      </c>
      <c r="B1014">
        <v>14</v>
      </c>
      <c r="C1014" t="s">
        <v>92</v>
      </c>
      <c r="D1014" t="s">
        <v>1151</v>
      </c>
      <c r="E1014">
        <v>13</v>
      </c>
      <c r="F1014">
        <v>22</v>
      </c>
      <c r="G1014">
        <v>3</v>
      </c>
      <c r="H1014">
        <v>17</v>
      </c>
      <c r="I1014" t="s">
        <v>1136</v>
      </c>
      <c r="J1014">
        <f>cocinacsv[[#This Row],[Precio Unitario]]-cocinacsv[[#This Row],[Costo Unitario]]</f>
        <v>9</v>
      </c>
      <c r="K1014">
        <f>cocinacsv[[#This Row],[Precio Unitario]]</f>
        <v>22</v>
      </c>
      <c r="L1014" s="1">
        <f>(cocinacsv[[#This Row],[Ganancia neta]]*cocinacsv[[#This Row],[Cantidad Ordenada]])/(cocinacsv[[#This Row],[Precio Unitario]]*cocinacsv[[#This Row],[Cantidad Ordenada]])</f>
        <v>0.40909090909090912</v>
      </c>
      <c r="M1014">
        <f>cocinacsv[[#This Row],[Ganancia bruta]]*cocinacsv[[#This Row],[Cantidad Ordenada]]</f>
        <v>66</v>
      </c>
    </row>
    <row r="1015" spans="1:13" x14ac:dyDescent="0.25">
      <c r="A1015">
        <v>403</v>
      </c>
      <c r="B1015">
        <v>14</v>
      </c>
      <c r="C1015" t="s">
        <v>46</v>
      </c>
      <c r="D1015" t="s">
        <v>1156</v>
      </c>
      <c r="E1015">
        <v>10</v>
      </c>
      <c r="F1015">
        <v>18</v>
      </c>
      <c r="G1015">
        <v>2</v>
      </c>
      <c r="H1015">
        <v>5</v>
      </c>
      <c r="I1015" t="s">
        <v>1137</v>
      </c>
      <c r="J1015">
        <f>cocinacsv[[#This Row],[Precio Unitario]]-cocinacsv[[#This Row],[Costo Unitario]]</f>
        <v>8</v>
      </c>
      <c r="K1015">
        <f>cocinacsv[[#This Row],[Precio Unitario]]</f>
        <v>18</v>
      </c>
      <c r="L1015" s="1">
        <f>(cocinacsv[[#This Row],[Ganancia neta]]*cocinacsv[[#This Row],[Cantidad Ordenada]])/(cocinacsv[[#This Row],[Precio Unitario]]*cocinacsv[[#This Row],[Cantidad Ordenada]])</f>
        <v>0.44444444444444442</v>
      </c>
      <c r="M1015">
        <f>cocinacsv[[#This Row],[Ganancia bruta]]*cocinacsv[[#This Row],[Cantidad Ordenada]]</f>
        <v>36</v>
      </c>
    </row>
    <row r="1016" spans="1:13" x14ac:dyDescent="0.25">
      <c r="A1016">
        <v>403</v>
      </c>
      <c r="B1016">
        <v>14</v>
      </c>
      <c r="C1016" t="s">
        <v>105</v>
      </c>
      <c r="D1016" t="s">
        <v>1150</v>
      </c>
      <c r="E1016">
        <v>19</v>
      </c>
      <c r="F1016">
        <v>32</v>
      </c>
      <c r="G1016">
        <v>2</v>
      </c>
      <c r="H1016">
        <v>8</v>
      </c>
      <c r="I1016" t="s">
        <v>1137</v>
      </c>
      <c r="J1016">
        <f>cocinacsv[[#This Row],[Precio Unitario]]-cocinacsv[[#This Row],[Costo Unitario]]</f>
        <v>13</v>
      </c>
      <c r="K1016">
        <f>cocinacsv[[#This Row],[Precio Unitario]]</f>
        <v>32</v>
      </c>
      <c r="L1016" s="1">
        <f>(cocinacsv[[#This Row],[Ganancia neta]]*cocinacsv[[#This Row],[Cantidad Ordenada]])/(cocinacsv[[#This Row],[Precio Unitario]]*cocinacsv[[#This Row],[Cantidad Ordenada]])</f>
        <v>0.40625</v>
      </c>
      <c r="M1016">
        <f>cocinacsv[[#This Row],[Ganancia bruta]]*cocinacsv[[#This Row],[Cantidad Ordenada]]</f>
        <v>64</v>
      </c>
    </row>
    <row r="1017" spans="1:13" x14ac:dyDescent="0.25">
      <c r="A1017">
        <v>403</v>
      </c>
      <c r="B1017">
        <v>14</v>
      </c>
      <c r="C1017" t="s">
        <v>75</v>
      </c>
      <c r="D1017" t="s">
        <v>1139</v>
      </c>
      <c r="E1017">
        <v>14</v>
      </c>
      <c r="F1017">
        <v>24</v>
      </c>
      <c r="G1017">
        <v>1</v>
      </c>
      <c r="H1017">
        <v>55</v>
      </c>
      <c r="I1017" t="s">
        <v>1137</v>
      </c>
      <c r="J1017">
        <f>cocinacsv[[#This Row],[Precio Unitario]]-cocinacsv[[#This Row],[Costo Unitario]]</f>
        <v>10</v>
      </c>
      <c r="K1017">
        <f>cocinacsv[[#This Row],[Precio Unitario]]</f>
        <v>24</v>
      </c>
      <c r="L1017" s="1">
        <f>(cocinacsv[[#This Row],[Ganancia neta]]*cocinacsv[[#This Row],[Cantidad Ordenada]])/(cocinacsv[[#This Row],[Precio Unitario]]*cocinacsv[[#This Row],[Cantidad Ordenada]])</f>
        <v>0.41666666666666669</v>
      </c>
      <c r="M1017">
        <f>cocinacsv[[#This Row],[Ganancia bruta]]*cocinacsv[[#This Row],[Cantidad Ordenada]]</f>
        <v>24</v>
      </c>
    </row>
    <row r="1018" spans="1:13" x14ac:dyDescent="0.25">
      <c r="A1018">
        <v>404</v>
      </c>
      <c r="B1018">
        <v>17</v>
      </c>
      <c r="C1018" t="s">
        <v>42</v>
      </c>
      <c r="D1018" t="s">
        <v>1155</v>
      </c>
      <c r="E1018">
        <v>13</v>
      </c>
      <c r="F1018">
        <v>21</v>
      </c>
      <c r="G1018">
        <v>2</v>
      </c>
      <c r="H1018">
        <v>20</v>
      </c>
      <c r="I1018" t="s">
        <v>1136</v>
      </c>
      <c r="J1018">
        <f>cocinacsv[[#This Row],[Precio Unitario]]-cocinacsv[[#This Row],[Costo Unitario]]</f>
        <v>8</v>
      </c>
      <c r="K1018">
        <f>cocinacsv[[#This Row],[Precio Unitario]]</f>
        <v>21</v>
      </c>
      <c r="L1018" s="1">
        <f>(cocinacsv[[#This Row],[Ganancia neta]]*cocinacsv[[#This Row],[Cantidad Ordenada]])/(cocinacsv[[#This Row],[Precio Unitario]]*cocinacsv[[#This Row],[Cantidad Ordenada]])</f>
        <v>0.38095238095238093</v>
      </c>
      <c r="M1018">
        <f>cocinacsv[[#This Row],[Ganancia bruta]]*cocinacsv[[#This Row],[Cantidad Ordenada]]</f>
        <v>42</v>
      </c>
    </row>
    <row r="1019" spans="1:13" x14ac:dyDescent="0.25">
      <c r="A1019">
        <v>404</v>
      </c>
      <c r="B1019">
        <v>17</v>
      </c>
      <c r="C1019" t="s">
        <v>66</v>
      </c>
      <c r="D1019" t="s">
        <v>1153</v>
      </c>
      <c r="E1019">
        <v>12</v>
      </c>
      <c r="F1019">
        <v>20</v>
      </c>
      <c r="G1019">
        <v>1</v>
      </c>
      <c r="H1019">
        <v>53</v>
      </c>
      <c r="I1019" t="s">
        <v>1137</v>
      </c>
      <c r="J1019">
        <f>cocinacsv[[#This Row],[Precio Unitario]]-cocinacsv[[#This Row],[Costo Unitario]]</f>
        <v>8</v>
      </c>
      <c r="K1019">
        <f>cocinacsv[[#This Row],[Precio Unitario]]</f>
        <v>20</v>
      </c>
      <c r="L1019" s="1">
        <f>(cocinacsv[[#This Row],[Ganancia neta]]*cocinacsv[[#This Row],[Cantidad Ordenada]])/(cocinacsv[[#This Row],[Precio Unitario]]*cocinacsv[[#This Row],[Cantidad Ordenada]])</f>
        <v>0.4</v>
      </c>
      <c r="M1019">
        <f>cocinacsv[[#This Row],[Ganancia bruta]]*cocinacsv[[#This Row],[Cantidad Ordenada]]</f>
        <v>20</v>
      </c>
    </row>
    <row r="1020" spans="1:13" x14ac:dyDescent="0.25">
      <c r="A1020">
        <v>404</v>
      </c>
      <c r="B1020">
        <v>17</v>
      </c>
      <c r="C1020" t="s">
        <v>34</v>
      </c>
      <c r="D1020" t="s">
        <v>1143</v>
      </c>
      <c r="E1020">
        <v>25</v>
      </c>
      <c r="F1020">
        <v>40</v>
      </c>
      <c r="G1020">
        <v>3</v>
      </c>
      <c r="H1020">
        <v>29</v>
      </c>
      <c r="I1020" t="s">
        <v>1137</v>
      </c>
      <c r="J1020">
        <f>cocinacsv[[#This Row],[Precio Unitario]]-cocinacsv[[#This Row],[Costo Unitario]]</f>
        <v>15</v>
      </c>
      <c r="K1020">
        <f>cocinacsv[[#This Row],[Precio Unitario]]</f>
        <v>40</v>
      </c>
      <c r="L1020" s="1">
        <f>(cocinacsv[[#This Row],[Ganancia neta]]*cocinacsv[[#This Row],[Cantidad Ordenada]])/(cocinacsv[[#This Row],[Precio Unitario]]*cocinacsv[[#This Row],[Cantidad Ordenada]])</f>
        <v>0.375</v>
      </c>
      <c r="M1020">
        <f>cocinacsv[[#This Row],[Ganancia bruta]]*cocinacsv[[#This Row],[Cantidad Ordenada]]</f>
        <v>120</v>
      </c>
    </row>
    <row r="1021" spans="1:13" x14ac:dyDescent="0.25">
      <c r="A1021">
        <v>405</v>
      </c>
      <c r="B1021">
        <v>5</v>
      </c>
      <c r="C1021" t="s">
        <v>71</v>
      </c>
      <c r="D1021" t="s">
        <v>1157</v>
      </c>
      <c r="E1021">
        <v>15</v>
      </c>
      <c r="F1021">
        <v>26</v>
      </c>
      <c r="G1021">
        <v>1</v>
      </c>
      <c r="H1021">
        <v>41</v>
      </c>
      <c r="I1021" t="s">
        <v>1137</v>
      </c>
      <c r="J1021">
        <f>cocinacsv[[#This Row],[Precio Unitario]]-cocinacsv[[#This Row],[Costo Unitario]]</f>
        <v>11</v>
      </c>
      <c r="K1021">
        <f>cocinacsv[[#This Row],[Precio Unitario]]</f>
        <v>26</v>
      </c>
      <c r="L1021" s="1">
        <f>(cocinacsv[[#This Row],[Ganancia neta]]*cocinacsv[[#This Row],[Cantidad Ordenada]])/(cocinacsv[[#This Row],[Precio Unitario]]*cocinacsv[[#This Row],[Cantidad Ordenada]])</f>
        <v>0.42307692307692307</v>
      </c>
      <c r="M1021">
        <f>cocinacsv[[#This Row],[Ganancia bruta]]*cocinacsv[[#This Row],[Cantidad Ordenada]]</f>
        <v>26</v>
      </c>
    </row>
    <row r="1022" spans="1:13" x14ac:dyDescent="0.25">
      <c r="A1022">
        <v>405</v>
      </c>
      <c r="B1022">
        <v>5</v>
      </c>
      <c r="C1022" t="s">
        <v>34</v>
      </c>
      <c r="D1022" t="s">
        <v>1143</v>
      </c>
      <c r="E1022">
        <v>25</v>
      </c>
      <c r="F1022">
        <v>40</v>
      </c>
      <c r="G1022">
        <v>1</v>
      </c>
      <c r="H1022">
        <v>44</v>
      </c>
      <c r="I1022" t="s">
        <v>1136</v>
      </c>
      <c r="J1022">
        <f>cocinacsv[[#This Row],[Precio Unitario]]-cocinacsv[[#This Row],[Costo Unitario]]</f>
        <v>15</v>
      </c>
      <c r="K1022">
        <f>cocinacsv[[#This Row],[Precio Unitario]]</f>
        <v>40</v>
      </c>
      <c r="L1022" s="1">
        <f>(cocinacsv[[#This Row],[Ganancia neta]]*cocinacsv[[#This Row],[Cantidad Ordenada]])/(cocinacsv[[#This Row],[Precio Unitario]]*cocinacsv[[#This Row],[Cantidad Ordenada]])</f>
        <v>0.375</v>
      </c>
      <c r="M1022">
        <f>cocinacsv[[#This Row],[Ganancia bruta]]*cocinacsv[[#This Row],[Cantidad Ordenada]]</f>
        <v>40</v>
      </c>
    </row>
    <row r="1023" spans="1:13" x14ac:dyDescent="0.25">
      <c r="A1023">
        <v>405</v>
      </c>
      <c r="B1023">
        <v>5</v>
      </c>
      <c r="C1023" t="s">
        <v>66</v>
      </c>
      <c r="D1023" t="s">
        <v>1153</v>
      </c>
      <c r="E1023">
        <v>12</v>
      </c>
      <c r="F1023">
        <v>20</v>
      </c>
      <c r="G1023">
        <v>2</v>
      </c>
      <c r="H1023">
        <v>13</v>
      </c>
      <c r="I1023" t="s">
        <v>1137</v>
      </c>
      <c r="J1023">
        <f>cocinacsv[[#This Row],[Precio Unitario]]-cocinacsv[[#This Row],[Costo Unitario]]</f>
        <v>8</v>
      </c>
      <c r="K1023">
        <f>cocinacsv[[#This Row],[Precio Unitario]]</f>
        <v>20</v>
      </c>
      <c r="L1023" s="1">
        <f>(cocinacsv[[#This Row],[Ganancia neta]]*cocinacsv[[#This Row],[Cantidad Ordenada]])/(cocinacsv[[#This Row],[Precio Unitario]]*cocinacsv[[#This Row],[Cantidad Ordenada]])</f>
        <v>0.4</v>
      </c>
      <c r="M1023">
        <f>cocinacsv[[#This Row],[Ganancia bruta]]*cocinacsv[[#This Row],[Cantidad Ordenada]]</f>
        <v>40</v>
      </c>
    </row>
    <row r="1024" spans="1:13" x14ac:dyDescent="0.25">
      <c r="A1024">
        <v>406</v>
      </c>
      <c r="B1024">
        <v>14</v>
      </c>
      <c r="C1024" t="s">
        <v>66</v>
      </c>
      <c r="D1024" t="s">
        <v>1153</v>
      </c>
      <c r="E1024">
        <v>12</v>
      </c>
      <c r="F1024">
        <v>20</v>
      </c>
      <c r="G1024">
        <v>3</v>
      </c>
      <c r="H1024">
        <v>6</v>
      </c>
      <c r="I1024" t="s">
        <v>1136</v>
      </c>
      <c r="J1024">
        <f>cocinacsv[[#This Row],[Precio Unitario]]-cocinacsv[[#This Row],[Costo Unitario]]</f>
        <v>8</v>
      </c>
      <c r="K1024">
        <f>cocinacsv[[#This Row],[Precio Unitario]]</f>
        <v>20</v>
      </c>
      <c r="L1024" s="1">
        <f>(cocinacsv[[#This Row],[Ganancia neta]]*cocinacsv[[#This Row],[Cantidad Ordenada]])/(cocinacsv[[#This Row],[Precio Unitario]]*cocinacsv[[#This Row],[Cantidad Ordenada]])</f>
        <v>0.4</v>
      </c>
      <c r="M1024">
        <f>cocinacsv[[#This Row],[Ganancia bruta]]*cocinacsv[[#This Row],[Cantidad Ordenada]]</f>
        <v>60</v>
      </c>
    </row>
    <row r="1025" spans="1:13" x14ac:dyDescent="0.25">
      <c r="A1025">
        <v>406</v>
      </c>
      <c r="B1025">
        <v>14</v>
      </c>
      <c r="C1025" t="s">
        <v>19</v>
      </c>
      <c r="D1025" t="s">
        <v>1149</v>
      </c>
      <c r="E1025">
        <v>21</v>
      </c>
      <c r="F1025">
        <v>35</v>
      </c>
      <c r="G1025">
        <v>2</v>
      </c>
      <c r="H1025">
        <v>56</v>
      </c>
      <c r="I1025" t="s">
        <v>1136</v>
      </c>
      <c r="J1025">
        <f>cocinacsv[[#This Row],[Precio Unitario]]-cocinacsv[[#This Row],[Costo Unitario]]</f>
        <v>14</v>
      </c>
      <c r="K1025">
        <f>cocinacsv[[#This Row],[Precio Unitario]]</f>
        <v>35</v>
      </c>
      <c r="L1025" s="1">
        <f>(cocinacsv[[#This Row],[Ganancia neta]]*cocinacsv[[#This Row],[Cantidad Ordenada]])/(cocinacsv[[#This Row],[Precio Unitario]]*cocinacsv[[#This Row],[Cantidad Ordenada]])</f>
        <v>0.4</v>
      </c>
      <c r="M1025">
        <f>cocinacsv[[#This Row],[Ganancia bruta]]*cocinacsv[[#This Row],[Cantidad Ordenada]]</f>
        <v>70</v>
      </c>
    </row>
    <row r="1026" spans="1:13" x14ac:dyDescent="0.25">
      <c r="A1026">
        <v>406</v>
      </c>
      <c r="B1026">
        <v>14</v>
      </c>
      <c r="C1026" t="s">
        <v>60</v>
      </c>
      <c r="D1026" t="s">
        <v>1158</v>
      </c>
      <c r="E1026">
        <v>15</v>
      </c>
      <c r="F1026">
        <v>25</v>
      </c>
      <c r="G1026">
        <v>1</v>
      </c>
      <c r="H1026">
        <v>55</v>
      </c>
      <c r="I1026" t="s">
        <v>1137</v>
      </c>
      <c r="J1026">
        <f>cocinacsv[[#This Row],[Precio Unitario]]-cocinacsv[[#This Row],[Costo Unitario]]</f>
        <v>10</v>
      </c>
      <c r="K1026">
        <f>cocinacsv[[#This Row],[Precio Unitario]]</f>
        <v>25</v>
      </c>
      <c r="L1026" s="1">
        <f>(cocinacsv[[#This Row],[Ganancia neta]]*cocinacsv[[#This Row],[Cantidad Ordenada]])/(cocinacsv[[#This Row],[Precio Unitario]]*cocinacsv[[#This Row],[Cantidad Ordenada]])</f>
        <v>0.4</v>
      </c>
      <c r="M1026">
        <f>cocinacsv[[#This Row],[Ganancia bruta]]*cocinacsv[[#This Row],[Cantidad Ordenada]]</f>
        <v>25</v>
      </c>
    </row>
    <row r="1027" spans="1:13" x14ac:dyDescent="0.25">
      <c r="A1027">
        <v>407</v>
      </c>
      <c r="B1027">
        <v>4</v>
      </c>
      <c r="C1027" t="s">
        <v>66</v>
      </c>
      <c r="D1027" t="s">
        <v>1153</v>
      </c>
      <c r="E1027">
        <v>12</v>
      </c>
      <c r="F1027">
        <v>20</v>
      </c>
      <c r="G1027">
        <v>3</v>
      </c>
      <c r="H1027">
        <v>32</v>
      </c>
      <c r="I1027" t="s">
        <v>1136</v>
      </c>
      <c r="J1027">
        <f>cocinacsv[[#This Row],[Precio Unitario]]-cocinacsv[[#This Row],[Costo Unitario]]</f>
        <v>8</v>
      </c>
      <c r="K1027">
        <f>cocinacsv[[#This Row],[Precio Unitario]]</f>
        <v>20</v>
      </c>
      <c r="L1027" s="1">
        <f>(cocinacsv[[#This Row],[Ganancia neta]]*cocinacsv[[#This Row],[Cantidad Ordenada]])/(cocinacsv[[#This Row],[Precio Unitario]]*cocinacsv[[#This Row],[Cantidad Ordenada]])</f>
        <v>0.4</v>
      </c>
      <c r="M1027">
        <f>cocinacsv[[#This Row],[Ganancia bruta]]*cocinacsv[[#This Row],[Cantidad Ordenada]]</f>
        <v>60</v>
      </c>
    </row>
    <row r="1028" spans="1:13" x14ac:dyDescent="0.25">
      <c r="A1028">
        <v>407</v>
      </c>
      <c r="B1028">
        <v>4</v>
      </c>
      <c r="C1028" t="s">
        <v>19</v>
      </c>
      <c r="D1028" t="s">
        <v>1149</v>
      </c>
      <c r="E1028">
        <v>21</v>
      </c>
      <c r="F1028">
        <v>35</v>
      </c>
      <c r="G1028">
        <v>1</v>
      </c>
      <c r="H1028">
        <v>18</v>
      </c>
      <c r="I1028" t="s">
        <v>1137</v>
      </c>
      <c r="J1028">
        <f>cocinacsv[[#This Row],[Precio Unitario]]-cocinacsv[[#This Row],[Costo Unitario]]</f>
        <v>14</v>
      </c>
      <c r="K1028">
        <f>cocinacsv[[#This Row],[Precio Unitario]]</f>
        <v>35</v>
      </c>
      <c r="L1028" s="1">
        <f>(cocinacsv[[#This Row],[Ganancia neta]]*cocinacsv[[#This Row],[Cantidad Ordenada]])/(cocinacsv[[#This Row],[Precio Unitario]]*cocinacsv[[#This Row],[Cantidad Ordenada]])</f>
        <v>0.4</v>
      </c>
      <c r="M1028">
        <f>cocinacsv[[#This Row],[Ganancia bruta]]*cocinacsv[[#This Row],[Cantidad Ordenada]]</f>
        <v>35</v>
      </c>
    </row>
    <row r="1029" spans="1:13" x14ac:dyDescent="0.25">
      <c r="A1029">
        <v>408</v>
      </c>
      <c r="B1029">
        <v>17</v>
      </c>
      <c r="C1029" t="s">
        <v>60</v>
      </c>
      <c r="D1029" t="s">
        <v>1158</v>
      </c>
      <c r="E1029">
        <v>15</v>
      </c>
      <c r="F1029">
        <v>25</v>
      </c>
      <c r="G1029">
        <v>1</v>
      </c>
      <c r="H1029">
        <v>58</v>
      </c>
      <c r="I1029" t="s">
        <v>1137</v>
      </c>
      <c r="J1029">
        <f>cocinacsv[[#This Row],[Precio Unitario]]-cocinacsv[[#This Row],[Costo Unitario]]</f>
        <v>10</v>
      </c>
      <c r="K1029">
        <f>cocinacsv[[#This Row],[Precio Unitario]]</f>
        <v>25</v>
      </c>
      <c r="L1029" s="1">
        <f>(cocinacsv[[#This Row],[Ganancia neta]]*cocinacsv[[#This Row],[Cantidad Ordenada]])/(cocinacsv[[#This Row],[Precio Unitario]]*cocinacsv[[#This Row],[Cantidad Ordenada]])</f>
        <v>0.4</v>
      </c>
      <c r="M1029">
        <f>cocinacsv[[#This Row],[Ganancia bruta]]*cocinacsv[[#This Row],[Cantidad Ordenada]]</f>
        <v>25</v>
      </c>
    </row>
    <row r="1030" spans="1:13" x14ac:dyDescent="0.25">
      <c r="A1030">
        <v>408</v>
      </c>
      <c r="B1030">
        <v>17</v>
      </c>
      <c r="C1030" t="s">
        <v>75</v>
      </c>
      <c r="D1030" t="s">
        <v>1139</v>
      </c>
      <c r="E1030">
        <v>14</v>
      </c>
      <c r="F1030">
        <v>24</v>
      </c>
      <c r="G1030">
        <v>3</v>
      </c>
      <c r="H1030">
        <v>11</v>
      </c>
      <c r="I1030" t="s">
        <v>1136</v>
      </c>
      <c r="J1030">
        <f>cocinacsv[[#This Row],[Precio Unitario]]-cocinacsv[[#This Row],[Costo Unitario]]</f>
        <v>10</v>
      </c>
      <c r="K1030">
        <f>cocinacsv[[#This Row],[Precio Unitario]]</f>
        <v>24</v>
      </c>
      <c r="L1030" s="1">
        <f>(cocinacsv[[#This Row],[Ganancia neta]]*cocinacsv[[#This Row],[Cantidad Ordenada]])/(cocinacsv[[#This Row],[Precio Unitario]]*cocinacsv[[#This Row],[Cantidad Ordenada]])</f>
        <v>0.41666666666666669</v>
      </c>
      <c r="M1030">
        <f>cocinacsv[[#This Row],[Ganancia bruta]]*cocinacsv[[#This Row],[Cantidad Ordenada]]</f>
        <v>72</v>
      </c>
    </row>
    <row r="1031" spans="1:13" x14ac:dyDescent="0.25">
      <c r="A1031">
        <v>408</v>
      </c>
      <c r="B1031">
        <v>17</v>
      </c>
      <c r="C1031" t="s">
        <v>38</v>
      </c>
      <c r="D1031" t="s">
        <v>1152</v>
      </c>
      <c r="E1031">
        <v>20</v>
      </c>
      <c r="F1031">
        <v>34</v>
      </c>
      <c r="G1031">
        <v>1</v>
      </c>
      <c r="H1031">
        <v>37</v>
      </c>
      <c r="I1031" t="s">
        <v>1137</v>
      </c>
      <c r="J1031">
        <f>cocinacsv[[#This Row],[Precio Unitario]]-cocinacsv[[#This Row],[Costo Unitario]]</f>
        <v>14</v>
      </c>
      <c r="K1031">
        <f>cocinacsv[[#This Row],[Precio Unitario]]</f>
        <v>34</v>
      </c>
      <c r="L1031" s="1">
        <f>(cocinacsv[[#This Row],[Ganancia neta]]*cocinacsv[[#This Row],[Cantidad Ordenada]])/(cocinacsv[[#This Row],[Precio Unitario]]*cocinacsv[[#This Row],[Cantidad Ordenada]])</f>
        <v>0.41176470588235292</v>
      </c>
      <c r="M1031">
        <f>cocinacsv[[#This Row],[Ganancia bruta]]*cocinacsv[[#This Row],[Cantidad Ordenada]]</f>
        <v>34</v>
      </c>
    </row>
    <row r="1032" spans="1:13" x14ac:dyDescent="0.25">
      <c r="A1032">
        <v>409</v>
      </c>
      <c r="B1032">
        <v>15</v>
      </c>
      <c r="C1032" t="s">
        <v>42</v>
      </c>
      <c r="D1032" t="s">
        <v>1155</v>
      </c>
      <c r="E1032">
        <v>13</v>
      </c>
      <c r="F1032">
        <v>21</v>
      </c>
      <c r="G1032">
        <v>3</v>
      </c>
      <c r="H1032">
        <v>44</v>
      </c>
      <c r="I1032" t="s">
        <v>1137</v>
      </c>
      <c r="J1032">
        <f>cocinacsv[[#This Row],[Precio Unitario]]-cocinacsv[[#This Row],[Costo Unitario]]</f>
        <v>8</v>
      </c>
      <c r="K1032">
        <f>cocinacsv[[#This Row],[Precio Unitario]]</f>
        <v>21</v>
      </c>
      <c r="L1032" s="1">
        <f>(cocinacsv[[#This Row],[Ganancia neta]]*cocinacsv[[#This Row],[Cantidad Ordenada]])/(cocinacsv[[#This Row],[Precio Unitario]]*cocinacsv[[#This Row],[Cantidad Ordenada]])</f>
        <v>0.38095238095238093</v>
      </c>
      <c r="M1032">
        <f>cocinacsv[[#This Row],[Ganancia bruta]]*cocinacsv[[#This Row],[Cantidad Ordenada]]</f>
        <v>63</v>
      </c>
    </row>
    <row r="1033" spans="1:13" x14ac:dyDescent="0.25">
      <c r="A1033">
        <v>409</v>
      </c>
      <c r="B1033">
        <v>15</v>
      </c>
      <c r="C1033" t="s">
        <v>34</v>
      </c>
      <c r="D1033" t="s">
        <v>1143</v>
      </c>
      <c r="E1033">
        <v>25</v>
      </c>
      <c r="F1033">
        <v>40</v>
      </c>
      <c r="G1033">
        <v>1</v>
      </c>
      <c r="H1033">
        <v>43</v>
      </c>
      <c r="I1033" t="s">
        <v>1136</v>
      </c>
      <c r="J1033">
        <f>cocinacsv[[#This Row],[Precio Unitario]]-cocinacsv[[#This Row],[Costo Unitario]]</f>
        <v>15</v>
      </c>
      <c r="K1033">
        <f>cocinacsv[[#This Row],[Precio Unitario]]</f>
        <v>40</v>
      </c>
      <c r="L1033" s="1">
        <f>(cocinacsv[[#This Row],[Ganancia neta]]*cocinacsv[[#This Row],[Cantidad Ordenada]])/(cocinacsv[[#This Row],[Precio Unitario]]*cocinacsv[[#This Row],[Cantidad Ordenada]])</f>
        <v>0.375</v>
      </c>
      <c r="M1033">
        <f>cocinacsv[[#This Row],[Ganancia bruta]]*cocinacsv[[#This Row],[Cantidad Ordenada]]</f>
        <v>40</v>
      </c>
    </row>
    <row r="1034" spans="1:13" x14ac:dyDescent="0.25">
      <c r="A1034">
        <v>409</v>
      </c>
      <c r="B1034">
        <v>15</v>
      </c>
      <c r="C1034" t="s">
        <v>30</v>
      </c>
      <c r="D1034" t="s">
        <v>1147</v>
      </c>
      <c r="E1034">
        <v>16</v>
      </c>
      <c r="F1034">
        <v>28</v>
      </c>
      <c r="G1034">
        <v>1</v>
      </c>
      <c r="H1034">
        <v>47</v>
      </c>
      <c r="I1034" t="s">
        <v>1136</v>
      </c>
      <c r="J1034">
        <f>cocinacsv[[#This Row],[Precio Unitario]]-cocinacsv[[#This Row],[Costo Unitario]]</f>
        <v>12</v>
      </c>
      <c r="K1034">
        <f>cocinacsv[[#This Row],[Precio Unitario]]</f>
        <v>28</v>
      </c>
      <c r="L1034" s="1">
        <f>(cocinacsv[[#This Row],[Ganancia neta]]*cocinacsv[[#This Row],[Cantidad Ordenada]])/(cocinacsv[[#This Row],[Precio Unitario]]*cocinacsv[[#This Row],[Cantidad Ordenada]])</f>
        <v>0.42857142857142855</v>
      </c>
      <c r="M1034">
        <f>cocinacsv[[#This Row],[Ganancia bruta]]*cocinacsv[[#This Row],[Cantidad Ordenada]]</f>
        <v>28</v>
      </c>
    </row>
    <row r="1035" spans="1:13" x14ac:dyDescent="0.25">
      <c r="A1035">
        <v>409</v>
      </c>
      <c r="B1035">
        <v>15</v>
      </c>
      <c r="C1035" t="s">
        <v>75</v>
      </c>
      <c r="D1035" t="s">
        <v>1139</v>
      </c>
      <c r="E1035">
        <v>14</v>
      </c>
      <c r="F1035">
        <v>24</v>
      </c>
      <c r="G1035">
        <v>3</v>
      </c>
      <c r="H1035">
        <v>29</v>
      </c>
      <c r="I1035" t="s">
        <v>1136</v>
      </c>
      <c r="J1035">
        <f>cocinacsv[[#This Row],[Precio Unitario]]-cocinacsv[[#This Row],[Costo Unitario]]</f>
        <v>10</v>
      </c>
      <c r="K1035">
        <f>cocinacsv[[#This Row],[Precio Unitario]]</f>
        <v>24</v>
      </c>
      <c r="L1035" s="1">
        <f>(cocinacsv[[#This Row],[Ganancia neta]]*cocinacsv[[#This Row],[Cantidad Ordenada]])/(cocinacsv[[#This Row],[Precio Unitario]]*cocinacsv[[#This Row],[Cantidad Ordenada]])</f>
        <v>0.41666666666666669</v>
      </c>
      <c r="M1035">
        <f>cocinacsv[[#This Row],[Ganancia bruta]]*cocinacsv[[#This Row],[Cantidad Ordenada]]</f>
        <v>72</v>
      </c>
    </row>
    <row r="1036" spans="1:13" x14ac:dyDescent="0.25">
      <c r="A1036">
        <v>410</v>
      </c>
      <c r="B1036">
        <v>1</v>
      </c>
      <c r="C1036" t="s">
        <v>66</v>
      </c>
      <c r="D1036" t="s">
        <v>1153</v>
      </c>
      <c r="E1036">
        <v>12</v>
      </c>
      <c r="F1036">
        <v>20</v>
      </c>
      <c r="G1036">
        <v>1</v>
      </c>
      <c r="H1036">
        <v>50</v>
      </c>
      <c r="I1036" t="s">
        <v>1137</v>
      </c>
      <c r="J1036">
        <f>cocinacsv[[#This Row],[Precio Unitario]]-cocinacsv[[#This Row],[Costo Unitario]]</f>
        <v>8</v>
      </c>
      <c r="K1036">
        <f>cocinacsv[[#This Row],[Precio Unitario]]</f>
        <v>20</v>
      </c>
      <c r="L1036" s="1">
        <f>(cocinacsv[[#This Row],[Ganancia neta]]*cocinacsv[[#This Row],[Cantidad Ordenada]])/(cocinacsv[[#This Row],[Precio Unitario]]*cocinacsv[[#This Row],[Cantidad Ordenada]])</f>
        <v>0.4</v>
      </c>
      <c r="M1036">
        <f>cocinacsv[[#This Row],[Ganancia bruta]]*cocinacsv[[#This Row],[Cantidad Ordenada]]</f>
        <v>20</v>
      </c>
    </row>
    <row r="1037" spans="1:13" x14ac:dyDescent="0.25">
      <c r="A1037">
        <v>410</v>
      </c>
      <c r="B1037">
        <v>1</v>
      </c>
      <c r="C1037" t="s">
        <v>44</v>
      </c>
      <c r="D1037" t="s">
        <v>1144</v>
      </c>
      <c r="E1037">
        <v>22</v>
      </c>
      <c r="F1037">
        <v>36</v>
      </c>
      <c r="G1037">
        <v>1</v>
      </c>
      <c r="H1037">
        <v>41</v>
      </c>
      <c r="I1037" t="s">
        <v>1136</v>
      </c>
      <c r="J1037">
        <f>cocinacsv[[#This Row],[Precio Unitario]]-cocinacsv[[#This Row],[Costo Unitario]]</f>
        <v>14</v>
      </c>
      <c r="K1037">
        <f>cocinacsv[[#This Row],[Precio Unitario]]</f>
        <v>36</v>
      </c>
      <c r="L1037" s="1">
        <f>(cocinacsv[[#This Row],[Ganancia neta]]*cocinacsv[[#This Row],[Cantidad Ordenada]])/(cocinacsv[[#This Row],[Precio Unitario]]*cocinacsv[[#This Row],[Cantidad Ordenada]])</f>
        <v>0.3888888888888889</v>
      </c>
      <c r="M1037">
        <f>cocinacsv[[#This Row],[Ganancia bruta]]*cocinacsv[[#This Row],[Cantidad Ordenada]]</f>
        <v>36</v>
      </c>
    </row>
    <row r="1038" spans="1:13" x14ac:dyDescent="0.25">
      <c r="A1038">
        <v>411</v>
      </c>
      <c r="B1038">
        <v>3</v>
      </c>
      <c r="C1038" t="s">
        <v>34</v>
      </c>
      <c r="D1038" t="s">
        <v>1143</v>
      </c>
      <c r="E1038">
        <v>25</v>
      </c>
      <c r="F1038">
        <v>40</v>
      </c>
      <c r="G1038">
        <v>3</v>
      </c>
      <c r="H1038">
        <v>36</v>
      </c>
      <c r="I1038" t="s">
        <v>1137</v>
      </c>
      <c r="J1038">
        <f>cocinacsv[[#This Row],[Precio Unitario]]-cocinacsv[[#This Row],[Costo Unitario]]</f>
        <v>15</v>
      </c>
      <c r="K1038">
        <f>cocinacsv[[#This Row],[Precio Unitario]]</f>
        <v>40</v>
      </c>
      <c r="L1038" s="1">
        <f>(cocinacsv[[#This Row],[Ganancia neta]]*cocinacsv[[#This Row],[Cantidad Ordenada]])/(cocinacsv[[#This Row],[Precio Unitario]]*cocinacsv[[#This Row],[Cantidad Ordenada]])</f>
        <v>0.375</v>
      </c>
      <c r="M1038">
        <f>cocinacsv[[#This Row],[Ganancia bruta]]*cocinacsv[[#This Row],[Cantidad Ordenada]]</f>
        <v>120</v>
      </c>
    </row>
    <row r="1039" spans="1:13" x14ac:dyDescent="0.25">
      <c r="A1039">
        <v>411</v>
      </c>
      <c r="B1039">
        <v>3</v>
      </c>
      <c r="C1039" t="s">
        <v>46</v>
      </c>
      <c r="D1039" t="s">
        <v>1156</v>
      </c>
      <c r="E1039">
        <v>10</v>
      </c>
      <c r="F1039">
        <v>18</v>
      </c>
      <c r="G1039">
        <v>1</v>
      </c>
      <c r="H1039">
        <v>33</v>
      </c>
      <c r="I1039" t="s">
        <v>1136</v>
      </c>
      <c r="J1039">
        <f>cocinacsv[[#This Row],[Precio Unitario]]-cocinacsv[[#This Row],[Costo Unitario]]</f>
        <v>8</v>
      </c>
      <c r="K1039">
        <f>cocinacsv[[#This Row],[Precio Unitario]]</f>
        <v>18</v>
      </c>
      <c r="L1039" s="1">
        <f>(cocinacsv[[#This Row],[Ganancia neta]]*cocinacsv[[#This Row],[Cantidad Ordenada]])/(cocinacsv[[#This Row],[Precio Unitario]]*cocinacsv[[#This Row],[Cantidad Ordenada]])</f>
        <v>0.44444444444444442</v>
      </c>
      <c r="M1039">
        <f>cocinacsv[[#This Row],[Ganancia bruta]]*cocinacsv[[#This Row],[Cantidad Ordenada]]</f>
        <v>18</v>
      </c>
    </row>
    <row r="1040" spans="1:13" x14ac:dyDescent="0.25">
      <c r="A1040">
        <v>411</v>
      </c>
      <c r="B1040">
        <v>3</v>
      </c>
      <c r="C1040" t="s">
        <v>50</v>
      </c>
      <c r="D1040" t="s">
        <v>1142</v>
      </c>
      <c r="E1040">
        <v>16</v>
      </c>
      <c r="F1040">
        <v>27</v>
      </c>
      <c r="G1040">
        <v>3</v>
      </c>
      <c r="H1040">
        <v>9</v>
      </c>
      <c r="I1040" t="s">
        <v>1136</v>
      </c>
      <c r="J1040">
        <f>cocinacsv[[#This Row],[Precio Unitario]]-cocinacsv[[#This Row],[Costo Unitario]]</f>
        <v>11</v>
      </c>
      <c r="K1040">
        <f>cocinacsv[[#This Row],[Precio Unitario]]</f>
        <v>27</v>
      </c>
      <c r="L1040" s="1">
        <f>(cocinacsv[[#This Row],[Ganancia neta]]*cocinacsv[[#This Row],[Cantidad Ordenada]])/(cocinacsv[[#This Row],[Precio Unitario]]*cocinacsv[[#This Row],[Cantidad Ordenada]])</f>
        <v>0.40740740740740738</v>
      </c>
      <c r="M1040">
        <f>cocinacsv[[#This Row],[Ganancia bruta]]*cocinacsv[[#This Row],[Cantidad Ordenada]]</f>
        <v>81</v>
      </c>
    </row>
    <row r="1041" spans="1:13" x14ac:dyDescent="0.25">
      <c r="A1041">
        <v>412</v>
      </c>
      <c r="B1041">
        <v>11</v>
      </c>
      <c r="C1041" t="s">
        <v>56</v>
      </c>
      <c r="D1041" t="s">
        <v>1141</v>
      </c>
      <c r="E1041">
        <v>19</v>
      </c>
      <c r="F1041">
        <v>31</v>
      </c>
      <c r="G1041">
        <v>3</v>
      </c>
      <c r="H1041">
        <v>57</v>
      </c>
      <c r="I1041" t="s">
        <v>1137</v>
      </c>
      <c r="J1041">
        <f>cocinacsv[[#This Row],[Precio Unitario]]-cocinacsv[[#This Row],[Costo Unitario]]</f>
        <v>12</v>
      </c>
      <c r="K1041">
        <f>cocinacsv[[#This Row],[Precio Unitario]]</f>
        <v>31</v>
      </c>
      <c r="L1041" s="1">
        <f>(cocinacsv[[#This Row],[Ganancia neta]]*cocinacsv[[#This Row],[Cantidad Ordenada]])/(cocinacsv[[#This Row],[Precio Unitario]]*cocinacsv[[#This Row],[Cantidad Ordenada]])</f>
        <v>0.38709677419354838</v>
      </c>
      <c r="M1041">
        <f>cocinacsv[[#This Row],[Ganancia bruta]]*cocinacsv[[#This Row],[Cantidad Ordenada]]</f>
        <v>93</v>
      </c>
    </row>
    <row r="1042" spans="1:13" x14ac:dyDescent="0.25">
      <c r="A1042">
        <v>413</v>
      </c>
      <c r="B1042">
        <v>13</v>
      </c>
      <c r="C1042" t="s">
        <v>19</v>
      </c>
      <c r="D1042" t="s">
        <v>1149</v>
      </c>
      <c r="E1042">
        <v>21</v>
      </c>
      <c r="F1042">
        <v>35</v>
      </c>
      <c r="G1042">
        <v>1</v>
      </c>
      <c r="H1042">
        <v>12</v>
      </c>
      <c r="I1042" t="s">
        <v>1137</v>
      </c>
      <c r="J1042">
        <f>cocinacsv[[#This Row],[Precio Unitario]]-cocinacsv[[#This Row],[Costo Unitario]]</f>
        <v>14</v>
      </c>
      <c r="K1042">
        <f>cocinacsv[[#This Row],[Precio Unitario]]</f>
        <v>35</v>
      </c>
      <c r="L1042" s="1">
        <f>(cocinacsv[[#This Row],[Ganancia neta]]*cocinacsv[[#This Row],[Cantidad Ordenada]])/(cocinacsv[[#This Row],[Precio Unitario]]*cocinacsv[[#This Row],[Cantidad Ordenada]])</f>
        <v>0.4</v>
      </c>
      <c r="M1042">
        <f>cocinacsv[[#This Row],[Ganancia bruta]]*cocinacsv[[#This Row],[Cantidad Ordenada]]</f>
        <v>35</v>
      </c>
    </row>
    <row r="1043" spans="1:13" x14ac:dyDescent="0.25">
      <c r="A1043">
        <v>414</v>
      </c>
      <c r="B1043">
        <v>14</v>
      </c>
      <c r="C1043" t="s">
        <v>112</v>
      </c>
      <c r="D1043" t="s">
        <v>1146</v>
      </c>
      <c r="E1043">
        <v>20</v>
      </c>
      <c r="F1043">
        <v>33</v>
      </c>
      <c r="G1043">
        <v>1</v>
      </c>
      <c r="H1043">
        <v>38</v>
      </c>
      <c r="I1043" t="s">
        <v>1136</v>
      </c>
      <c r="J1043">
        <f>cocinacsv[[#This Row],[Precio Unitario]]-cocinacsv[[#This Row],[Costo Unitario]]</f>
        <v>13</v>
      </c>
      <c r="K1043">
        <f>cocinacsv[[#This Row],[Precio Unitario]]</f>
        <v>33</v>
      </c>
      <c r="L1043" s="1">
        <f>(cocinacsv[[#This Row],[Ganancia neta]]*cocinacsv[[#This Row],[Cantidad Ordenada]])/(cocinacsv[[#This Row],[Precio Unitario]]*cocinacsv[[#This Row],[Cantidad Ordenada]])</f>
        <v>0.39393939393939392</v>
      </c>
      <c r="M1043">
        <f>cocinacsv[[#This Row],[Ganancia bruta]]*cocinacsv[[#This Row],[Cantidad Ordenada]]</f>
        <v>33</v>
      </c>
    </row>
    <row r="1044" spans="1:13" x14ac:dyDescent="0.25">
      <c r="A1044">
        <v>415</v>
      </c>
      <c r="B1044">
        <v>14</v>
      </c>
      <c r="C1044" t="s">
        <v>50</v>
      </c>
      <c r="D1044" t="s">
        <v>1142</v>
      </c>
      <c r="E1044">
        <v>16</v>
      </c>
      <c r="F1044">
        <v>27</v>
      </c>
      <c r="G1044">
        <v>2</v>
      </c>
      <c r="H1044">
        <v>32</v>
      </c>
      <c r="I1044" t="s">
        <v>1136</v>
      </c>
      <c r="J1044">
        <f>cocinacsv[[#This Row],[Precio Unitario]]-cocinacsv[[#This Row],[Costo Unitario]]</f>
        <v>11</v>
      </c>
      <c r="K1044">
        <f>cocinacsv[[#This Row],[Precio Unitario]]</f>
        <v>27</v>
      </c>
      <c r="L1044" s="1">
        <f>(cocinacsv[[#This Row],[Ganancia neta]]*cocinacsv[[#This Row],[Cantidad Ordenada]])/(cocinacsv[[#This Row],[Precio Unitario]]*cocinacsv[[#This Row],[Cantidad Ordenada]])</f>
        <v>0.40740740740740738</v>
      </c>
      <c r="M1044">
        <f>cocinacsv[[#This Row],[Ganancia bruta]]*cocinacsv[[#This Row],[Cantidad Ordenada]]</f>
        <v>54</v>
      </c>
    </row>
    <row r="1045" spans="1:13" x14ac:dyDescent="0.25">
      <c r="A1045">
        <v>415</v>
      </c>
      <c r="B1045">
        <v>14</v>
      </c>
      <c r="C1045" t="s">
        <v>38</v>
      </c>
      <c r="D1045" t="s">
        <v>1152</v>
      </c>
      <c r="E1045">
        <v>20</v>
      </c>
      <c r="F1045">
        <v>34</v>
      </c>
      <c r="G1045">
        <v>2</v>
      </c>
      <c r="H1045">
        <v>16</v>
      </c>
      <c r="I1045" t="s">
        <v>1137</v>
      </c>
      <c r="J1045">
        <f>cocinacsv[[#This Row],[Precio Unitario]]-cocinacsv[[#This Row],[Costo Unitario]]</f>
        <v>14</v>
      </c>
      <c r="K1045">
        <f>cocinacsv[[#This Row],[Precio Unitario]]</f>
        <v>34</v>
      </c>
      <c r="L1045" s="1">
        <f>(cocinacsv[[#This Row],[Ganancia neta]]*cocinacsv[[#This Row],[Cantidad Ordenada]])/(cocinacsv[[#This Row],[Precio Unitario]]*cocinacsv[[#This Row],[Cantidad Ordenada]])</f>
        <v>0.41176470588235292</v>
      </c>
      <c r="M1045">
        <f>cocinacsv[[#This Row],[Ganancia bruta]]*cocinacsv[[#This Row],[Cantidad Ordenada]]</f>
        <v>68</v>
      </c>
    </row>
    <row r="1046" spans="1:13" x14ac:dyDescent="0.25">
      <c r="A1046">
        <v>415</v>
      </c>
      <c r="B1046">
        <v>14</v>
      </c>
      <c r="C1046" t="s">
        <v>44</v>
      </c>
      <c r="D1046" t="s">
        <v>1144</v>
      </c>
      <c r="E1046">
        <v>22</v>
      </c>
      <c r="F1046">
        <v>36</v>
      </c>
      <c r="G1046">
        <v>1</v>
      </c>
      <c r="H1046">
        <v>39</v>
      </c>
      <c r="I1046" t="s">
        <v>1136</v>
      </c>
      <c r="J1046">
        <f>cocinacsv[[#This Row],[Precio Unitario]]-cocinacsv[[#This Row],[Costo Unitario]]</f>
        <v>14</v>
      </c>
      <c r="K1046">
        <f>cocinacsv[[#This Row],[Precio Unitario]]</f>
        <v>36</v>
      </c>
      <c r="L1046" s="1">
        <f>(cocinacsv[[#This Row],[Ganancia neta]]*cocinacsv[[#This Row],[Cantidad Ordenada]])/(cocinacsv[[#This Row],[Precio Unitario]]*cocinacsv[[#This Row],[Cantidad Ordenada]])</f>
        <v>0.3888888888888889</v>
      </c>
      <c r="M1046">
        <f>cocinacsv[[#This Row],[Ganancia bruta]]*cocinacsv[[#This Row],[Cantidad Ordenada]]</f>
        <v>36</v>
      </c>
    </row>
    <row r="1047" spans="1:13" x14ac:dyDescent="0.25">
      <c r="A1047">
        <v>416</v>
      </c>
      <c r="B1047">
        <v>20</v>
      </c>
      <c r="C1047" t="s">
        <v>60</v>
      </c>
      <c r="D1047" t="s">
        <v>1158</v>
      </c>
      <c r="E1047">
        <v>15</v>
      </c>
      <c r="F1047">
        <v>25</v>
      </c>
      <c r="G1047">
        <v>1</v>
      </c>
      <c r="H1047">
        <v>9</v>
      </c>
      <c r="I1047" t="s">
        <v>1137</v>
      </c>
      <c r="J1047">
        <f>cocinacsv[[#This Row],[Precio Unitario]]-cocinacsv[[#This Row],[Costo Unitario]]</f>
        <v>10</v>
      </c>
      <c r="K1047">
        <f>cocinacsv[[#This Row],[Precio Unitario]]</f>
        <v>25</v>
      </c>
      <c r="L1047" s="1">
        <f>(cocinacsv[[#This Row],[Ganancia neta]]*cocinacsv[[#This Row],[Cantidad Ordenada]])/(cocinacsv[[#This Row],[Precio Unitario]]*cocinacsv[[#This Row],[Cantidad Ordenada]])</f>
        <v>0.4</v>
      </c>
      <c r="M1047">
        <f>cocinacsv[[#This Row],[Ganancia bruta]]*cocinacsv[[#This Row],[Cantidad Ordenada]]</f>
        <v>25</v>
      </c>
    </row>
    <row r="1048" spans="1:13" x14ac:dyDescent="0.25">
      <c r="A1048">
        <v>417</v>
      </c>
      <c r="B1048">
        <v>7</v>
      </c>
      <c r="C1048" t="s">
        <v>26</v>
      </c>
      <c r="D1048" t="s">
        <v>1145</v>
      </c>
      <c r="E1048">
        <v>17</v>
      </c>
      <c r="F1048">
        <v>29</v>
      </c>
      <c r="G1048">
        <v>1</v>
      </c>
      <c r="H1048">
        <v>23</v>
      </c>
      <c r="I1048" t="s">
        <v>1136</v>
      </c>
      <c r="J1048">
        <f>cocinacsv[[#This Row],[Precio Unitario]]-cocinacsv[[#This Row],[Costo Unitario]]</f>
        <v>12</v>
      </c>
      <c r="K1048">
        <f>cocinacsv[[#This Row],[Precio Unitario]]</f>
        <v>29</v>
      </c>
      <c r="L1048" s="1">
        <f>(cocinacsv[[#This Row],[Ganancia neta]]*cocinacsv[[#This Row],[Cantidad Ordenada]])/(cocinacsv[[#This Row],[Precio Unitario]]*cocinacsv[[#This Row],[Cantidad Ordenada]])</f>
        <v>0.41379310344827586</v>
      </c>
      <c r="M1048">
        <f>cocinacsv[[#This Row],[Ganancia bruta]]*cocinacsv[[#This Row],[Cantidad Ordenada]]</f>
        <v>29</v>
      </c>
    </row>
    <row r="1049" spans="1:13" x14ac:dyDescent="0.25">
      <c r="A1049">
        <v>417</v>
      </c>
      <c r="B1049">
        <v>7</v>
      </c>
      <c r="C1049" t="s">
        <v>34</v>
      </c>
      <c r="D1049" t="s">
        <v>1143</v>
      </c>
      <c r="E1049">
        <v>25</v>
      </c>
      <c r="F1049">
        <v>40</v>
      </c>
      <c r="G1049">
        <v>1</v>
      </c>
      <c r="H1049">
        <v>17</v>
      </c>
      <c r="I1049" t="s">
        <v>1136</v>
      </c>
      <c r="J1049">
        <f>cocinacsv[[#This Row],[Precio Unitario]]-cocinacsv[[#This Row],[Costo Unitario]]</f>
        <v>15</v>
      </c>
      <c r="K1049">
        <f>cocinacsv[[#This Row],[Precio Unitario]]</f>
        <v>40</v>
      </c>
      <c r="L1049" s="1">
        <f>(cocinacsv[[#This Row],[Ganancia neta]]*cocinacsv[[#This Row],[Cantidad Ordenada]])/(cocinacsv[[#This Row],[Precio Unitario]]*cocinacsv[[#This Row],[Cantidad Ordenada]])</f>
        <v>0.375</v>
      </c>
      <c r="M1049">
        <f>cocinacsv[[#This Row],[Ganancia bruta]]*cocinacsv[[#This Row],[Cantidad Ordenada]]</f>
        <v>40</v>
      </c>
    </row>
    <row r="1050" spans="1:13" x14ac:dyDescent="0.25">
      <c r="A1050">
        <v>417</v>
      </c>
      <c r="B1050">
        <v>7</v>
      </c>
      <c r="C1050" t="s">
        <v>53</v>
      </c>
      <c r="D1050" t="s">
        <v>1148</v>
      </c>
      <c r="E1050">
        <v>11</v>
      </c>
      <c r="F1050">
        <v>19</v>
      </c>
      <c r="G1050">
        <v>1</v>
      </c>
      <c r="H1050">
        <v>16</v>
      </c>
      <c r="I1050" t="s">
        <v>1137</v>
      </c>
      <c r="J1050">
        <f>cocinacsv[[#This Row],[Precio Unitario]]-cocinacsv[[#This Row],[Costo Unitario]]</f>
        <v>8</v>
      </c>
      <c r="K1050">
        <f>cocinacsv[[#This Row],[Precio Unitario]]</f>
        <v>19</v>
      </c>
      <c r="L1050" s="1">
        <f>(cocinacsv[[#This Row],[Ganancia neta]]*cocinacsv[[#This Row],[Cantidad Ordenada]])/(cocinacsv[[#This Row],[Precio Unitario]]*cocinacsv[[#This Row],[Cantidad Ordenada]])</f>
        <v>0.42105263157894735</v>
      </c>
      <c r="M1050">
        <f>cocinacsv[[#This Row],[Ganancia bruta]]*cocinacsv[[#This Row],[Cantidad Ordenada]]</f>
        <v>19</v>
      </c>
    </row>
    <row r="1051" spans="1:13" x14ac:dyDescent="0.25">
      <c r="A1051">
        <v>417</v>
      </c>
      <c r="B1051">
        <v>7</v>
      </c>
      <c r="C1051" t="s">
        <v>50</v>
      </c>
      <c r="D1051" t="s">
        <v>1142</v>
      </c>
      <c r="E1051">
        <v>16</v>
      </c>
      <c r="F1051">
        <v>27</v>
      </c>
      <c r="G1051">
        <v>2</v>
      </c>
      <c r="H1051">
        <v>34</v>
      </c>
      <c r="I1051" t="s">
        <v>1137</v>
      </c>
      <c r="J1051">
        <f>cocinacsv[[#This Row],[Precio Unitario]]-cocinacsv[[#This Row],[Costo Unitario]]</f>
        <v>11</v>
      </c>
      <c r="K1051">
        <f>cocinacsv[[#This Row],[Precio Unitario]]</f>
        <v>27</v>
      </c>
      <c r="L1051" s="1">
        <f>(cocinacsv[[#This Row],[Ganancia neta]]*cocinacsv[[#This Row],[Cantidad Ordenada]])/(cocinacsv[[#This Row],[Precio Unitario]]*cocinacsv[[#This Row],[Cantidad Ordenada]])</f>
        <v>0.40740740740740738</v>
      </c>
      <c r="M1051">
        <f>cocinacsv[[#This Row],[Ganancia bruta]]*cocinacsv[[#This Row],[Cantidad Ordenada]]</f>
        <v>54</v>
      </c>
    </row>
    <row r="1052" spans="1:13" x14ac:dyDescent="0.25">
      <c r="A1052">
        <v>418</v>
      </c>
      <c r="B1052">
        <v>17</v>
      </c>
      <c r="C1052" t="s">
        <v>60</v>
      </c>
      <c r="D1052" t="s">
        <v>1158</v>
      </c>
      <c r="E1052">
        <v>15</v>
      </c>
      <c r="F1052">
        <v>25</v>
      </c>
      <c r="G1052">
        <v>1</v>
      </c>
      <c r="H1052">
        <v>45</v>
      </c>
      <c r="I1052" t="s">
        <v>1136</v>
      </c>
      <c r="J1052">
        <f>cocinacsv[[#This Row],[Precio Unitario]]-cocinacsv[[#This Row],[Costo Unitario]]</f>
        <v>10</v>
      </c>
      <c r="K1052">
        <f>cocinacsv[[#This Row],[Precio Unitario]]</f>
        <v>25</v>
      </c>
      <c r="L1052" s="1">
        <f>(cocinacsv[[#This Row],[Ganancia neta]]*cocinacsv[[#This Row],[Cantidad Ordenada]])/(cocinacsv[[#This Row],[Precio Unitario]]*cocinacsv[[#This Row],[Cantidad Ordenada]])</f>
        <v>0.4</v>
      </c>
      <c r="M1052">
        <f>cocinacsv[[#This Row],[Ganancia bruta]]*cocinacsv[[#This Row],[Cantidad Ordenada]]</f>
        <v>25</v>
      </c>
    </row>
    <row r="1053" spans="1:13" x14ac:dyDescent="0.25">
      <c r="A1053">
        <v>418</v>
      </c>
      <c r="B1053">
        <v>17</v>
      </c>
      <c r="C1053" t="s">
        <v>56</v>
      </c>
      <c r="D1053" t="s">
        <v>1141</v>
      </c>
      <c r="E1053">
        <v>19</v>
      </c>
      <c r="F1053">
        <v>31</v>
      </c>
      <c r="G1053">
        <v>3</v>
      </c>
      <c r="H1053">
        <v>55</v>
      </c>
      <c r="I1053" t="s">
        <v>1137</v>
      </c>
      <c r="J1053">
        <f>cocinacsv[[#This Row],[Precio Unitario]]-cocinacsv[[#This Row],[Costo Unitario]]</f>
        <v>12</v>
      </c>
      <c r="K1053">
        <f>cocinacsv[[#This Row],[Precio Unitario]]</f>
        <v>31</v>
      </c>
      <c r="L1053" s="1">
        <f>(cocinacsv[[#This Row],[Ganancia neta]]*cocinacsv[[#This Row],[Cantidad Ordenada]])/(cocinacsv[[#This Row],[Precio Unitario]]*cocinacsv[[#This Row],[Cantidad Ordenada]])</f>
        <v>0.38709677419354838</v>
      </c>
      <c r="M1053">
        <f>cocinacsv[[#This Row],[Ganancia bruta]]*cocinacsv[[#This Row],[Cantidad Ordenada]]</f>
        <v>93</v>
      </c>
    </row>
    <row r="1054" spans="1:13" x14ac:dyDescent="0.25">
      <c r="A1054">
        <v>419</v>
      </c>
      <c r="B1054">
        <v>11</v>
      </c>
      <c r="C1054" t="s">
        <v>38</v>
      </c>
      <c r="D1054" t="s">
        <v>1152</v>
      </c>
      <c r="E1054">
        <v>20</v>
      </c>
      <c r="F1054">
        <v>34</v>
      </c>
      <c r="G1054">
        <v>1</v>
      </c>
      <c r="H1054">
        <v>7</v>
      </c>
      <c r="I1054" t="s">
        <v>1137</v>
      </c>
      <c r="J1054">
        <f>cocinacsv[[#This Row],[Precio Unitario]]-cocinacsv[[#This Row],[Costo Unitario]]</f>
        <v>14</v>
      </c>
      <c r="K1054">
        <f>cocinacsv[[#This Row],[Precio Unitario]]</f>
        <v>34</v>
      </c>
      <c r="L1054" s="1">
        <f>(cocinacsv[[#This Row],[Ganancia neta]]*cocinacsv[[#This Row],[Cantidad Ordenada]])/(cocinacsv[[#This Row],[Precio Unitario]]*cocinacsv[[#This Row],[Cantidad Ordenada]])</f>
        <v>0.41176470588235292</v>
      </c>
      <c r="M1054">
        <f>cocinacsv[[#This Row],[Ganancia bruta]]*cocinacsv[[#This Row],[Cantidad Ordenada]]</f>
        <v>34</v>
      </c>
    </row>
    <row r="1055" spans="1:13" x14ac:dyDescent="0.25">
      <c r="A1055">
        <v>419</v>
      </c>
      <c r="B1055">
        <v>11</v>
      </c>
      <c r="C1055" t="s">
        <v>112</v>
      </c>
      <c r="D1055" t="s">
        <v>1146</v>
      </c>
      <c r="E1055">
        <v>20</v>
      </c>
      <c r="F1055">
        <v>33</v>
      </c>
      <c r="G1055">
        <v>1</v>
      </c>
      <c r="H1055">
        <v>57</v>
      </c>
      <c r="I1055" t="s">
        <v>1136</v>
      </c>
      <c r="J1055">
        <f>cocinacsv[[#This Row],[Precio Unitario]]-cocinacsv[[#This Row],[Costo Unitario]]</f>
        <v>13</v>
      </c>
      <c r="K1055">
        <f>cocinacsv[[#This Row],[Precio Unitario]]</f>
        <v>33</v>
      </c>
      <c r="L1055" s="1">
        <f>(cocinacsv[[#This Row],[Ganancia neta]]*cocinacsv[[#This Row],[Cantidad Ordenada]])/(cocinacsv[[#This Row],[Precio Unitario]]*cocinacsv[[#This Row],[Cantidad Ordenada]])</f>
        <v>0.39393939393939392</v>
      </c>
      <c r="M1055">
        <f>cocinacsv[[#This Row],[Ganancia bruta]]*cocinacsv[[#This Row],[Cantidad Ordenada]]</f>
        <v>33</v>
      </c>
    </row>
    <row r="1056" spans="1:13" x14ac:dyDescent="0.25">
      <c r="A1056">
        <v>420</v>
      </c>
      <c r="B1056">
        <v>18</v>
      </c>
      <c r="C1056" t="s">
        <v>38</v>
      </c>
      <c r="D1056" t="s">
        <v>1152</v>
      </c>
      <c r="E1056">
        <v>20</v>
      </c>
      <c r="F1056">
        <v>34</v>
      </c>
      <c r="G1056">
        <v>2</v>
      </c>
      <c r="H1056">
        <v>33</v>
      </c>
      <c r="I1056" t="s">
        <v>1136</v>
      </c>
      <c r="J1056">
        <f>cocinacsv[[#This Row],[Precio Unitario]]-cocinacsv[[#This Row],[Costo Unitario]]</f>
        <v>14</v>
      </c>
      <c r="K1056">
        <f>cocinacsv[[#This Row],[Precio Unitario]]</f>
        <v>34</v>
      </c>
      <c r="L1056" s="1">
        <f>(cocinacsv[[#This Row],[Ganancia neta]]*cocinacsv[[#This Row],[Cantidad Ordenada]])/(cocinacsv[[#This Row],[Precio Unitario]]*cocinacsv[[#This Row],[Cantidad Ordenada]])</f>
        <v>0.41176470588235292</v>
      </c>
      <c r="M1056">
        <f>cocinacsv[[#This Row],[Ganancia bruta]]*cocinacsv[[#This Row],[Cantidad Ordenada]]</f>
        <v>68</v>
      </c>
    </row>
    <row r="1057" spans="1:13" x14ac:dyDescent="0.25">
      <c r="A1057">
        <v>420</v>
      </c>
      <c r="B1057">
        <v>18</v>
      </c>
      <c r="C1057" t="s">
        <v>66</v>
      </c>
      <c r="D1057" t="s">
        <v>1153</v>
      </c>
      <c r="E1057">
        <v>12</v>
      </c>
      <c r="F1057">
        <v>20</v>
      </c>
      <c r="G1057">
        <v>3</v>
      </c>
      <c r="H1057">
        <v>10</v>
      </c>
      <c r="I1057" t="s">
        <v>1136</v>
      </c>
      <c r="J1057">
        <f>cocinacsv[[#This Row],[Precio Unitario]]-cocinacsv[[#This Row],[Costo Unitario]]</f>
        <v>8</v>
      </c>
      <c r="K1057">
        <f>cocinacsv[[#This Row],[Precio Unitario]]</f>
        <v>20</v>
      </c>
      <c r="L1057" s="1">
        <f>(cocinacsv[[#This Row],[Ganancia neta]]*cocinacsv[[#This Row],[Cantidad Ordenada]])/(cocinacsv[[#This Row],[Precio Unitario]]*cocinacsv[[#This Row],[Cantidad Ordenada]])</f>
        <v>0.4</v>
      </c>
      <c r="M1057">
        <f>cocinacsv[[#This Row],[Ganancia bruta]]*cocinacsv[[#This Row],[Cantidad Ordenada]]</f>
        <v>60</v>
      </c>
    </row>
    <row r="1058" spans="1:13" x14ac:dyDescent="0.25">
      <c r="A1058">
        <v>420</v>
      </c>
      <c r="B1058">
        <v>18</v>
      </c>
      <c r="C1058" t="s">
        <v>60</v>
      </c>
      <c r="D1058" t="s">
        <v>1158</v>
      </c>
      <c r="E1058">
        <v>15</v>
      </c>
      <c r="F1058">
        <v>25</v>
      </c>
      <c r="G1058">
        <v>2</v>
      </c>
      <c r="H1058">
        <v>28</v>
      </c>
      <c r="I1058" t="s">
        <v>1136</v>
      </c>
      <c r="J1058">
        <f>cocinacsv[[#This Row],[Precio Unitario]]-cocinacsv[[#This Row],[Costo Unitario]]</f>
        <v>10</v>
      </c>
      <c r="K1058">
        <f>cocinacsv[[#This Row],[Precio Unitario]]</f>
        <v>25</v>
      </c>
      <c r="L1058" s="1">
        <f>(cocinacsv[[#This Row],[Ganancia neta]]*cocinacsv[[#This Row],[Cantidad Ordenada]])/(cocinacsv[[#This Row],[Precio Unitario]]*cocinacsv[[#This Row],[Cantidad Ordenada]])</f>
        <v>0.4</v>
      </c>
      <c r="M1058">
        <f>cocinacsv[[#This Row],[Ganancia bruta]]*cocinacsv[[#This Row],[Cantidad Ordenada]]</f>
        <v>50</v>
      </c>
    </row>
    <row r="1059" spans="1:13" x14ac:dyDescent="0.25">
      <c r="A1059">
        <v>420</v>
      </c>
      <c r="B1059">
        <v>18</v>
      </c>
      <c r="C1059" t="s">
        <v>105</v>
      </c>
      <c r="D1059" t="s">
        <v>1150</v>
      </c>
      <c r="E1059">
        <v>19</v>
      </c>
      <c r="F1059">
        <v>32</v>
      </c>
      <c r="G1059">
        <v>2</v>
      </c>
      <c r="H1059">
        <v>34</v>
      </c>
      <c r="I1059" t="s">
        <v>1136</v>
      </c>
      <c r="J1059">
        <f>cocinacsv[[#This Row],[Precio Unitario]]-cocinacsv[[#This Row],[Costo Unitario]]</f>
        <v>13</v>
      </c>
      <c r="K1059">
        <f>cocinacsv[[#This Row],[Precio Unitario]]</f>
        <v>32</v>
      </c>
      <c r="L1059" s="1">
        <f>(cocinacsv[[#This Row],[Ganancia neta]]*cocinacsv[[#This Row],[Cantidad Ordenada]])/(cocinacsv[[#This Row],[Precio Unitario]]*cocinacsv[[#This Row],[Cantidad Ordenada]])</f>
        <v>0.40625</v>
      </c>
      <c r="M1059">
        <f>cocinacsv[[#This Row],[Ganancia bruta]]*cocinacsv[[#This Row],[Cantidad Ordenada]]</f>
        <v>64</v>
      </c>
    </row>
    <row r="1060" spans="1:13" x14ac:dyDescent="0.25">
      <c r="A1060">
        <v>421</v>
      </c>
      <c r="B1060">
        <v>10</v>
      </c>
      <c r="C1060" t="s">
        <v>56</v>
      </c>
      <c r="D1060" t="s">
        <v>1141</v>
      </c>
      <c r="E1060">
        <v>19</v>
      </c>
      <c r="F1060">
        <v>31</v>
      </c>
      <c r="G1060">
        <v>1</v>
      </c>
      <c r="H1060">
        <v>18</v>
      </c>
      <c r="I1060" t="s">
        <v>1137</v>
      </c>
      <c r="J1060">
        <f>cocinacsv[[#This Row],[Precio Unitario]]-cocinacsv[[#This Row],[Costo Unitario]]</f>
        <v>12</v>
      </c>
      <c r="K1060">
        <f>cocinacsv[[#This Row],[Precio Unitario]]</f>
        <v>31</v>
      </c>
      <c r="L1060" s="1">
        <f>(cocinacsv[[#This Row],[Ganancia neta]]*cocinacsv[[#This Row],[Cantidad Ordenada]])/(cocinacsv[[#This Row],[Precio Unitario]]*cocinacsv[[#This Row],[Cantidad Ordenada]])</f>
        <v>0.38709677419354838</v>
      </c>
      <c r="M1060">
        <f>cocinacsv[[#This Row],[Ganancia bruta]]*cocinacsv[[#This Row],[Cantidad Ordenada]]</f>
        <v>31</v>
      </c>
    </row>
    <row r="1061" spans="1:13" x14ac:dyDescent="0.25">
      <c r="A1061">
        <v>421</v>
      </c>
      <c r="B1061">
        <v>10</v>
      </c>
      <c r="C1061" t="s">
        <v>46</v>
      </c>
      <c r="D1061" t="s">
        <v>1156</v>
      </c>
      <c r="E1061">
        <v>10</v>
      </c>
      <c r="F1061">
        <v>18</v>
      </c>
      <c r="G1061">
        <v>3</v>
      </c>
      <c r="H1061">
        <v>53</v>
      </c>
      <c r="I1061" t="s">
        <v>1137</v>
      </c>
      <c r="J1061">
        <f>cocinacsv[[#This Row],[Precio Unitario]]-cocinacsv[[#This Row],[Costo Unitario]]</f>
        <v>8</v>
      </c>
      <c r="K1061">
        <f>cocinacsv[[#This Row],[Precio Unitario]]</f>
        <v>18</v>
      </c>
      <c r="L1061" s="1">
        <f>(cocinacsv[[#This Row],[Ganancia neta]]*cocinacsv[[#This Row],[Cantidad Ordenada]])/(cocinacsv[[#This Row],[Precio Unitario]]*cocinacsv[[#This Row],[Cantidad Ordenada]])</f>
        <v>0.44444444444444442</v>
      </c>
      <c r="M1061">
        <f>cocinacsv[[#This Row],[Ganancia bruta]]*cocinacsv[[#This Row],[Cantidad Ordenada]]</f>
        <v>54</v>
      </c>
    </row>
    <row r="1062" spans="1:13" x14ac:dyDescent="0.25">
      <c r="A1062">
        <v>422</v>
      </c>
      <c r="B1062">
        <v>12</v>
      </c>
      <c r="C1062" t="s">
        <v>71</v>
      </c>
      <c r="D1062" t="s">
        <v>1157</v>
      </c>
      <c r="E1062">
        <v>15</v>
      </c>
      <c r="F1062">
        <v>26</v>
      </c>
      <c r="G1062">
        <v>2</v>
      </c>
      <c r="H1062">
        <v>7</v>
      </c>
      <c r="I1062" t="s">
        <v>1137</v>
      </c>
      <c r="J1062">
        <f>cocinacsv[[#This Row],[Precio Unitario]]-cocinacsv[[#This Row],[Costo Unitario]]</f>
        <v>11</v>
      </c>
      <c r="K1062">
        <f>cocinacsv[[#This Row],[Precio Unitario]]</f>
        <v>26</v>
      </c>
      <c r="L1062" s="1">
        <f>(cocinacsv[[#This Row],[Ganancia neta]]*cocinacsv[[#This Row],[Cantidad Ordenada]])/(cocinacsv[[#This Row],[Precio Unitario]]*cocinacsv[[#This Row],[Cantidad Ordenada]])</f>
        <v>0.42307692307692307</v>
      </c>
      <c r="M1062">
        <f>cocinacsv[[#This Row],[Ganancia bruta]]*cocinacsv[[#This Row],[Cantidad Ordenada]]</f>
        <v>52</v>
      </c>
    </row>
    <row r="1063" spans="1:13" x14ac:dyDescent="0.25">
      <c r="A1063">
        <v>422</v>
      </c>
      <c r="B1063">
        <v>12</v>
      </c>
      <c r="C1063" t="s">
        <v>44</v>
      </c>
      <c r="D1063" t="s">
        <v>1144</v>
      </c>
      <c r="E1063">
        <v>22</v>
      </c>
      <c r="F1063">
        <v>36</v>
      </c>
      <c r="G1063">
        <v>1</v>
      </c>
      <c r="H1063">
        <v>27</v>
      </c>
      <c r="I1063" t="s">
        <v>1136</v>
      </c>
      <c r="J1063">
        <f>cocinacsv[[#This Row],[Precio Unitario]]-cocinacsv[[#This Row],[Costo Unitario]]</f>
        <v>14</v>
      </c>
      <c r="K1063">
        <f>cocinacsv[[#This Row],[Precio Unitario]]</f>
        <v>36</v>
      </c>
      <c r="L1063" s="1">
        <f>(cocinacsv[[#This Row],[Ganancia neta]]*cocinacsv[[#This Row],[Cantidad Ordenada]])/(cocinacsv[[#This Row],[Precio Unitario]]*cocinacsv[[#This Row],[Cantidad Ordenada]])</f>
        <v>0.3888888888888889</v>
      </c>
      <c r="M1063">
        <f>cocinacsv[[#This Row],[Ganancia bruta]]*cocinacsv[[#This Row],[Cantidad Ordenada]]</f>
        <v>36</v>
      </c>
    </row>
    <row r="1064" spans="1:13" x14ac:dyDescent="0.25">
      <c r="A1064">
        <v>423</v>
      </c>
      <c r="B1064">
        <v>4</v>
      </c>
      <c r="C1064" t="s">
        <v>30</v>
      </c>
      <c r="D1064" t="s">
        <v>1147</v>
      </c>
      <c r="E1064">
        <v>16</v>
      </c>
      <c r="F1064">
        <v>28</v>
      </c>
      <c r="G1064">
        <v>2</v>
      </c>
      <c r="H1064">
        <v>24</v>
      </c>
      <c r="I1064" t="s">
        <v>1136</v>
      </c>
      <c r="J1064">
        <f>cocinacsv[[#This Row],[Precio Unitario]]-cocinacsv[[#This Row],[Costo Unitario]]</f>
        <v>12</v>
      </c>
      <c r="K1064">
        <f>cocinacsv[[#This Row],[Precio Unitario]]</f>
        <v>28</v>
      </c>
      <c r="L1064" s="1">
        <f>(cocinacsv[[#This Row],[Ganancia neta]]*cocinacsv[[#This Row],[Cantidad Ordenada]])/(cocinacsv[[#This Row],[Precio Unitario]]*cocinacsv[[#This Row],[Cantidad Ordenada]])</f>
        <v>0.42857142857142855</v>
      </c>
      <c r="M1064">
        <f>cocinacsv[[#This Row],[Ganancia bruta]]*cocinacsv[[#This Row],[Cantidad Ordenada]]</f>
        <v>56</v>
      </c>
    </row>
    <row r="1065" spans="1:13" x14ac:dyDescent="0.25">
      <c r="A1065">
        <v>423</v>
      </c>
      <c r="B1065">
        <v>4</v>
      </c>
      <c r="C1065" t="s">
        <v>105</v>
      </c>
      <c r="D1065" t="s">
        <v>1150</v>
      </c>
      <c r="E1065">
        <v>19</v>
      </c>
      <c r="F1065">
        <v>32</v>
      </c>
      <c r="G1065">
        <v>3</v>
      </c>
      <c r="H1065">
        <v>7</v>
      </c>
      <c r="I1065" t="s">
        <v>1137</v>
      </c>
      <c r="J1065">
        <f>cocinacsv[[#This Row],[Precio Unitario]]-cocinacsv[[#This Row],[Costo Unitario]]</f>
        <v>13</v>
      </c>
      <c r="K1065">
        <f>cocinacsv[[#This Row],[Precio Unitario]]</f>
        <v>32</v>
      </c>
      <c r="L1065" s="1">
        <f>(cocinacsv[[#This Row],[Ganancia neta]]*cocinacsv[[#This Row],[Cantidad Ordenada]])/(cocinacsv[[#This Row],[Precio Unitario]]*cocinacsv[[#This Row],[Cantidad Ordenada]])</f>
        <v>0.40625</v>
      </c>
      <c r="M1065">
        <f>cocinacsv[[#This Row],[Ganancia bruta]]*cocinacsv[[#This Row],[Cantidad Ordenada]]</f>
        <v>96</v>
      </c>
    </row>
    <row r="1066" spans="1:13" x14ac:dyDescent="0.25">
      <c r="A1066">
        <v>424</v>
      </c>
      <c r="B1066">
        <v>13</v>
      </c>
      <c r="C1066" t="s">
        <v>92</v>
      </c>
      <c r="D1066" t="s">
        <v>1151</v>
      </c>
      <c r="E1066">
        <v>13</v>
      </c>
      <c r="F1066">
        <v>22</v>
      </c>
      <c r="G1066">
        <v>3</v>
      </c>
      <c r="H1066">
        <v>43</v>
      </c>
      <c r="I1066" t="s">
        <v>1136</v>
      </c>
      <c r="J1066">
        <f>cocinacsv[[#This Row],[Precio Unitario]]-cocinacsv[[#This Row],[Costo Unitario]]</f>
        <v>9</v>
      </c>
      <c r="K1066">
        <f>cocinacsv[[#This Row],[Precio Unitario]]</f>
        <v>22</v>
      </c>
      <c r="L1066" s="1">
        <f>(cocinacsv[[#This Row],[Ganancia neta]]*cocinacsv[[#This Row],[Cantidad Ordenada]])/(cocinacsv[[#This Row],[Precio Unitario]]*cocinacsv[[#This Row],[Cantidad Ordenada]])</f>
        <v>0.40909090909090912</v>
      </c>
      <c r="M1066">
        <f>cocinacsv[[#This Row],[Ganancia bruta]]*cocinacsv[[#This Row],[Cantidad Ordenada]]</f>
        <v>66</v>
      </c>
    </row>
    <row r="1067" spans="1:13" x14ac:dyDescent="0.25">
      <c r="A1067">
        <v>424</v>
      </c>
      <c r="B1067">
        <v>13</v>
      </c>
      <c r="C1067" t="s">
        <v>50</v>
      </c>
      <c r="D1067" t="s">
        <v>1142</v>
      </c>
      <c r="E1067">
        <v>16</v>
      </c>
      <c r="F1067">
        <v>27</v>
      </c>
      <c r="G1067">
        <v>3</v>
      </c>
      <c r="H1067">
        <v>45</v>
      </c>
      <c r="I1067" t="s">
        <v>1137</v>
      </c>
      <c r="J1067">
        <f>cocinacsv[[#This Row],[Precio Unitario]]-cocinacsv[[#This Row],[Costo Unitario]]</f>
        <v>11</v>
      </c>
      <c r="K1067">
        <f>cocinacsv[[#This Row],[Precio Unitario]]</f>
        <v>27</v>
      </c>
      <c r="L1067" s="1">
        <f>(cocinacsv[[#This Row],[Ganancia neta]]*cocinacsv[[#This Row],[Cantidad Ordenada]])/(cocinacsv[[#This Row],[Precio Unitario]]*cocinacsv[[#This Row],[Cantidad Ordenada]])</f>
        <v>0.40740740740740738</v>
      </c>
      <c r="M1067">
        <f>cocinacsv[[#This Row],[Ganancia bruta]]*cocinacsv[[#This Row],[Cantidad Ordenada]]</f>
        <v>81</v>
      </c>
    </row>
    <row r="1068" spans="1:13" x14ac:dyDescent="0.25">
      <c r="A1068">
        <v>425</v>
      </c>
      <c r="B1068">
        <v>18</v>
      </c>
      <c r="C1068" t="s">
        <v>53</v>
      </c>
      <c r="D1068" t="s">
        <v>1148</v>
      </c>
      <c r="E1068">
        <v>11</v>
      </c>
      <c r="F1068">
        <v>19</v>
      </c>
      <c r="G1068">
        <v>1</v>
      </c>
      <c r="H1068">
        <v>28</v>
      </c>
      <c r="I1068" t="s">
        <v>1137</v>
      </c>
      <c r="J1068">
        <f>cocinacsv[[#This Row],[Precio Unitario]]-cocinacsv[[#This Row],[Costo Unitario]]</f>
        <v>8</v>
      </c>
      <c r="K1068">
        <f>cocinacsv[[#This Row],[Precio Unitario]]</f>
        <v>19</v>
      </c>
      <c r="L1068" s="1">
        <f>(cocinacsv[[#This Row],[Ganancia neta]]*cocinacsv[[#This Row],[Cantidad Ordenada]])/(cocinacsv[[#This Row],[Precio Unitario]]*cocinacsv[[#This Row],[Cantidad Ordenada]])</f>
        <v>0.42105263157894735</v>
      </c>
      <c r="M1068">
        <f>cocinacsv[[#This Row],[Ganancia bruta]]*cocinacsv[[#This Row],[Cantidad Ordenada]]</f>
        <v>19</v>
      </c>
    </row>
    <row r="1069" spans="1:13" x14ac:dyDescent="0.25">
      <c r="A1069">
        <v>426</v>
      </c>
      <c r="B1069">
        <v>5</v>
      </c>
      <c r="C1069" t="s">
        <v>112</v>
      </c>
      <c r="D1069" t="s">
        <v>1146</v>
      </c>
      <c r="E1069">
        <v>20</v>
      </c>
      <c r="F1069">
        <v>33</v>
      </c>
      <c r="G1069">
        <v>1</v>
      </c>
      <c r="H1069">
        <v>8</v>
      </c>
      <c r="I1069" t="s">
        <v>1137</v>
      </c>
      <c r="J1069">
        <f>cocinacsv[[#This Row],[Precio Unitario]]-cocinacsv[[#This Row],[Costo Unitario]]</f>
        <v>13</v>
      </c>
      <c r="K1069">
        <f>cocinacsv[[#This Row],[Precio Unitario]]</f>
        <v>33</v>
      </c>
      <c r="L1069" s="1">
        <f>(cocinacsv[[#This Row],[Ganancia neta]]*cocinacsv[[#This Row],[Cantidad Ordenada]])/(cocinacsv[[#This Row],[Precio Unitario]]*cocinacsv[[#This Row],[Cantidad Ordenada]])</f>
        <v>0.39393939393939392</v>
      </c>
      <c r="M1069">
        <f>cocinacsv[[#This Row],[Ganancia bruta]]*cocinacsv[[#This Row],[Cantidad Ordenada]]</f>
        <v>33</v>
      </c>
    </row>
    <row r="1070" spans="1:13" x14ac:dyDescent="0.25">
      <c r="A1070">
        <v>426</v>
      </c>
      <c r="B1070">
        <v>5</v>
      </c>
      <c r="C1070" t="s">
        <v>30</v>
      </c>
      <c r="D1070" t="s">
        <v>1147</v>
      </c>
      <c r="E1070">
        <v>16</v>
      </c>
      <c r="F1070">
        <v>28</v>
      </c>
      <c r="G1070">
        <v>2</v>
      </c>
      <c r="H1070">
        <v>38</v>
      </c>
      <c r="I1070" t="s">
        <v>1137</v>
      </c>
      <c r="J1070">
        <f>cocinacsv[[#This Row],[Precio Unitario]]-cocinacsv[[#This Row],[Costo Unitario]]</f>
        <v>12</v>
      </c>
      <c r="K1070">
        <f>cocinacsv[[#This Row],[Precio Unitario]]</f>
        <v>28</v>
      </c>
      <c r="L1070" s="1">
        <f>(cocinacsv[[#This Row],[Ganancia neta]]*cocinacsv[[#This Row],[Cantidad Ordenada]])/(cocinacsv[[#This Row],[Precio Unitario]]*cocinacsv[[#This Row],[Cantidad Ordenada]])</f>
        <v>0.42857142857142855</v>
      </c>
      <c r="M1070">
        <f>cocinacsv[[#This Row],[Ganancia bruta]]*cocinacsv[[#This Row],[Cantidad Ordenada]]</f>
        <v>56</v>
      </c>
    </row>
    <row r="1071" spans="1:13" x14ac:dyDescent="0.25">
      <c r="A1071">
        <v>426</v>
      </c>
      <c r="B1071">
        <v>5</v>
      </c>
      <c r="C1071" t="s">
        <v>60</v>
      </c>
      <c r="D1071" t="s">
        <v>1158</v>
      </c>
      <c r="E1071">
        <v>15</v>
      </c>
      <c r="F1071">
        <v>25</v>
      </c>
      <c r="G1071">
        <v>2</v>
      </c>
      <c r="H1071">
        <v>23</v>
      </c>
      <c r="I1071" t="s">
        <v>1136</v>
      </c>
      <c r="J1071">
        <f>cocinacsv[[#This Row],[Precio Unitario]]-cocinacsv[[#This Row],[Costo Unitario]]</f>
        <v>10</v>
      </c>
      <c r="K1071">
        <f>cocinacsv[[#This Row],[Precio Unitario]]</f>
        <v>25</v>
      </c>
      <c r="L1071" s="1">
        <f>(cocinacsv[[#This Row],[Ganancia neta]]*cocinacsv[[#This Row],[Cantidad Ordenada]])/(cocinacsv[[#This Row],[Precio Unitario]]*cocinacsv[[#This Row],[Cantidad Ordenada]])</f>
        <v>0.4</v>
      </c>
      <c r="M1071">
        <f>cocinacsv[[#This Row],[Ganancia bruta]]*cocinacsv[[#This Row],[Cantidad Ordenada]]</f>
        <v>50</v>
      </c>
    </row>
    <row r="1072" spans="1:13" x14ac:dyDescent="0.25">
      <c r="A1072">
        <v>426</v>
      </c>
      <c r="B1072">
        <v>5</v>
      </c>
      <c r="C1072" t="s">
        <v>44</v>
      </c>
      <c r="D1072" t="s">
        <v>1144</v>
      </c>
      <c r="E1072">
        <v>22</v>
      </c>
      <c r="F1072">
        <v>36</v>
      </c>
      <c r="G1072">
        <v>3</v>
      </c>
      <c r="H1072">
        <v>47</v>
      </c>
      <c r="I1072" t="s">
        <v>1137</v>
      </c>
      <c r="J1072">
        <f>cocinacsv[[#This Row],[Precio Unitario]]-cocinacsv[[#This Row],[Costo Unitario]]</f>
        <v>14</v>
      </c>
      <c r="K1072">
        <f>cocinacsv[[#This Row],[Precio Unitario]]</f>
        <v>36</v>
      </c>
      <c r="L1072" s="1">
        <f>(cocinacsv[[#This Row],[Ganancia neta]]*cocinacsv[[#This Row],[Cantidad Ordenada]])/(cocinacsv[[#This Row],[Precio Unitario]]*cocinacsv[[#This Row],[Cantidad Ordenada]])</f>
        <v>0.3888888888888889</v>
      </c>
      <c r="M1072">
        <f>cocinacsv[[#This Row],[Ganancia bruta]]*cocinacsv[[#This Row],[Cantidad Ordenada]]</f>
        <v>108</v>
      </c>
    </row>
    <row r="1073" spans="1:13" x14ac:dyDescent="0.25">
      <c r="A1073">
        <v>427</v>
      </c>
      <c r="B1073">
        <v>2</v>
      </c>
      <c r="C1073" t="s">
        <v>60</v>
      </c>
      <c r="D1073" t="s">
        <v>1158</v>
      </c>
      <c r="E1073">
        <v>15</v>
      </c>
      <c r="F1073">
        <v>25</v>
      </c>
      <c r="G1073">
        <v>3</v>
      </c>
      <c r="H1073">
        <v>34</v>
      </c>
      <c r="I1073" t="s">
        <v>1137</v>
      </c>
      <c r="J1073">
        <f>cocinacsv[[#This Row],[Precio Unitario]]-cocinacsv[[#This Row],[Costo Unitario]]</f>
        <v>10</v>
      </c>
      <c r="K1073">
        <f>cocinacsv[[#This Row],[Precio Unitario]]</f>
        <v>25</v>
      </c>
      <c r="L1073" s="1">
        <f>(cocinacsv[[#This Row],[Ganancia neta]]*cocinacsv[[#This Row],[Cantidad Ordenada]])/(cocinacsv[[#This Row],[Precio Unitario]]*cocinacsv[[#This Row],[Cantidad Ordenada]])</f>
        <v>0.4</v>
      </c>
      <c r="M1073">
        <f>cocinacsv[[#This Row],[Ganancia bruta]]*cocinacsv[[#This Row],[Cantidad Ordenada]]</f>
        <v>75</v>
      </c>
    </row>
    <row r="1074" spans="1:13" x14ac:dyDescent="0.25">
      <c r="A1074">
        <v>427</v>
      </c>
      <c r="B1074">
        <v>2</v>
      </c>
      <c r="C1074" t="s">
        <v>19</v>
      </c>
      <c r="D1074" t="s">
        <v>1149</v>
      </c>
      <c r="E1074">
        <v>21</v>
      </c>
      <c r="F1074">
        <v>35</v>
      </c>
      <c r="G1074">
        <v>2</v>
      </c>
      <c r="H1074">
        <v>52</v>
      </c>
      <c r="I1074" t="s">
        <v>1136</v>
      </c>
      <c r="J1074">
        <f>cocinacsv[[#This Row],[Precio Unitario]]-cocinacsv[[#This Row],[Costo Unitario]]</f>
        <v>14</v>
      </c>
      <c r="K1074">
        <f>cocinacsv[[#This Row],[Precio Unitario]]</f>
        <v>35</v>
      </c>
      <c r="L1074" s="1">
        <f>(cocinacsv[[#This Row],[Ganancia neta]]*cocinacsv[[#This Row],[Cantidad Ordenada]])/(cocinacsv[[#This Row],[Precio Unitario]]*cocinacsv[[#This Row],[Cantidad Ordenada]])</f>
        <v>0.4</v>
      </c>
      <c r="M1074">
        <f>cocinacsv[[#This Row],[Ganancia bruta]]*cocinacsv[[#This Row],[Cantidad Ordenada]]</f>
        <v>70</v>
      </c>
    </row>
    <row r="1075" spans="1:13" x14ac:dyDescent="0.25">
      <c r="A1075">
        <v>427</v>
      </c>
      <c r="B1075">
        <v>2</v>
      </c>
      <c r="C1075" t="s">
        <v>89</v>
      </c>
      <c r="D1075" t="s">
        <v>1154</v>
      </c>
      <c r="E1075">
        <v>14</v>
      </c>
      <c r="F1075">
        <v>23</v>
      </c>
      <c r="G1075">
        <v>1</v>
      </c>
      <c r="H1075">
        <v>24</v>
      </c>
      <c r="I1075" t="s">
        <v>1137</v>
      </c>
      <c r="J1075">
        <f>cocinacsv[[#This Row],[Precio Unitario]]-cocinacsv[[#This Row],[Costo Unitario]]</f>
        <v>9</v>
      </c>
      <c r="K1075">
        <f>cocinacsv[[#This Row],[Precio Unitario]]</f>
        <v>23</v>
      </c>
      <c r="L1075" s="1">
        <f>(cocinacsv[[#This Row],[Ganancia neta]]*cocinacsv[[#This Row],[Cantidad Ordenada]])/(cocinacsv[[#This Row],[Precio Unitario]]*cocinacsv[[#This Row],[Cantidad Ordenada]])</f>
        <v>0.39130434782608697</v>
      </c>
      <c r="M1075">
        <f>cocinacsv[[#This Row],[Ganancia bruta]]*cocinacsv[[#This Row],[Cantidad Ordenada]]</f>
        <v>23</v>
      </c>
    </row>
    <row r="1076" spans="1:13" x14ac:dyDescent="0.25">
      <c r="A1076">
        <v>427</v>
      </c>
      <c r="B1076">
        <v>2</v>
      </c>
      <c r="C1076" t="s">
        <v>53</v>
      </c>
      <c r="D1076" t="s">
        <v>1148</v>
      </c>
      <c r="E1076">
        <v>11</v>
      </c>
      <c r="F1076">
        <v>19</v>
      </c>
      <c r="G1076">
        <v>2</v>
      </c>
      <c r="H1076">
        <v>56</v>
      </c>
      <c r="I1076" t="s">
        <v>1136</v>
      </c>
      <c r="J1076">
        <f>cocinacsv[[#This Row],[Precio Unitario]]-cocinacsv[[#This Row],[Costo Unitario]]</f>
        <v>8</v>
      </c>
      <c r="K1076">
        <f>cocinacsv[[#This Row],[Precio Unitario]]</f>
        <v>19</v>
      </c>
      <c r="L1076" s="1">
        <f>(cocinacsv[[#This Row],[Ganancia neta]]*cocinacsv[[#This Row],[Cantidad Ordenada]])/(cocinacsv[[#This Row],[Precio Unitario]]*cocinacsv[[#This Row],[Cantidad Ordenada]])</f>
        <v>0.42105263157894735</v>
      </c>
      <c r="M1076">
        <f>cocinacsv[[#This Row],[Ganancia bruta]]*cocinacsv[[#This Row],[Cantidad Ordenada]]</f>
        <v>38</v>
      </c>
    </row>
    <row r="1077" spans="1:13" x14ac:dyDescent="0.25">
      <c r="A1077">
        <v>428</v>
      </c>
      <c r="B1077">
        <v>7</v>
      </c>
      <c r="C1077" t="s">
        <v>34</v>
      </c>
      <c r="D1077" t="s">
        <v>1143</v>
      </c>
      <c r="E1077">
        <v>25</v>
      </c>
      <c r="F1077">
        <v>40</v>
      </c>
      <c r="G1077">
        <v>1</v>
      </c>
      <c r="H1077">
        <v>38</v>
      </c>
      <c r="I1077" t="s">
        <v>1136</v>
      </c>
      <c r="J1077">
        <f>cocinacsv[[#This Row],[Precio Unitario]]-cocinacsv[[#This Row],[Costo Unitario]]</f>
        <v>15</v>
      </c>
      <c r="K1077">
        <f>cocinacsv[[#This Row],[Precio Unitario]]</f>
        <v>40</v>
      </c>
      <c r="L1077" s="1">
        <f>(cocinacsv[[#This Row],[Ganancia neta]]*cocinacsv[[#This Row],[Cantidad Ordenada]])/(cocinacsv[[#This Row],[Precio Unitario]]*cocinacsv[[#This Row],[Cantidad Ordenada]])</f>
        <v>0.375</v>
      </c>
      <c r="M1077">
        <f>cocinacsv[[#This Row],[Ganancia bruta]]*cocinacsv[[#This Row],[Cantidad Ordenada]]</f>
        <v>40</v>
      </c>
    </row>
    <row r="1078" spans="1:13" x14ac:dyDescent="0.25">
      <c r="A1078">
        <v>428</v>
      </c>
      <c r="B1078">
        <v>7</v>
      </c>
      <c r="C1078" t="s">
        <v>89</v>
      </c>
      <c r="D1078" t="s">
        <v>1154</v>
      </c>
      <c r="E1078">
        <v>14</v>
      </c>
      <c r="F1078">
        <v>23</v>
      </c>
      <c r="G1078">
        <v>1</v>
      </c>
      <c r="H1078">
        <v>46</v>
      </c>
      <c r="I1078" t="s">
        <v>1136</v>
      </c>
      <c r="J1078">
        <f>cocinacsv[[#This Row],[Precio Unitario]]-cocinacsv[[#This Row],[Costo Unitario]]</f>
        <v>9</v>
      </c>
      <c r="K1078">
        <f>cocinacsv[[#This Row],[Precio Unitario]]</f>
        <v>23</v>
      </c>
      <c r="L1078" s="1">
        <f>(cocinacsv[[#This Row],[Ganancia neta]]*cocinacsv[[#This Row],[Cantidad Ordenada]])/(cocinacsv[[#This Row],[Precio Unitario]]*cocinacsv[[#This Row],[Cantidad Ordenada]])</f>
        <v>0.39130434782608697</v>
      </c>
      <c r="M1078">
        <f>cocinacsv[[#This Row],[Ganancia bruta]]*cocinacsv[[#This Row],[Cantidad Ordenada]]</f>
        <v>23</v>
      </c>
    </row>
    <row r="1079" spans="1:13" x14ac:dyDescent="0.25">
      <c r="A1079">
        <v>428</v>
      </c>
      <c r="B1079">
        <v>7</v>
      </c>
      <c r="C1079" t="s">
        <v>60</v>
      </c>
      <c r="D1079" t="s">
        <v>1158</v>
      </c>
      <c r="E1079">
        <v>15</v>
      </c>
      <c r="F1079">
        <v>25</v>
      </c>
      <c r="G1079">
        <v>2</v>
      </c>
      <c r="H1079">
        <v>48</v>
      </c>
      <c r="I1079" t="s">
        <v>1136</v>
      </c>
      <c r="J1079">
        <f>cocinacsv[[#This Row],[Precio Unitario]]-cocinacsv[[#This Row],[Costo Unitario]]</f>
        <v>10</v>
      </c>
      <c r="K1079">
        <f>cocinacsv[[#This Row],[Precio Unitario]]</f>
        <v>25</v>
      </c>
      <c r="L1079" s="1">
        <f>(cocinacsv[[#This Row],[Ganancia neta]]*cocinacsv[[#This Row],[Cantidad Ordenada]])/(cocinacsv[[#This Row],[Precio Unitario]]*cocinacsv[[#This Row],[Cantidad Ordenada]])</f>
        <v>0.4</v>
      </c>
      <c r="M1079">
        <f>cocinacsv[[#This Row],[Ganancia bruta]]*cocinacsv[[#This Row],[Cantidad Ordenada]]</f>
        <v>50</v>
      </c>
    </row>
    <row r="1080" spans="1:13" x14ac:dyDescent="0.25">
      <c r="A1080">
        <v>428</v>
      </c>
      <c r="B1080">
        <v>7</v>
      </c>
      <c r="C1080" t="s">
        <v>56</v>
      </c>
      <c r="D1080" t="s">
        <v>1141</v>
      </c>
      <c r="E1080">
        <v>19</v>
      </c>
      <c r="F1080">
        <v>31</v>
      </c>
      <c r="G1080">
        <v>2</v>
      </c>
      <c r="H1080">
        <v>47</v>
      </c>
      <c r="I1080" t="s">
        <v>1136</v>
      </c>
      <c r="J1080">
        <f>cocinacsv[[#This Row],[Precio Unitario]]-cocinacsv[[#This Row],[Costo Unitario]]</f>
        <v>12</v>
      </c>
      <c r="K1080">
        <f>cocinacsv[[#This Row],[Precio Unitario]]</f>
        <v>31</v>
      </c>
      <c r="L1080" s="1">
        <f>(cocinacsv[[#This Row],[Ganancia neta]]*cocinacsv[[#This Row],[Cantidad Ordenada]])/(cocinacsv[[#This Row],[Precio Unitario]]*cocinacsv[[#This Row],[Cantidad Ordenada]])</f>
        <v>0.38709677419354838</v>
      </c>
      <c r="M1080">
        <f>cocinacsv[[#This Row],[Ganancia bruta]]*cocinacsv[[#This Row],[Cantidad Ordenada]]</f>
        <v>62</v>
      </c>
    </row>
    <row r="1081" spans="1:13" x14ac:dyDescent="0.25">
      <c r="A1081">
        <v>429</v>
      </c>
      <c r="B1081">
        <v>8</v>
      </c>
      <c r="C1081" t="s">
        <v>71</v>
      </c>
      <c r="D1081" t="s">
        <v>1157</v>
      </c>
      <c r="E1081">
        <v>15</v>
      </c>
      <c r="F1081">
        <v>26</v>
      </c>
      <c r="G1081">
        <v>3</v>
      </c>
      <c r="H1081">
        <v>27</v>
      </c>
      <c r="I1081" t="s">
        <v>1136</v>
      </c>
      <c r="J1081">
        <f>cocinacsv[[#This Row],[Precio Unitario]]-cocinacsv[[#This Row],[Costo Unitario]]</f>
        <v>11</v>
      </c>
      <c r="K1081">
        <f>cocinacsv[[#This Row],[Precio Unitario]]</f>
        <v>26</v>
      </c>
      <c r="L1081" s="1">
        <f>(cocinacsv[[#This Row],[Ganancia neta]]*cocinacsv[[#This Row],[Cantidad Ordenada]])/(cocinacsv[[#This Row],[Precio Unitario]]*cocinacsv[[#This Row],[Cantidad Ordenada]])</f>
        <v>0.42307692307692307</v>
      </c>
      <c r="M1081">
        <f>cocinacsv[[#This Row],[Ganancia bruta]]*cocinacsv[[#This Row],[Cantidad Ordenada]]</f>
        <v>78</v>
      </c>
    </row>
    <row r="1082" spans="1:13" x14ac:dyDescent="0.25">
      <c r="A1082">
        <v>430</v>
      </c>
      <c r="B1082">
        <v>7</v>
      </c>
      <c r="C1082" t="s">
        <v>60</v>
      </c>
      <c r="D1082" t="s">
        <v>1158</v>
      </c>
      <c r="E1082">
        <v>15</v>
      </c>
      <c r="F1082">
        <v>25</v>
      </c>
      <c r="G1082">
        <v>1</v>
      </c>
      <c r="H1082">
        <v>49</v>
      </c>
      <c r="I1082" t="s">
        <v>1136</v>
      </c>
      <c r="J1082">
        <f>cocinacsv[[#This Row],[Precio Unitario]]-cocinacsv[[#This Row],[Costo Unitario]]</f>
        <v>10</v>
      </c>
      <c r="K1082">
        <f>cocinacsv[[#This Row],[Precio Unitario]]</f>
        <v>25</v>
      </c>
      <c r="L1082" s="1">
        <f>(cocinacsv[[#This Row],[Ganancia neta]]*cocinacsv[[#This Row],[Cantidad Ordenada]])/(cocinacsv[[#This Row],[Precio Unitario]]*cocinacsv[[#This Row],[Cantidad Ordenada]])</f>
        <v>0.4</v>
      </c>
      <c r="M1082">
        <f>cocinacsv[[#This Row],[Ganancia bruta]]*cocinacsv[[#This Row],[Cantidad Ordenada]]</f>
        <v>25</v>
      </c>
    </row>
    <row r="1083" spans="1:13" x14ac:dyDescent="0.25">
      <c r="A1083">
        <v>431</v>
      </c>
      <c r="B1083">
        <v>15</v>
      </c>
      <c r="C1083" t="s">
        <v>40</v>
      </c>
      <c r="D1083" t="s">
        <v>1140</v>
      </c>
      <c r="E1083">
        <v>18</v>
      </c>
      <c r="F1083">
        <v>30</v>
      </c>
      <c r="G1083">
        <v>2</v>
      </c>
      <c r="H1083">
        <v>20</v>
      </c>
      <c r="I1083" t="s">
        <v>1136</v>
      </c>
      <c r="J1083">
        <f>cocinacsv[[#This Row],[Precio Unitario]]-cocinacsv[[#This Row],[Costo Unitario]]</f>
        <v>12</v>
      </c>
      <c r="K1083">
        <f>cocinacsv[[#This Row],[Precio Unitario]]</f>
        <v>30</v>
      </c>
      <c r="L1083" s="1">
        <f>(cocinacsv[[#This Row],[Ganancia neta]]*cocinacsv[[#This Row],[Cantidad Ordenada]])/(cocinacsv[[#This Row],[Precio Unitario]]*cocinacsv[[#This Row],[Cantidad Ordenada]])</f>
        <v>0.4</v>
      </c>
      <c r="M1083">
        <f>cocinacsv[[#This Row],[Ganancia bruta]]*cocinacsv[[#This Row],[Cantidad Ordenada]]</f>
        <v>60</v>
      </c>
    </row>
    <row r="1084" spans="1:13" x14ac:dyDescent="0.25">
      <c r="A1084">
        <v>432</v>
      </c>
      <c r="B1084">
        <v>10</v>
      </c>
      <c r="C1084" t="s">
        <v>66</v>
      </c>
      <c r="D1084" t="s">
        <v>1153</v>
      </c>
      <c r="E1084">
        <v>12</v>
      </c>
      <c r="F1084">
        <v>20</v>
      </c>
      <c r="G1084">
        <v>3</v>
      </c>
      <c r="H1084">
        <v>16</v>
      </c>
      <c r="I1084" t="s">
        <v>1137</v>
      </c>
      <c r="J1084">
        <f>cocinacsv[[#This Row],[Precio Unitario]]-cocinacsv[[#This Row],[Costo Unitario]]</f>
        <v>8</v>
      </c>
      <c r="K1084">
        <f>cocinacsv[[#This Row],[Precio Unitario]]</f>
        <v>20</v>
      </c>
      <c r="L1084" s="1">
        <f>(cocinacsv[[#This Row],[Ganancia neta]]*cocinacsv[[#This Row],[Cantidad Ordenada]])/(cocinacsv[[#This Row],[Precio Unitario]]*cocinacsv[[#This Row],[Cantidad Ordenada]])</f>
        <v>0.4</v>
      </c>
      <c r="M1084">
        <f>cocinacsv[[#This Row],[Ganancia bruta]]*cocinacsv[[#This Row],[Cantidad Ordenada]]</f>
        <v>60</v>
      </c>
    </row>
    <row r="1085" spans="1:13" x14ac:dyDescent="0.25">
      <c r="A1085">
        <v>432</v>
      </c>
      <c r="B1085">
        <v>10</v>
      </c>
      <c r="C1085" t="s">
        <v>42</v>
      </c>
      <c r="D1085" t="s">
        <v>1155</v>
      </c>
      <c r="E1085">
        <v>13</v>
      </c>
      <c r="F1085">
        <v>21</v>
      </c>
      <c r="G1085">
        <v>1</v>
      </c>
      <c r="H1085">
        <v>27</v>
      </c>
      <c r="I1085" t="s">
        <v>1136</v>
      </c>
      <c r="J1085">
        <f>cocinacsv[[#This Row],[Precio Unitario]]-cocinacsv[[#This Row],[Costo Unitario]]</f>
        <v>8</v>
      </c>
      <c r="K1085">
        <f>cocinacsv[[#This Row],[Precio Unitario]]</f>
        <v>21</v>
      </c>
      <c r="L1085" s="1">
        <f>(cocinacsv[[#This Row],[Ganancia neta]]*cocinacsv[[#This Row],[Cantidad Ordenada]])/(cocinacsv[[#This Row],[Precio Unitario]]*cocinacsv[[#This Row],[Cantidad Ordenada]])</f>
        <v>0.38095238095238093</v>
      </c>
      <c r="M1085">
        <f>cocinacsv[[#This Row],[Ganancia bruta]]*cocinacsv[[#This Row],[Cantidad Ordenada]]</f>
        <v>21</v>
      </c>
    </row>
    <row r="1086" spans="1:13" x14ac:dyDescent="0.25">
      <c r="A1086">
        <v>432</v>
      </c>
      <c r="B1086">
        <v>10</v>
      </c>
      <c r="C1086" t="s">
        <v>30</v>
      </c>
      <c r="D1086" t="s">
        <v>1147</v>
      </c>
      <c r="E1086">
        <v>16</v>
      </c>
      <c r="F1086">
        <v>28</v>
      </c>
      <c r="G1086">
        <v>1</v>
      </c>
      <c r="H1086">
        <v>31</v>
      </c>
      <c r="I1086" t="s">
        <v>1136</v>
      </c>
      <c r="J1086">
        <f>cocinacsv[[#This Row],[Precio Unitario]]-cocinacsv[[#This Row],[Costo Unitario]]</f>
        <v>12</v>
      </c>
      <c r="K1086">
        <f>cocinacsv[[#This Row],[Precio Unitario]]</f>
        <v>28</v>
      </c>
      <c r="L1086" s="1">
        <f>(cocinacsv[[#This Row],[Ganancia neta]]*cocinacsv[[#This Row],[Cantidad Ordenada]])/(cocinacsv[[#This Row],[Precio Unitario]]*cocinacsv[[#This Row],[Cantidad Ordenada]])</f>
        <v>0.42857142857142855</v>
      </c>
      <c r="M1086">
        <f>cocinacsv[[#This Row],[Ganancia bruta]]*cocinacsv[[#This Row],[Cantidad Ordenada]]</f>
        <v>28</v>
      </c>
    </row>
    <row r="1087" spans="1:13" x14ac:dyDescent="0.25">
      <c r="A1087">
        <v>433</v>
      </c>
      <c r="B1087">
        <v>10</v>
      </c>
      <c r="C1087" t="s">
        <v>40</v>
      </c>
      <c r="D1087" t="s">
        <v>1140</v>
      </c>
      <c r="E1087">
        <v>18</v>
      </c>
      <c r="F1087">
        <v>30</v>
      </c>
      <c r="G1087">
        <v>1</v>
      </c>
      <c r="H1087">
        <v>56</v>
      </c>
      <c r="I1087" t="s">
        <v>1137</v>
      </c>
      <c r="J1087">
        <f>cocinacsv[[#This Row],[Precio Unitario]]-cocinacsv[[#This Row],[Costo Unitario]]</f>
        <v>12</v>
      </c>
      <c r="K1087">
        <f>cocinacsv[[#This Row],[Precio Unitario]]</f>
        <v>30</v>
      </c>
      <c r="L1087" s="1">
        <f>(cocinacsv[[#This Row],[Ganancia neta]]*cocinacsv[[#This Row],[Cantidad Ordenada]])/(cocinacsv[[#This Row],[Precio Unitario]]*cocinacsv[[#This Row],[Cantidad Ordenada]])</f>
        <v>0.4</v>
      </c>
      <c r="M1087">
        <f>cocinacsv[[#This Row],[Ganancia bruta]]*cocinacsv[[#This Row],[Cantidad Ordenada]]</f>
        <v>30</v>
      </c>
    </row>
    <row r="1088" spans="1:13" x14ac:dyDescent="0.25">
      <c r="A1088">
        <v>433</v>
      </c>
      <c r="B1088">
        <v>10</v>
      </c>
      <c r="C1088" t="s">
        <v>75</v>
      </c>
      <c r="D1088" t="s">
        <v>1139</v>
      </c>
      <c r="E1088">
        <v>14</v>
      </c>
      <c r="F1088">
        <v>24</v>
      </c>
      <c r="G1088">
        <v>3</v>
      </c>
      <c r="H1088">
        <v>18</v>
      </c>
      <c r="I1088" t="s">
        <v>1136</v>
      </c>
      <c r="J1088">
        <f>cocinacsv[[#This Row],[Precio Unitario]]-cocinacsv[[#This Row],[Costo Unitario]]</f>
        <v>10</v>
      </c>
      <c r="K1088">
        <f>cocinacsv[[#This Row],[Precio Unitario]]</f>
        <v>24</v>
      </c>
      <c r="L1088" s="1">
        <f>(cocinacsv[[#This Row],[Ganancia neta]]*cocinacsv[[#This Row],[Cantidad Ordenada]])/(cocinacsv[[#This Row],[Precio Unitario]]*cocinacsv[[#This Row],[Cantidad Ordenada]])</f>
        <v>0.41666666666666669</v>
      </c>
      <c r="M1088">
        <f>cocinacsv[[#This Row],[Ganancia bruta]]*cocinacsv[[#This Row],[Cantidad Ordenada]]</f>
        <v>72</v>
      </c>
    </row>
    <row r="1089" spans="1:13" x14ac:dyDescent="0.25">
      <c r="A1089">
        <v>434</v>
      </c>
      <c r="B1089">
        <v>15</v>
      </c>
      <c r="C1089" t="s">
        <v>71</v>
      </c>
      <c r="D1089" t="s">
        <v>1157</v>
      </c>
      <c r="E1089">
        <v>15</v>
      </c>
      <c r="F1089">
        <v>26</v>
      </c>
      <c r="G1089">
        <v>2</v>
      </c>
      <c r="H1089">
        <v>26</v>
      </c>
      <c r="I1089" t="s">
        <v>1136</v>
      </c>
      <c r="J1089">
        <f>cocinacsv[[#This Row],[Precio Unitario]]-cocinacsv[[#This Row],[Costo Unitario]]</f>
        <v>11</v>
      </c>
      <c r="K1089">
        <f>cocinacsv[[#This Row],[Precio Unitario]]</f>
        <v>26</v>
      </c>
      <c r="L1089" s="1">
        <f>(cocinacsv[[#This Row],[Ganancia neta]]*cocinacsv[[#This Row],[Cantidad Ordenada]])/(cocinacsv[[#This Row],[Precio Unitario]]*cocinacsv[[#This Row],[Cantidad Ordenada]])</f>
        <v>0.42307692307692307</v>
      </c>
      <c r="M1089">
        <f>cocinacsv[[#This Row],[Ganancia bruta]]*cocinacsv[[#This Row],[Cantidad Ordenada]]</f>
        <v>52</v>
      </c>
    </row>
    <row r="1090" spans="1:13" x14ac:dyDescent="0.25">
      <c r="A1090">
        <v>434</v>
      </c>
      <c r="B1090">
        <v>15</v>
      </c>
      <c r="C1090" t="s">
        <v>92</v>
      </c>
      <c r="D1090" t="s">
        <v>1151</v>
      </c>
      <c r="E1090">
        <v>13</v>
      </c>
      <c r="F1090">
        <v>22</v>
      </c>
      <c r="G1090">
        <v>2</v>
      </c>
      <c r="H1090">
        <v>32</v>
      </c>
      <c r="I1090" t="s">
        <v>1137</v>
      </c>
      <c r="J1090">
        <f>cocinacsv[[#This Row],[Precio Unitario]]-cocinacsv[[#This Row],[Costo Unitario]]</f>
        <v>9</v>
      </c>
      <c r="K1090">
        <f>cocinacsv[[#This Row],[Precio Unitario]]</f>
        <v>22</v>
      </c>
      <c r="L1090" s="1">
        <f>(cocinacsv[[#This Row],[Ganancia neta]]*cocinacsv[[#This Row],[Cantidad Ordenada]])/(cocinacsv[[#This Row],[Precio Unitario]]*cocinacsv[[#This Row],[Cantidad Ordenada]])</f>
        <v>0.40909090909090912</v>
      </c>
      <c r="M1090">
        <f>cocinacsv[[#This Row],[Ganancia bruta]]*cocinacsv[[#This Row],[Cantidad Ordenada]]</f>
        <v>44</v>
      </c>
    </row>
    <row r="1091" spans="1:13" x14ac:dyDescent="0.25">
      <c r="A1091">
        <v>435</v>
      </c>
      <c r="B1091">
        <v>17</v>
      </c>
      <c r="C1091" t="s">
        <v>71</v>
      </c>
      <c r="D1091" t="s">
        <v>1157</v>
      </c>
      <c r="E1091">
        <v>15</v>
      </c>
      <c r="F1091">
        <v>26</v>
      </c>
      <c r="G1091">
        <v>2</v>
      </c>
      <c r="H1091">
        <v>14</v>
      </c>
      <c r="I1091" t="s">
        <v>1136</v>
      </c>
      <c r="J1091">
        <f>cocinacsv[[#This Row],[Precio Unitario]]-cocinacsv[[#This Row],[Costo Unitario]]</f>
        <v>11</v>
      </c>
      <c r="K1091">
        <f>cocinacsv[[#This Row],[Precio Unitario]]</f>
        <v>26</v>
      </c>
      <c r="L1091" s="1">
        <f>(cocinacsv[[#This Row],[Ganancia neta]]*cocinacsv[[#This Row],[Cantidad Ordenada]])/(cocinacsv[[#This Row],[Precio Unitario]]*cocinacsv[[#This Row],[Cantidad Ordenada]])</f>
        <v>0.42307692307692307</v>
      </c>
      <c r="M1091">
        <f>cocinacsv[[#This Row],[Ganancia bruta]]*cocinacsv[[#This Row],[Cantidad Ordenada]]</f>
        <v>52</v>
      </c>
    </row>
    <row r="1092" spans="1:13" x14ac:dyDescent="0.25">
      <c r="A1092">
        <v>435</v>
      </c>
      <c r="B1092">
        <v>17</v>
      </c>
      <c r="C1092" t="s">
        <v>42</v>
      </c>
      <c r="D1092" t="s">
        <v>1155</v>
      </c>
      <c r="E1092">
        <v>13</v>
      </c>
      <c r="F1092">
        <v>21</v>
      </c>
      <c r="G1092">
        <v>2</v>
      </c>
      <c r="H1092">
        <v>42</v>
      </c>
      <c r="I1092" t="s">
        <v>1136</v>
      </c>
      <c r="J1092">
        <f>cocinacsv[[#This Row],[Precio Unitario]]-cocinacsv[[#This Row],[Costo Unitario]]</f>
        <v>8</v>
      </c>
      <c r="K1092">
        <f>cocinacsv[[#This Row],[Precio Unitario]]</f>
        <v>21</v>
      </c>
      <c r="L1092" s="1">
        <f>(cocinacsv[[#This Row],[Ganancia neta]]*cocinacsv[[#This Row],[Cantidad Ordenada]])/(cocinacsv[[#This Row],[Precio Unitario]]*cocinacsv[[#This Row],[Cantidad Ordenada]])</f>
        <v>0.38095238095238093</v>
      </c>
      <c r="M1092">
        <f>cocinacsv[[#This Row],[Ganancia bruta]]*cocinacsv[[#This Row],[Cantidad Ordenada]]</f>
        <v>42</v>
      </c>
    </row>
    <row r="1093" spans="1:13" x14ac:dyDescent="0.25">
      <c r="A1093">
        <v>435</v>
      </c>
      <c r="B1093">
        <v>17</v>
      </c>
      <c r="C1093" t="s">
        <v>40</v>
      </c>
      <c r="D1093" t="s">
        <v>1140</v>
      </c>
      <c r="E1093">
        <v>18</v>
      </c>
      <c r="F1093">
        <v>30</v>
      </c>
      <c r="G1093">
        <v>2</v>
      </c>
      <c r="H1093">
        <v>55</v>
      </c>
      <c r="I1093" t="s">
        <v>1137</v>
      </c>
      <c r="J1093">
        <f>cocinacsv[[#This Row],[Precio Unitario]]-cocinacsv[[#This Row],[Costo Unitario]]</f>
        <v>12</v>
      </c>
      <c r="K1093">
        <f>cocinacsv[[#This Row],[Precio Unitario]]</f>
        <v>30</v>
      </c>
      <c r="L1093" s="1">
        <f>(cocinacsv[[#This Row],[Ganancia neta]]*cocinacsv[[#This Row],[Cantidad Ordenada]])/(cocinacsv[[#This Row],[Precio Unitario]]*cocinacsv[[#This Row],[Cantidad Ordenada]])</f>
        <v>0.4</v>
      </c>
      <c r="M1093">
        <f>cocinacsv[[#This Row],[Ganancia bruta]]*cocinacsv[[#This Row],[Cantidad Ordenada]]</f>
        <v>60</v>
      </c>
    </row>
    <row r="1094" spans="1:13" x14ac:dyDescent="0.25">
      <c r="A1094">
        <v>436</v>
      </c>
      <c r="B1094">
        <v>10</v>
      </c>
      <c r="C1094" t="s">
        <v>30</v>
      </c>
      <c r="D1094" t="s">
        <v>1147</v>
      </c>
      <c r="E1094">
        <v>16</v>
      </c>
      <c r="F1094">
        <v>28</v>
      </c>
      <c r="G1094">
        <v>2</v>
      </c>
      <c r="H1094">
        <v>45</v>
      </c>
      <c r="I1094" t="s">
        <v>1137</v>
      </c>
      <c r="J1094">
        <f>cocinacsv[[#This Row],[Precio Unitario]]-cocinacsv[[#This Row],[Costo Unitario]]</f>
        <v>12</v>
      </c>
      <c r="K1094">
        <f>cocinacsv[[#This Row],[Precio Unitario]]</f>
        <v>28</v>
      </c>
      <c r="L1094" s="1">
        <f>(cocinacsv[[#This Row],[Ganancia neta]]*cocinacsv[[#This Row],[Cantidad Ordenada]])/(cocinacsv[[#This Row],[Precio Unitario]]*cocinacsv[[#This Row],[Cantidad Ordenada]])</f>
        <v>0.42857142857142855</v>
      </c>
      <c r="M1094">
        <f>cocinacsv[[#This Row],[Ganancia bruta]]*cocinacsv[[#This Row],[Cantidad Ordenada]]</f>
        <v>56</v>
      </c>
    </row>
    <row r="1095" spans="1:13" x14ac:dyDescent="0.25">
      <c r="A1095">
        <v>437</v>
      </c>
      <c r="B1095">
        <v>16</v>
      </c>
      <c r="C1095" t="s">
        <v>19</v>
      </c>
      <c r="D1095" t="s">
        <v>1149</v>
      </c>
      <c r="E1095">
        <v>21</v>
      </c>
      <c r="F1095">
        <v>35</v>
      </c>
      <c r="G1095">
        <v>2</v>
      </c>
      <c r="H1095">
        <v>51</v>
      </c>
      <c r="I1095" t="s">
        <v>1137</v>
      </c>
      <c r="J1095">
        <f>cocinacsv[[#This Row],[Precio Unitario]]-cocinacsv[[#This Row],[Costo Unitario]]</f>
        <v>14</v>
      </c>
      <c r="K1095">
        <f>cocinacsv[[#This Row],[Precio Unitario]]</f>
        <v>35</v>
      </c>
      <c r="L1095" s="1">
        <f>(cocinacsv[[#This Row],[Ganancia neta]]*cocinacsv[[#This Row],[Cantidad Ordenada]])/(cocinacsv[[#This Row],[Precio Unitario]]*cocinacsv[[#This Row],[Cantidad Ordenada]])</f>
        <v>0.4</v>
      </c>
      <c r="M1095">
        <f>cocinacsv[[#This Row],[Ganancia bruta]]*cocinacsv[[#This Row],[Cantidad Ordenada]]</f>
        <v>70</v>
      </c>
    </row>
    <row r="1096" spans="1:13" x14ac:dyDescent="0.25">
      <c r="A1096">
        <v>438</v>
      </c>
      <c r="B1096">
        <v>2</v>
      </c>
      <c r="C1096" t="s">
        <v>112</v>
      </c>
      <c r="D1096" t="s">
        <v>1146</v>
      </c>
      <c r="E1096">
        <v>20</v>
      </c>
      <c r="F1096">
        <v>33</v>
      </c>
      <c r="G1096">
        <v>1</v>
      </c>
      <c r="H1096">
        <v>51</v>
      </c>
      <c r="I1096" t="s">
        <v>1137</v>
      </c>
      <c r="J1096">
        <f>cocinacsv[[#This Row],[Precio Unitario]]-cocinacsv[[#This Row],[Costo Unitario]]</f>
        <v>13</v>
      </c>
      <c r="K1096">
        <f>cocinacsv[[#This Row],[Precio Unitario]]</f>
        <v>33</v>
      </c>
      <c r="L1096" s="1">
        <f>(cocinacsv[[#This Row],[Ganancia neta]]*cocinacsv[[#This Row],[Cantidad Ordenada]])/(cocinacsv[[#This Row],[Precio Unitario]]*cocinacsv[[#This Row],[Cantidad Ordenada]])</f>
        <v>0.39393939393939392</v>
      </c>
      <c r="M1096">
        <f>cocinacsv[[#This Row],[Ganancia bruta]]*cocinacsv[[#This Row],[Cantidad Ordenada]]</f>
        <v>33</v>
      </c>
    </row>
    <row r="1097" spans="1:13" x14ac:dyDescent="0.25">
      <c r="A1097">
        <v>439</v>
      </c>
      <c r="B1097">
        <v>15</v>
      </c>
      <c r="C1097" t="s">
        <v>112</v>
      </c>
      <c r="D1097" t="s">
        <v>1146</v>
      </c>
      <c r="E1097">
        <v>20</v>
      </c>
      <c r="F1097">
        <v>33</v>
      </c>
      <c r="G1097">
        <v>3</v>
      </c>
      <c r="H1097">
        <v>35</v>
      </c>
      <c r="I1097" t="s">
        <v>1136</v>
      </c>
      <c r="J1097">
        <f>cocinacsv[[#This Row],[Precio Unitario]]-cocinacsv[[#This Row],[Costo Unitario]]</f>
        <v>13</v>
      </c>
      <c r="K1097">
        <f>cocinacsv[[#This Row],[Precio Unitario]]</f>
        <v>33</v>
      </c>
      <c r="L1097" s="1">
        <f>(cocinacsv[[#This Row],[Ganancia neta]]*cocinacsv[[#This Row],[Cantidad Ordenada]])/(cocinacsv[[#This Row],[Precio Unitario]]*cocinacsv[[#This Row],[Cantidad Ordenada]])</f>
        <v>0.39393939393939392</v>
      </c>
      <c r="M1097">
        <f>cocinacsv[[#This Row],[Ganancia bruta]]*cocinacsv[[#This Row],[Cantidad Ordenada]]</f>
        <v>99</v>
      </c>
    </row>
    <row r="1098" spans="1:13" x14ac:dyDescent="0.25">
      <c r="A1098">
        <v>439</v>
      </c>
      <c r="B1098">
        <v>15</v>
      </c>
      <c r="C1098" t="s">
        <v>71</v>
      </c>
      <c r="D1098" t="s">
        <v>1157</v>
      </c>
      <c r="E1098">
        <v>15</v>
      </c>
      <c r="F1098">
        <v>26</v>
      </c>
      <c r="G1098">
        <v>3</v>
      </c>
      <c r="H1098">
        <v>29</v>
      </c>
      <c r="I1098" t="s">
        <v>1137</v>
      </c>
      <c r="J1098">
        <f>cocinacsv[[#This Row],[Precio Unitario]]-cocinacsv[[#This Row],[Costo Unitario]]</f>
        <v>11</v>
      </c>
      <c r="K1098">
        <f>cocinacsv[[#This Row],[Precio Unitario]]</f>
        <v>26</v>
      </c>
      <c r="L1098" s="1">
        <f>(cocinacsv[[#This Row],[Ganancia neta]]*cocinacsv[[#This Row],[Cantidad Ordenada]])/(cocinacsv[[#This Row],[Precio Unitario]]*cocinacsv[[#This Row],[Cantidad Ordenada]])</f>
        <v>0.42307692307692307</v>
      </c>
      <c r="M1098">
        <f>cocinacsv[[#This Row],[Ganancia bruta]]*cocinacsv[[#This Row],[Cantidad Ordenada]]</f>
        <v>78</v>
      </c>
    </row>
    <row r="1099" spans="1:13" x14ac:dyDescent="0.25">
      <c r="A1099">
        <v>440</v>
      </c>
      <c r="B1099">
        <v>13</v>
      </c>
      <c r="C1099" t="s">
        <v>89</v>
      </c>
      <c r="D1099" t="s">
        <v>1154</v>
      </c>
      <c r="E1099">
        <v>14</v>
      </c>
      <c r="F1099">
        <v>23</v>
      </c>
      <c r="G1099">
        <v>2</v>
      </c>
      <c r="H1099">
        <v>36</v>
      </c>
      <c r="I1099" t="s">
        <v>1136</v>
      </c>
      <c r="J1099">
        <f>cocinacsv[[#This Row],[Precio Unitario]]-cocinacsv[[#This Row],[Costo Unitario]]</f>
        <v>9</v>
      </c>
      <c r="K1099">
        <f>cocinacsv[[#This Row],[Precio Unitario]]</f>
        <v>23</v>
      </c>
      <c r="L1099" s="1">
        <f>(cocinacsv[[#This Row],[Ganancia neta]]*cocinacsv[[#This Row],[Cantidad Ordenada]])/(cocinacsv[[#This Row],[Precio Unitario]]*cocinacsv[[#This Row],[Cantidad Ordenada]])</f>
        <v>0.39130434782608697</v>
      </c>
      <c r="M1099">
        <f>cocinacsv[[#This Row],[Ganancia bruta]]*cocinacsv[[#This Row],[Cantidad Ordenada]]</f>
        <v>46</v>
      </c>
    </row>
    <row r="1100" spans="1:13" x14ac:dyDescent="0.25">
      <c r="A1100">
        <v>440</v>
      </c>
      <c r="B1100">
        <v>13</v>
      </c>
      <c r="C1100" t="s">
        <v>53</v>
      </c>
      <c r="D1100" t="s">
        <v>1148</v>
      </c>
      <c r="E1100">
        <v>11</v>
      </c>
      <c r="F1100">
        <v>19</v>
      </c>
      <c r="G1100">
        <v>2</v>
      </c>
      <c r="H1100">
        <v>9</v>
      </c>
      <c r="I1100" t="s">
        <v>1136</v>
      </c>
      <c r="J1100">
        <f>cocinacsv[[#This Row],[Precio Unitario]]-cocinacsv[[#This Row],[Costo Unitario]]</f>
        <v>8</v>
      </c>
      <c r="K1100">
        <f>cocinacsv[[#This Row],[Precio Unitario]]</f>
        <v>19</v>
      </c>
      <c r="L1100" s="1">
        <f>(cocinacsv[[#This Row],[Ganancia neta]]*cocinacsv[[#This Row],[Cantidad Ordenada]])/(cocinacsv[[#This Row],[Precio Unitario]]*cocinacsv[[#This Row],[Cantidad Ordenada]])</f>
        <v>0.42105263157894735</v>
      </c>
      <c r="M1100">
        <f>cocinacsv[[#This Row],[Ganancia bruta]]*cocinacsv[[#This Row],[Cantidad Ordenada]]</f>
        <v>38</v>
      </c>
    </row>
    <row r="1101" spans="1:13" x14ac:dyDescent="0.25">
      <c r="A1101">
        <v>441</v>
      </c>
      <c r="B1101">
        <v>13</v>
      </c>
      <c r="C1101" t="s">
        <v>19</v>
      </c>
      <c r="D1101" t="s">
        <v>1149</v>
      </c>
      <c r="E1101">
        <v>21</v>
      </c>
      <c r="F1101">
        <v>35</v>
      </c>
      <c r="G1101">
        <v>3</v>
      </c>
      <c r="H1101">
        <v>54</v>
      </c>
      <c r="I1101" t="s">
        <v>1136</v>
      </c>
      <c r="J1101">
        <f>cocinacsv[[#This Row],[Precio Unitario]]-cocinacsv[[#This Row],[Costo Unitario]]</f>
        <v>14</v>
      </c>
      <c r="K1101">
        <f>cocinacsv[[#This Row],[Precio Unitario]]</f>
        <v>35</v>
      </c>
      <c r="L1101" s="1">
        <f>(cocinacsv[[#This Row],[Ganancia neta]]*cocinacsv[[#This Row],[Cantidad Ordenada]])/(cocinacsv[[#This Row],[Precio Unitario]]*cocinacsv[[#This Row],[Cantidad Ordenada]])</f>
        <v>0.4</v>
      </c>
      <c r="M1101">
        <f>cocinacsv[[#This Row],[Ganancia bruta]]*cocinacsv[[#This Row],[Cantidad Ordenada]]</f>
        <v>105</v>
      </c>
    </row>
    <row r="1102" spans="1:13" x14ac:dyDescent="0.25">
      <c r="A1102">
        <v>441</v>
      </c>
      <c r="B1102">
        <v>13</v>
      </c>
      <c r="C1102" t="s">
        <v>71</v>
      </c>
      <c r="D1102" t="s">
        <v>1157</v>
      </c>
      <c r="E1102">
        <v>15</v>
      </c>
      <c r="F1102">
        <v>26</v>
      </c>
      <c r="G1102">
        <v>3</v>
      </c>
      <c r="H1102">
        <v>36</v>
      </c>
      <c r="I1102" t="s">
        <v>1137</v>
      </c>
      <c r="J1102">
        <f>cocinacsv[[#This Row],[Precio Unitario]]-cocinacsv[[#This Row],[Costo Unitario]]</f>
        <v>11</v>
      </c>
      <c r="K1102">
        <f>cocinacsv[[#This Row],[Precio Unitario]]</f>
        <v>26</v>
      </c>
      <c r="L1102" s="1">
        <f>(cocinacsv[[#This Row],[Ganancia neta]]*cocinacsv[[#This Row],[Cantidad Ordenada]])/(cocinacsv[[#This Row],[Precio Unitario]]*cocinacsv[[#This Row],[Cantidad Ordenada]])</f>
        <v>0.42307692307692307</v>
      </c>
      <c r="M1102">
        <f>cocinacsv[[#This Row],[Ganancia bruta]]*cocinacsv[[#This Row],[Cantidad Ordenada]]</f>
        <v>78</v>
      </c>
    </row>
    <row r="1103" spans="1:13" x14ac:dyDescent="0.25">
      <c r="A1103">
        <v>442</v>
      </c>
      <c r="B1103">
        <v>15</v>
      </c>
      <c r="C1103" t="s">
        <v>38</v>
      </c>
      <c r="D1103" t="s">
        <v>1152</v>
      </c>
      <c r="E1103">
        <v>20</v>
      </c>
      <c r="F1103">
        <v>34</v>
      </c>
      <c r="G1103">
        <v>3</v>
      </c>
      <c r="H1103">
        <v>29</v>
      </c>
      <c r="I1103" t="s">
        <v>1137</v>
      </c>
      <c r="J1103">
        <f>cocinacsv[[#This Row],[Precio Unitario]]-cocinacsv[[#This Row],[Costo Unitario]]</f>
        <v>14</v>
      </c>
      <c r="K1103">
        <f>cocinacsv[[#This Row],[Precio Unitario]]</f>
        <v>34</v>
      </c>
      <c r="L1103" s="1">
        <f>(cocinacsv[[#This Row],[Ganancia neta]]*cocinacsv[[#This Row],[Cantidad Ordenada]])/(cocinacsv[[#This Row],[Precio Unitario]]*cocinacsv[[#This Row],[Cantidad Ordenada]])</f>
        <v>0.41176470588235292</v>
      </c>
      <c r="M1103">
        <f>cocinacsv[[#This Row],[Ganancia bruta]]*cocinacsv[[#This Row],[Cantidad Ordenada]]</f>
        <v>102</v>
      </c>
    </row>
    <row r="1104" spans="1:13" x14ac:dyDescent="0.25">
      <c r="A1104">
        <v>442</v>
      </c>
      <c r="B1104">
        <v>15</v>
      </c>
      <c r="C1104" t="s">
        <v>60</v>
      </c>
      <c r="D1104" t="s">
        <v>1158</v>
      </c>
      <c r="E1104">
        <v>15</v>
      </c>
      <c r="F1104">
        <v>25</v>
      </c>
      <c r="G1104">
        <v>1</v>
      </c>
      <c r="H1104">
        <v>57</v>
      </c>
      <c r="I1104" t="s">
        <v>1136</v>
      </c>
      <c r="J1104">
        <f>cocinacsv[[#This Row],[Precio Unitario]]-cocinacsv[[#This Row],[Costo Unitario]]</f>
        <v>10</v>
      </c>
      <c r="K1104">
        <f>cocinacsv[[#This Row],[Precio Unitario]]</f>
        <v>25</v>
      </c>
      <c r="L1104" s="1">
        <f>(cocinacsv[[#This Row],[Ganancia neta]]*cocinacsv[[#This Row],[Cantidad Ordenada]])/(cocinacsv[[#This Row],[Precio Unitario]]*cocinacsv[[#This Row],[Cantidad Ordenada]])</f>
        <v>0.4</v>
      </c>
      <c r="M1104">
        <f>cocinacsv[[#This Row],[Ganancia bruta]]*cocinacsv[[#This Row],[Cantidad Ordenada]]</f>
        <v>25</v>
      </c>
    </row>
    <row r="1105" spans="1:13" x14ac:dyDescent="0.25">
      <c r="A1105">
        <v>442</v>
      </c>
      <c r="B1105">
        <v>15</v>
      </c>
      <c r="C1105" t="s">
        <v>44</v>
      </c>
      <c r="D1105" t="s">
        <v>1144</v>
      </c>
      <c r="E1105">
        <v>22</v>
      </c>
      <c r="F1105">
        <v>36</v>
      </c>
      <c r="G1105">
        <v>3</v>
      </c>
      <c r="H1105">
        <v>45</v>
      </c>
      <c r="I1105" t="s">
        <v>1136</v>
      </c>
      <c r="J1105">
        <f>cocinacsv[[#This Row],[Precio Unitario]]-cocinacsv[[#This Row],[Costo Unitario]]</f>
        <v>14</v>
      </c>
      <c r="K1105">
        <f>cocinacsv[[#This Row],[Precio Unitario]]</f>
        <v>36</v>
      </c>
      <c r="L1105" s="1">
        <f>(cocinacsv[[#This Row],[Ganancia neta]]*cocinacsv[[#This Row],[Cantidad Ordenada]])/(cocinacsv[[#This Row],[Precio Unitario]]*cocinacsv[[#This Row],[Cantidad Ordenada]])</f>
        <v>0.3888888888888889</v>
      </c>
      <c r="M1105">
        <f>cocinacsv[[#This Row],[Ganancia bruta]]*cocinacsv[[#This Row],[Cantidad Ordenada]]</f>
        <v>108</v>
      </c>
    </row>
    <row r="1106" spans="1:13" x14ac:dyDescent="0.25">
      <c r="A1106">
        <v>443</v>
      </c>
      <c r="B1106">
        <v>4</v>
      </c>
      <c r="C1106" t="s">
        <v>89</v>
      </c>
      <c r="D1106" t="s">
        <v>1154</v>
      </c>
      <c r="E1106">
        <v>14</v>
      </c>
      <c r="F1106">
        <v>23</v>
      </c>
      <c r="G1106">
        <v>1</v>
      </c>
      <c r="H1106">
        <v>30</v>
      </c>
      <c r="I1106" t="s">
        <v>1136</v>
      </c>
      <c r="J1106">
        <f>cocinacsv[[#This Row],[Precio Unitario]]-cocinacsv[[#This Row],[Costo Unitario]]</f>
        <v>9</v>
      </c>
      <c r="K1106">
        <f>cocinacsv[[#This Row],[Precio Unitario]]</f>
        <v>23</v>
      </c>
      <c r="L1106" s="1">
        <f>(cocinacsv[[#This Row],[Ganancia neta]]*cocinacsv[[#This Row],[Cantidad Ordenada]])/(cocinacsv[[#This Row],[Precio Unitario]]*cocinacsv[[#This Row],[Cantidad Ordenada]])</f>
        <v>0.39130434782608697</v>
      </c>
      <c r="M1106">
        <f>cocinacsv[[#This Row],[Ganancia bruta]]*cocinacsv[[#This Row],[Cantidad Ordenada]]</f>
        <v>23</v>
      </c>
    </row>
    <row r="1107" spans="1:13" x14ac:dyDescent="0.25">
      <c r="A1107">
        <v>443</v>
      </c>
      <c r="B1107">
        <v>4</v>
      </c>
      <c r="C1107" t="s">
        <v>105</v>
      </c>
      <c r="D1107" t="s">
        <v>1150</v>
      </c>
      <c r="E1107">
        <v>19</v>
      </c>
      <c r="F1107">
        <v>32</v>
      </c>
      <c r="G1107">
        <v>1</v>
      </c>
      <c r="H1107">
        <v>52</v>
      </c>
      <c r="I1107" t="s">
        <v>1136</v>
      </c>
      <c r="J1107">
        <f>cocinacsv[[#This Row],[Precio Unitario]]-cocinacsv[[#This Row],[Costo Unitario]]</f>
        <v>13</v>
      </c>
      <c r="K1107">
        <f>cocinacsv[[#This Row],[Precio Unitario]]</f>
        <v>32</v>
      </c>
      <c r="L1107" s="1">
        <f>(cocinacsv[[#This Row],[Ganancia neta]]*cocinacsv[[#This Row],[Cantidad Ordenada]])/(cocinacsv[[#This Row],[Precio Unitario]]*cocinacsv[[#This Row],[Cantidad Ordenada]])</f>
        <v>0.40625</v>
      </c>
      <c r="M1107">
        <f>cocinacsv[[#This Row],[Ganancia bruta]]*cocinacsv[[#This Row],[Cantidad Ordenada]]</f>
        <v>32</v>
      </c>
    </row>
    <row r="1108" spans="1:13" x14ac:dyDescent="0.25">
      <c r="A1108">
        <v>443</v>
      </c>
      <c r="B1108">
        <v>4</v>
      </c>
      <c r="C1108" t="s">
        <v>71</v>
      </c>
      <c r="D1108" t="s">
        <v>1157</v>
      </c>
      <c r="E1108">
        <v>15</v>
      </c>
      <c r="F1108">
        <v>26</v>
      </c>
      <c r="G1108">
        <v>3</v>
      </c>
      <c r="H1108">
        <v>55</v>
      </c>
      <c r="I1108" t="s">
        <v>1136</v>
      </c>
      <c r="J1108">
        <f>cocinacsv[[#This Row],[Precio Unitario]]-cocinacsv[[#This Row],[Costo Unitario]]</f>
        <v>11</v>
      </c>
      <c r="K1108">
        <f>cocinacsv[[#This Row],[Precio Unitario]]</f>
        <v>26</v>
      </c>
      <c r="L1108" s="1">
        <f>(cocinacsv[[#This Row],[Ganancia neta]]*cocinacsv[[#This Row],[Cantidad Ordenada]])/(cocinacsv[[#This Row],[Precio Unitario]]*cocinacsv[[#This Row],[Cantidad Ordenada]])</f>
        <v>0.42307692307692307</v>
      </c>
      <c r="M1108">
        <f>cocinacsv[[#This Row],[Ganancia bruta]]*cocinacsv[[#This Row],[Cantidad Ordenada]]</f>
        <v>78</v>
      </c>
    </row>
    <row r="1109" spans="1:13" x14ac:dyDescent="0.25">
      <c r="A1109">
        <v>443</v>
      </c>
      <c r="B1109">
        <v>4</v>
      </c>
      <c r="C1109" t="s">
        <v>30</v>
      </c>
      <c r="D1109" t="s">
        <v>1147</v>
      </c>
      <c r="E1109">
        <v>16</v>
      </c>
      <c r="F1109">
        <v>28</v>
      </c>
      <c r="G1109">
        <v>3</v>
      </c>
      <c r="H1109">
        <v>18</v>
      </c>
      <c r="I1109" t="s">
        <v>1136</v>
      </c>
      <c r="J1109">
        <f>cocinacsv[[#This Row],[Precio Unitario]]-cocinacsv[[#This Row],[Costo Unitario]]</f>
        <v>12</v>
      </c>
      <c r="K1109">
        <f>cocinacsv[[#This Row],[Precio Unitario]]</f>
        <v>28</v>
      </c>
      <c r="L1109" s="1">
        <f>(cocinacsv[[#This Row],[Ganancia neta]]*cocinacsv[[#This Row],[Cantidad Ordenada]])/(cocinacsv[[#This Row],[Precio Unitario]]*cocinacsv[[#This Row],[Cantidad Ordenada]])</f>
        <v>0.42857142857142855</v>
      </c>
      <c r="M1109">
        <f>cocinacsv[[#This Row],[Ganancia bruta]]*cocinacsv[[#This Row],[Cantidad Ordenada]]</f>
        <v>84</v>
      </c>
    </row>
    <row r="1110" spans="1:13" x14ac:dyDescent="0.25">
      <c r="A1110">
        <v>444</v>
      </c>
      <c r="B1110">
        <v>8</v>
      </c>
      <c r="C1110" t="s">
        <v>89</v>
      </c>
      <c r="D1110" t="s">
        <v>1154</v>
      </c>
      <c r="E1110">
        <v>14</v>
      </c>
      <c r="F1110">
        <v>23</v>
      </c>
      <c r="G1110">
        <v>1</v>
      </c>
      <c r="H1110">
        <v>32</v>
      </c>
      <c r="I1110" t="s">
        <v>1137</v>
      </c>
      <c r="J1110">
        <f>cocinacsv[[#This Row],[Precio Unitario]]-cocinacsv[[#This Row],[Costo Unitario]]</f>
        <v>9</v>
      </c>
      <c r="K1110">
        <f>cocinacsv[[#This Row],[Precio Unitario]]</f>
        <v>23</v>
      </c>
      <c r="L1110" s="1">
        <f>(cocinacsv[[#This Row],[Ganancia neta]]*cocinacsv[[#This Row],[Cantidad Ordenada]])/(cocinacsv[[#This Row],[Precio Unitario]]*cocinacsv[[#This Row],[Cantidad Ordenada]])</f>
        <v>0.39130434782608697</v>
      </c>
      <c r="M1110">
        <f>cocinacsv[[#This Row],[Ganancia bruta]]*cocinacsv[[#This Row],[Cantidad Ordenada]]</f>
        <v>23</v>
      </c>
    </row>
    <row r="1111" spans="1:13" x14ac:dyDescent="0.25">
      <c r="A1111">
        <v>444</v>
      </c>
      <c r="B1111">
        <v>8</v>
      </c>
      <c r="C1111" t="s">
        <v>75</v>
      </c>
      <c r="D1111" t="s">
        <v>1139</v>
      </c>
      <c r="E1111">
        <v>14</v>
      </c>
      <c r="F1111">
        <v>24</v>
      </c>
      <c r="G1111">
        <v>3</v>
      </c>
      <c r="H1111">
        <v>49</v>
      </c>
      <c r="I1111" t="s">
        <v>1137</v>
      </c>
      <c r="J1111">
        <f>cocinacsv[[#This Row],[Precio Unitario]]-cocinacsv[[#This Row],[Costo Unitario]]</f>
        <v>10</v>
      </c>
      <c r="K1111">
        <f>cocinacsv[[#This Row],[Precio Unitario]]</f>
        <v>24</v>
      </c>
      <c r="L1111" s="1">
        <f>(cocinacsv[[#This Row],[Ganancia neta]]*cocinacsv[[#This Row],[Cantidad Ordenada]])/(cocinacsv[[#This Row],[Precio Unitario]]*cocinacsv[[#This Row],[Cantidad Ordenada]])</f>
        <v>0.41666666666666669</v>
      </c>
      <c r="M1111">
        <f>cocinacsv[[#This Row],[Ganancia bruta]]*cocinacsv[[#This Row],[Cantidad Ordenada]]</f>
        <v>72</v>
      </c>
    </row>
    <row r="1112" spans="1:13" x14ac:dyDescent="0.25">
      <c r="A1112">
        <v>445</v>
      </c>
      <c r="B1112">
        <v>6</v>
      </c>
      <c r="C1112" t="s">
        <v>50</v>
      </c>
      <c r="D1112" t="s">
        <v>1142</v>
      </c>
      <c r="E1112">
        <v>16</v>
      </c>
      <c r="F1112">
        <v>27</v>
      </c>
      <c r="G1112">
        <v>3</v>
      </c>
      <c r="H1112">
        <v>26</v>
      </c>
      <c r="I1112" t="s">
        <v>1136</v>
      </c>
      <c r="J1112">
        <f>cocinacsv[[#This Row],[Precio Unitario]]-cocinacsv[[#This Row],[Costo Unitario]]</f>
        <v>11</v>
      </c>
      <c r="K1112">
        <f>cocinacsv[[#This Row],[Precio Unitario]]</f>
        <v>27</v>
      </c>
      <c r="L1112" s="1">
        <f>(cocinacsv[[#This Row],[Ganancia neta]]*cocinacsv[[#This Row],[Cantidad Ordenada]])/(cocinacsv[[#This Row],[Precio Unitario]]*cocinacsv[[#This Row],[Cantidad Ordenada]])</f>
        <v>0.40740740740740738</v>
      </c>
      <c r="M1112">
        <f>cocinacsv[[#This Row],[Ganancia bruta]]*cocinacsv[[#This Row],[Cantidad Ordenada]]</f>
        <v>81</v>
      </c>
    </row>
    <row r="1113" spans="1:13" x14ac:dyDescent="0.25">
      <c r="A1113">
        <v>446</v>
      </c>
      <c r="B1113">
        <v>12</v>
      </c>
      <c r="C1113" t="s">
        <v>42</v>
      </c>
      <c r="D1113" t="s">
        <v>1155</v>
      </c>
      <c r="E1113">
        <v>13</v>
      </c>
      <c r="F1113">
        <v>21</v>
      </c>
      <c r="G1113">
        <v>1</v>
      </c>
      <c r="H1113">
        <v>8</v>
      </c>
      <c r="I1113" t="s">
        <v>1137</v>
      </c>
      <c r="J1113">
        <f>cocinacsv[[#This Row],[Precio Unitario]]-cocinacsv[[#This Row],[Costo Unitario]]</f>
        <v>8</v>
      </c>
      <c r="K1113">
        <f>cocinacsv[[#This Row],[Precio Unitario]]</f>
        <v>21</v>
      </c>
      <c r="L1113" s="1">
        <f>(cocinacsv[[#This Row],[Ganancia neta]]*cocinacsv[[#This Row],[Cantidad Ordenada]])/(cocinacsv[[#This Row],[Precio Unitario]]*cocinacsv[[#This Row],[Cantidad Ordenada]])</f>
        <v>0.38095238095238093</v>
      </c>
      <c r="M1113">
        <f>cocinacsv[[#This Row],[Ganancia bruta]]*cocinacsv[[#This Row],[Cantidad Ordenada]]</f>
        <v>21</v>
      </c>
    </row>
    <row r="1114" spans="1:13" x14ac:dyDescent="0.25">
      <c r="A1114">
        <v>447</v>
      </c>
      <c r="B1114">
        <v>8</v>
      </c>
      <c r="C1114" t="s">
        <v>66</v>
      </c>
      <c r="D1114" t="s">
        <v>1153</v>
      </c>
      <c r="E1114">
        <v>12</v>
      </c>
      <c r="F1114">
        <v>20</v>
      </c>
      <c r="G1114">
        <v>2</v>
      </c>
      <c r="H1114">
        <v>29</v>
      </c>
      <c r="I1114" t="s">
        <v>1137</v>
      </c>
      <c r="J1114">
        <f>cocinacsv[[#This Row],[Precio Unitario]]-cocinacsv[[#This Row],[Costo Unitario]]</f>
        <v>8</v>
      </c>
      <c r="K1114">
        <f>cocinacsv[[#This Row],[Precio Unitario]]</f>
        <v>20</v>
      </c>
      <c r="L1114" s="1">
        <f>(cocinacsv[[#This Row],[Ganancia neta]]*cocinacsv[[#This Row],[Cantidad Ordenada]])/(cocinacsv[[#This Row],[Precio Unitario]]*cocinacsv[[#This Row],[Cantidad Ordenada]])</f>
        <v>0.4</v>
      </c>
      <c r="M1114">
        <f>cocinacsv[[#This Row],[Ganancia bruta]]*cocinacsv[[#This Row],[Cantidad Ordenada]]</f>
        <v>40</v>
      </c>
    </row>
    <row r="1115" spans="1:13" x14ac:dyDescent="0.25">
      <c r="A1115">
        <v>447</v>
      </c>
      <c r="B1115">
        <v>8</v>
      </c>
      <c r="C1115" t="s">
        <v>53</v>
      </c>
      <c r="D1115" t="s">
        <v>1148</v>
      </c>
      <c r="E1115">
        <v>11</v>
      </c>
      <c r="F1115">
        <v>19</v>
      </c>
      <c r="G1115">
        <v>3</v>
      </c>
      <c r="H1115">
        <v>50</v>
      </c>
      <c r="I1115" t="s">
        <v>1137</v>
      </c>
      <c r="J1115">
        <f>cocinacsv[[#This Row],[Precio Unitario]]-cocinacsv[[#This Row],[Costo Unitario]]</f>
        <v>8</v>
      </c>
      <c r="K1115">
        <f>cocinacsv[[#This Row],[Precio Unitario]]</f>
        <v>19</v>
      </c>
      <c r="L1115" s="1">
        <f>(cocinacsv[[#This Row],[Ganancia neta]]*cocinacsv[[#This Row],[Cantidad Ordenada]])/(cocinacsv[[#This Row],[Precio Unitario]]*cocinacsv[[#This Row],[Cantidad Ordenada]])</f>
        <v>0.42105263157894735</v>
      </c>
      <c r="M1115">
        <f>cocinacsv[[#This Row],[Ganancia bruta]]*cocinacsv[[#This Row],[Cantidad Ordenada]]</f>
        <v>57</v>
      </c>
    </row>
    <row r="1116" spans="1:13" x14ac:dyDescent="0.25">
      <c r="A1116">
        <v>447</v>
      </c>
      <c r="B1116">
        <v>8</v>
      </c>
      <c r="C1116" t="s">
        <v>30</v>
      </c>
      <c r="D1116" t="s">
        <v>1147</v>
      </c>
      <c r="E1116">
        <v>16</v>
      </c>
      <c r="F1116">
        <v>28</v>
      </c>
      <c r="G1116">
        <v>3</v>
      </c>
      <c r="H1116">
        <v>7</v>
      </c>
      <c r="I1116" t="s">
        <v>1136</v>
      </c>
      <c r="J1116">
        <f>cocinacsv[[#This Row],[Precio Unitario]]-cocinacsv[[#This Row],[Costo Unitario]]</f>
        <v>12</v>
      </c>
      <c r="K1116">
        <f>cocinacsv[[#This Row],[Precio Unitario]]</f>
        <v>28</v>
      </c>
      <c r="L1116" s="1">
        <f>(cocinacsv[[#This Row],[Ganancia neta]]*cocinacsv[[#This Row],[Cantidad Ordenada]])/(cocinacsv[[#This Row],[Precio Unitario]]*cocinacsv[[#This Row],[Cantidad Ordenada]])</f>
        <v>0.42857142857142855</v>
      </c>
      <c r="M1116">
        <f>cocinacsv[[#This Row],[Ganancia bruta]]*cocinacsv[[#This Row],[Cantidad Ordenada]]</f>
        <v>84</v>
      </c>
    </row>
    <row r="1117" spans="1:13" x14ac:dyDescent="0.25">
      <c r="A1117">
        <v>448</v>
      </c>
      <c r="B1117">
        <v>4</v>
      </c>
      <c r="C1117" t="s">
        <v>53</v>
      </c>
      <c r="D1117" t="s">
        <v>1148</v>
      </c>
      <c r="E1117">
        <v>11</v>
      </c>
      <c r="F1117">
        <v>19</v>
      </c>
      <c r="G1117">
        <v>2</v>
      </c>
      <c r="H1117">
        <v>26</v>
      </c>
      <c r="I1117" t="s">
        <v>1137</v>
      </c>
      <c r="J1117">
        <f>cocinacsv[[#This Row],[Precio Unitario]]-cocinacsv[[#This Row],[Costo Unitario]]</f>
        <v>8</v>
      </c>
      <c r="K1117">
        <f>cocinacsv[[#This Row],[Precio Unitario]]</f>
        <v>19</v>
      </c>
      <c r="L1117" s="1">
        <f>(cocinacsv[[#This Row],[Ganancia neta]]*cocinacsv[[#This Row],[Cantidad Ordenada]])/(cocinacsv[[#This Row],[Precio Unitario]]*cocinacsv[[#This Row],[Cantidad Ordenada]])</f>
        <v>0.42105263157894735</v>
      </c>
      <c r="M1117">
        <f>cocinacsv[[#This Row],[Ganancia bruta]]*cocinacsv[[#This Row],[Cantidad Ordenada]]</f>
        <v>38</v>
      </c>
    </row>
    <row r="1118" spans="1:13" x14ac:dyDescent="0.25">
      <c r="A1118">
        <v>448</v>
      </c>
      <c r="B1118">
        <v>4</v>
      </c>
      <c r="C1118" t="s">
        <v>112</v>
      </c>
      <c r="D1118" t="s">
        <v>1146</v>
      </c>
      <c r="E1118">
        <v>20</v>
      </c>
      <c r="F1118">
        <v>33</v>
      </c>
      <c r="G1118">
        <v>3</v>
      </c>
      <c r="H1118">
        <v>40</v>
      </c>
      <c r="I1118" t="s">
        <v>1137</v>
      </c>
      <c r="J1118">
        <f>cocinacsv[[#This Row],[Precio Unitario]]-cocinacsv[[#This Row],[Costo Unitario]]</f>
        <v>13</v>
      </c>
      <c r="K1118">
        <f>cocinacsv[[#This Row],[Precio Unitario]]</f>
        <v>33</v>
      </c>
      <c r="L1118" s="1">
        <f>(cocinacsv[[#This Row],[Ganancia neta]]*cocinacsv[[#This Row],[Cantidad Ordenada]])/(cocinacsv[[#This Row],[Precio Unitario]]*cocinacsv[[#This Row],[Cantidad Ordenada]])</f>
        <v>0.39393939393939392</v>
      </c>
      <c r="M1118">
        <f>cocinacsv[[#This Row],[Ganancia bruta]]*cocinacsv[[#This Row],[Cantidad Ordenada]]</f>
        <v>99</v>
      </c>
    </row>
    <row r="1119" spans="1:13" x14ac:dyDescent="0.25">
      <c r="A1119">
        <v>449</v>
      </c>
      <c r="B1119">
        <v>3</v>
      </c>
      <c r="C1119" t="s">
        <v>105</v>
      </c>
      <c r="D1119" t="s">
        <v>1150</v>
      </c>
      <c r="E1119">
        <v>19</v>
      </c>
      <c r="F1119">
        <v>32</v>
      </c>
      <c r="G1119">
        <v>2</v>
      </c>
      <c r="H1119">
        <v>33</v>
      </c>
      <c r="I1119" t="s">
        <v>1137</v>
      </c>
      <c r="J1119">
        <f>cocinacsv[[#This Row],[Precio Unitario]]-cocinacsv[[#This Row],[Costo Unitario]]</f>
        <v>13</v>
      </c>
      <c r="K1119">
        <f>cocinacsv[[#This Row],[Precio Unitario]]</f>
        <v>32</v>
      </c>
      <c r="L1119" s="1">
        <f>(cocinacsv[[#This Row],[Ganancia neta]]*cocinacsv[[#This Row],[Cantidad Ordenada]])/(cocinacsv[[#This Row],[Precio Unitario]]*cocinacsv[[#This Row],[Cantidad Ordenada]])</f>
        <v>0.40625</v>
      </c>
      <c r="M1119">
        <f>cocinacsv[[#This Row],[Ganancia bruta]]*cocinacsv[[#This Row],[Cantidad Ordenada]]</f>
        <v>64</v>
      </c>
    </row>
    <row r="1120" spans="1:13" x14ac:dyDescent="0.25">
      <c r="A1120">
        <v>450</v>
      </c>
      <c r="B1120">
        <v>9</v>
      </c>
      <c r="C1120" t="s">
        <v>46</v>
      </c>
      <c r="D1120" t="s">
        <v>1156</v>
      </c>
      <c r="E1120">
        <v>10</v>
      </c>
      <c r="F1120">
        <v>18</v>
      </c>
      <c r="G1120">
        <v>2</v>
      </c>
      <c r="H1120">
        <v>13</v>
      </c>
      <c r="I1120" t="s">
        <v>1137</v>
      </c>
      <c r="J1120">
        <f>cocinacsv[[#This Row],[Precio Unitario]]-cocinacsv[[#This Row],[Costo Unitario]]</f>
        <v>8</v>
      </c>
      <c r="K1120">
        <f>cocinacsv[[#This Row],[Precio Unitario]]</f>
        <v>18</v>
      </c>
      <c r="L1120" s="1">
        <f>(cocinacsv[[#This Row],[Ganancia neta]]*cocinacsv[[#This Row],[Cantidad Ordenada]])/(cocinacsv[[#This Row],[Precio Unitario]]*cocinacsv[[#This Row],[Cantidad Ordenada]])</f>
        <v>0.44444444444444442</v>
      </c>
      <c r="M1120">
        <f>cocinacsv[[#This Row],[Ganancia bruta]]*cocinacsv[[#This Row],[Cantidad Ordenada]]</f>
        <v>36</v>
      </c>
    </row>
    <row r="1121" spans="1:13" x14ac:dyDescent="0.25">
      <c r="A1121">
        <v>450</v>
      </c>
      <c r="B1121">
        <v>9</v>
      </c>
      <c r="C1121" t="s">
        <v>44</v>
      </c>
      <c r="D1121" t="s">
        <v>1144</v>
      </c>
      <c r="E1121">
        <v>22</v>
      </c>
      <c r="F1121">
        <v>36</v>
      </c>
      <c r="G1121">
        <v>1</v>
      </c>
      <c r="H1121">
        <v>21</v>
      </c>
      <c r="I1121" t="s">
        <v>1136</v>
      </c>
      <c r="J1121">
        <f>cocinacsv[[#This Row],[Precio Unitario]]-cocinacsv[[#This Row],[Costo Unitario]]</f>
        <v>14</v>
      </c>
      <c r="K1121">
        <f>cocinacsv[[#This Row],[Precio Unitario]]</f>
        <v>36</v>
      </c>
      <c r="L1121" s="1">
        <f>(cocinacsv[[#This Row],[Ganancia neta]]*cocinacsv[[#This Row],[Cantidad Ordenada]])/(cocinacsv[[#This Row],[Precio Unitario]]*cocinacsv[[#This Row],[Cantidad Ordenada]])</f>
        <v>0.3888888888888889</v>
      </c>
      <c r="M1121">
        <f>cocinacsv[[#This Row],[Ganancia bruta]]*cocinacsv[[#This Row],[Cantidad Ordenada]]</f>
        <v>36</v>
      </c>
    </row>
    <row r="1122" spans="1:13" x14ac:dyDescent="0.25">
      <c r="A1122">
        <v>451</v>
      </c>
      <c r="B1122">
        <v>3</v>
      </c>
      <c r="C1122" t="s">
        <v>19</v>
      </c>
      <c r="D1122" t="s">
        <v>1149</v>
      </c>
      <c r="E1122">
        <v>21</v>
      </c>
      <c r="F1122">
        <v>35</v>
      </c>
      <c r="G1122">
        <v>1</v>
      </c>
      <c r="H1122">
        <v>23</v>
      </c>
      <c r="I1122" t="s">
        <v>1137</v>
      </c>
      <c r="J1122">
        <f>cocinacsv[[#This Row],[Precio Unitario]]-cocinacsv[[#This Row],[Costo Unitario]]</f>
        <v>14</v>
      </c>
      <c r="K1122">
        <f>cocinacsv[[#This Row],[Precio Unitario]]</f>
        <v>35</v>
      </c>
      <c r="L1122" s="1">
        <f>(cocinacsv[[#This Row],[Ganancia neta]]*cocinacsv[[#This Row],[Cantidad Ordenada]])/(cocinacsv[[#This Row],[Precio Unitario]]*cocinacsv[[#This Row],[Cantidad Ordenada]])</f>
        <v>0.4</v>
      </c>
      <c r="M1122">
        <f>cocinacsv[[#This Row],[Ganancia bruta]]*cocinacsv[[#This Row],[Cantidad Ordenada]]</f>
        <v>35</v>
      </c>
    </row>
    <row r="1123" spans="1:13" x14ac:dyDescent="0.25">
      <c r="A1123">
        <v>451</v>
      </c>
      <c r="B1123">
        <v>3</v>
      </c>
      <c r="C1123" t="s">
        <v>89</v>
      </c>
      <c r="D1123" t="s">
        <v>1154</v>
      </c>
      <c r="E1123">
        <v>14</v>
      </c>
      <c r="F1123">
        <v>23</v>
      </c>
      <c r="G1123">
        <v>1</v>
      </c>
      <c r="H1123">
        <v>41</v>
      </c>
      <c r="I1123" t="s">
        <v>1137</v>
      </c>
      <c r="J1123">
        <f>cocinacsv[[#This Row],[Precio Unitario]]-cocinacsv[[#This Row],[Costo Unitario]]</f>
        <v>9</v>
      </c>
      <c r="K1123">
        <f>cocinacsv[[#This Row],[Precio Unitario]]</f>
        <v>23</v>
      </c>
      <c r="L1123" s="1">
        <f>(cocinacsv[[#This Row],[Ganancia neta]]*cocinacsv[[#This Row],[Cantidad Ordenada]])/(cocinacsv[[#This Row],[Precio Unitario]]*cocinacsv[[#This Row],[Cantidad Ordenada]])</f>
        <v>0.39130434782608697</v>
      </c>
      <c r="M1123">
        <f>cocinacsv[[#This Row],[Ganancia bruta]]*cocinacsv[[#This Row],[Cantidad Ordenada]]</f>
        <v>23</v>
      </c>
    </row>
    <row r="1124" spans="1:13" x14ac:dyDescent="0.25">
      <c r="A1124">
        <v>451</v>
      </c>
      <c r="B1124">
        <v>3</v>
      </c>
      <c r="C1124" t="s">
        <v>38</v>
      </c>
      <c r="D1124" t="s">
        <v>1152</v>
      </c>
      <c r="E1124">
        <v>20</v>
      </c>
      <c r="F1124">
        <v>34</v>
      </c>
      <c r="G1124">
        <v>1</v>
      </c>
      <c r="H1124">
        <v>39</v>
      </c>
      <c r="I1124" t="s">
        <v>1136</v>
      </c>
      <c r="J1124">
        <f>cocinacsv[[#This Row],[Precio Unitario]]-cocinacsv[[#This Row],[Costo Unitario]]</f>
        <v>14</v>
      </c>
      <c r="K1124">
        <f>cocinacsv[[#This Row],[Precio Unitario]]</f>
        <v>34</v>
      </c>
      <c r="L1124" s="1">
        <f>(cocinacsv[[#This Row],[Ganancia neta]]*cocinacsv[[#This Row],[Cantidad Ordenada]])/(cocinacsv[[#This Row],[Precio Unitario]]*cocinacsv[[#This Row],[Cantidad Ordenada]])</f>
        <v>0.41176470588235292</v>
      </c>
      <c r="M1124">
        <f>cocinacsv[[#This Row],[Ganancia bruta]]*cocinacsv[[#This Row],[Cantidad Ordenada]]</f>
        <v>34</v>
      </c>
    </row>
    <row r="1125" spans="1:13" x14ac:dyDescent="0.25">
      <c r="A1125">
        <v>452</v>
      </c>
      <c r="B1125">
        <v>9</v>
      </c>
      <c r="C1125" t="s">
        <v>56</v>
      </c>
      <c r="D1125" t="s">
        <v>1141</v>
      </c>
      <c r="E1125">
        <v>19</v>
      </c>
      <c r="F1125">
        <v>31</v>
      </c>
      <c r="G1125">
        <v>3</v>
      </c>
      <c r="H1125">
        <v>53</v>
      </c>
      <c r="I1125" t="s">
        <v>1136</v>
      </c>
      <c r="J1125">
        <f>cocinacsv[[#This Row],[Precio Unitario]]-cocinacsv[[#This Row],[Costo Unitario]]</f>
        <v>12</v>
      </c>
      <c r="K1125">
        <f>cocinacsv[[#This Row],[Precio Unitario]]</f>
        <v>31</v>
      </c>
      <c r="L1125" s="1">
        <f>(cocinacsv[[#This Row],[Ganancia neta]]*cocinacsv[[#This Row],[Cantidad Ordenada]])/(cocinacsv[[#This Row],[Precio Unitario]]*cocinacsv[[#This Row],[Cantidad Ordenada]])</f>
        <v>0.38709677419354838</v>
      </c>
      <c r="M1125">
        <f>cocinacsv[[#This Row],[Ganancia bruta]]*cocinacsv[[#This Row],[Cantidad Ordenada]]</f>
        <v>93</v>
      </c>
    </row>
    <row r="1126" spans="1:13" x14ac:dyDescent="0.25">
      <c r="A1126">
        <v>452</v>
      </c>
      <c r="B1126">
        <v>9</v>
      </c>
      <c r="C1126" t="s">
        <v>92</v>
      </c>
      <c r="D1126" t="s">
        <v>1151</v>
      </c>
      <c r="E1126">
        <v>13</v>
      </c>
      <c r="F1126">
        <v>22</v>
      </c>
      <c r="G1126">
        <v>2</v>
      </c>
      <c r="H1126">
        <v>28</v>
      </c>
      <c r="I1126" t="s">
        <v>1136</v>
      </c>
      <c r="J1126">
        <f>cocinacsv[[#This Row],[Precio Unitario]]-cocinacsv[[#This Row],[Costo Unitario]]</f>
        <v>9</v>
      </c>
      <c r="K1126">
        <f>cocinacsv[[#This Row],[Precio Unitario]]</f>
        <v>22</v>
      </c>
      <c r="L1126" s="1">
        <f>(cocinacsv[[#This Row],[Ganancia neta]]*cocinacsv[[#This Row],[Cantidad Ordenada]])/(cocinacsv[[#This Row],[Precio Unitario]]*cocinacsv[[#This Row],[Cantidad Ordenada]])</f>
        <v>0.40909090909090912</v>
      </c>
      <c r="M1126">
        <f>cocinacsv[[#This Row],[Ganancia bruta]]*cocinacsv[[#This Row],[Cantidad Ordenada]]</f>
        <v>44</v>
      </c>
    </row>
    <row r="1127" spans="1:13" x14ac:dyDescent="0.25">
      <c r="A1127">
        <v>452</v>
      </c>
      <c r="B1127">
        <v>9</v>
      </c>
      <c r="C1127" t="s">
        <v>42</v>
      </c>
      <c r="D1127" t="s">
        <v>1155</v>
      </c>
      <c r="E1127">
        <v>13</v>
      </c>
      <c r="F1127">
        <v>21</v>
      </c>
      <c r="G1127">
        <v>1</v>
      </c>
      <c r="H1127">
        <v>42</v>
      </c>
      <c r="I1127" t="s">
        <v>1137</v>
      </c>
      <c r="J1127">
        <f>cocinacsv[[#This Row],[Precio Unitario]]-cocinacsv[[#This Row],[Costo Unitario]]</f>
        <v>8</v>
      </c>
      <c r="K1127">
        <f>cocinacsv[[#This Row],[Precio Unitario]]</f>
        <v>21</v>
      </c>
      <c r="L1127" s="1">
        <f>(cocinacsv[[#This Row],[Ganancia neta]]*cocinacsv[[#This Row],[Cantidad Ordenada]])/(cocinacsv[[#This Row],[Precio Unitario]]*cocinacsv[[#This Row],[Cantidad Ordenada]])</f>
        <v>0.38095238095238093</v>
      </c>
      <c r="M1127">
        <f>cocinacsv[[#This Row],[Ganancia bruta]]*cocinacsv[[#This Row],[Cantidad Ordenada]]</f>
        <v>21</v>
      </c>
    </row>
    <row r="1128" spans="1:13" x14ac:dyDescent="0.25">
      <c r="A1128">
        <v>453</v>
      </c>
      <c r="B1128">
        <v>6</v>
      </c>
      <c r="C1128" t="s">
        <v>38</v>
      </c>
      <c r="D1128" t="s">
        <v>1152</v>
      </c>
      <c r="E1128">
        <v>20</v>
      </c>
      <c r="F1128">
        <v>34</v>
      </c>
      <c r="G1128">
        <v>1</v>
      </c>
      <c r="H1128">
        <v>42</v>
      </c>
      <c r="I1128" t="s">
        <v>1136</v>
      </c>
      <c r="J1128">
        <f>cocinacsv[[#This Row],[Precio Unitario]]-cocinacsv[[#This Row],[Costo Unitario]]</f>
        <v>14</v>
      </c>
      <c r="K1128">
        <f>cocinacsv[[#This Row],[Precio Unitario]]</f>
        <v>34</v>
      </c>
      <c r="L1128" s="1">
        <f>(cocinacsv[[#This Row],[Ganancia neta]]*cocinacsv[[#This Row],[Cantidad Ordenada]])/(cocinacsv[[#This Row],[Precio Unitario]]*cocinacsv[[#This Row],[Cantidad Ordenada]])</f>
        <v>0.41176470588235292</v>
      </c>
      <c r="M1128">
        <f>cocinacsv[[#This Row],[Ganancia bruta]]*cocinacsv[[#This Row],[Cantidad Ordenada]]</f>
        <v>34</v>
      </c>
    </row>
    <row r="1129" spans="1:13" x14ac:dyDescent="0.25">
      <c r="A1129">
        <v>453</v>
      </c>
      <c r="B1129">
        <v>6</v>
      </c>
      <c r="C1129" t="s">
        <v>105</v>
      </c>
      <c r="D1129" t="s">
        <v>1150</v>
      </c>
      <c r="E1129">
        <v>19</v>
      </c>
      <c r="F1129">
        <v>32</v>
      </c>
      <c r="G1129">
        <v>3</v>
      </c>
      <c r="H1129">
        <v>58</v>
      </c>
      <c r="I1129" t="s">
        <v>1136</v>
      </c>
      <c r="J1129">
        <f>cocinacsv[[#This Row],[Precio Unitario]]-cocinacsv[[#This Row],[Costo Unitario]]</f>
        <v>13</v>
      </c>
      <c r="K1129">
        <f>cocinacsv[[#This Row],[Precio Unitario]]</f>
        <v>32</v>
      </c>
      <c r="L1129" s="1">
        <f>(cocinacsv[[#This Row],[Ganancia neta]]*cocinacsv[[#This Row],[Cantidad Ordenada]])/(cocinacsv[[#This Row],[Precio Unitario]]*cocinacsv[[#This Row],[Cantidad Ordenada]])</f>
        <v>0.40625</v>
      </c>
      <c r="M1129">
        <f>cocinacsv[[#This Row],[Ganancia bruta]]*cocinacsv[[#This Row],[Cantidad Ordenada]]</f>
        <v>96</v>
      </c>
    </row>
    <row r="1130" spans="1:13" x14ac:dyDescent="0.25">
      <c r="A1130">
        <v>454</v>
      </c>
      <c r="B1130">
        <v>1</v>
      </c>
      <c r="C1130" t="s">
        <v>50</v>
      </c>
      <c r="D1130" t="s">
        <v>1142</v>
      </c>
      <c r="E1130">
        <v>16</v>
      </c>
      <c r="F1130">
        <v>27</v>
      </c>
      <c r="G1130">
        <v>2</v>
      </c>
      <c r="H1130">
        <v>49</v>
      </c>
      <c r="I1130" t="s">
        <v>1136</v>
      </c>
      <c r="J1130">
        <f>cocinacsv[[#This Row],[Precio Unitario]]-cocinacsv[[#This Row],[Costo Unitario]]</f>
        <v>11</v>
      </c>
      <c r="K1130">
        <f>cocinacsv[[#This Row],[Precio Unitario]]</f>
        <v>27</v>
      </c>
      <c r="L1130" s="1">
        <f>(cocinacsv[[#This Row],[Ganancia neta]]*cocinacsv[[#This Row],[Cantidad Ordenada]])/(cocinacsv[[#This Row],[Precio Unitario]]*cocinacsv[[#This Row],[Cantidad Ordenada]])</f>
        <v>0.40740740740740738</v>
      </c>
      <c r="M1130">
        <f>cocinacsv[[#This Row],[Ganancia bruta]]*cocinacsv[[#This Row],[Cantidad Ordenada]]</f>
        <v>54</v>
      </c>
    </row>
    <row r="1131" spans="1:13" x14ac:dyDescent="0.25">
      <c r="A1131">
        <v>454</v>
      </c>
      <c r="B1131">
        <v>1</v>
      </c>
      <c r="C1131" t="s">
        <v>53</v>
      </c>
      <c r="D1131" t="s">
        <v>1148</v>
      </c>
      <c r="E1131">
        <v>11</v>
      </c>
      <c r="F1131">
        <v>19</v>
      </c>
      <c r="G1131">
        <v>3</v>
      </c>
      <c r="H1131">
        <v>18</v>
      </c>
      <c r="I1131" t="s">
        <v>1137</v>
      </c>
      <c r="J1131">
        <f>cocinacsv[[#This Row],[Precio Unitario]]-cocinacsv[[#This Row],[Costo Unitario]]</f>
        <v>8</v>
      </c>
      <c r="K1131">
        <f>cocinacsv[[#This Row],[Precio Unitario]]</f>
        <v>19</v>
      </c>
      <c r="L1131" s="1">
        <f>(cocinacsv[[#This Row],[Ganancia neta]]*cocinacsv[[#This Row],[Cantidad Ordenada]])/(cocinacsv[[#This Row],[Precio Unitario]]*cocinacsv[[#This Row],[Cantidad Ordenada]])</f>
        <v>0.42105263157894735</v>
      </c>
      <c r="M1131">
        <f>cocinacsv[[#This Row],[Ganancia bruta]]*cocinacsv[[#This Row],[Cantidad Ordenada]]</f>
        <v>57</v>
      </c>
    </row>
    <row r="1132" spans="1:13" x14ac:dyDescent="0.25">
      <c r="A1132">
        <v>454</v>
      </c>
      <c r="B1132">
        <v>1</v>
      </c>
      <c r="C1132" t="s">
        <v>44</v>
      </c>
      <c r="D1132" t="s">
        <v>1144</v>
      </c>
      <c r="E1132">
        <v>22</v>
      </c>
      <c r="F1132">
        <v>36</v>
      </c>
      <c r="G1132">
        <v>2</v>
      </c>
      <c r="H1132">
        <v>42</v>
      </c>
      <c r="I1132" t="s">
        <v>1137</v>
      </c>
      <c r="J1132">
        <f>cocinacsv[[#This Row],[Precio Unitario]]-cocinacsv[[#This Row],[Costo Unitario]]</f>
        <v>14</v>
      </c>
      <c r="K1132">
        <f>cocinacsv[[#This Row],[Precio Unitario]]</f>
        <v>36</v>
      </c>
      <c r="L1132" s="1">
        <f>(cocinacsv[[#This Row],[Ganancia neta]]*cocinacsv[[#This Row],[Cantidad Ordenada]])/(cocinacsv[[#This Row],[Precio Unitario]]*cocinacsv[[#This Row],[Cantidad Ordenada]])</f>
        <v>0.3888888888888889</v>
      </c>
      <c r="M1132">
        <f>cocinacsv[[#This Row],[Ganancia bruta]]*cocinacsv[[#This Row],[Cantidad Ordenada]]</f>
        <v>72</v>
      </c>
    </row>
    <row r="1133" spans="1:13" x14ac:dyDescent="0.25">
      <c r="A1133">
        <v>454</v>
      </c>
      <c r="B1133">
        <v>1</v>
      </c>
      <c r="C1133" t="s">
        <v>60</v>
      </c>
      <c r="D1133" t="s">
        <v>1158</v>
      </c>
      <c r="E1133">
        <v>15</v>
      </c>
      <c r="F1133">
        <v>25</v>
      </c>
      <c r="G1133">
        <v>2</v>
      </c>
      <c r="H1133">
        <v>44</v>
      </c>
      <c r="I1133" t="s">
        <v>1136</v>
      </c>
      <c r="J1133">
        <f>cocinacsv[[#This Row],[Precio Unitario]]-cocinacsv[[#This Row],[Costo Unitario]]</f>
        <v>10</v>
      </c>
      <c r="K1133">
        <f>cocinacsv[[#This Row],[Precio Unitario]]</f>
        <v>25</v>
      </c>
      <c r="L1133" s="1">
        <f>(cocinacsv[[#This Row],[Ganancia neta]]*cocinacsv[[#This Row],[Cantidad Ordenada]])/(cocinacsv[[#This Row],[Precio Unitario]]*cocinacsv[[#This Row],[Cantidad Ordenada]])</f>
        <v>0.4</v>
      </c>
      <c r="M1133">
        <f>cocinacsv[[#This Row],[Ganancia bruta]]*cocinacsv[[#This Row],[Cantidad Ordenada]]</f>
        <v>50</v>
      </c>
    </row>
    <row r="1134" spans="1:13" x14ac:dyDescent="0.25">
      <c r="A1134">
        <v>455</v>
      </c>
      <c r="B1134">
        <v>12</v>
      </c>
      <c r="C1134" t="s">
        <v>75</v>
      </c>
      <c r="D1134" t="s">
        <v>1139</v>
      </c>
      <c r="E1134">
        <v>14</v>
      </c>
      <c r="F1134">
        <v>24</v>
      </c>
      <c r="G1134">
        <v>2</v>
      </c>
      <c r="H1134">
        <v>11</v>
      </c>
      <c r="I1134" t="s">
        <v>1136</v>
      </c>
      <c r="J1134">
        <f>cocinacsv[[#This Row],[Precio Unitario]]-cocinacsv[[#This Row],[Costo Unitario]]</f>
        <v>10</v>
      </c>
      <c r="K1134">
        <f>cocinacsv[[#This Row],[Precio Unitario]]</f>
        <v>24</v>
      </c>
      <c r="L1134" s="1">
        <f>(cocinacsv[[#This Row],[Ganancia neta]]*cocinacsv[[#This Row],[Cantidad Ordenada]])/(cocinacsv[[#This Row],[Precio Unitario]]*cocinacsv[[#This Row],[Cantidad Ordenada]])</f>
        <v>0.41666666666666669</v>
      </c>
      <c r="M1134">
        <f>cocinacsv[[#This Row],[Ganancia bruta]]*cocinacsv[[#This Row],[Cantidad Ordenada]]</f>
        <v>48</v>
      </c>
    </row>
    <row r="1135" spans="1:13" x14ac:dyDescent="0.25">
      <c r="A1135">
        <v>456</v>
      </c>
      <c r="B1135">
        <v>13</v>
      </c>
      <c r="C1135" t="s">
        <v>34</v>
      </c>
      <c r="D1135" t="s">
        <v>1143</v>
      </c>
      <c r="E1135">
        <v>25</v>
      </c>
      <c r="F1135">
        <v>40</v>
      </c>
      <c r="G1135">
        <v>2</v>
      </c>
      <c r="H1135">
        <v>47</v>
      </c>
      <c r="I1135" t="s">
        <v>1137</v>
      </c>
      <c r="J1135">
        <f>cocinacsv[[#This Row],[Precio Unitario]]-cocinacsv[[#This Row],[Costo Unitario]]</f>
        <v>15</v>
      </c>
      <c r="K1135">
        <f>cocinacsv[[#This Row],[Precio Unitario]]</f>
        <v>40</v>
      </c>
      <c r="L1135" s="1">
        <f>(cocinacsv[[#This Row],[Ganancia neta]]*cocinacsv[[#This Row],[Cantidad Ordenada]])/(cocinacsv[[#This Row],[Precio Unitario]]*cocinacsv[[#This Row],[Cantidad Ordenada]])</f>
        <v>0.375</v>
      </c>
      <c r="M1135">
        <f>cocinacsv[[#This Row],[Ganancia bruta]]*cocinacsv[[#This Row],[Cantidad Ordenada]]</f>
        <v>80</v>
      </c>
    </row>
    <row r="1136" spans="1:13" x14ac:dyDescent="0.25">
      <c r="A1136">
        <v>456</v>
      </c>
      <c r="B1136">
        <v>13</v>
      </c>
      <c r="C1136" t="s">
        <v>38</v>
      </c>
      <c r="D1136" t="s">
        <v>1152</v>
      </c>
      <c r="E1136">
        <v>20</v>
      </c>
      <c r="F1136">
        <v>34</v>
      </c>
      <c r="G1136">
        <v>2</v>
      </c>
      <c r="H1136">
        <v>24</v>
      </c>
      <c r="I1136" t="s">
        <v>1136</v>
      </c>
      <c r="J1136">
        <f>cocinacsv[[#This Row],[Precio Unitario]]-cocinacsv[[#This Row],[Costo Unitario]]</f>
        <v>14</v>
      </c>
      <c r="K1136">
        <f>cocinacsv[[#This Row],[Precio Unitario]]</f>
        <v>34</v>
      </c>
      <c r="L1136" s="1">
        <f>(cocinacsv[[#This Row],[Ganancia neta]]*cocinacsv[[#This Row],[Cantidad Ordenada]])/(cocinacsv[[#This Row],[Precio Unitario]]*cocinacsv[[#This Row],[Cantidad Ordenada]])</f>
        <v>0.41176470588235292</v>
      </c>
      <c r="M1136">
        <f>cocinacsv[[#This Row],[Ganancia bruta]]*cocinacsv[[#This Row],[Cantidad Ordenada]]</f>
        <v>68</v>
      </c>
    </row>
    <row r="1137" spans="1:13" x14ac:dyDescent="0.25">
      <c r="A1137">
        <v>457</v>
      </c>
      <c r="B1137">
        <v>18</v>
      </c>
      <c r="C1137" t="s">
        <v>112</v>
      </c>
      <c r="D1137" t="s">
        <v>1146</v>
      </c>
      <c r="E1137">
        <v>20</v>
      </c>
      <c r="F1137">
        <v>33</v>
      </c>
      <c r="G1137">
        <v>3</v>
      </c>
      <c r="H1137">
        <v>43</v>
      </c>
      <c r="I1137" t="s">
        <v>1137</v>
      </c>
      <c r="J1137">
        <f>cocinacsv[[#This Row],[Precio Unitario]]-cocinacsv[[#This Row],[Costo Unitario]]</f>
        <v>13</v>
      </c>
      <c r="K1137">
        <f>cocinacsv[[#This Row],[Precio Unitario]]</f>
        <v>33</v>
      </c>
      <c r="L1137" s="1">
        <f>(cocinacsv[[#This Row],[Ganancia neta]]*cocinacsv[[#This Row],[Cantidad Ordenada]])/(cocinacsv[[#This Row],[Precio Unitario]]*cocinacsv[[#This Row],[Cantidad Ordenada]])</f>
        <v>0.39393939393939392</v>
      </c>
      <c r="M1137">
        <f>cocinacsv[[#This Row],[Ganancia bruta]]*cocinacsv[[#This Row],[Cantidad Ordenada]]</f>
        <v>99</v>
      </c>
    </row>
    <row r="1138" spans="1:13" x14ac:dyDescent="0.25">
      <c r="A1138">
        <v>457</v>
      </c>
      <c r="B1138">
        <v>18</v>
      </c>
      <c r="C1138" t="s">
        <v>53</v>
      </c>
      <c r="D1138" t="s">
        <v>1148</v>
      </c>
      <c r="E1138">
        <v>11</v>
      </c>
      <c r="F1138">
        <v>19</v>
      </c>
      <c r="G1138">
        <v>2</v>
      </c>
      <c r="H1138">
        <v>15</v>
      </c>
      <c r="I1138" t="s">
        <v>1137</v>
      </c>
      <c r="J1138">
        <f>cocinacsv[[#This Row],[Precio Unitario]]-cocinacsv[[#This Row],[Costo Unitario]]</f>
        <v>8</v>
      </c>
      <c r="K1138">
        <f>cocinacsv[[#This Row],[Precio Unitario]]</f>
        <v>19</v>
      </c>
      <c r="L1138" s="1">
        <f>(cocinacsv[[#This Row],[Ganancia neta]]*cocinacsv[[#This Row],[Cantidad Ordenada]])/(cocinacsv[[#This Row],[Precio Unitario]]*cocinacsv[[#This Row],[Cantidad Ordenada]])</f>
        <v>0.42105263157894735</v>
      </c>
      <c r="M1138">
        <f>cocinacsv[[#This Row],[Ganancia bruta]]*cocinacsv[[#This Row],[Cantidad Ordenada]]</f>
        <v>38</v>
      </c>
    </row>
    <row r="1139" spans="1:13" x14ac:dyDescent="0.25">
      <c r="A1139">
        <v>458</v>
      </c>
      <c r="B1139">
        <v>4</v>
      </c>
      <c r="C1139" t="s">
        <v>30</v>
      </c>
      <c r="D1139" t="s">
        <v>1147</v>
      </c>
      <c r="E1139">
        <v>16</v>
      </c>
      <c r="F1139">
        <v>28</v>
      </c>
      <c r="G1139">
        <v>2</v>
      </c>
      <c r="H1139">
        <v>11</v>
      </c>
      <c r="I1139" t="s">
        <v>1137</v>
      </c>
      <c r="J1139">
        <f>cocinacsv[[#This Row],[Precio Unitario]]-cocinacsv[[#This Row],[Costo Unitario]]</f>
        <v>12</v>
      </c>
      <c r="K1139">
        <f>cocinacsv[[#This Row],[Precio Unitario]]</f>
        <v>28</v>
      </c>
      <c r="L1139" s="1">
        <f>(cocinacsv[[#This Row],[Ganancia neta]]*cocinacsv[[#This Row],[Cantidad Ordenada]])/(cocinacsv[[#This Row],[Precio Unitario]]*cocinacsv[[#This Row],[Cantidad Ordenada]])</f>
        <v>0.42857142857142855</v>
      </c>
      <c r="M1139">
        <f>cocinacsv[[#This Row],[Ganancia bruta]]*cocinacsv[[#This Row],[Cantidad Ordenada]]</f>
        <v>56</v>
      </c>
    </row>
    <row r="1140" spans="1:13" x14ac:dyDescent="0.25">
      <c r="A1140">
        <v>458</v>
      </c>
      <c r="B1140">
        <v>4</v>
      </c>
      <c r="C1140" t="s">
        <v>38</v>
      </c>
      <c r="D1140" t="s">
        <v>1152</v>
      </c>
      <c r="E1140">
        <v>20</v>
      </c>
      <c r="F1140">
        <v>34</v>
      </c>
      <c r="G1140">
        <v>3</v>
      </c>
      <c r="H1140">
        <v>28</v>
      </c>
      <c r="I1140" t="s">
        <v>1136</v>
      </c>
      <c r="J1140">
        <f>cocinacsv[[#This Row],[Precio Unitario]]-cocinacsv[[#This Row],[Costo Unitario]]</f>
        <v>14</v>
      </c>
      <c r="K1140">
        <f>cocinacsv[[#This Row],[Precio Unitario]]</f>
        <v>34</v>
      </c>
      <c r="L1140" s="1">
        <f>(cocinacsv[[#This Row],[Ganancia neta]]*cocinacsv[[#This Row],[Cantidad Ordenada]])/(cocinacsv[[#This Row],[Precio Unitario]]*cocinacsv[[#This Row],[Cantidad Ordenada]])</f>
        <v>0.41176470588235292</v>
      </c>
      <c r="M1140">
        <f>cocinacsv[[#This Row],[Ganancia bruta]]*cocinacsv[[#This Row],[Cantidad Ordenada]]</f>
        <v>102</v>
      </c>
    </row>
    <row r="1141" spans="1:13" x14ac:dyDescent="0.25">
      <c r="A1141">
        <v>458</v>
      </c>
      <c r="B1141">
        <v>4</v>
      </c>
      <c r="C1141" t="s">
        <v>112</v>
      </c>
      <c r="D1141" t="s">
        <v>1146</v>
      </c>
      <c r="E1141">
        <v>20</v>
      </c>
      <c r="F1141">
        <v>33</v>
      </c>
      <c r="G1141">
        <v>2</v>
      </c>
      <c r="H1141">
        <v>6</v>
      </c>
      <c r="I1141" t="s">
        <v>1136</v>
      </c>
      <c r="J1141">
        <f>cocinacsv[[#This Row],[Precio Unitario]]-cocinacsv[[#This Row],[Costo Unitario]]</f>
        <v>13</v>
      </c>
      <c r="K1141">
        <f>cocinacsv[[#This Row],[Precio Unitario]]</f>
        <v>33</v>
      </c>
      <c r="L1141" s="1">
        <f>(cocinacsv[[#This Row],[Ganancia neta]]*cocinacsv[[#This Row],[Cantidad Ordenada]])/(cocinacsv[[#This Row],[Precio Unitario]]*cocinacsv[[#This Row],[Cantidad Ordenada]])</f>
        <v>0.39393939393939392</v>
      </c>
      <c r="M1141">
        <f>cocinacsv[[#This Row],[Ganancia bruta]]*cocinacsv[[#This Row],[Cantidad Ordenada]]</f>
        <v>66</v>
      </c>
    </row>
    <row r="1142" spans="1:13" x14ac:dyDescent="0.25">
      <c r="A1142">
        <v>458</v>
      </c>
      <c r="B1142">
        <v>4</v>
      </c>
      <c r="C1142" t="s">
        <v>92</v>
      </c>
      <c r="D1142" t="s">
        <v>1151</v>
      </c>
      <c r="E1142">
        <v>13</v>
      </c>
      <c r="F1142">
        <v>22</v>
      </c>
      <c r="G1142">
        <v>2</v>
      </c>
      <c r="H1142">
        <v>44</v>
      </c>
      <c r="I1142" t="s">
        <v>1136</v>
      </c>
      <c r="J1142">
        <f>cocinacsv[[#This Row],[Precio Unitario]]-cocinacsv[[#This Row],[Costo Unitario]]</f>
        <v>9</v>
      </c>
      <c r="K1142">
        <f>cocinacsv[[#This Row],[Precio Unitario]]</f>
        <v>22</v>
      </c>
      <c r="L1142" s="1">
        <f>(cocinacsv[[#This Row],[Ganancia neta]]*cocinacsv[[#This Row],[Cantidad Ordenada]])/(cocinacsv[[#This Row],[Precio Unitario]]*cocinacsv[[#This Row],[Cantidad Ordenada]])</f>
        <v>0.40909090909090912</v>
      </c>
      <c r="M1142">
        <f>cocinacsv[[#This Row],[Ganancia bruta]]*cocinacsv[[#This Row],[Cantidad Ordenada]]</f>
        <v>44</v>
      </c>
    </row>
    <row r="1143" spans="1:13" x14ac:dyDescent="0.25">
      <c r="A1143">
        <v>459</v>
      </c>
      <c r="B1143">
        <v>20</v>
      </c>
      <c r="C1143" t="s">
        <v>30</v>
      </c>
      <c r="D1143" t="s">
        <v>1147</v>
      </c>
      <c r="E1143">
        <v>16</v>
      </c>
      <c r="F1143">
        <v>28</v>
      </c>
      <c r="G1143">
        <v>3</v>
      </c>
      <c r="H1143">
        <v>30</v>
      </c>
      <c r="I1143" t="s">
        <v>1136</v>
      </c>
      <c r="J1143">
        <f>cocinacsv[[#This Row],[Precio Unitario]]-cocinacsv[[#This Row],[Costo Unitario]]</f>
        <v>12</v>
      </c>
      <c r="K1143">
        <f>cocinacsv[[#This Row],[Precio Unitario]]</f>
        <v>28</v>
      </c>
      <c r="L1143" s="1">
        <f>(cocinacsv[[#This Row],[Ganancia neta]]*cocinacsv[[#This Row],[Cantidad Ordenada]])/(cocinacsv[[#This Row],[Precio Unitario]]*cocinacsv[[#This Row],[Cantidad Ordenada]])</f>
        <v>0.42857142857142855</v>
      </c>
      <c r="M1143">
        <f>cocinacsv[[#This Row],[Ganancia bruta]]*cocinacsv[[#This Row],[Cantidad Ordenada]]</f>
        <v>84</v>
      </c>
    </row>
    <row r="1144" spans="1:13" x14ac:dyDescent="0.25">
      <c r="A1144">
        <v>460</v>
      </c>
      <c r="B1144">
        <v>19</v>
      </c>
      <c r="C1144" t="s">
        <v>30</v>
      </c>
      <c r="D1144" t="s">
        <v>1147</v>
      </c>
      <c r="E1144">
        <v>16</v>
      </c>
      <c r="F1144">
        <v>28</v>
      </c>
      <c r="G1144">
        <v>1</v>
      </c>
      <c r="H1144">
        <v>40</v>
      </c>
      <c r="I1144" t="s">
        <v>1137</v>
      </c>
      <c r="J1144">
        <f>cocinacsv[[#This Row],[Precio Unitario]]-cocinacsv[[#This Row],[Costo Unitario]]</f>
        <v>12</v>
      </c>
      <c r="K1144">
        <f>cocinacsv[[#This Row],[Precio Unitario]]</f>
        <v>28</v>
      </c>
      <c r="L1144" s="1">
        <f>(cocinacsv[[#This Row],[Ganancia neta]]*cocinacsv[[#This Row],[Cantidad Ordenada]])/(cocinacsv[[#This Row],[Precio Unitario]]*cocinacsv[[#This Row],[Cantidad Ordenada]])</f>
        <v>0.42857142857142855</v>
      </c>
      <c r="M1144">
        <f>cocinacsv[[#This Row],[Ganancia bruta]]*cocinacsv[[#This Row],[Cantidad Ordenada]]</f>
        <v>28</v>
      </c>
    </row>
    <row r="1145" spans="1:13" x14ac:dyDescent="0.25">
      <c r="A1145">
        <v>460</v>
      </c>
      <c r="B1145">
        <v>19</v>
      </c>
      <c r="C1145" t="s">
        <v>71</v>
      </c>
      <c r="D1145" t="s">
        <v>1157</v>
      </c>
      <c r="E1145">
        <v>15</v>
      </c>
      <c r="F1145">
        <v>26</v>
      </c>
      <c r="G1145">
        <v>1</v>
      </c>
      <c r="H1145">
        <v>8</v>
      </c>
      <c r="I1145" t="s">
        <v>1137</v>
      </c>
      <c r="J1145">
        <f>cocinacsv[[#This Row],[Precio Unitario]]-cocinacsv[[#This Row],[Costo Unitario]]</f>
        <v>11</v>
      </c>
      <c r="K1145">
        <f>cocinacsv[[#This Row],[Precio Unitario]]</f>
        <v>26</v>
      </c>
      <c r="L1145" s="1">
        <f>(cocinacsv[[#This Row],[Ganancia neta]]*cocinacsv[[#This Row],[Cantidad Ordenada]])/(cocinacsv[[#This Row],[Precio Unitario]]*cocinacsv[[#This Row],[Cantidad Ordenada]])</f>
        <v>0.42307692307692307</v>
      </c>
      <c r="M1145">
        <f>cocinacsv[[#This Row],[Ganancia bruta]]*cocinacsv[[#This Row],[Cantidad Ordenada]]</f>
        <v>26</v>
      </c>
    </row>
    <row r="1146" spans="1:13" x14ac:dyDescent="0.25">
      <c r="A1146">
        <v>460</v>
      </c>
      <c r="B1146">
        <v>19</v>
      </c>
      <c r="C1146" t="s">
        <v>60</v>
      </c>
      <c r="D1146" t="s">
        <v>1158</v>
      </c>
      <c r="E1146">
        <v>15</v>
      </c>
      <c r="F1146">
        <v>25</v>
      </c>
      <c r="G1146">
        <v>2</v>
      </c>
      <c r="H1146">
        <v>43</v>
      </c>
      <c r="I1146" t="s">
        <v>1136</v>
      </c>
      <c r="J1146">
        <f>cocinacsv[[#This Row],[Precio Unitario]]-cocinacsv[[#This Row],[Costo Unitario]]</f>
        <v>10</v>
      </c>
      <c r="K1146">
        <f>cocinacsv[[#This Row],[Precio Unitario]]</f>
        <v>25</v>
      </c>
      <c r="L1146" s="1">
        <f>(cocinacsv[[#This Row],[Ganancia neta]]*cocinacsv[[#This Row],[Cantidad Ordenada]])/(cocinacsv[[#This Row],[Precio Unitario]]*cocinacsv[[#This Row],[Cantidad Ordenada]])</f>
        <v>0.4</v>
      </c>
      <c r="M1146">
        <f>cocinacsv[[#This Row],[Ganancia bruta]]*cocinacsv[[#This Row],[Cantidad Ordenada]]</f>
        <v>50</v>
      </c>
    </row>
    <row r="1147" spans="1:13" x14ac:dyDescent="0.25">
      <c r="A1147">
        <v>460</v>
      </c>
      <c r="B1147">
        <v>19</v>
      </c>
      <c r="C1147" t="s">
        <v>75</v>
      </c>
      <c r="D1147" t="s">
        <v>1139</v>
      </c>
      <c r="E1147">
        <v>14</v>
      </c>
      <c r="F1147">
        <v>24</v>
      </c>
      <c r="G1147">
        <v>3</v>
      </c>
      <c r="H1147">
        <v>33</v>
      </c>
      <c r="I1147" t="s">
        <v>1136</v>
      </c>
      <c r="J1147">
        <f>cocinacsv[[#This Row],[Precio Unitario]]-cocinacsv[[#This Row],[Costo Unitario]]</f>
        <v>10</v>
      </c>
      <c r="K1147">
        <f>cocinacsv[[#This Row],[Precio Unitario]]</f>
        <v>24</v>
      </c>
      <c r="L1147" s="1">
        <f>(cocinacsv[[#This Row],[Ganancia neta]]*cocinacsv[[#This Row],[Cantidad Ordenada]])/(cocinacsv[[#This Row],[Precio Unitario]]*cocinacsv[[#This Row],[Cantidad Ordenada]])</f>
        <v>0.41666666666666669</v>
      </c>
      <c r="M1147">
        <f>cocinacsv[[#This Row],[Ganancia bruta]]*cocinacsv[[#This Row],[Cantidad Ordenada]]</f>
        <v>72</v>
      </c>
    </row>
    <row r="1148" spans="1:13" x14ac:dyDescent="0.25">
      <c r="A1148">
        <v>461</v>
      </c>
      <c r="B1148">
        <v>4</v>
      </c>
      <c r="C1148" t="s">
        <v>19</v>
      </c>
      <c r="D1148" t="s">
        <v>1149</v>
      </c>
      <c r="E1148">
        <v>21</v>
      </c>
      <c r="F1148">
        <v>35</v>
      </c>
      <c r="G1148">
        <v>2</v>
      </c>
      <c r="H1148">
        <v>38</v>
      </c>
      <c r="I1148" t="s">
        <v>1137</v>
      </c>
      <c r="J1148">
        <f>cocinacsv[[#This Row],[Precio Unitario]]-cocinacsv[[#This Row],[Costo Unitario]]</f>
        <v>14</v>
      </c>
      <c r="K1148">
        <f>cocinacsv[[#This Row],[Precio Unitario]]</f>
        <v>35</v>
      </c>
      <c r="L1148" s="1">
        <f>(cocinacsv[[#This Row],[Ganancia neta]]*cocinacsv[[#This Row],[Cantidad Ordenada]])/(cocinacsv[[#This Row],[Precio Unitario]]*cocinacsv[[#This Row],[Cantidad Ordenada]])</f>
        <v>0.4</v>
      </c>
      <c r="M1148">
        <f>cocinacsv[[#This Row],[Ganancia bruta]]*cocinacsv[[#This Row],[Cantidad Ordenada]]</f>
        <v>70</v>
      </c>
    </row>
    <row r="1149" spans="1:13" x14ac:dyDescent="0.25">
      <c r="A1149">
        <v>461</v>
      </c>
      <c r="B1149">
        <v>4</v>
      </c>
      <c r="C1149" t="s">
        <v>26</v>
      </c>
      <c r="D1149" t="s">
        <v>1145</v>
      </c>
      <c r="E1149">
        <v>17</v>
      </c>
      <c r="F1149">
        <v>29</v>
      </c>
      <c r="G1149">
        <v>1</v>
      </c>
      <c r="H1149">
        <v>28</v>
      </c>
      <c r="I1149" t="s">
        <v>1136</v>
      </c>
      <c r="J1149">
        <f>cocinacsv[[#This Row],[Precio Unitario]]-cocinacsv[[#This Row],[Costo Unitario]]</f>
        <v>12</v>
      </c>
      <c r="K1149">
        <f>cocinacsv[[#This Row],[Precio Unitario]]</f>
        <v>29</v>
      </c>
      <c r="L1149" s="1">
        <f>(cocinacsv[[#This Row],[Ganancia neta]]*cocinacsv[[#This Row],[Cantidad Ordenada]])/(cocinacsv[[#This Row],[Precio Unitario]]*cocinacsv[[#This Row],[Cantidad Ordenada]])</f>
        <v>0.41379310344827586</v>
      </c>
      <c r="M1149">
        <f>cocinacsv[[#This Row],[Ganancia bruta]]*cocinacsv[[#This Row],[Cantidad Ordenada]]</f>
        <v>29</v>
      </c>
    </row>
    <row r="1150" spans="1:13" x14ac:dyDescent="0.25">
      <c r="A1150">
        <v>462</v>
      </c>
      <c r="B1150">
        <v>9</v>
      </c>
      <c r="C1150" t="s">
        <v>112</v>
      </c>
      <c r="D1150" t="s">
        <v>1146</v>
      </c>
      <c r="E1150">
        <v>20</v>
      </c>
      <c r="F1150">
        <v>33</v>
      </c>
      <c r="G1150">
        <v>3</v>
      </c>
      <c r="H1150">
        <v>11</v>
      </c>
      <c r="I1150" t="s">
        <v>1136</v>
      </c>
      <c r="J1150">
        <f>cocinacsv[[#This Row],[Precio Unitario]]-cocinacsv[[#This Row],[Costo Unitario]]</f>
        <v>13</v>
      </c>
      <c r="K1150">
        <f>cocinacsv[[#This Row],[Precio Unitario]]</f>
        <v>33</v>
      </c>
      <c r="L1150" s="1">
        <f>(cocinacsv[[#This Row],[Ganancia neta]]*cocinacsv[[#This Row],[Cantidad Ordenada]])/(cocinacsv[[#This Row],[Precio Unitario]]*cocinacsv[[#This Row],[Cantidad Ordenada]])</f>
        <v>0.39393939393939392</v>
      </c>
      <c r="M1150">
        <f>cocinacsv[[#This Row],[Ganancia bruta]]*cocinacsv[[#This Row],[Cantidad Ordenada]]</f>
        <v>99</v>
      </c>
    </row>
    <row r="1151" spans="1:13" x14ac:dyDescent="0.25">
      <c r="A1151">
        <v>463</v>
      </c>
      <c r="B1151">
        <v>7</v>
      </c>
      <c r="C1151" t="s">
        <v>56</v>
      </c>
      <c r="D1151" t="s">
        <v>1141</v>
      </c>
      <c r="E1151">
        <v>19</v>
      </c>
      <c r="F1151">
        <v>31</v>
      </c>
      <c r="G1151">
        <v>3</v>
      </c>
      <c r="H1151">
        <v>14</v>
      </c>
      <c r="I1151" t="s">
        <v>1137</v>
      </c>
      <c r="J1151">
        <f>cocinacsv[[#This Row],[Precio Unitario]]-cocinacsv[[#This Row],[Costo Unitario]]</f>
        <v>12</v>
      </c>
      <c r="K1151">
        <f>cocinacsv[[#This Row],[Precio Unitario]]</f>
        <v>31</v>
      </c>
      <c r="L1151" s="1">
        <f>(cocinacsv[[#This Row],[Ganancia neta]]*cocinacsv[[#This Row],[Cantidad Ordenada]])/(cocinacsv[[#This Row],[Precio Unitario]]*cocinacsv[[#This Row],[Cantidad Ordenada]])</f>
        <v>0.38709677419354838</v>
      </c>
      <c r="M1151">
        <f>cocinacsv[[#This Row],[Ganancia bruta]]*cocinacsv[[#This Row],[Cantidad Ordenada]]</f>
        <v>93</v>
      </c>
    </row>
    <row r="1152" spans="1:13" x14ac:dyDescent="0.25">
      <c r="A1152">
        <v>464</v>
      </c>
      <c r="B1152">
        <v>16</v>
      </c>
      <c r="C1152" t="s">
        <v>71</v>
      </c>
      <c r="D1152" t="s">
        <v>1157</v>
      </c>
      <c r="E1152">
        <v>15</v>
      </c>
      <c r="F1152">
        <v>26</v>
      </c>
      <c r="G1152">
        <v>3</v>
      </c>
      <c r="H1152">
        <v>50</v>
      </c>
      <c r="I1152" t="s">
        <v>1137</v>
      </c>
      <c r="J1152">
        <f>cocinacsv[[#This Row],[Precio Unitario]]-cocinacsv[[#This Row],[Costo Unitario]]</f>
        <v>11</v>
      </c>
      <c r="K1152">
        <f>cocinacsv[[#This Row],[Precio Unitario]]</f>
        <v>26</v>
      </c>
      <c r="L1152" s="1">
        <f>(cocinacsv[[#This Row],[Ganancia neta]]*cocinacsv[[#This Row],[Cantidad Ordenada]])/(cocinacsv[[#This Row],[Precio Unitario]]*cocinacsv[[#This Row],[Cantidad Ordenada]])</f>
        <v>0.42307692307692307</v>
      </c>
      <c r="M1152">
        <f>cocinacsv[[#This Row],[Ganancia bruta]]*cocinacsv[[#This Row],[Cantidad Ordenada]]</f>
        <v>78</v>
      </c>
    </row>
    <row r="1153" spans="1:13" x14ac:dyDescent="0.25">
      <c r="A1153">
        <v>464</v>
      </c>
      <c r="B1153">
        <v>16</v>
      </c>
      <c r="C1153" t="s">
        <v>50</v>
      </c>
      <c r="D1153" t="s">
        <v>1142</v>
      </c>
      <c r="E1153">
        <v>16</v>
      </c>
      <c r="F1153">
        <v>27</v>
      </c>
      <c r="G1153">
        <v>2</v>
      </c>
      <c r="H1153">
        <v>24</v>
      </c>
      <c r="I1153" t="s">
        <v>1136</v>
      </c>
      <c r="J1153">
        <f>cocinacsv[[#This Row],[Precio Unitario]]-cocinacsv[[#This Row],[Costo Unitario]]</f>
        <v>11</v>
      </c>
      <c r="K1153">
        <f>cocinacsv[[#This Row],[Precio Unitario]]</f>
        <v>27</v>
      </c>
      <c r="L1153" s="1">
        <f>(cocinacsv[[#This Row],[Ganancia neta]]*cocinacsv[[#This Row],[Cantidad Ordenada]])/(cocinacsv[[#This Row],[Precio Unitario]]*cocinacsv[[#This Row],[Cantidad Ordenada]])</f>
        <v>0.40740740740740738</v>
      </c>
      <c r="M1153">
        <f>cocinacsv[[#This Row],[Ganancia bruta]]*cocinacsv[[#This Row],[Cantidad Ordenada]]</f>
        <v>54</v>
      </c>
    </row>
    <row r="1154" spans="1:13" x14ac:dyDescent="0.25">
      <c r="A1154">
        <v>464</v>
      </c>
      <c r="B1154">
        <v>16</v>
      </c>
      <c r="C1154" t="s">
        <v>92</v>
      </c>
      <c r="D1154" t="s">
        <v>1151</v>
      </c>
      <c r="E1154">
        <v>13</v>
      </c>
      <c r="F1154">
        <v>22</v>
      </c>
      <c r="G1154">
        <v>1</v>
      </c>
      <c r="H1154">
        <v>10</v>
      </c>
      <c r="I1154" t="s">
        <v>1136</v>
      </c>
      <c r="J1154">
        <f>cocinacsv[[#This Row],[Precio Unitario]]-cocinacsv[[#This Row],[Costo Unitario]]</f>
        <v>9</v>
      </c>
      <c r="K1154">
        <f>cocinacsv[[#This Row],[Precio Unitario]]</f>
        <v>22</v>
      </c>
      <c r="L1154" s="1">
        <f>(cocinacsv[[#This Row],[Ganancia neta]]*cocinacsv[[#This Row],[Cantidad Ordenada]])/(cocinacsv[[#This Row],[Precio Unitario]]*cocinacsv[[#This Row],[Cantidad Ordenada]])</f>
        <v>0.40909090909090912</v>
      </c>
      <c r="M1154">
        <f>cocinacsv[[#This Row],[Ganancia bruta]]*cocinacsv[[#This Row],[Cantidad Ordenada]]</f>
        <v>22</v>
      </c>
    </row>
    <row r="1155" spans="1:13" x14ac:dyDescent="0.25">
      <c r="A1155">
        <v>465</v>
      </c>
      <c r="B1155">
        <v>4</v>
      </c>
      <c r="C1155" t="s">
        <v>60</v>
      </c>
      <c r="D1155" t="s">
        <v>1158</v>
      </c>
      <c r="E1155">
        <v>15</v>
      </c>
      <c r="F1155">
        <v>25</v>
      </c>
      <c r="G1155">
        <v>3</v>
      </c>
      <c r="H1155">
        <v>37</v>
      </c>
      <c r="I1155" t="s">
        <v>1136</v>
      </c>
      <c r="J1155">
        <f>cocinacsv[[#This Row],[Precio Unitario]]-cocinacsv[[#This Row],[Costo Unitario]]</f>
        <v>10</v>
      </c>
      <c r="K1155">
        <f>cocinacsv[[#This Row],[Precio Unitario]]</f>
        <v>25</v>
      </c>
      <c r="L1155" s="1">
        <f>(cocinacsv[[#This Row],[Ganancia neta]]*cocinacsv[[#This Row],[Cantidad Ordenada]])/(cocinacsv[[#This Row],[Precio Unitario]]*cocinacsv[[#This Row],[Cantidad Ordenada]])</f>
        <v>0.4</v>
      </c>
      <c r="M1155">
        <f>cocinacsv[[#This Row],[Ganancia bruta]]*cocinacsv[[#This Row],[Cantidad Ordenada]]</f>
        <v>75</v>
      </c>
    </row>
    <row r="1156" spans="1:13" x14ac:dyDescent="0.25">
      <c r="A1156">
        <v>465</v>
      </c>
      <c r="B1156">
        <v>4</v>
      </c>
      <c r="C1156" t="s">
        <v>89</v>
      </c>
      <c r="D1156" t="s">
        <v>1154</v>
      </c>
      <c r="E1156">
        <v>14</v>
      </c>
      <c r="F1156">
        <v>23</v>
      </c>
      <c r="G1156">
        <v>2</v>
      </c>
      <c r="H1156">
        <v>23</v>
      </c>
      <c r="I1156" t="s">
        <v>1137</v>
      </c>
      <c r="J1156">
        <f>cocinacsv[[#This Row],[Precio Unitario]]-cocinacsv[[#This Row],[Costo Unitario]]</f>
        <v>9</v>
      </c>
      <c r="K1156">
        <f>cocinacsv[[#This Row],[Precio Unitario]]</f>
        <v>23</v>
      </c>
      <c r="L1156" s="1">
        <f>(cocinacsv[[#This Row],[Ganancia neta]]*cocinacsv[[#This Row],[Cantidad Ordenada]])/(cocinacsv[[#This Row],[Precio Unitario]]*cocinacsv[[#This Row],[Cantidad Ordenada]])</f>
        <v>0.39130434782608697</v>
      </c>
      <c r="M1156">
        <f>cocinacsv[[#This Row],[Ganancia bruta]]*cocinacsv[[#This Row],[Cantidad Ordenada]]</f>
        <v>46</v>
      </c>
    </row>
    <row r="1157" spans="1:13" x14ac:dyDescent="0.25">
      <c r="A1157">
        <v>466</v>
      </c>
      <c r="B1157">
        <v>4</v>
      </c>
      <c r="C1157" t="s">
        <v>92</v>
      </c>
      <c r="D1157" t="s">
        <v>1151</v>
      </c>
      <c r="E1157">
        <v>13</v>
      </c>
      <c r="F1157">
        <v>22</v>
      </c>
      <c r="G1157">
        <v>1</v>
      </c>
      <c r="H1157">
        <v>50</v>
      </c>
      <c r="I1157" t="s">
        <v>1137</v>
      </c>
      <c r="J1157">
        <f>cocinacsv[[#This Row],[Precio Unitario]]-cocinacsv[[#This Row],[Costo Unitario]]</f>
        <v>9</v>
      </c>
      <c r="K1157">
        <f>cocinacsv[[#This Row],[Precio Unitario]]</f>
        <v>22</v>
      </c>
      <c r="L1157" s="1">
        <f>(cocinacsv[[#This Row],[Ganancia neta]]*cocinacsv[[#This Row],[Cantidad Ordenada]])/(cocinacsv[[#This Row],[Precio Unitario]]*cocinacsv[[#This Row],[Cantidad Ordenada]])</f>
        <v>0.40909090909090912</v>
      </c>
      <c r="M1157">
        <f>cocinacsv[[#This Row],[Ganancia bruta]]*cocinacsv[[#This Row],[Cantidad Ordenada]]</f>
        <v>22</v>
      </c>
    </row>
    <row r="1158" spans="1:13" x14ac:dyDescent="0.25">
      <c r="A1158">
        <v>466</v>
      </c>
      <c r="B1158">
        <v>4</v>
      </c>
      <c r="C1158" t="s">
        <v>40</v>
      </c>
      <c r="D1158" t="s">
        <v>1140</v>
      </c>
      <c r="E1158">
        <v>18</v>
      </c>
      <c r="F1158">
        <v>30</v>
      </c>
      <c r="G1158">
        <v>3</v>
      </c>
      <c r="H1158">
        <v>52</v>
      </c>
      <c r="I1158" t="s">
        <v>1136</v>
      </c>
      <c r="J1158">
        <f>cocinacsv[[#This Row],[Precio Unitario]]-cocinacsv[[#This Row],[Costo Unitario]]</f>
        <v>12</v>
      </c>
      <c r="K1158">
        <f>cocinacsv[[#This Row],[Precio Unitario]]</f>
        <v>30</v>
      </c>
      <c r="L1158" s="1">
        <f>(cocinacsv[[#This Row],[Ganancia neta]]*cocinacsv[[#This Row],[Cantidad Ordenada]])/(cocinacsv[[#This Row],[Precio Unitario]]*cocinacsv[[#This Row],[Cantidad Ordenada]])</f>
        <v>0.4</v>
      </c>
      <c r="M1158">
        <f>cocinacsv[[#This Row],[Ganancia bruta]]*cocinacsv[[#This Row],[Cantidad Ordenada]]</f>
        <v>90</v>
      </c>
    </row>
    <row r="1159" spans="1:13" x14ac:dyDescent="0.25">
      <c r="A1159">
        <v>466</v>
      </c>
      <c r="B1159">
        <v>4</v>
      </c>
      <c r="C1159" t="s">
        <v>30</v>
      </c>
      <c r="D1159" t="s">
        <v>1147</v>
      </c>
      <c r="E1159">
        <v>16</v>
      </c>
      <c r="F1159">
        <v>28</v>
      </c>
      <c r="G1159">
        <v>1</v>
      </c>
      <c r="H1159">
        <v>43</v>
      </c>
      <c r="I1159" t="s">
        <v>1136</v>
      </c>
      <c r="J1159">
        <f>cocinacsv[[#This Row],[Precio Unitario]]-cocinacsv[[#This Row],[Costo Unitario]]</f>
        <v>12</v>
      </c>
      <c r="K1159">
        <f>cocinacsv[[#This Row],[Precio Unitario]]</f>
        <v>28</v>
      </c>
      <c r="L1159" s="1">
        <f>(cocinacsv[[#This Row],[Ganancia neta]]*cocinacsv[[#This Row],[Cantidad Ordenada]])/(cocinacsv[[#This Row],[Precio Unitario]]*cocinacsv[[#This Row],[Cantidad Ordenada]])</f>
        <v>0.42857142857142855</v>
      </c>
      <c r="M1159">
        <f>cocinacsv[[#This Row],[Ganancia bruta]]*cocinacsv[[#This Row],[Cantidad Ordenada]]</f>
        <v>28</v>
      </c>
    </row>
    <row r="1160" spans="1:13" x14ac:dyDescent="0.25">
      <c r="A1160">
        <v>467</v>
      </c>
      <c r="B1160">
        <v>15</v>
      </c>
      <c r="C1160" t="s">
        <v>112</v>
      </c>
      <c r="D1160" t="s">
        <v>1146</v>
      </c>
      <c r="E1160">
        <v>20</v>
      </c>
      <c r="F1160">
        <v>33</v>
      </c>
      <c r="G1160">
        <v>3</v>
      </c>
      <c r="H1160">
        <v>13</v>
      </c>
      <c r="I1160" t="s">
        <v>1136</v>
      </c>
      <c r="J1160">
        <f>cocinacsv[[#This Row],[Precio Unitario]]-cocinacsv[[#This Row],[Costo Unitario]]</f>
        <v>13</v>
      </c>
      <c r="K1160">
        <f>cocinacsv[[#This Row],[Precio Unitario]]</f>
        <v>33</v>
      </c>
      <c r="L1160" s="1">
        <f>(cocinacsv[[#This Row],[Ganancia neta]]*cocinacsv[[#This Row],[Cantidad Ordenada]])/(cocinacsv[[#This Row],[Precio Unitario]]*cocinacsv[[#This Row],[Cantidad Ordenada]])</f>
        <v>0.39393939393939392</v>
      </c>
      <c r="M1160">
        <f>cocinacsv[[#This Row],[Ganancia bruta]]*cocinacsv[[#This Row],[Cantidad Ordenada]]</f>
        <v>99</v>
      </c>
    </row>
    <row r="1161" spans="1:13" x14ac:dyDescent="0.25">
      <c r="A1161">
        <v>467</v>
      </c>
      <c r="B1161">
        <v>15</v>
      </c>
      <c r="C1161" t="s">
        <v>92</v>
      </c>
      <c r="D1161" t="s">
        <v>1151</v>
      </c>
      <c r="E1161">
        <v>13</v>
      </c>
      <c r="F1161">
        <v>22</v>
      </c>
      <c r="G1161">
        <v>2</v>
      </c>
      <c r="H1161">
        <v>59</v>
      </c>
      <c r="I1161" t="s">
        <v>1136</v>
      </c>
      <c r="J1161">
        <f>cocinacsv[[#This Row],[Precio Unitario]]-cocinacsv[[#This Row],[Costo Unitario]]</f>
        <v>9</v>
      </c>
      <c r="K1161">
        <f>cocinacsv[[#This Row],[Precio Unitario]]</f>
        <v>22</v>
      </c>
      <c r="L1161" s="1">
        <f>(cocinacsv[[#This Row],[Ganancia neta]]*cocinacsv[[#This Row],[Cantidad Ordenada]])/(cocinacsv[[#This Row],[Precio Unitario]]*cocinacsv[[#This Row],[Cantidad Ordenada]])</f>
        <v>0.40909090909090912</v>
      </c>
      <c r="M1161">
        <f>cocinacsv[[#This Row],[Ganancia bruta]]*cocinacsv[[#This Row],[Cantidad Ordenada]]</f>
        <v>44</v>
      </c>
    </row>
    <row r="1162" spans="1:13" x14ac:dyDescent="0.25">
      <c r="A1162">
        <v>468</v>
      </c>
      <c r="B1162">
        <v>14</v>
      </c>
      <c r="C1162" t="s">
        <v>53</v>
      </c>
      <c r="D1162" t="s">
        <v>1148</v>
      </c>
      <c r="E1162">
        <v>11</v>
      </c>
      <c r="F1162">
        <v>19</v>
      </c>
      <c r="G1162">
        <v>2</v>
      </c>
      <c r="H1162">
        <v>38</v>
      </c>
      <c r="I1162" t="s">
        <v>1137</v>
      </c>
      <c r="J1162">
        <f>cocinacsv[[#This Row],[Precio Unitario]]-cocinacsv[[#This Row],[Costo Unitario]]</f>
        <v>8</v>
      </c>
      <c r="K1162">
        <f>cocinacsv[[#This Row],[Precio Unitario]]</f>
        <v>19</v>
      </c>
      <c r="L1162" s="1">
        <f>(cocinacsv[[#This Row],[Ganancia neta]]*cocinacsv[[#This Row],[Cantidad Ordenada]])/(cocinacsv[[#This Row],[Precio Unitario]]*cocinacsv[[#This Row],[Cantidad Ordenada]])</f>
        <v>0.42105263157894735</v>
      </c>
      <c r="M1162">
        <f>cocinacsv[[#This Row],[Ganancia bruta]]*cocinacsv[[#This Row],[Cantidad Ordenada]]</f>
        <v>38</v>
      </c>
    </row>
    <row r="1163" spans="1:13" x14ac:dyDescent="0.25">
      <c r="A1163">
        <v>468</v>
      </c>
      <c r="B1163">
        <v>14</v>
      </c>
      <c r="C1163" t="s">
        <v>66</v>
      </c>
      <c r="D1163" t="s">
        <v>1153</v>
      </c>
      <c r="E1163">
        <v>12</v>
      </c>
      <c r="F1163">
        <v>20</v>
      </c>
      <c r="G1163">
        <v>2</v>
      </c>
      <c r="H1163">
        <v>16</v>
      </c>
      <c r="I1163" t="s">
        <v>1137</v>
      </c>
      <c r="J1163">
        <f>cocinacsv[[#This Row],[Precio Unitario]]-cocinacsv[[#This Row],[Costo Unitario]]</f>
        <v>8</v>
      </c>
      <c r="K1163">
        <f>cocinacsv[[#This Row],[Precio Unitario]]</f>
        <v>20</v>
      </c>
      <c r="L1163" s="1">
        <f>(cocinacsv[[#This Row],[Ganancia neta]]*cocinacsv[[#This Row],[Cantidad Ordenada]])/(cocinacsv[[#This Row],[Precio Unitario]]*cocinacsv[[#This Row],[Cantidad Ordenada]])</f>
        <v>0.4</v>
      </c>
      <c r="M1163">
        <f>cocinacsv[[#This Row],[Ganancia bruta]]*cocinacsv[[#This Row],[Cantidad Ordenada]]</f>
        <v>40</v>
      </c>
    </row>
    <row r="1164" spans="1:13" x14ac:dyDescent="0.25">
      <c r="A1164">
        <v>468</v>
      </c>
      <c r="B1164">
        <v>14</v>
      </c>
      <c r="C1164" t="s">
        <v>30</v>
      </c>
      <c r="D1164" t="s">
        <v>1147</v>
      </c>
      <c r="E1164">
        <v>16</v>
      </c>
      <c r="F1164">
        <v>28</v>
      </c>
      <c r="G1164">
        <v>1</v>
      </c>
      <c r="H1164">
        <v>9</v>
      </c>
      <c r="I1164" t="s">
        <v>1137</v>
      </c>
      <c r="J1164">
        <f>cocinacsv[[#This Row],[Precio Unitario]]-cocinacsv[[#This Row],[Costo Unitario]]</f>
        <v>12</v>
      </c>
      <c r="K1164">
        <f>cocinacsv[[#This Row],[Precio Unitario]]</f>
        <v>28</v>
      </c>
      <c r="L1164" s="1">
        <f>(cocinacsv[[#This Row],[Ganancia neta]]*cocinacsv[[#This Row],[Cantidad Ordenada]])/(cocinacsv[[#This Row],[Precio Unitario]]*cocinacsv[[#This Row],[Cantidad Ordenada]])</f>
        <v>0.42857142857142855</v>
      </c>
      <c r="M1164">
        <f>cocinacsv[[#This Row],[Ganancia bruta]]*cocinacsv[[#This Row],[Cantidad Ordenada]]</f>
        <v>28</v>
      </c>
    </row>
    <row r="1165" spans="1:13" x14ac:dyDescent="0.25">
      <c r="A1165">
        <v>469</v>
      </c>
      <c r="B1165">
        <v>1</v>
      </c>
      <c r="C1165" t="s">
        <v>19</v>
      </c>
      <c r="D1165" t="s">
        <v>1149</v>
      </c>
      <c r="E1165">
        <v>21</v>
      </c>
      <c r="F1165">
        <v>35</v>
      </c>
      <c r="G1165">
        <v>3</v>
      </c>
      <c r="H1165">
        <v>22</v>
      </c>
      <c r="I1165" t="s">
        <v>1137</v>
      </c>
      <c r="J1165">
        <f>cocinacsv[[#This Row],[Precio Unitario]]-cocinacsv[[#This Row],[Costo Unitario]]</f>
        <v>14</v>
      </c>
      <c r="K1165">
        <f>cocinacsv[[#This Row],[Precio Unitario]]</f>
        <v>35</v>
      </c>
      <c r="L1165" s="1">
        <f>(cocinacsv[[#This Row],[Ganancia neta]]*cocinacsv[[#This Row],[Cantidad Ordenada]])/(cocinacsv[[#This Row],[Precio Unitario]]*cocinacsv[[#This Row],[Cantidad Ordenada]])</f>
        <v>0.4</v>
      </c>
      <c r="M1165">
        <f>cocinacsv[[#This Row],[Ganancia bruta]]*cocinacsv[[#This Row],[Cantidad Ordenada]]</f>
        <v>105</v>
      </c>
    </row>
    <row r="1166" spans="1:13" x14ac:dyDescent="0.25">
      <c r="A1166">
        <v>469</v>
      </c>
      <c r="B1166">
        <v>1</v>
      </c>
      <c r="C1166" t="s">
        <v>105</v>
      </c>
      <c r="D1166" t="s">
        <v>1150</v>
      </c>
      <c r="E1166">
        <v>19</v>
      </c>
      <c r="F1166">
        <v>32</v>
      </c>
      <c r="G1166">
        <v>1</v>
      </c>
      <c r="H1166">
        <v>44</v>
      </c>
      <c r="I1166" t="s">
        <v>1136</v>
      </c>
      <c r="J1166">
        <f>cocinacsv[[#This Row],[Precio Unitario]]-cocinacsv[[#This Row],[Costo Unitario]]</f>
        <v>13</v>
      </c>
      <c r="K1166">
        <f>cocinacsv[[#This Row],[Precio Unitario]]</f>
        <v>32</v>
      </c>
      <c r="L1166" s="1">
        <f>(cocinacsv[[#This Row],[Ganancia neta]]*cocinacsv[[#This Row],[Cantidad Ordenada]])/(cocinacsv[[#This Row],[Precio Unitario]]*cocinacsv[[#This Row],[Cantidad Ordenada]])</f>
        <v>0.40625</v>
      </c>
      <c r="M1166">
        <f>cocinacsv[[#This Row],[Ganancia bruta]]*cocinacsv[[#This Row],[Cantidad Ordenada]]</f>
        <v>32</v>
      </c>
    </row>
    <row r="1167" spans="1:13" x14ac:dyDescent="0.25">
      <c r="A1167">
        <v>470</v>
      </c>
      <c r="B1167">
        <v>17</v>
      </c>
      <c r="C1167" t="s">
        <v>75</v>
      </c>
      <c r="D1167" t="s">
        <v>1139</v>
      </c>
      <c r="E1167">
        <v>14</v>
      </c>
      <c r="F1167">
        <v>24</v>
      </c>
      <c r="G1167">
        <v>1</v>
      </c>
      <c r="H1167">
        <v>44</v>
      </c>
      <c r="I1167" t="s">
        <v>1136</v>
      </c>
      <c r="J1167">
        <f>cocinacsv[[#This Row],[Precio Unitario]]-cocinacsv[[#This Row],[Costo Unitario]]</f>
        <v>10</v>
      </c>
      <c r="K1167">
        <f>cocinacsv[[#This Row],[Precio Unitario]]</f>
        <v>24</v>
      </c>
      <c r="L1167" s="1">
        <f>(cocinacsv[[#This Row],[Ganancia neta]]*cocinacsv[[#This Row],[Cantidad Ordenada]])/(cocinacsv[[#This Row],[Precio Unitario]]*cocinacsv[[#This Row],[Cantidad Ordenada]])</f>
        <v>0.41666666666666669</v>
      </c>
      <c r="M1167">
        <f>cocinacsv[[#This Row],[Ganancia bruta]]*cocinacsv[[#This Row],[Cantidad Ordenada]]</f>
        <v>24</v>
      </c>
    </row>
    <row r="1168" spans="1:13" x14ac:dyDescent="0.25">
      <c r="A1168">
        <v>470</v>
      </c>
      <c r="B1168">
        <v>17</v>
      </c>
      <c r="C1168" t="s">
        <v>46</v>
      </c>
      <c r="D1168" t="s">
        <v>1156</v>
      </c>
      <c r="E1168">
        <v>10</v>
      </c>
      <c r="F1168">
        <v>18</v>
      </c>
      <c r="G1168">
        <v>3</v>
      </c>
      <c r="H1168">
        <v>28</v>
      </c>
      <c r="I1168" t="s">
        <v>1136</v>
      </c>
      <c r="J1168">
        <f>cocinacsv[[#This Row],[Precio Unitario]]-cocinacsv[[#This Row],[Costo Unitario]]</f>
        <v>8</v>
      </c>
      <c r="K1168">
        <f>cocinacsv[[#This Row],[Precio Unitario]]</f>
        <v>18</v>
      </c>
      <c r="L1168" s="1">
        <f>(cocinacsv[[#This Row],[Ganancia neta]]*cocinacsv[[#This Row],[Cantidad Ordenada]])/(cocinacsv[[#This Row],[Precio Unitario]]*cocinacsv[[#This Row],[Cantidad Ordenada]])</f>
        <v>0.44444444444444442</v>
      </c>
      <c r="M1168">
        <f>cocinacsv[[#This Row],[Ganancia bruta]]*cocinacsv[[#This Row],[Cantidad Ordenada]]</f>
        <v>54</v>
      </c>
    </row>
    <row r="1169" spans="1:13" x14ac:dyDescent="0.25">
      <c r="A1169">
        <v>471</v>
      </c>
      <c r="B1169">
        <v>7</v>
      </c>
      <c r="C1169" t="s">
        <v>19</v>
      </c>
      <c r="D1169" t="s">
        <v>1149</v>
      </c>
      <c r="E1169">
        <v>21</v>
      </c>
      <c r="F1169">
        <v>35</v>
      </c>
      <c r="G1169">
        <v>3</v>
      </c>
      <c r="H1169">
        <v>57</v>
      </c>
      <c r="I1169" t="s">
        <v>1136</v>
      </c>
      <c r="J1169">
        <f>cocinacsv[[#This Row],[Precio Unitario]]-cocinacsv[[#This Row],[Costo Unitario]]</f>
        <v>14</v>
      </c>
      <c r="K1169">
        <f>cocinacsv[[#This Row],[Precio Unitario]]</f>
        <v>35</v>
      </c>
      <c r="L1169" s="1">
        <f>(cocinacsv[[#This Row],[Ganancia neta]]*cocinacsv[[#This Row],[Cantidad Ordenada]])/(cocinacsv[[#This Row],[Precio Unitario]]*cocinacsv[[#This Row],[Cantidad Ordenada]])</f>
        <v>0.4</v>
      </c>
      <c r="M1169">
        <f>cocinacsv[[#This Row],[Ganancia bruta]]*cocinacsv[[#This Row],[Cantidad Ordenada]]</f>
        <v>105</v>
      </c>
    </row>
    <row r="1170" spans="1:13" x14ac:dyDescent="0.25">
      <c r="A1170">
        <v>472</v>
      </c>
      <c r="B1170">
        <v>20</v>
      </c>
      <c r="C1170" t="s">
        <v>19</v>
      </c>
      <c r="D1170" t="s">
        <v>1149</v>
      </c>
      <c r="E1170">
        <v>21</v>
      </c>
      <c r="F1170">
        <v>35</v>
      </c>
      <c r="G1170">
        <v>2</v>
      </c>
      <c r="H1170">
        <v>42</v>
      </c>
      <c r="I1170" t="s">
        <v>1136</v>
      </c>
      <c r="J1170">
        <f>cocinacsv[[#This Row],[Precio Unitario]]-cocinacsv[[#This Row],[Costo Unitario]]</f>
        <v>14</v>
      </c>
      <c r="K1170">
        <f>cocinacsv[[#This Row],[Precio Unitario]]</f>
        <v>35</v>
      </c>
      <c r="L1170" s="1">
        <f>(cocinacsv[[#This Row],[Ganancia neta]]*cocinacsv[[#This Row],[Cantidad Ordenada]])/(cocinacsv[[#This Row],[Precio Unitario]]*cocinacsv[[#This Row],[Cantidad Ordenada]])</f>
        <v>0.4</v>
      </c>
      <c r="M1170">
        <f>cocinacsv[[#This Row],[Ganancia bruta]]*cocinacsv[[#This Row],[Cantidad Ordenada]]</f>
        <v>70</v>
      </c>
    </row>
    <row r="1171" spans="1:13" x14ac:dyDescent="0.25">
      <c r="A1171">
        <v>472</v>
      </c>
      <c r="B1171">
        <v>20</v>
      </c>
      <c r="C1171" t="s">
        <v>92</v>
      </c>
      <c r="D1171" t="s">
        <v>1151</v>
      </c>
      <c r="E1171">
        <v>13</v>
      </c>
      <c r="F1171">
        <v>22</v>
      </c>
      <c r="G1171">
        <v>2</v>
      </c>
      <c r="H1171">
        <v>31</v>
      </c>
      <c r="I1171" t="s">
        <v>1137</v>
      </c>
      <c r="J1171">
        <f>cocinacsv[[#This Row],[Precio Unitario]]-cocinacsv[[#This Row],[Costo Unitario]]</f>
        <v>9</v>
      </c>
      <c r="K1171">
        <f>cocinacsv[[#This Row],[Precio Unitario]]</f>
        <v>22</v>
      </c>
      <c r="L1171" s="1">
        <f>(cocinacsv[[#This Row],[Ganancia neta]]*cocinacsv[[#This Row],[Cantidad Ordenada]])/(cocinacsv[[#This Row],[Precio Unitario]]*cocinacsv[[#This Row],[Cantidad Ordenada]])</f>
        <v>0.40909090909090912</v>
      </c>
      <c r="M1171">
        <f>cocinacsv[[#This Row],[Ganancia bruta]]*cocinacsv[[#This Row],[Cantidad Ordenada]]</f>
        <v>44</v>
      </c>
    </row>
    <row r="1172" spans="1:13" x14ac:dyDescent="0.25">
      <c r="A1172">
        <v>473</v>
      </c>
      <c r="B1172">
        <v>13</v>
      </c>
      <c r="C1172" t="s">
        <v>92</v>
      </c>
      <c r="D1172" t="s">
        <v>1151</v>
      </c>
      <c r="E1172">
        <v>13</v>
      </c>
      <c r="F1172">
        <v>22</v>
      </c>
      <c r="G1172">
        <v>2</v>
      </c>
      <c r="H1172">
        <v>51</v>
      </c>
      <c r="I1172" t="s">
        <v>1137</v>
      </c>
      <c r="J1172">
        <f>cocinacsv[[#This Row],[Precio Unitario]]-cocinacsv[[#This Row],[Costo Unitario]]</f>
        <v>9</v>
      </c>
      <c r="K1172">
        <f>cocinacsv[[#This Row],[Precio Unitario]]</f>
        <v>22</v>
      </c>
      <c r="L1172" s="1">
        <f>(cocinacsv[[#This Row],[Ganancia neta]]*cocinacsv[[#This Row],[Cantidad Ordenada]])/(cocinacsv[[#This Row],[Precio Unitario]]*cocinacsv[[#This Row],[Cantidad Ordenada]])</f>
        <v>0.40909090909090912</v>
      </c>
      <c r="M1172">
        <f>cocinacsv[[#This Row],[Ganancia bruta]]*cocinacsv[[#This Row],[Cantidad Ordenada]]</f>
        <v>44</v>
      </c>
    </row>
    <row r="1173" spans="1:13" x14ac:dyDescent="0.25">
      <c r="A1173">
        <v>473</v>
      </c>
      <c r="B1173">
        <v>13</v>
      </c>
      <c r="C1173" t="s">
        <v>19</v>
      </c>
      <c r="D1173" t="s">
        <v>1149</v>
      </c>
      <c r="E1173">
        <v>21</v>
      </c>
      <c r="F1173">
        <v>35</v>
      </c>
      <c r="G1173">
        <v>1</v>
      </c>
      <c r="H1173">
        <v>10</v>
      </c>
      <c r="I1173" t="s">
        <v>1136</v>
      </c>
      <c r="J1173">
        <f>cocinacsv[[#This Row],[Precio Unitario]]-cocinacsv[[#This Row],[Costo Unitario]]</f>
        <v>14</v>
      </c>
      <c r="K1173">
        <f>cocinacsv[[#This Row],[Precio Unitario]]</f>
        <v>35</v>
      </c>
      <c r="L1173" s="1">
        <f>(cocinacsv[[#This Row],[Ganancia neta]]*cocinacsv[[#This Row],[Cantidad Ordenada]])/(cocinacsv[[#This Row],[Precio Unitario]]*cocinacsv[[#This Row],[Cantidad Ordenada]])</f>
        <v>0.4</v>
      </c>
      <c r="M1173">
        <f>cocinacsv[[#This Row],[Ganancia bruta]]*cocinacsv[[#This Row],[Cantidad Ordenada]]</f>
        <v>35</v>
      </c>
    </row>
    <row r="1174" spans="1:13" x14ac:dyDescent="0.25">
      <c r="A1174">
        <v>474</v>
      </c>
      <c r="B1174">
        <v>2</v>
      </c>
      <c r="C1174" t="s">
        <v>38</v>
      </c>
      <c r="D1174" t="s">
        <v>1152</v>
      </c>
      <c r="E1174">
        <v>20</v>
      </c>
      <c r="F1174">
        <v>34</v>
      </c>
      <c r="G1174">
        <v>1</v>
      </c>
      <c r="H1174">
        <v>55</v>
      </c>
      <c r="I1174" t="s">
        <v>1137</v>
      </c>
      <c r="J1174">
        <f>cocinacsv[[#This Row],[Precio Unitario]]-cocinacsv[[#This Row],[Costo Unitario]]</f>
        <v>14</v>
      </c>
      <c r="K1174">
        <f>cocinacsv[[#This Row],[Precio Unitario]]</f>
        <v>34</v>
      </c>
      <c r="L1174" s="1">
        <f>(cocinacsv[[#This Row],[Ganancia neta]]*cocinacsv[[#This Row],[Cantidad Ordenada]])/(cocinacsv[[#This Row],[Precio Unitario]]*cocinacsv[[#This Row],[Cantidad Ordenada]])</f>
        <v>0.41176470588235292</v>
      </c>
      <c r="M1174">
        <f>cocinacsv[[#This Row],[Ganancia bruta]]*cocinacsv[[#This Row],[Cantidad Ordenada]]</f>
        <v>34</v>
      </c>
    </row>
    <row r="1175" spans="1:13" x14ac:dyDescent="0.25">
      <c r="A1175">
        <v>474</v>
      </c>
      <c r="B1175">
        <v>2</v>
      </c>
      <c r="C1175" t="s">
        <v>26</v>
      </c>
      <c r="D1175" t="s">
        <v>1145</v>
      </c>
      <c r="E1175">
        <v>17</v>
      </c>
      <c r="F1175">
        <v>29</v>
      </c>
      <c r="G1175">
        <v>1</v>
      </c>
      <c r="H1175">
        <v>37</v>
      </c>
      <c r="I1175" t="s">
        <v>1136</v>
      </c>
      <c r="J1175">
        <f>cocinacsv[[#This Row],[Precio Unitario]]-cocinacsv[[#This Row],[Costo Unitario]]</f>
        <v>12</v>
      </c>
      <c r="K1175">
        <f>cocinacsv[[#This Row],[Precio Unitario]]</f>
        <v>29</v>
      </c>
      <c r="L1175" s="1">
        <f>(cocinacsv[[#This Row],[Ganancia neta]]*cocinacsv[[#This Row],[Cantidad Ordenada]])/(cocinacsv[[#This Row],[Precio Unitario]]*cocinacsv[[#This Row],[Cantidad Ordenada]])</f>
        <v>0.41379310344827586</v>
      </c>
      <c r="M1175">
        <f>cocinacsv[[#This Row],[Ganancia bruta]]*cocinacsv[[#This Row],[Cantidad Ordenada]]</f>
        <v>29</v>
      </c>
    </row>
    <row r="1176" spans="1:13" x14ac:dyDescent="0.25">
      <c r="A1176">
        <v>474</v>
      </c>
      <c r="B1176">
        <v>2</v>
      </c>
      <c r="C1176" t="s">
        <v>56</v>
      </c>
      <c r="D1176" t="s">
        <v>1141</v>
      </c>
      <c r="E1176">
        <v>19</v>
      </c>
      <c r="F1176">
        <v>31</v>
      </c>
      <c r="G1176">
        <v>1</v>
      </c>
      <c r="H1176">
        <v>34</v>
      </c>
      <c r="I1176" t="s">
        <v>1137</v>
      </c>
      <c r="J1176">
        <f>cocinacsv[[#This Row],[Precio Unitario]]-cocinacsv[[#This Row],[Costo Unitario]]</f>
        <v>12</v>
      </c>
      <c r="K1176">
        <f>cocinacsv[[#This Row],[Precio Unitario]]</f>
        <v>31</v>
      </c>
      <c r="L1176" s="1">
        <f>(cocinacsv[[#This Row],[Ganancia neta]]*cocinacsv[[#This Row],[Cantidad Ordenada]])/(cocinacsv[[#This Row],[Precio Unitario]]*cocinacsv[[#This Row],[Cantidad Ordenada]])</f>
        <v>0.38709677419354838</v>
      </c>
      <c r="M1176">
        <f>cocinacsv[[#This Row],[Ganancia bruta]]*cocinacsv[[#This Row],[Cantidad Ordenada]]</f>
        <v>31</v>
      </c>
    </row>
    <row r="1177" spans="1:13" x14ac:dyDescent="0.25">
      <c r="A1177">
        <v>474</v>
      </c>
      <c r="B1177">
        <v>2</v>
      </c>
      <c r="C1177" t="s">
        <v>30</v>
      </c>
      <c r="D1177" t="s">
        <v>1147</v>
      </c>
      <c r="E1177">
        <v>16</v>
      </c>
      <c r="F1177">
        <v>28</v>
      </c>
      <c r="G1177">
        <v>3</v>
      </c>
      <c r="H1177">
        <v>35</v>
      </c>
      <c r="I1177" t="s">
        <v>1136</v>
      </c>
      <c r="J1177">
        <f>cocinacsv[[#This Row],[Precio Unitario]]-cocinacsv[[#This Row],[Costo Unitario]]</f>
        <v>12</v>
      </c>
      <c r="K1177">
        <f>cocinacsv[[#This Row],[Precio Unitario]]</f>
        <v>28</v>
      </c>
      <c r="L1177" s="1">
        <f>(cocinacsv[[#This Row],[Ganancia neta]]*cocinacsv[[#This Row],[Cantidad Ordenada]])/(cocinacsv[[#This Row],[Precio Unitario]]*cocinacsv[[#This Row],[Cantidad Ordenada]])</f>
        <v>0.42857142857142855</v>
      </c>
      <c r="M1177">
        <f>cocinacsv[[#This Row],[Ganancia bruta]]*cocinacsv[[#This Row],[Cantidad Ordenada]]</f>
        <v>84</v>
      </c>
    </row>
    <row r="1178" spans="1:13" x14ac:dyDescent="0.25">
      <c r="A1178">
        <v>475</v>
      </c>
      <c r="B1178">
        <v>18</v>
      </c>
      <c r="C1178" t="s">
        <v>75</v>
      </c>
      <c r="D1178" t="s">
        <v>1139</v>
      </c>
      <c r="E1178">
        <v>14</v>
      </c>
      <c r="F1178">
        <v>24</v>
      </c>
      <c r="G1178">
        <v>3</v>
      </c>
      <c r="H1178">
        <v>21</v>
      </c>
      <c r="I1178" t="s">
        <v>1137</v>
      </c>
      <c r="J1178">
        <f>cocinacsv[[#This Row],[Precio Unitario]]-cocinacsv[[#This Row],[Costo Unitario]]</f>
        <v>10</v>
      </c>
      <c r="K1178">
        <f>cocinacsv[[#This Row],[Precio Unitario]]</f>
        <v>24</v>
      </c>
      <c r="L1178" s="1">
        <f>(cocinacsv[[#This Row],[Ganancia neta]]*cocinacsv[[#This Row],[Cantidad Ordenada]])/(cocinacsv[[#This Row],[Precio Unitario]]*cocinacsv[[#This Row],[Cantidad Ordenada]])</f>
        <v>0.41666666666666669</v>
      </c>
      <c r="M1178">
        <f>cocinacsv[[#This Row],[Ganancia bruta]]*cocinacsv[[#This Row],[Cantidad Ordenada]]</f>
        <v>72</v>
      </c>
    </row>
    <row r="1179" spans="1:13" x14ac:dyDescent="0.25">
      <c r="A1179">
        <v>475</v>
      </c>
      <c r="B1179">
        <v>18</v>
      </c>
      <c r="C1179" t="s">
        <v>38</v>
      </c>
      <c r="D1179" t="s">
        <v>1152</v>
      </c>
      <c r="E1179">
        <v>20</v>
      </c>
      <c r="F1179">
        <v>34</v>
      </c>
      <c r="G1179">
        <v>3</v>
      </c>
      <c r="H1179">
        <v>14</v>
      </c>
      <c r="I1179" t="s">
        <v>1137</v>
      </c>
      <c r="J1179">
        <f>cocinacsv[[#This Row],[Precio Unitario]]-cocinacsv[[#This Row],[Costo Unitario]]</f>
        <v>14</v>
      </c>
      <c r="K1179">
        <f>cocinacsv[[#This Row],[Precio Unitario]]</f>
        <v>34</v>
      </c>
      <c r="L1179" s="1">
        <f>(cocinacsv[[#This Row],[Ganancia neta]]*cocinacsv[[#This Row],[Cantidad Ordenada]])/(cocinacsv[[#This Row],[Precio Unitario]]*cocinacsv[[#This Row],[Cantidad Ordenada]])</f>
        <v>0.41176470588235292</v>
      </c>
      <c r="M1179">
        <f>cocinacsv[[#This Row],[Ganancia bruta]]*cocinacsv[[#This Row],[Cantidad Ordenada]]</f>
        <v>102</v>
      </c>
    </row>
    <row r="1180" spans="1:13" x14ac:dyDescent="0.25">
      <c r="A1180">
        <v>476</v>
      </c>
      <c r="B1180">
        <v>13</v>
      </c>
      <c r="C1180" t="s">
        <v>75</v>
      </c>
      <c r="D1180" t="s">
        <v>1139</v>
      </c>
      <c r="E1180">
        <v>14</v>
      </c>
      <c r="F1180">
        <v>24</v>
      </c>
      <c r="G1180">
        <v>2</v>
      </c>
      <c r="H1180">
        <v>55</v>
      </c>
      <c r="I1180" t="s">
        <v>1137</v>
      </c>
      <c r="J1180">
        <f>cocinacsv[[#This Row],[Precio Unitario]]-cocinacsv[[#This Row],[Costo Unitario]]</f>
        <v>10</v>
      </c>
      <c r="K1180">
        <f>cocinacsv[[#This Row],[Precio Unitario]]</f>
        <v>24</v>
      </c>
      <c r="L1180" s="1">
        <f>(cocinacsv[[#This Row],[Ganancia neta]]*cocinacsv[[#This Row],[Cantidad Ordenada]])/(cocinacsv[[#This Row],[Precio Unitario]]*cocinacsv[[#This Row],[Cantidad Ordenada]])</f>
        <v>0.41666666666666669</v>
      </c>
      <c r="M1180">
        <f>cocinacsv[[#This Row],[Ganancia bruta]]*cocinacsv[[#This Row],[Cantidad Ordenada]]</f>
        <v>48</v>
      </c>
    </row>
    <row r="1181" spans="1:13" x14ac:dyDescent="0.25">
      <c r="A1181">
        <v>476</v>
      </c>
      <c r="B1181">
        <v>13</v>
      </c>
      <c r="C1181" t="s">
        <v>38</v>
      </c>
      <c r="D1181" t="s">
        <v>1152</v>
      </c>
      <c r="E1181">
        <v>20</v>
      </c>
      <c r="F1181">
        <v>34</v>
      </c>
      <c r="G1181">
        <v>1</v>
      </c>
      <c r="H1181">
        <v>34</v>
      </c>
      <c r="I1181" t="s">
        <v>1136</v>
      </c>
      <c r="J1181">
        <f>cocinacsv[[#This Row],[Precio Unitario]]-cocinacsv[[#This Row],[Costo Unitario]]</f>
        <v>14</v>
      </c>
      <c r="K1181">
        <f>cocinacsv[[#This Row],[Precio Unitario]]</f>
        <v>34</v>
      </c>
      <c r="L1181" s="1">
        <f>(cocinacsv[[#This Row],[Ganancia neta]]*cocinacsv[[#This Row],[Cantidad Ordenada]])/(cocinacsv[[#This Row],[Precio Unitario]]*cocinacsv[[#This Row],[Cantidad Ordenada]])</f>
        <v>0.41176470588235292</v>
      </c>
      <c r="M1181">
        <f>cocinacsv[[#This Row],[Ganancia bruta]]*cocinacsv[[#This Row],[Cantidad Ordenada]]</f>
        <v>34</v>
      </c>
    </row>
    <row r="1182" spans="1:13" x14ac:dyDescent="0.25">
      <c r="A1182">
        <v>476</v>
      </c>
      <c r="B1182">
        <v>13</v>
      </c>
      <c r="C1182" t="s">
        <v>105</v>
      </c>
      <c r="D1182" t="s">
        <v>1150</v>
      </c>
      <c r="E1182">
        <v>19</v>
      </c>
      <c r="F1182">
        <v>32</v>
      </c>
      <c r="G1182">
        <v>3</v>
      </c>
      <c r="H1182">
        <v>5</v>
      </c>
      <c r="I1182" t="s">
        <v>1137</v>
      </c>
      <c r="J1182">
        <f>cocinacsv[[#This Row],[Precio Unitario]]-cocinacsv[[#This Row],[Costo Unitario]]</f>
        <v>13</v>
      </c>
      <c r="K1182">
        <f>cocinacsv[[#This Row],[Precio Unitario]]</f>
        <v>32</v>
      </c>
      <c r="L1182" s="1">
        <f>(cocinacsv[[#This Row],[Ganancia neta]]*cocinacsv[[#This Row],[Cantidad Ordenada]])/(cocinacsv[[#This Row],[Precio Unitario]]*cocinacsv[[#This Row],[Cantidad Ordenada]])</f>
        <v>0.40625</v>
      </c>
      <c r="M1182">
        <f>cocinacsv[[#This Row],[Ganancia bruta]]*cocinacsv[[#This Row],[Cantidad Ordenada]]</f>
        <v>96</v>
      </c>
    </row>
    <row r="1183" spans="1:13" x14ac:dyDescent="0.25">
      <c r="A1183">
        <v>476</v>
      </c>
      <c r="B1183">
        <v>13</v>
      </c>
      <c r="C1183" t="s">
        <v>34</v>
      </c>
      <c r="D1183" t="s">
        <v>1143</v>
      </c>
      <c r="E1183">
        <v>25</v>
      </c>
      <c r="F1183">
        <v>40</v>
      </c>
      <c r="G1183">
        <v>1</v>
      </c>
      <c r="H1183">
        <v>21</v>
      </c>
      <c r="I1183" t="s">
        <v>1136</v>
      </c>
      <c r="J1183">
        <f>cocinacsv[[#This Row],[Precio Unitario]]-cocinacsv[[#This Row],[Costo Unitario]]</f>
        <v>15</v>
      </c>
      <c r="K1183">
        <f>cocinacsv[[#This Row],[Precio Unitario]]</f>
        <v>40</v>
      </c>
      <c r="L1183" s="1">
        <f>(cocinacsv[[#This Row],[Ganancia neta]]*cocinacsv[[#This Row],[Cantidad Ordenada]])/(cocinacsv[[#This Row],[Precio Unitario]]*cocinacsv[[#This Row],[Cantidad Ordenada]])</f>
        <v>0.375</v>
      </c>
      <c r="M1183">
        <f>cocinacsv[[#This Row],[Ganancia bruta]]*cocinacsv[[#This Row],[Cantidad Ordenada]]</f>
        <v>40</v>
      </c>
    </row>
    <row r="1184" spans="1:13" x14ac:dyDescent="0.25">
      <c r="A1184">
        <v>477</v>
      </c>
      <c r="B1184">
        <v>8</v>
      </c>
      <c r="C1184" t="s">
        <v>38</v>
      </c>
      <c r="D1184" t="s">
        <v>1152</v>
      </c>
      <c r="E1184">
        <v>20</v>
      </c>
      <c r="F1184">
        <v>34</v>
      </c>
      <c r="G1184">
        <v>2</v>
      </c>
      <c r="H1184">
        <v>34</v>
      </c>
      <c r="I1184" t="s">
        <v>1137</v>
      </c>
      <c r="J1184">
        <f>cocinacsv[[#This Row],[Precio Unitario]]-cocinacsv[[#This Row],[Costo Unitario]]</f>
        <v>14</v>
      </c>
      <c r="K1184">
        <f>cocinacsv[[#This Row],[Precio Unitario]]</f>
        <v>34</v>
      </c>
      <c r="L1184" s="1">
        <f>(cocinacsv[[#This Row],[Ganancia neta]]*cocinacsv[[#This Row],[Cantidad Ordenada]])/(cocinacsv[[#This Row],[Precio Unitario]]*cocinacsv[[#This Row],[Cantidad Ordenada]])</f>
        <v>0.41176470588235292</v>
      </c>
      <c r="M1184">
        <f>cocinacsv[[#This Row],[Ganancia bruta]]*cocinacsv[[#This Row],[Cantidad Ordenada]]</f>
        <v>68</v>
      </c>
    </row>
    <row r="1185" spans="1:13" x14ac:dyDescent="0.25">
      <c r="A1185">
        <v>477</v>
      </c>
      <c r="B1185">
        <v>8</v>
      </c>
      <c r="C1185" t="s">
        <v>89</v>
      </c>
      <c r="D1185" t="s">
        <v>1154</v>
      </c>
      <c r="E1185">
        <v>14</v>
      </c>
      <c r="F1185">
        <v>23</v>
      </c>
      <c r="G1185">
        <v>2</v>
      </c>
      <c r="H1185">
        <v>13</v>
      </c>
      <c r="I1185" t="s">
        <v>1137</v>
      </c>
      <c r="J1185">
        <f>cocinacsv[[#This Row],[Precio Unitario]]-cocinacsv[[#This Row],[Costo Unitario]]</f>
        <v>9</v>
      </c>
      <c r="K1185">
        <f>cocinacsv[[#This Row],[Precio Unitario]]</f>
        <v>23</v>
      </c>
      <c r="L1185" s="1">
        <f>(cocinacsv[[#This Row],[Ganancia neta]]*cocinacsv[[#This Row],[Cantidad Ordenada]])/(cocinacsv[[#This Row],[Precio Unitario]]*cocinacsv[[#This Row],[Cantidad Ordenada]])</f>
        <v>0.39130434782608697</v>
      </c>
      <c r="M1185">
        <f>cocinacsv[[#This Row],[Ganancia bruta]]*cocinacsv[[#This Row],[Cantidad Ordenada]]</f>
        <v>46</v>
      </c>
    </row>
    <row r="1186" spans="1:13" x14ac:dyDescent="0.25">
      <c r="A1186">
        <v>477</v>
      </c>
      <c r="B1186">
        <v>8</v>
      </c>
      <c r="C1186" t="s">
        <v>75</v>
      </c>
      <c r="D1186" t="s">
        <v>1139</v>
      </c>
      <c r="E1186">
        <v>14</v>
      </c>
      <c r="F1186">
        <v>24</v>
      </c>
      <c r="G1186">
        <v>2</v>
      </c>
      <c r="H1186">
        <v>47</v>
      </c>
      <c r="I1186" t="s">
        <v>1137</v>
      </c>
      <c r="J1186">
        <f>cocinacsv[[#This Row],[Precio Unitario]]-cocinacsv[[#This Row],[Costo Unitario]]</f>
        <v>10</v>
      </c>
      <c r="K1186">
        <f>cocinacsv[[#This Row],[Precio Unitario]]</f>
        <v>24</v>
      </c>
      <c r="L1186" s="1">
        <f>(cocinacsv[[#This Row],[Ganancia neta]]*cocinacsv[[#This Row],[Cantidad Ordenada]])/(cocinacsv[[#This Row],[Precio Unitario]]*cocinacsv[[#This Row],[Cantidad Ordenada]])</f>
        <v>0.41666666666666669</v>
      </c>
      <c r="M1186">
        <f>cocinacsv[[#This Row],[Ganancia bruta]]*cocinacsv[[#This Row],[Cantidad Ordenada]]</f>
        <v>48</v>
      </c>
    </row>
    <row r="1187" spans="1:13" x14ac:dyDescent="0.25">
      <c r="A1187">
        <v>477</v>
      </c>
      <c r="B1187">
        <v>8</v>
      </c>
      <c r="C1187" t="s">
        <v>42</v>
      </c>
      <c r="D1187" t="s">
        <v>1155</v>
      </c>
      <c r="E1187">
        <v>13</v>
      </c>
      <c r="F1187">
        <v>21</v>
      </c>
      <c r="G1187">
        <v>2</v>
      </c>
      <c r="H1187">
        <v>21</v>
      </c>
      <c r="I1187" t="s">
        <v>1136</v>
      </c>
      <c r="J1187">
        <f>cocinacsv[[#This Row],[Precio Unitario]]-cocinacsv[[#This Row],[Costo Unitario]]</f>
        <v>8</v>
      </c>
      <c r="K1187">
        <f>cocinacsv[[#This Row],[Precio Unitario]]</f>
        <v>21</v>
      </c>
      <c r="L1187" s="1">
        <f>(cocinacsv[[#This Row],[Ganancia neta]]*cocinacsv[[#This Row],[Cantidad Ordenada]])/(cocinacsv[[#This Row],[Precio Unitario]]*cocinacsv[[#This Row],[Cantidad Ordenada]])</f>
        <v>0.38095238095238093</v>
      </c>
      <c r="M1187">
        <f>cocinacsv[[#This Row],[Ganancia bruta]]*cocinacsv[[#This Row],[Cantidad Ordenada]]</f>
        <v>42</v>
      </c>
    </row>
    <row r="1188" spans="1:13" x14ac:dyDescent="0.25">
      <c r="A1188">
        <v>478</v>
      </c>
      <c r="B1188">
        <v>7</v>
      </c>
      <c r="C1188" t="s">
        <v>40</v>
      </c>
      <c r="D1188" t="s">
        <v>1140</v>
      </c>
      <c r="E1188">
        <v>18</v>
      </c>
      <c r="F1188">
        <v>30</v>
      </c>
      <c r="G1188">
        <v>2</v>
      </c>
      <c r="H1188">
        <v>54</v>
      </c>
      <c r="I1188" t="s">
        <v>1137</v>
      </c>
      <c r="J1188">
        <f>cocinacsv[[#This Row],[Precio Unitario]]-cocinacsv[[#This Row],[Costo Unitario]]</f>
        <v>12</v>
      </c>
      <c r="K1188">
        <f>cocinacsv[[#This Row],[Precio Unitario]]</f>
        <v>30</v>
      </c>
      <c r="L1188" s="1">
        <f>(cocinacsv[[#This Row],[Ganancia neta]]*cocinacsv[[#This Row],[Cantidad Ordenada]])/(cocinacsv[[#This Row],[Precio Unitario]]*cocinacsv[[#This Row],[Cantidad Ordenada]])</f>
        <v>0.4</v>
      </c>
      <c r="M1188">
        <f>cocinacsv[[#This Row],[Ganancia bruta]]*cocinacsv[[#This Row],[Cantidad Ordenada]]</f>
        <v>60</v>
      </c>
    </row>
    <row r="1189" spans="1:13" x14ac:dyDescent="0.25">
      <c r="A1189">
        <v>478</v>
      </c>
      <c r="B1189">
        <v>7</v>
      </c>
      <c r="C1189" t="s">
        <v>26</v>
      </c>
      <c r="D1189" t="s">
        <v>1145</v>
      </c>
      <c r="E1189">
        <v>17</v>
      </c>
      <c r="F1189">
        <v>29</v>
      </c>
      <c r="G1189">
        <v>2</v>
      </c>
      <c r="H1189">
        <v>36</v>
      </c>
      <c r="I1189" t="s">
        <v>1137</v>
      </c>
      <c r="J1189">
        <f>cocinacsv[[#This Row],[Precio Unitario]]-cocinacsv[[#This Row],[Costo Unitario]]</f>
        <v>12</v>
      </c>
      <c r="K1189">
        <f>cocinacsv[[#This Row],[Precio Unitario]]</f>
        <v>29</v>
      </c>
      <c r="L1189" s="1">
        <f>(cocinacsv[[#This Row],[Ganancia neta]]*cocinacsv[[#This Row],[Cantidad Ordenada]])/(cocinacsv[[#This Row],[Precio Unitario]]*cocinacsv[[#This Row],[Cantidad Ordenada]])</f>
        <v>0.41379310344827586</v>
      </c>
      <c r="M1189">
        <f>cocinacsv[[#This Row],[Ganancia bruta]]*cocinacsv[[#This Row],[Cantidad Ordenada]]</f>
        <v>58</v>
      </c>
    </row>
    <row r="1190" spans="1:13" x14ac:dyDescent="0.25">
      <c r="A1190">
        <v>479</v>
      </c>
      <c r="B1190">
        <v>1</v>
      </c>
      <c r="C1190" t="s">
        <v>46</v>
      </c>
      <c r="D1190" t="s">
        <v>1156</v>
      </c>
      <c r="E1190">
        <v>10</v>
      </c>
      <c r="F1190">
        <v>18</v>
      </c>
      <c r="G1190">
        <v>1</v>
      </c>
      <c r="H1190">
        <v>45</v>
      </c>
      <c r="I1190" t="s">
        <v>1136</v>
      </c>
      <c r="J1190">
        <f>cocinacsv[[#This Row],[Precio Unitario]]-cocinacsv[[#This Row],[Costo Unitario]]</f>
        <v>8</v>
      </c>
      <c r="K1190">
        <f>cocinacsv[[#This Row],[Precio Unitario]]</f>
        <v>18</v>
      </c>
      <c r="L1190" s="1">
        <f>(cocinacsv[[#This Row],[Ganancia neta]]*cocinacsv[[#This Row],[Cantidad Ordenada]])/(cocinacsv[[#This Row],[Precio Unitario]]*cocinacsv[[#This Row],[Cantidad Ordenada]])</f>
        <v>0.44444444444444442</v>
      </c>
      <c r="M1190">
        <f>cocinacsv[[#This Row],[Ganancia bruta]]*cocinacsv[[#This Row],[Cantidad Ordenada]]</f>
        <v>18</v>
      </c>
    </row>
    <row r="1191" spans="1:13" x14ac:dyDescent="0.25">
      <c r="A1191">
        <v>479</v>
      </c>
      <c r="B1191">
        <v>1</v>
      </c>
      <c r="C1191" t="s">
        <v>38</v>
      </c>
      <c r="D1191" t="s">
        <v>1152</v>
      </c>
      <c r="E1191">
        <v>20</v>
      </c>
      <c r="F1191">
        <v>34</v>
      </c>
      <c r="G1191">
        <v>1</v>
      </c>
      <c r="H1191">
        <v>38</v>
      </c>
      <c r="I1191" t="s">
        <v>1137</v>
      </c>
      <c r="J1191">
        <f>cocinacsv[[#This Row],[Precio Unitario]]-cocinacsv[[#This Row],[Costo Unitario]]</f>
        <v>14</v>
      </c>
      <c r="K1191">
        <f>cocinacsv[[#This Row],[Precio Unitario]]</f>
        <v>34</v>
      </c>
      <c r="L1191" s="1">
        <f>(cocinacsv[[#This Row],[Ganancia neta]]*cocinacsv[[#This Row],[Cantidad Ordenada]])/(cocinacsv[[#This Row],[Precio Unitario]]*cocinacsv[[#This Row],[Cantidad Ordenada]])</f>
        <v>0.41176470588235292</v>
      </c>
      <c r="M1191">
        <f>cocinacsv[[#This Row],[Ganancia bruta]]*cocinacsv[[#This Row],[Cantidad Ordenada]]</f>
        <v>34</v>
      </c>
    </row>
    <row r="1192" spans="1:13" x14ac:dyDescent="0.25">
      <c r="A1192">
        <v>480</v>
      </c>
      <c r="B1192">
        <v>1</v>
      </c>
      <c r="C1192" t="s">
        <v>19</v>
      </c>
      <c r="D1192" t="s">
        <v>1149</v>
      </c>
      <c r="E1192">
        <v>21</v>
      </c>
      <c r="F1192">
        <v>35</v>
      </c>
      <c r="G1192">
        <v>3</v>
      </c>
      <c r="H1192">
        <v>57</v>
      </c>
      <c r="I1192" t="s">
        <v>1137</v>
      </c>
      <c r="J1192">
        <f>cocinacsv[[#This Row],[Precio Unitario]]-cocinacsv[[#This Row],[Costo Unitario]]</f>
        <v>14</v>
      </c>
      <c r="K1192">
        <f>cocinacsv[[#This Row],[Precio Unitario]]</f>
        <v>35</v>
      </c>
      <c r="L1192" s="1">
        <f>(cocinacsv[[#This Row],[Ganancia neta]]*cocinacsv[[#This Row],[Cantidad Ordenada]])/(cocinacsv[[#This Row],[Precio Unitario]]*cocinacsv[[#This Row],[Cantidad Ordenada]])</f>
        <v>0.4</v>
      </c>
      <c r="M1192">
        <f>cocinacsv[[#This Row],[Ganancia bruta]]*cocinacsv[[#This Row],[Cantidad Ordenada]]</f>
        <v>105</v>
      </c>
    </row>
    <row r="1193" spans="1:13" x14ac:dyDescent="0.25">
      <c r="A1193">
        <v>480</v>
      </c>
      <c r="B1193">
        <v>1</v>
      </c>
      <c r="C1193" t="s">
        <v>50</v>
      </c>
      <c r="D1193" t="s">
        <v>1142</v>
      </c>
      <c r="E1193">
        <v>16</v>
      </c>
      <c r="F1193">
        <v>27</v>
      </c>
      <c r="G1193">
        <v>2</v>
      </c>
      <c r="H1193">
        <v>8</v>
      </c>
      <c r="I1193" t="s">
        <v>1136</v>
      </c>
      <c r="J1193">
        <f>cocinacsv[[#This Row],[Precio Unitario]]-cocinacsv[[#This Row],[Costo Unitario]]</f>
        <v>11</v>
      </c>
      <c r="K1193">
        <f>cocinacsv[[#This Row],[Precio Unitario]]</f>
        <v>27</v>
      </c>
      <c r="L1193" s="1">
        <f>(cocinacsv[[#This Row],[Ganancia neta]]*cocinacsv[[#This Row],[Cantidad Ordenada]])/(cocinacsv[[#This Row],[Precio Unitario]]*cocinacsv[[#This Row],[Cantidad Ordenada]])</f>
        <v>0.40740740740740738</v>
      </c>
      <c r="M1193">
        <f>cocinacsv[[#This Row],[Ganancia bruta]]*cocinacsv[[#This Row],[Cantidad Ordenada]]</f>
        <v>54</v>
      </c>
    </row>
    <row r="1194" spans="1:13" x14ac:dyDescent="0.25">
      <c r="A1194">
        <v>481</v>
      </c>
      <c r="B1194">
        <v>9</v>
      </c>
      <c r="C1194" t="s">
        <v>71</v>
      </c>
      <c r="D1194" t="s">
        <v>1157</v>
      </c>
      <c r="E1194">
        <v>15</v>
      </c>
      <c r="F1194">
        <v>26</v>
      </c>
      <c r="G1194">
        <v>2</v>
      </c>
      <c r="H1194">
        <v>58</v>
      </c>
      <c r="I1194" t="s">
        <v>1137</v>
      </c>
      <c r="J1194">
        <f>cocinacsv[[#This Row],[Precio Unitario]]-cocinacsv[[#This Row],[Costo Unitario]]</f>
        <v>11</v>
      </c>
      <c r="K1194">
        <f>cocinacsv[[#This Row],[Precio Unitario]]</f>
        <v>26</v>
      </c>
      <c r="L1194" s="1">
        <f>(cocinacsv[[#This Row],[Ganancia neta]]*cocinacsv[[#This Row],[Cantidad Ordenada]])/(cocinacsv[[#This Row],[Precio Unitario]]*cocinacsv[[#This Row],[Cantidad Ordenada]])</f>
        <v>0.42307692307692307</v>
      </c>
      <c r="M1194">
        <f>cocinacsv[[#This Row],[Ganancia bruta]]*cocinacsv[[#This Row],[Cantidad Ordenada]]</f>
        <v>52</v>
      </c>
    </row>
    <row r="1195" spans="1:13" x14ac:dyDescent="0.25">
      <c r="A1195">
        <v>482</v>
      </c>
      <c r="B1195">
        <v>9</v>
      </c>
      <c r="C1195" t="s">
        <v>42</v>
      </c>
      <c r="D1195" t="s">
        <v>1155</v>
      </c>
      <c r="E1195">
        <v>13</v>
      </c>
      <c r="F1195">
        <v>21</v>
      </c>
      <c r="G1195">
        <v>3</v>
      </c>
      <c r="H1195">
        <v>21</v>
      </c>
      <c r="I1195" t="s">
        <v>1137</v>
      </c>
      <c r="J1195">
        <f>cocinacsv[[#This Row],[Precio Unitario]]-cocinacsv[[#This Row],[Costo Unitario]]</f>
        <v>8</v>
      </c>
      <c r="K1195">
        <f>cocinacsv[[#This Row],[Precio Unitario]]</f>
        <v>21</v>
      </c>
      <c r="L1195" s="1">
        <f>(cocinacsv[[#This Row],[Ganancia neta]]*cocinacsv[[#This Row],[Cantidad Ordenada]])/(cocinacsv[[#This Row],[Precio Unitario]]*cocinacsv[[#This Row],[Cantidad Ordenada]])</f>
        <v>0.38095238095238093</v>
      </c>
      <c r="M1195">
        <f>cocinacsv[[#This Row],[Ganancia bruta]]*cocinacsv[[#This Row],[Cantidad Ordenada]]</f>
        <v>63</v>
      </c>
    </row>
    <row r="1196" spans="1:13" x14ac:dyDescent="0.25">
      <c r="A1196">
        <v>483</v>
      </c>
      <c r="B1196">
        <v>2</v>
      </c>
      <c r="C1196" t="s">
        <v>50</v>
      </c>
      <c r="D1196" t="s">
        <v>1142</v>
      </c>
      <c r="E1196">
        <v>16</v>
      </c>
      <c r="F1196">
        <v>27</v>
      </c>
      <c r="G1196">
        <v>3</v>
      </c>
      <c r="H1196">
        <v>53</v>
      </c>
      <c r="I1196" t="s">
        <v>1136</v>
      </c>
      <c r="J1196">
        <f>cocinacsv[[#This Row],[Precio Unitario]]-cocinacsv[[#This Row],[Costo Unitario]]</f>
        <v>11</v>
      </c>
      <c r="K1196">
        <f>cocinacsv[[#This Row],[Precio Unitario]]</f>
        <v>27</v>
      </c>
      <c r="L1196" s="1">
        <f>(cocinacsv[[#This Row],[Ganancia neta]]*cocinacsv[[#This Row],[Cantidad Ordenada]])/(cocinacsv[[#This Row],[Precio Unitario]]*cocinacsv[[#This Row],[Cantidad Ordenada]])</f>
        <v>0.40740740740740738</v>
      </c>
      <c r="M1196">
        <f>cocinacsv[[#This Row],[Ganancia bruta]]*cocinacsv[[#This Row],[Cantidad Ordenada]]</f>
        <v>81</v>
      </c>
    </row>
    <row r="1197" spans="1:13" x14ac:dyDescent="0.25">
      <c r="A1197">
        <v>484</v>
      </c>
      <c r="B1197">
        <v>18</v>
      </c>
      <c r="C1197" t="s">
        <v>60</v>
      </c>
      <c r="D1197" t="s">
        <v>1158</v>
      </c>
      <c r="E1197">
        <v>15</v>
      </c>
      <c r="F1197">
        <v>25</v>
      </c>
      <c r="G1197">
        <v>3</v>
      </c>
      <c r="H1197">
        <v>34</v>
      </c>
      <c r="I1197" t="s">
        <v>1137</v>
      </c>
      <c r="J1197">
        <f>cocinacsv[[#This Row],[Precio Unitario]]-cocinacsv[[#This Row],[Costo Unitario]]</f>
        <v>10</v>
      </c>
      <c r="K1197">
        <f>cocinacsv[[#This Row],[Precio Unitario]]</f>
        <v>25</v>
      </c>
      <c r="L1197" s="1">
        <f>(cocinacsv[[#This Row],[Ganancia neta]]*cocinacsv[[#This Row],[Cantidad Ordenada]])/(cocinacsv[[#This Row],[Precio Unitario]]*cocinacsv[[#This Row],[Cantidad Ordenada]])</f>
        <v>0.4</v>
      </c>
      <c r="M1197">
        <f>cocinacsv[[#This Row],[Ganancia bruta]]*cocinacsv[[#This Row],[Cantidad Ordenada]]</f>
        <v>75</v>
      </c>
    </row>
    <row r="1198" spans="1:13" x14ac:dyDescent="0.25">
      <c r="A1198">
        <v>485</v>
      </c>
      <c r="B1198">
        <v>6</v>
      </c>
      <c r="C1198" t="s">
        <v>75</v>
      </c>
      <c r="D1198" t="s">
        <v>1139</v>
      </c>
      <c r="E1198">
        <v>14</v>
      </c>
      <c r="F1198">
        <v>24</v>
      </c>
      <c r="G1198">
        <v>3</v>
      </c>
      <c r="H1198">
        <v>23</v>
      </c>
      <c r="I1198" t="s">
        <v>1136</v>
      </c>
      <c r="J1198">
        <f>cocinacsv[[#This Row],[Precio Unitario]]-cocinacsv[[#This Row],[Costo Unitario]]</f>
        <v>10</v>
      </c>
      <c r="K1198">
        <f>cocinacsv[[#This Row],[Precio Unitario]]</f>
        <v>24</v>
      </c>
      <c r="L1198" s="1">
        <f>(cocinacsv[[#This Row],[Ganancia neta]]*cocinacsv[[#This Row],[Cantidad Ordenada]])/(cocinacsv[[#This Row],[Precio Unitario]]*cocinacsv[[#This Row],[Cantidad Ordenada]])</f>
        <v>0.41666666666666669</v>
      </c>
      <c r="M1198">
        <f>cocinacsv[[#This Row],[Ganancia bruta]]*cocinacsv[[#This Row],[Cantidad Ordenada]]</f>
        <v>72</v>
      </c>
    </row>
    <row r="1199" spans="1:13" x14ac:dyDescent="0.25">
      <c r="A1199">
        <v>485</v>
      </c>
      <c r="B1199">
        <v>6</v>
      </c>
      <c r="C1199" t="s">
        <v>44</v>
      </c>
      <c r="D1199" t="s">
        <v>1144</v>
      </c>
      <c r="E1199">
        <v>22</v>
      </c>
      <c r="F1199">
        <v>36</v>
      </c>
      <c r="G1199">
        <v>2</v>
      </c>
      <c r="H1199">
        <v>56</v>
      </c>
      <c r="I1199" t="s">
        <v>1136</v>
      </c>
      <c r="J1199">
        <f>cocinacsv[[#This Row],[Precio Unitario]]-cocinacsv[[#This Row],[Costo Unitario]]</f>
        <v>14</v>
      </c>
      <c r="K1199">
        <f>cocinacsv[[#This Row],[Precio Unitario]]</f>
        <v>36</v>
      </c>
      <c r="L1199" s="1">
        <f>(cocinacsv[[#This Row],[Ganancia neta]]*cocinacsv[[#This Row],[Cantidad Ordenada]])/(cocinacsv[[#This Row],[Precio Unitario]]*cocinacsv[[#This Row],[Cantidad Ordenada]])</f>
        <v>0.3888888888888889</v>
      </c>
      <c r="M1199">
        <f>cocinacsv[[#This Row],[Ganancia bruta]]*cocinacsv[[#This Row],[Cantidad Ordenada]]</f>
        <v>72</v>
      </c>
    </row>
    <row r="1200" spans="1:13" x14ac:dyDescent="0.25">
      <c r="A1200">
        <v>486</v>
      </c>
      <c r="B1200">
        <v>15</v>
      </c>
      <c r="C1200" t="s">
        <v>44</v>
      </c>
      <c r="D1200" t="s">
        <v>1144</v>
      </c>
      <c r="E1200">
        <v>22</v>
      </c>
      <c r="F1200">
        <v>36</v>
      </c>
      <c r="G1200">
        <v>2</v>
      </c>
      <c r="H1200">
        <v>7</v>
      </c>
      <c r="I1200" t="s">
        <v>1136</v>
      </c>
      <c r="J1200">
        <f>cocinacsv[[#This Row],[Precio Unitario]]-cocinacsv[[#This Row],[Costo Unitario]]</f>
        <v>14</v>
      </c>
      <c r="K1200">
        <f>cocinacsv[[#This Row],[Precio Unitario]]</f>
        <v>36</v>
      </c>
      <c r="L1200" s="1">
        <f>(cocinacsv[[#This Row],[Ganancia neta]]*cocinacsv[[#This Row],[Cantidad Ordenada]])/(cocinacsv[[#This Row],[Precio Unitario]]*cocinacsv[[#This Row],[Cantidad Ordenada]])</f>
        <v>0.3888888888888889</v>
      </c>
      <c r="M1200">
        <f>cocinacsv[[#This Row],[Ganancia bruta]]*cocinacsv[[#This Row],[Cantidad Ordenada]]</f>
        <v>72</v>
      </c>
    </row>
    <row r="1201" spans="1:13" x14ac:dyDescent="0.25">
      <c r="A1201">
        <v>486</v>
      </c>
      <c r="B1201">
        <v>15</v>
      </c>
      <c r="C1201" t="s">
        <v>66</v>
      </c>
      <c r="D1201" t="s">
        <v>1153</v>
      </c>
      <c r="E1201">
        <v>12</v>
      </c>
      <c r="F1201">
        <v>20</v>
      </c>
      <c r="G1201">
        <v>1</v>
      </c>
      <c r="H1201">
        <v>19</v>
      </c>
      <c r="I1201" t="s">
        <v>1136</v>
      </c>
      <c r="J1201">
        <f>cocinacsv[[#This Row],[Precio Unitario]]-cocinacsv[[#This Row],[Costo Unitario]]</f>
        <v>8</v>
      </c>
      <c r="K1201">
        <f>cocinacsv[[#This Row],[Precio Unitario]]</f>
        <v>20</v>
      </c>
      <c r="L1201" s="1">
        <f>(cocinacsv[[#This Row],[Ganancia neta]]*cocinacsv[[#This Row],[Cantidad Ordenada]])/(cocinacsv[[#This Row],[Precio Unitario]]*cocinacsv[[#This Row],[Cantidad Ordenada]])</f>
        <v>0.4</v>
      </c>
      <c r="M1201">
        <f>cocinacsv[[#This Row],[Ganancia bruta]]*cocinacsv[[#This Row],[Cantidad Ordenada]]</f>
        <v>20</v>
      </c>
    </row>
    <row r="1202" spans="1:13" x14ac:dyDescent="0.25">
      <c r="A1202">
        <v>486</v>
      </c>
      <c r="B1202">
        <v>15</v>
      </c>
      <c r="C1202" t="s">
        <v>38</v>
      </c>
      <c r="D1202" t="s">
        <v>1152</v>
      </c>
      <c r="E1202">
        <v>20</v>
      </c>
      <c r="F1202">
        <v>34</v>
      </c>
      <c r="G1202">
        <v>1</v>
      </c>
      <c r="H1202">
        <v>9</v>
      </c>
      <c r="I1202" t="s">
        <v>1136</v>
      </c>
      <c r="J1202">
        <f>cocinacsv[[#This Row],[Precio Unitario]]-cocinacsv[[#This Row],[Costo Unitario]]</f>
        <v>14</v>
      </c>
      <c r="K1202">
        <f>cocinacsv[[#This Row],[Precio Unitario]]</f>
        <v>34</v>
      </c>
      <c r="L1202" s="1">
        <f>(cocinacsv[[#This Row],[Ganancia neta]]*cocinacsv[[#This Row],[Cantidad Ordenada]])/(cocinacsv[[#This Row],[Precio Unitario]]*cocinacsv[[#This Row],[Cantidad Ordenada]])</f>
        <v>0.41176470588235292</v>
      </c>
      <c r="M1202">
        <f>cocinacsv[[#This Row],[Ganancia bruta]]*cocinacsv[[#This Row],[Cantidad Ordenada]]</f>
        <v>34</v>
      </c>
    </row>
    <row r="1203" spans="1:13" x14ac:dyDescent="0.25">
      <c r="A1203">
        <v>486</v>
      </c>
      <c r="B1203">
        <v>15</v>
      </c>
      <c r="C1203" t="s">
        <v>75</v>
      </c>
      <c r="D1203" t="s">
        <v>1139</v>
      </c>
      <c r="E1203">
        <v>14</v>
      </c>
      <c r="F1203">
        <v>24</v>
      </c>
      <c r="G1203">
        <v>1</v>
      </c>
      <c r="H1203">
        <v>24</v>
      </c>
      <c r="I1203" t="s">
        <v>1136</v>
      </c>
      <c r="J1203">
        <f>cocinacsv[[#This Row],[Precio Unitario]]-cocinacsv[[#This Row],[Costo Unitario]]</f>
        <v>10</v>
      </c>
      <c r="K1203">
        <f>cocinacsv[[#This Row],[Precio Unitario]]</f>
        <v>24</v>
      </c>
      <c r="L1203" s="1">
        <f>(cocinacsv[[#This Row],[Ganancia neta]]*cocinacsv[[#This Row],[Cantidad Ordenada]])/(cocinacsv[[#This Row],[Precio Unitario]]*cocinacsv[[#This Row],[Cantidad Ordenada]])</f>
        <v>0.41666666666666669</v>
      </c>
      <c r="M1203">
        <f>cocinacsv[[#This Row],[Ganancia bruta]]*cocinacsv[[#This Row],[Cantidad Ordenada]]</f>
        <v>24</v>
      </c>
    </row>
    <row r="1204" spans="1:13" x14ac:dyDescent="0.25">
      <c r="A1204">
        <v>487</v>
      </c>
      <c r="B1204">
        <v>17</v>
      </c>
      <c r="C1204" t="s">
        <v>38</v>
      </c>
      <c r="D1204" t="s">
        <v>1152</v>
      </c>
      <c r="E1204">
        <v>20</v>
      </c>
      <c r="F1204">
        <v>34</v>
      </c>
      <c r="G1204">
        <v>2</v>
      </c>
      <c r="H1204">
        <v>58</v>
      </c>
      <c r="I1204" t="s">
        <v>1137</v>
      </c>
      <c r="J1204">
        <f>cocinacsv[[#This Row],[Precio Unitario]]-cocinacsv[[#This Row],[Costo Unitario]]</f>
        <v>14</v>
      </c>
      <c r="K1204">
        <f>cocinacsv[[#This Row],[Precio Unitario]]</f>
        <v>34</v>
      </c>
      <c r="L1204" s="1">
        <f>(cocinacsv[[#This Row],[Ganancia neta]]*cocinacsv[[#This Row],[Cantidad Ordenada]])/(cocinacsv[[#This Row],[Precio Unitario]]*cocinacsv[[#This Row],[Cantidad Ordenada]])</f>
        <v>0.41176470588235292</v>
      </c>
      <c r="M1204">
        <f>cocinacsv[[#This Row],[Ganancia bruta]]*cocinacsv[[#This Row],[Cantidad Ordenada]]</f>
        <v>68</v>
      </c>
    </row>
    <row r="1205" spans="1:13" x14ac:dyDescent="0.25">
      <c r="A1205">
        <v>487</v>
      </c>
      <c r="B1205">
        <v>17</v>
      </c>
      <c r="C1205" t="s">
        <v>56</v>
      </c>
      <c r="D1205" t="s">
        <v>1141</v>
      </c>
      <c r="E1205">
        <v>19</v>
      </c>
      <c r="F1205">
        <v>31</v>
      </c>
      <c r="G1205">
        <v>2</v>
      </c>
      <c r="H1205">
        <v>29</v>
      </c>
      <c r="I1205" t="s">
        <v>1137</v>
      </c>
      <c r="J1205">
        <f>cocinacsv[[#This Row],[Precio Unitario]]-cocinacsv[[#This Row],[Costo Unitario]]</f>
        <v>12</v>
      </c>
      <c r="K1205">
        <f>cocinacsv[[#This Row],[Precio Unitario]]</f>
        <v>31</v>
      </c>
      <c r="L1205" s="1">
        <f>(cocinacsv[[#This Row],[Ganancia neta]]*cocinacsv[[#This Row],[Cantidad Ordenada]])/(cocinacsv[[#This Row],[Precio Unitario]]*cocinacsv[[#This Row],[Cantidad Ordenada]])</f>
        <v>0.38709677419354838</v>
      </c>
      <c r="M1205">
        <f>cocinacsv[[#This Row],[Ganancia bruta]]*cocinacsv[[#This Row],[Cantidad Ordenada]]</f>
        <v>62</v>
      </c>
    </row>
    <row r="1206" spans="1:13" x14ac:dyDescent="0.25">
      <c r="A1206">
        <v>487</v>
      </c>
      <c r="B1206">
        <v>17</v>
      </c>
      <c r="C1206" t="s">
        <v>92</v>
      </c>
      <c r="D1206" t="s">
        <v>1151</v>
      </c>
      <c r="E1206">
        <v>13</v>
      </c>
      <c r="F1206">
        <v>22</v>
      </c>
      <c r="G1206">
        <v>1</v>
      </c>
      <c r="H1206">
        <v>5</v>
      </c>
      <c r="I1206" t="s">
        <v>1137</v>
      </c>
      <c r="J1206">
        <f>cocinacsv[[#This Row],[Precio Unitario]]-cocinacsv[[#This Row],[Costo Unitario]]</f>
        <v>9</v>
      </c>
      <c r="K1206">
        <f>cocinacsv[[#This Row],[Precio Unitario]]</f>
        <v>22</v>
      </c>
      <c r="L1206" s="1">
        <f>(cocinacsv[[#This Row],[Ganancia neta]]*cocinacsv[[#This Row],[Cantidad Ordenada]])/(cocinacsv[[#This Row],[Precio Unitario]]*cocinacsv[[#This Row],[Cantidad Ordenada]])</f>
        <v>0.40909090909090912</v>
      </c>
      <c r="M1206">
        <f>cocinacsv[[#This Row],[Ganancia bruta]]*cocinacsv[[#This Row],[Cantidad Ordenada]]</f>
        <v>22</v>
      </c>
    </row>
    <row r="1207" spans="1:13" x14ac:dyDescent="0.25">
      <c r="A1207">
        <v>488</v>
      </c>
      <c r="B1207">
        <v>10</v>
      </c>
      <c r="C1207" t="s">
        <v>46</v>
      </c>
      <c r="D1207" t="s">
        <v>1156</v>
      </c>
      <c r="E1207">
        <v>10</v>
      </c>
      <c r="F1207">
        <v>18</v>
      </c>
      <c r="G1207">
        <v>3</v>
      </c>
      <c r="H1207">
        <v>54</v>
      </c>
      <c r="I1207" t="s">
        <v>1136</v>
      </c>
      <c r="J1207">
        <f>cocinacsv[[#This Row],[Precio Unitario]]-cocinacsv[[#This Row],[Costo Unitario]]</f>
        <v>8</v>
      </c>
      <c r="K1207">
        <f>cocinacsv[[#This Row],[Precio Unitario]]</f>
        <v>18</v>
      </c>
      <c r="L1207" s="1">
        <f>(cocinacsv[[#This Row],[Ganancia neta]]*cocinacsv[[#This Row],[Cantidad Ordenada]])/(cocinacsv[[#This Row],[Precio Unitario]]*cocinacsv[[#This Row],[Cantidad Ordenada]])</f>
        <v>0.44444444444444442</v>
      </c>
      <c r="M1207">
        <f>cocinacsv[[#This Row],[Ganancia bruta]]*cocinacsv[[#This Row],[Cantidad Ordenada]]</f>
        <v>54</v>
      </c>
    </row>
    <row r="1208" spans="1:13" x14ac:dyDescent="0.25">
      <c r="A1208">
        <v>488</v>
      </c>
      <c r="B1208">
        <v>10</v>
      </c>
      <c r="C1208" t="s">
        <v>89</v>
      </c>
      <c r="D1208" t="s">
        <v>1154</v>
      </c>
      <c r="E1208">
        <v>14</v>
      </c>
      <c r="F1208">
        <v>23</v>
      </c>
      <c r="G1208">
        <v>3</v>
      </c>
      <c r="H1208">
        <v>52</v>
      </c>
      <c r="I1208" t="s">
        <v>1136</v>
      </c>
      <c r="J1208">
        <f>cocinacsv[[#This Row],[Precio Unitario]]-cocinacsv[[#This Row],[Costo Unitario]]</f>
        <v>9</v>
      </c>
      <c r="K1208">
        <f>cocinacsv[[#This Row],[Precio Unitario]]</f>
        <v>23</v>
      </c>
      <c r="L1208" s="1">
        <f>(cocinacsv[[#This Row],[Ganancia neta]]*cocinacsv[[#This Row],[Cantidad Ordenada]])/(cocinacsv[[#This Row],[Precio Unitario]]*cocinacsv[[#This Row],[Cantidad Ordenada]])</f>
        <v>0.39130434782608697</v>
      </c>
      <c r="M1208">
        <f>cocinacsv[[#This Row],[Ganancia bruta]]*cocinacsv[[#This Row],[Cantidad Ordenada]]</f>
        <v>69</v>
      </c>
    </row>
    <row r="1209" spans="1:13" x14ac:dyDescent="0.25">
      <c r="A1209">
        <v>488</v>
      </c>
      <c r="B1209">
        <v>10</v>
      </c>
      <c r="C1209" t="s">
        <v>56</v>
      </c>
      <c r="D1209" t="s">
        <v>1141</v>
      </c>
      <c r="E1209">
        <v>19</v>
      </c>
      <c r="F1209">
        <v>31</v>
      </c>
      <c r="G1209">
        <v>2</v>
      </c>
      <c r="H1209">
        <v>18</v>
      </c>
      <c r="I1209" t="s">
        <v>1137</v>
      </c>
      <c r="J1209">
        <f>cocinacsv[[#This Row],[Precio Unitario]]-cocinacsv[[#This Row],[Costo Unitario]]</f>
        <v>12</v>
      </c>
      <c r="K1209">
        <f>cocinacsv[[#This Row],[Precio Unitario]]</f>
        <v>31</v>
      </c>
      <c r="L1209" s="1">
        <f>(cocinacsv[[#This Row],[Ganancia neta]]*cocinacsv[[#This Row],[Cantidad Ordenada]])/(cocinacsv[[#This Row],[Precio Unitario]]*cocinacsv[[#This Row],[Cantidad Ordenada]])</f>
        <v>0.38709677419354838</v>
      </c>
      <c r="M1209">
        <f>cocinacsv[[#This Row],[Ganancia bruta]]*cocinacsv[[#This Row],[Cantidad Ordenada]]</f>
        <v>62</v>
      </c>
    </row>
    <row r="1210" spans="1:13" x14ac:dyDescent="0.25">
      <c r="A1210">
        <v>489</v>
      </c>
      <c r="B1210">
        <v>3</v>
      </c>
      <c r="C1210" t="s">
        <v>34</v>
      </c>
      <c r="D1210" t="s">
        <v>1143</v>
      </c>
      <c r="E1210">
        <v>25</v>
      </c>
      <c r="F1210">
        <v>40</v>
      </c>
      <c r="G1210">
        <v>2</v>
      </c>
      <c r="H1210">
        <v>28</v>
      </c>
      <c r="I1210" t="s">
        <v>1137</v>
      </c>
      <c r="J1210">
        <f>cocinacsv[[#This Row],[Precio Unitario]]-cocinacsv[[#This Row],[Costo Unitario]]</f>
        <v>15</v>
      </c>
      <c r="K1210">
        <f>cocinacsv[[#This Row],[Precio Unitario]]</f>
        <v>40</v>
      </c>
      <c r="L1210" s="1">
        <f>(cocinacsv[[#This Row],[Ganancia neta]]*cocinacsv[[#This Row],[Cantidad Ordenada]])/(cocinacsv[[#This Row],[Precio Unitario]]*cocinacsv[[#This Row],[Cantidad Ordenada]])</f>
        <v>0.375</v>
      </c>
      <c r="M1210">
        <f>cocinacsv[[#This Row],[Ganancia bruta]]*cocinacsv[[#This Row],[Cantidad Ordenada]]</f>
        <v>80</v>
      </c>
    </row>
    <row r="1211" spans="1:13" x14ac:dyDescent="0.25">
      <c r="A1211">
        <v>489</v>
      </c>
      <c r="B1211">
        <v>3</v>
      </c>
      <c r="C1211" t="s">
        <v>89</v>
      </c>
      <c r="D1211" t="s">
        <v>1154</v>
      </c>
      <c r="E1211">
        <v>14</v>
      </c>
      <c r="F1211">
        <v>23</v>
      </c>
      <c r="G1211">
        <v>3</v>
      </c>
      <c r="H1211">
        <v>6</v>
      </c>
      <c r="I1211" t="s">
        <v>1137</v>
      </c>
      <c r="J1211">
        <f>cocinacsv[[#This Row],[Precio Unitario]]-cocinacsv[[#This Row],[Costo Unitario]]</f>
        <v>9</v>
      </c>
      <c r="K1211">
        <f>cocinacsv[[#This Row],[Precio Unitario]]</f>
        <v>23</v>
      </c>
      <c r="L1211" s="1">
        <f>(cocinacsv[[#This Row],[Ganancia neta]]*cocinacsv[[#This Row],[Cantidad Ordenada]])/(cocinacsv[[#This Row],[Precio Unitario]]*cocinacsv[[#This Row],[Cantidad Ordenada]])</f>
        <v>0.39130434782608697</v>
      </c>
      <c r="M1211">
        <f>cocinacsv[[#This Row],[Ganancia bruta]]*cocinacsv[[#This Row],[Cantidad Ordenada]]</f>
        <v>69</v>
      </c>
    </row>
    <row r="1212" spans="1:13" x14ac:dyDescent="0.25">
      <c r="A1212">
        <v>490</v>
      </c>
      <c r="B1212">
        <v>1</v>
      </c>
      <c r="C1212" t="s">
        <v>71</v>
      </c>
      <c r="D1212" t="s">
        <v>1157</v>
      </c>
      <c r="E1212">
        <v>15</v>
      </c>
      <c r="F1212">
        <v>26</v>
      </c>
      <c r="G1212">
        <v>3</v>
      </c>
      <c r="H1212">
        <v>34</v>
      </c>
      <c r="I1212" t="s">
        <v>1136</v>
      </c>
      <c r="J1212">
        <f>cocinacsv[[#This Row],[Precio Unitario]]-cocinacsv[[#This Row],[Costo Unitario]]</f>
        <v>11</v>
      </c>
      <c r="K1212">
        <f>cocinacsv[[#This Row],[Precio Unitario]]</f>
        <v>26</v>
      </c>
      <c r="L1212" s="1">
        <f>(cocinacsv[[#This Row],[Ganancia neta]]*cocinacsv[[#This Row],[Cantidad Ordenada]])/(cocinacsv[[#This Row],[Precio Unitario]]*cocinacsv[[#This Row],[Cantidad Ordenada]])</f>
        <v>0.42307692307692307</v>
      </c>
      <c r="M1212">
        <f>cocinacsv[[#This Row],[Ganancia bruta]]*cocinacsv[[#This Row],[Cantidad Ordenada]]</f>
        <v>78</v>
      </c>
    </row>
    <row r="1213" spans="1:13" x14ac:dyDescent="0.25">
      <c r="A1213">
        <v>490</v>
      </c>
      <c r="B1213">
        <v>1</v>
      </c>
      <c r="C1213" t="s">
        <v>105</v>
      </c>
      <c r="D1213" t="s">
        <v>1150</v>
      </c>
      <c r="E1213">
        <v>19</v>
      </c>
      <c r="F1213">
        <v>32</v>
      </c>
      <c r="G1213">
        <v>1</v>
      </c>
      <c r="H1213">
        <v>55</v>
      </c>
      <c r="I1213" t="s">
        <v>1136</v>
      </c>
      <c r="J1213">
        <f>cocinacsv[[#This Row],[Precio Unitario]]-cocinacsv[[#This Row],[Costo Unitario]]</f>
        <v>13</v>
      </c>
      <c r="K1213">
        <f>cocinacsv[[#This Row],[Precio Unitario]]</f>
        <v>32</v>
      </c>
      <c r="L1213" s="1">
        <f>(cocinacsv[[#This Row],[Ganancia neta]]*cocinacsv[[#This Row],[Cantidad Ordenada]])/(cocinacsv[[#This Row],[Precio Unitario]]*cocinacsv[[#This Row],[Cantidad Ordenada]])</f>
        <v>0.40625</v>
      </c>
      <c r="M1213">
        <f>cocinacsv[[#This Row],[Ganancia bruta]]*cocinacsv[[#This Row],[Cantidad Ordenada]]</f>
        <v>32</v>
      </c>
    </row>
    <row r="1214" spans="1:13" x14ac:dyDescent="0.25">
      <c r="A1214">
        <v>490</v>
      </c>
      <c r="B1214">
        <v>1</v>
      </c>
      <c r="C1214" t="s">
        <v>38</v>
      </c>
      <c r="D1214" t="s">
        <v>1152</v>
      </c>
      <c r="E1214">
        <v>20</v>
      </c>
      <c r="F1214">
        <v>34</v>
      </c>
      <c r="G1214">
        <v>3</v>
      </c>
      <c r="H1214">
        <v>42</v>
      </c>
      <c r="I1214" t="s">
        <v>1136</v>
      </c>
      <c r="J1214">
        <f>cocinacsv[[#This Row],[Precio Unitario]]-cocinacsv[[#This Row],[Costo Unitario]]</f>
        <v>14</v>
      </c>
      <c r="K1214">
        <f>cocinacsv[[#This Row],[Precio Unitario]]</f>
        <v>34</v>
      </c>
      <c r="L1214" s="1">
        <f>(cocinacsv[[#This Row],[Ganancia neta]]*cocinacsv[[#This Row],[Cantidad Ordenada]])/(cocinacsv[[#This Row],[Precio Unitario]]*cocinacsv[[#This Row],[Cantidad Ordenada]])</f>
        <v>0.41176470588235292</v>
      </c>
      <c r="M1214">
        <f>cocinacsv[[#This Row],[Ganancia bruta]]*cocinacsv[[#This Row],[Cantidad Ordenada]]</f>
        <v>102</v>
      </c>
    </row>
    <row r="1215" spans="1:13" x14ac:dyDescent="0.25">
      <c r="A1215">
        <v>491</v>
      </c>
      <c r="B1215">
        <v>7</v>
      </c>
      <c r="C1215" t="s">
        <v>26</v>
      </c>
      <c r="D1215" t="s">
        <v>1145</v>
      </c>
      <c r="E1215">
        <v>17</v>
      </c>
      <c r="F1215">
        <v>29</v>
      </c>
      <c r="G1215">
        <v>2</v>
      </c>
      <c r="H1215">
        <v>30</v>
      </c>
      <c r="I1215" t="s">
        <v>1136</v>
      </c>
      <c r="J1215">
        <f>cocinacsv[[#This Row],[Precio Unitario]]-cocinacsv[[#This Row],[Costo Unitario]]</f>
        <v>12</v>
      </c>
      <c r="K1215">
        <f>cocinacsv[[#This Row],[Precio Unitario]]</f>
        <v>29</v>
      </c>
      <c r="L1215" s="1">
        <f>(cocinacsv[[#This Row],[Ganancia neta]]*cocinacsv[[#This Row],[Cantidad Ordenada]])/(cocinacsv[[#This Row],[Precio Unitario]]*cocinacsv[[#This Row],[Cantidad Ordenada]])</f>
        <v>0.41379310344827586</v>
      </c>
      <c r="M1215">
        <f>cocinacsv[[#This Row],[Ganancia bruta]]*cocinacsv[[#This Row],[Cantidad Ordenada]]</f>
        <v>58</v>
      </c>
    </row>
    <row r="1216" spans="1:13" x14ac:dyDescent="0.25">
      <c r="A1216">
        <v>491</v>
      </c>
      <c r="B1216">
        <v>7</v>
      </c>
      <c r="C1216" t="s">
        <v>40</v>
      </c>
      <c r="D1216" t="s">
        <v>1140</v>
      </c>
      <c r="E1216">
        <v>18</v>
      </c>
      <c r="F1216">
        <v>30</v>
      </c>
      <c r="G1216">
        <v>2</v>
      </c>
      <c r="H1216">
        <v>11</v>
      </c>
      <c r="I1216" t="s">
        <v>1136</v>
      </c>
      <c r="J1216">
        <f>cocinacsv[[#This Row],[Precio Unitario]]-cocinacsv[[#This Row],[Costo Unitario]]</f>
        <v>12</v>
      </c>
      <c r="K1216">
        <f>cocinacsv[[#This Row],[Precio Unitario]]</f>
        <v>30</v>
      </c>
      <c r="L1216" s="1">
        <f>(cocinacsv[[#This Row],[Ganancia neta]]*cocinacsv[[#This Row],[Cantidad Ordenada]])/(cocinacsv[[#This Row],[Precio Unitario]]*cocinacsv[[#This Row],[Cantidad Ordenada]])</f>
        <v>0.4</v>
      </c>
      <c r="M1216">
        <f>cocinacsv[[#This Row],[Ganancia bruta]]*cocinacsv[[#This Row],[Cantidad Ordenada]]</f>
        <v>60</v>
      </c>
    </row>
    <row r="1217" spans="1:13" x14ac:dyDescent="0.25">
      <c r="A1217">
        <v>492</v>
      </c>
      <c r="B1217">
        <v>4</v>
      </c>
      <c r="C1217" t="s">
        <v>112</v>
      </c>
      <c r="D1217" t="s">
        <v>1146</v>
      </c>
      <c r="E1217">
        <v>20</v>
      </c>
      <c r="F1217">
        <v>33</v>
      </c>
      <c r="G1217">
        <v>3</v>
      </c>
      <c r="H1217">
        <v>15</v>
      </c>
      <c r="I1217" t="s">
        <v>1136</v>
      </c>
      <c r="J1217">
        <f>cocinacsv[[#This Row],[Precio Unitario]]-cocinacsv[[#This Row],[Costo Unitario]]</f>
        <v>13</v>
      </c>
      <c r="K1217">
        <f>cocinacsv[[#This Row],[Precio Unitario]]</f>
        <v>33</v>
      </c>
      <c r="L1217" s="1">
        <f>(cocinacsv[[#This Row],[Ganancia neta]]*cocinacsv[[#This Row],[Cantidad Ordenada]])/(cocinacsv[[#This Row],[Precio Unitario]]*cocinacsv[[#This Row],[Cantidad Ordenada]])</f>
        <v>0.39393939393939392</v>
      </c>
      <c r="M1217">
        <f>cocinacsv[[#This Row],[Ganancia bruta]]*cocinacsv[[#This Row],[Cantidad Ordenada]]</f>
        <v>99</v>
      </c>
    </row>
    <row r="1218" spans="1:13" x14ac:dyDescent="0.25">
      <c r="A1218">
        <v>492</v>
      </c>
      <c r="B1218">
        <v>4</v>
      </c>
      <c r="C1218" t="s">
        <v>42</v>
      </c>
      <c r="D1218" t="s">
        <v>1155</v>
      </c>
      <c r="E1218">
        <v>13</v>
      </c>
      <c r="F1218">
        <v>21</v>
      </c>
      <c r="G1218">
        <v>3</v>
      </c>
      <c r="H1218">
        <v>8</v>
      </c>
      <c r="I1218" t="s">
        <v>1136</v>
      </c>
      <c r="J1218">
        <f>cocinacsv[[#This Row],[Precio Unitario]]-cocinacsv[[#This Row],[Costo Unitario]]</f>
        <v>8</v>
      </c>
      <c r="K1218">
        <f>cocinacsv[[#This Row],[Precio Unitario]]</f>
        <v>21</v>
      </c>
      <c r="L1218" s="1">
        <f>(cocinacsv[[#This Row],[Ganancia neta]]*cocinacsv[[#This Row],[Cantidad Ordenada]])/(cocinacsv[[#This Row],[Precio Unitario]]*cocinacsv[[#This Row],[Cantidad Ordenada]])</f>
        <v>0.38095238095238093</v>
      </c>
      <c r="M1218">
        <f>cocinacsv[[#This Row],[Ganancia bruta]]*cocinacsv[[#This Row],[Cantidad Ordenada]]</f>
        <v>63</v>
      </c>
    </row>
    <row r="1219" spans="1:13" x14ac:dyDescent="0.25">
      <c r="A1219">
        <v>492</v>
      </c>
      <c r="B1219">
        <v>4</v>
      </c>
      <c r="C1219" t="s">
        <v>75</v>
      </c>
      <c r="D1219" t="s">
        <v>1139</v>
      </c>
      <c r="E1219">
        <v>14</v>
      </c>
      <c r="F1219">
        <v>24</v>
      </c>
      <c r="G1219">
        <v>2</v>
      </c>
      <c r="H1219">
        <v>26</v>
      </c>
      <c r="I1219" t="s">
        <v>1136</v>
      </c>
      <c r="J1219">
        <f>cocinacsv[[#This Row],[Precio Unitario]]-cocinacsv[[#This Row],[Costo Unitario]]</f>
        <v>10</v>
      </c>
      <c r="K1219">
        <f>cocinacsv[[#This Row],[Precio Unitario]]</f>
        <v>24</v>
      </c>
      <c r="L1219" s="1">
        <f>(cocinacsv[[#This Row],[Ganancia neta]]*cocinacsv[[#This Row],[Cantidad Ordenada]])/(cocinacsv[[#This Row],[Precio Unitario]]*cocinacsv[[#This Row],[Cantidad Ordenada]])</f>
        <v>0.41666666666666669</v>
      </c>
      <c r="M1219">
        <f>cocinacsv[[#This Row],[Ganancia bruta]]*cocinacsv[[#This Row],[Cantidad Ordenada]]</f>
        <v>48</v>
      </c>
    </row>
    <row r="1220" spans="1:13" x14ac:dyDescent="0.25">
      <c r="A1220">
        <v>493</v>
      </c>
      <c r="B1220">
        <v>2</v>
      </c>
      <c r="C1220" t="s">
        <v>46</v>
      </c>
      <c r="D1220" t="s">
        <v>1156</v>
      </c>
      <c r="E1220">
        <v>10</v>
      </c>
      <c r="F1220">
        <v>18</v>
      </c>
      <c r="G1220">
        <v>3</v>
      </c>
      <c r="H1220">
        <v>8</v>
      </c>
      <c r="I1220" t="s">
        <v>1137</v>
      </c>
      <c r="J1220">
        <f>cocinacsv[[#This Row],[Precio Unitario]]-cocinacsv[[#This Row],[Costo Unitario]]</f>
        <v>8</v>
      </c>
      <c r="K1220">
        <f>cocinacsv[[#This Row],[Precio Unitario]]</f>
        <v>18</v>
      </c>
      <c r="L1220" s="1">
        <f>(cocinacsv[[#This Row],[Ganancia neta]]*cocinacsv[[#This Row],[Cantidad Ordenada]])/(cocinacsv[[#This Row],[Precio Unitario]]*cocinacsv[[#This Row],[Cantidad Ordenada]])</f>
        <v>0.44444444444444442</v>
      </c>
      <c r="M1220">
        <f>cocinacsv[[#This Row],[Ganancia bruta]]*cocinacsv[[#This Row],[Cantidad Ordenada]]</f>
        <v>54</v>
      </c>
    </row>
    <row r="1221" spans="1:13" x14ac:dyDescent="0.25">
      <c r="A1221">
        <v>494</v>
      </c>
      <c r="B1221">
        <v>20</v>
      </c>
      <c r="C1221" t="s">
        <v>105</v>
      </c>
      <c r="D1221" t="s">
        <v>1150</v>
      </c>
      <c r="E1221">
        <v>19</v>
      </c>
      <c r="F1221">
        <v>32</v>
      </c>
      <c r="G1221">
        <v>2</v>
      </c>
      <c r="H1221">
        <v>9</v>
      </c>
      <c r="I1221" t="s">
        <v>1136</v>
      </c>
      <c r="J1221">
        <f>cocinacsv[[#This Row],[Precio Unitario]]-cocinacsv[[#This Row],[Costo Unitario]]</f>
        <v>13</v>
      </c>
      <c r="K1221">
        <f>cocinacsv[[#This Row],[Precio Unitario]]</f>
        <v>32</v>
      </c>
      <c r="L1221" s="1">
        <f>(cocinacsv[[#This Row],[Ganancia neta]]*cocinacsv[[#This Row],[Cantidad Ordenada]])/(cocinacsv[[#This Row],[Precio Unitario]]*cocinacsv[[#This Row],[Cantidad Ordenada]])</f>
        <v>0.40625</v>
      </c>
      <c r="M1221">
        <f>cocinacsv[[#This Row],[Ganancia bruta]]*cocinacsv[[#This Row],[Cantidad Ordenada]]</f>
        <v>64</v>
      </c>
    </row>
    <row r="1222" spans="1:13" x14ac:dyDescent="0.25">
      <c r="A1222">
        <v>494</v>
      </c>
      <c r="B1222">
        <v>20</v>
      </c>
      <c r="C1222" t="s">
        <v>44</v>
      </c>
      <c r="D1222" t="s">
        <v>1144</v>
      </c>
      <c r="E1222">
        <v>22</v>
      </c>
      <c r="F1222">
        <v>36</v>
      </c>
      <c r="G1222">
        <v>3</v>
      </c>
      <c r="H1222">
        <v>22</v>
      </c>
      <c r="I1222" t="s">
        <v>1136</v>
      </c>
      <c r="J1222">
        <f>cocinacsv[[#This Row],[Precio Unitario]]-cocinacsv[[#This Row],[Costo Unitario]]</f>
        <v>14</v>
      </c>
      <c r="K1222">
        <f>cocinacsv[[#This Row],[Precio Unitario]]</f>
        <v>36</v>
      </c>
      <c r="L1222" s="1">
        <f>(cocinacsv[[#This Row],[Ganancia neta]]*cocinacsv[[#This Row],[Cantidad Ordenada]])/(cocinacsv[[#This Row],[Precio Unitario]]*cocinacsv[[#This Row],[Cantidad Ordenada]])</f>
        <v>0.3888888888888889</v>
      </c>
      <c r="M1222">
        <f>cocinacsv[[#This Row],[Ganancia bruta]]*cocinacsv[[#This Row],[Cantidad Ordenada]]</f>
        <v>108</v>
      </c>
    </row>
    <row r="1223" spans="1:13" x14ac:dyDescent="0.25">
      <c r="A1223">
        <v>495</v>
      </c>
      <c r="B1223">
        <v>11</v>
      </c>
      <c r="C1223" t="s">
        <v>34</v>
      </c>
      <c r="D1223" t="s">
        <v>1143</v>
      </c>
      <c r="E1223">
        <v>25</v>
      </c>
      <c r="F1223">
        <v>40</v>
      </c>
      <c r="G1223">
        <v>3</v>
      </c>
      <c r="H1223">
        <v>13</v>
      </c>
      <c r="I1223" t="s">
        <v>1137</v>
      </c>
      <c r="J1223">
        <f>cocinacsv[[#This Row],[Precio Unitario]]-cocinacsv[[#This Row],[Costo Unitario]]</f>
        <v>15</v>
      </c>
      <c r="K1223">
        <f>cocinacsv[[#This Row],[Precio Unitario]]</f>
        <v>40</v>
      </c>
      <c r="L1223" s="1">
        <f>(cocinacsv[[#This Row],[Ganancia neta]]*cocinacsv[[#This Row],[Cantidad Ordenada]])/(cocinacsv[[#This Row],[Precio Unitario]]*cocinacsv[[#This Row],[Cantidad Ordenada]])</f>
        <v>0.375</v>
      </c>
      <c r="M1223">
        <f>cocinacsv[[#This Row],[Ganancia bruta]]*cocinacsv[[#This Row],[Cantidad Ordenada]]</f>
        <v>120</v>
      </c>
    </row>
    <row r="1224" spans="1:13" x14ac:dyDescent="0.25">
      <c r="A1224">
        <v>495</v>
      </c>
      <c r="B1224">
        <v>11</v>
      </c>
      <c r="C1224" t="s">
        <v>50</v>
      </c>
      <c r="D1224" t="s">
        <v>1142</v>
      </c>
      <c r="E1224">
        <v>16</v>
      </c>
      <c r="F1224">
        <v>27</v>
      </c>
      <c r="G1224">
        <v>2</v>
      </c>
      <c r="H1224">
        <v>9</v>
      </c>
      <c r="I1224" t="s">
        <v>1137</v>
      </c>
      <c r="J1224">
        <f>cocinacsv[[#This Row],[Precio Unitario]]-cocinacsv[[#This Row],[Costo Unitario]]</f>
        <v>11</v>
      </c>
      <c r="K1224">
        <f>cocinacsv[[#This Row],[Precio Unitario]]</f>
        <v>27</v>
      </c>
      <c r="L1224" s="1">
        <f>(cocinacsv[[#This Row],[Ganancia neta]]*cocinacsv[[#This Row],[Cantidad Ordenada]])/(cocinacsv[[#This Row],[Precio Unitario]]*cocinacsv[[#This Row],[Cantidad Ordenada]])</f>
        <v>0.40740740740740738</v>
      </c>
      <c r="M1224">
        <f>cocinacsv[[#This Row],[Ganancia bruta]]*cocinacsv[[#This Row],[Cantidad Ordenada]]</f>
        <v>54</v>
      </c>
    </row>
    <row r="1225" spans="1:13" x14ac:dyDescent="0.25">
      <c r="A1225">
        <v>495</v>
      </c>
      <c r="B1225">
        <v>11</v>
      </c>
      <c r="C1225" t="s">
        <v>30</v>
      </c>
      <c r="D1225" t="s">
        <v>1147</v>
      </c>
      <c r="E1225">
        <v>16</v>
      </c>
      <c r="F1225">
        <v>28</v>
      </c>
      <c r="G1225">
        <v>2</v>
      </c>
      <c r="H1225">
        <v>44</v>
      </c>
      <c r="I1225" t="s">
        <v>1136</v>
      </c>
      <c r="J1225">
        <f>cocinacsv[[#This Row],[Precio Unitario]]-cocinacsv[[#This Row],[Costo Unitario]]</f>
        <v>12</v>
      </c>
      <c r="K1225">
        <f>cocinacsv[[#This Row],[Precio Unitario]]</f>
        <v>28</v>
      </c>
      <c r="L1225" s="1">
        <f>(cocinacsv[[#This Row],[Ganancia neta]]*cocinacsv[[#This Row],[Cantidad Ordenada]])/(cocinacsv[[#This Row],[Precio Unitario]]*cocinacsv[[#This Row],[Cantidad Ordenada]])</f>
        <v>0.42857142857142855</v>
      </c>
      <c r="M1225">
        <f>cocinacsv[[#This Row],[Ganancia bruta]]*cocinacsv[[#This Row],[Cantidad Ordenada]]</f>
        <v>56</v>
      </c>
    </row>
    <row r="1226" spans="1:13" x14ac:dyDescent="0.25">
      <c r="A1226">
        <v>495</v>
      </c>
      <c r="B1226">
        <v>11</v>
      </c>
      <c r="C1226" t="s">
        <v>112</v>
      </c>
      <c r="D1226" t="s">
        <v>1146</v>
      </c>
      <c r="E1226">
        <v>20</v>
      </c>
      <c r="F1226">
        <v>33</v>
      </c>
      <c r="G1226">
        <v>1</v>
      </c>
      <c r="H1226">
        <v>36</v>
      </c>
      <c r="I1226" t="s">
        <v>1137</v>
      </c>
      <c r="J1226">
        <f>cocinacsv[[#This Row],[Precio Unitario]]-cocinacsv[[#This Row],[Costo Unitario]]</f>
        <v>13</v>
      </c>
      <c r="K1226">
        <f>cocinacsv[[#This Row],[Precio Unitario]]</f>
        <v>33</v>
      </c>
      <c r="L1226" s="1">
        <f>(cocinacsv[[#This Row],[Ganancia neta]]*cocinacsv[[#This Row],[Cantidad Ordenada]])/(cocinacsv[[#This Row],[Precio Unitario]]*cocinacsv[[#This Row],[Cantidad Ordenada]])</f>
        <v>0.39393939393939392</v>
      </c>
      <c r="M1226">
        <f>cocinacsv[[#This Row],[Ganancia bruta]]*cocinacsv[[#This Row],[Cantidad Ordenada]]</f>
        <v>33</v>
      </c>
    </row>
    <row r="1227" spans="1:13" x14ac:dyDescent="0.25">
      <c r="A1227">
        <v>496</v>
      </c>
      <c r="B1227">
        <v>1</v>
      </c>
      <c r="C1227" t="s">
        <v>112</v>
      </c>
      <c r="D1227" t="s">
        <v>1146</v>
      </c>
      <c r="E1227">
        <v>20</v>
      </c>
      <c r="F1227">
        <v>33</v>
      </c>
      <c r="G1227">
        <v>1</v>
      </c>
      <c r="H1227">
        <v>28</v>
      </c>
      <c r="I1227" t="s">
        <v>1136</v>
      </c>
      <c r="J1227">
        <f>cocinacsv[[#This Row],[Precio Unitario]]-cocinacsv[[#This Row],[Costo Unitario]]</f>
        <v>13</v>
      </c>
      <c r="K1227">
        <f>cocinacsv[[#This Row],[Precio Unitario]]</f>
        <v>33</v>
      </c>
      <c r="L1227" s="1">
        <f>(cocinacsv[[#This Row],[Ganancia neta]]*cocinacsv[[#This Row],[Cantidad Ordenada]])/(cocinacsv[[#This Row],[Precio Unitario]]*cocinacsv[[#This Row],[Cantidad Ordenada]])</f>
        <v>0.39393939393939392</v>
      </c>
      <c r="M1227">
        <f>cocinacsv[[#This Row],[Ganancia bruta]]*cocinacsv[[#This Row],[Cantidad Ordenada]]</f>
        <v>33</v>
      </c>
    </row>
    <row r="1228" spans="1:13" x14ac:dyDescent="0.25">
      <c r="A1228">
        <v>496</v>
      </c>
      <c r="B1228">
        <v>1</v>
      </c>
      <c r="C1228" t="s">
        <v>38</v>
      </c>
      <c r="D1228" t="s">
        <v>1152</v>
      </c>
      <c r="E1228">
        <v>20</v>
      </c>
      <c r="F1228">
        <v>34</v>
      </c>
      <c r="G1228">
        <v>3</v>
      </c>
      <c r="H1228">
        <v>23</v>
      </c>
      <c r="I1228" t="s">
        <v>1136</v>
      </c>
      <c r="J1228">
        <f>cocinacsv[[#This Row],[Precio Unitario]]-cocinacsv[[#This Row],[Costo Unitario]]</f>
        <v>14</v>
      </c>
      <c r="K1228">
        <f>cocinacsv[[#This Row],[Precio Unitario]]</f>
        <v>34</v>
      </c>
      <c r="L1228" s="1">
        <f>(cocinacsv[[#This Row],[Ganancia neta]]*cocinacsv[[#This Row],[Cantidad Ordenada]])/(cocinacsv[[#This Row],[Precio Unitario]]*cocinacsv[[#This Row],[Cantidad Ordenada]])</f>
        <v>0.41176470588235292</v>
      </c>
      <c r="M1228">
        <f>cocinacsv[[#This Row],[Ganancia bruta]]*cocinacsv[[#This Row],[Cantidad Ordenada]]</f>
        <v>102</v>
      </c>
    </row>
    <row r="1229" spans="1:13" x14ac:dyDescent="0.25">
      <c r="A1229">
        <v>496</v>
      </c>
      <c r="B1229">
        <v>1</v>
      </c>
      <c r="C1229" t="s">
        <v>53</v>
      </c>
      <c r="D1229" t="s">
        <v>1148</v>
      </c>
      <c r="E1229">
        <v>11</v>
      </c>
      <c r="F1229">
        <v>19</v>
      </c>
      <c r="G1229">
        <v>3</v>
      </c>
      <c r="H1229">
        <v>41</v>
      </c>
      <c r="I1229" t="s">
        <v>1137</v>
      </c>
      <c r="J1229">
        <f>cocinacsv[[#This Row],[Precio Unitario]]-cocinacsv[[#This Row],[Costo Unitario]]</f>
        <v>8</v>
      </c>
      <c r="K1229">
        <f>cocinacsv[[#This Row],[Precio Unitario]]</f>
        <v>19</v>
      </c>
      <c r="L1229" s="1">
        <f>(cocinacsv[[#This Row],[Ganancia neta]]*cocinacsv[[#This Row],[Cantidad Ordenada]])/(cocinacsv[[#This Row],[Precio Unitario]]*cocinacsv[[#This Row],[Cantidad Ordenada]])</f>
        <v>0.42105263157894735</v>
      </c>
      <c r="M1229">
        <f>cocinacsv[[#This Row],[Ganancia bruta]]*cocinacsv[[#This Row],[Cantidad Ordenada]]</f>
        <v>57</v>
      </c>
    </row>
    <row r="1230" spans="1:13" x14ac:dyDescent="0.25">
      <c r="A1230">
        <v>496</v>
      </c>
      <c r="B1230">
        <v>1</v>
      </c>
      <c r="C1230" t="s">
        <v>56</v>
      </c>
      <c r="D1230" t="s">
        <v>1141</v>
      </c>
      <c r="E1230">
        <v>19</v>
      </c>
      <c r="F1230">
        <v>31</v>
      </c>
      <c r="G1230">
        <v>1</v>
      </c>
      <c r="H1230">
        <v>41</v>
      </c>
      <c r="I1230" t="s">
        <v>1137</v>
      </c>
      <c r="J1230">
        <f>cocinacsv[[#This Row],[Precio Unitario]]-cocinacsv[[#This Row],[Costo Unitario]]</f>
        <v>12</v>
      </c>
      <c r="K1230">
        <f>cocinacsv[[#This Row],[Precio Unitario]]</f>
        <v>31</v>
      </c>
      <c r="L1230" s="1">
        <f>(cocinacsv[[#This Row],[Ganancia neta]]*cocinacsv[[#This Row],[Cantidad Ordenada]])/(cocinacsv[[#This Row],[Precio Unitario]]*cocinacsv[[#This Row],[Cantidad Ordenada]])</f>
        <v>0.38709677419354838</v>
      </c>
      <c r="M1230">
        <f>cocinacsv[[#This Row],[Ganancia bruta]]*cocinacsv[[#This Row],[Cantidad Ordenada]]</f>
        <v>31</v>
      </c>
    </row>
    <row r="1231" spans="1:13" x14ac:dyDescent="0.25">
      <c r="A1231">
        <v>497</v>
      </c>
      <c r="B1231">
        <v>13</v>
      </c>
      <c r="C1231" t="s">
        <v>40</v>
      </c>
      <c r="D1231" t="s">
        <v>1140</v>
      </c>
      <c r="E1231">
        <v>18</v>
      </c>
      <c r="F1231">
        <v>30</v>
      </c>
      <c r="G1231">
        <v>1</v>
      </c>
      <c r="H1231">
        <v>6</v>
      </c>
      <c r="I1231" t="s">
        <v>1137</v>
      </c>
      <c r="J1231">
        <f>cocinacsv[[#This Row],[Precio Unitario]]-cocinacsv[[#This Row],[Costo Unitario]]</f>
        <v>12</v>
      </c>
      <c r="K1231">
        <f>cocinacsv[[#This Row],[Precio Unitario]]</f>
        <v>30</v>
      </c>
      <c r="L1231" s="1">
        <f>(cocinacsv[[#This Row],[Ganancia neta]]*cocinacsv[[#This Row],[Cantidad Ordenada]])/(cocinacsv[[#This Row],[Precio Unitario]]*cocinacsv[[#This Row],[Cantidad Ordenada]])</f>
        <v>0.4</v>
      </c>
      <c r="M1231">
        <f>cocinacsv[[#This Row],[Ganancia bruta]]*cocinacsv[[#This Row],[Cantidad Ordenada]]</f>
        <v>30</v>
      </c>
    </row>
    <row r="1232" spans="1:13" x14ac:dyDescent="0.25">
      <c r="A1232">
        <v>497</v>
      </c>
      <c r="B1232">
        <v>13</v>
      </c>
      <c r="C1232" t="s">
        <v>34</v>
      </c>
      <c r="D1232" t="s">
        <v>1143</v>
      </c>
      <c r="E1232">
        <v>25</v>
      </c>
      <c r="F1232">
        <v>40</v>
      </c>
      <c r="G1232">
        <v>3</v>
      </c>
      <c r="H1232">
        <v>32</v>
      </c>
      <c r="I1232" t="s">
        <v>1137</v>
      </c>
      <c r="J1232">
        <f>cocinacsv[[#This Row],[Precio Unitario]]-cocinacsv[[#This Row],[Costo Unitario]]</f>
        <v>15</v>
      </c>
      <c r="K1232">
        <f>cocinacsv[[#This Row],[Precio Unitario]]</f>
        <v>40</v>
      </c>
      <c r="L1232" s="1">
        <f>(cocinacsv[[#This Row],[Ganancia neta]]*cocinacsv[[#This Row],[Cantidad Ordenada]])/(cocinacsv[[#This Row],[Precio Unitario]]*cocinacsv[[#This Row],[Cantidad Ordenada]])</f>
        <v>0.375</v>
      </c>
      <c r="M1232">
        <f>cocinacsv[[#This Row],[Ganancia bruta]]*cocinacsv[[#This Row],[Cantidad Ordenada]]</f>
        <v>120</v>
      </c>
    </row>
    <row r="1233" spans="1:13" x14ac:dyDescent="0.25">
      <c r="A1233">
        <v>498</v>
      </c>
      <c r="B1233">
        <v>20</v>
      </c>
      <c r="C1233" t="s">
        <v>53</v>
      </c>
      <c r="D1233" t="s">
        <v>1148</v>
      </c>
      <c r="E1233">
        <v>11</v>
      </c>
      <c r="F1233">
        <v>19</v>
      </c>
      <c r="G1233">
        <v>1</v>
      </c>
      <c r="H1233">
        <v>32</v>
      </c>
      <c r="I1233" t="s">
        <v>1136</v>
      </c>
      <c r="J1233">
        <f>cocinacsv[[#This Row],[Precio Unitario]]-cocinacsv[[#This Row],[Costo Unitario]]</f>
        <v>8</v>
      </c>
      <c r="K1233">
        <f>cocinacsv[[#This Row],[Precio Unitario]]</f>
        <v>19</v>
      </c>
      <c r="L1233" s="1">
        <f>(cocinacsv[[#This Row],[Ganancia neta]]*cocinacsv[[#This Row],[Cantidad Ordenada]])/(cocinacsv[[#This Row],[Precio Unitario]]*cocinacsv[[#This Row],[Cantidad Ordenada]])</f>
        <v>0.42105263157894735</v>
      </c>
      <c r="M1233">
        <f>cocinacsv[[#This Row],[Ganancia bruta]]*cocinacsv[[#This Row],[Cantidad Ordenada]]</f>
        <v>19</v>
      </c>
    </row>
    <row r="1234" spans="1:13" x14ac:dyDescent="0.25">
      <c r="A1234">
        <v>499</v>
      </c>
      <c r="B1234">
        <v>5</v>
      </c>
      <c r="C1234" t="s">
        <v>71</v>
      </c>
      <c r="D1234" t="s">
        <v>1157</v>
      </c>
      <c r="E1234">
        <v>15</v>
      </c>
      <c r="F1234">
        <v>26</v>
      </c>
      <c r="G1234">
        <v>3</v>
      </c>
      <c r="H1234">
        <v>52</v>
      </c>
      <c r="I1234" t="s">
        <v>1136</v>
      </c>
      <c r="J1234">
        <f>cocinacsv[[#This Row],[Precio Unitario]]-cocinacsv[[#This Row],[Costo Unitario]]</f>
        <v>11</v>
      </c>
      <c r="K1234">
        <f>cocinacsv[[#This Row],[Precio Unitario]]</f>
        <v>26</v>
      </c>
      <c r="L1234" s="1">
        <f>(cocinacsv[[#This Row],[Ganancia neta]]*cocinacsv[[#This Row],[Cantidad Ordenada]])/(cocinacsv[[#This Row],[Precio Unitario]]*cocinacsv[[#This Row],[Cantidad Ordenada]])</f>
        <v>0.42307692307692307</v>
      </c>
      <c r="M1234">
        <f>cocinacsv[[#This Row],[Ganancia bruta]]*cocinacsv[[#This Row],[Cantidad Ordenada]]</f>
        <v>78</v>
      </c>
    </row>
    <row r="1235" spans="1:13" x14ac:dyDescent="0.25">
      <c r="A1235">
        <v>499</v>
      </c>
      <c r="B1235">
        <v>5</v>
      </c>
      <c r="C1235" t="s">
        <v>40</v>
      </c>
      <c r="D1235" t="s">
        <v>1140</v>
      </c>
      <c r="E1235">
        <v>18</v>
      </c>
      <c r="F1235">
        <v>30</v>
      </c>
      <c r="G1235">
        <v>1</v>
      </c>
      <c r="H1235">
        <v>36</v>
      </c>
      <c r="I1235" t="s">
        <v>1137</v>
      </c>
      <c r="J1235">
        <f>cocinacsv[[#This Row],[Precio Unitario]]-cocinacsv[[#This Row],[Costo Unitario]]</f>
        <v>12</v>
      </c>
      <c r="K1235">
        <f>cocinacsv[[#This Row],[Precio Unitario]]</f>
        <v>30</v>
      </c>
      <c r="L1235" s="1">
        <f>(cocinacsv[[#This Row],[Ganancia neta]]*cocinacsv[[#This Row],[Cantidad Ordenada]])/(cocinacsv[[#This Row],[Precio Unitario]]*cocinacsv[[#This Row],[Cantidad Ordenada]])</f>
        <v>0.4</v>
      </c>
      <c r="M1235">
        <f>cocinacsv[[#This Row],[Ganancia bruta]]*cocinacsv[[#This Row],[Cantidad Ordenada]]</f>
        <v>30</v>
      </c>
    </row>
    <row r="1236" spans="1:13" x14ac:dyDescent="0.25">
      <c r="A1236">
        <v>499</v>
      </c>
      <c r="B1236">
        <v>5</v>
      </c>
      <c r="C1236" t="s">
        <v>60</v>
      </c>
      <c r="D1236" t="s">
        <v>1158</v>
      </c>
      <c r="E1236">
        <v>15</v>
      </c>
      <c r="F1236">
        <v>25</v>
      </c>
      <c r="G1236">
        <v>2</v>
      </c>
      <c r="H1236">
        <v>42</v>
      </c>
      <c r="I1236" t="s">
        <v>1137</v>
      </c>
      <c r="J1236">
        <f>cocinacsv[[#This Row],[Precio Unitario]]-cocinacsv[[#This Row],[Costo Unitario]]</f>
        <v>10</v>
      </c>
      <c r="K1236">
        <f>cocinacsv[[#This Row],[Precio Unitario]]</f>
        <v>25</v>
      </c>
      <c r="L1236" s="1">
        <f>(cocinacsv[[#This Row],[Ganancia neta]]*cocinacsv[[#This Row],[Cantidad Ordenada]])/(cocinacsv[[#This Row],[Precio Unitario]]*cocinacsv[[#This Row],[Cantidad Ordenada]])</f>
        <v>0.4</v>
      </c>
      <c r="M1236">
        <f>cocinacsv[[#This Row],[Ganancia bruta]]*cocinacsv[[#This Row],[Cantidad Ordenada]]</f>
        <v>50</v>
      </c>
    </row>
    <row r="1237" spans="1:13" x14ac:dyDescent="0.25">
      <c r="A1237">
        <v>500</v>
      </c>
      <c r="B1237">
        <v>4</v>
      </c>
      <c r="C1237" t="s">
        <v>50</v>
      </c>
      <c r="D1237" t="s">
        <v>1142</v>
      </c>
      <c r="E1237">
        <v>16</v>
      </c>
      <c r="F1237">
        <v>27</v>
      </c>
      <c r="G1237">
        <v>1</v>
      </c>
      <c r="H1237">
        <v>22</v>
      </c>
      <c r="I1237" t="s">
        <v>1137</v>
      </c>
      <c r="J1237">
        <f>cocinacsv[[#This Row],[Precio Unitario]]-cocinacsv[[#This Row],[Costo Unitario]]</f>
        <v>11</v>
      </c>
      <c r="K1237">
        <f>cocinacsv[[#This Row],[Precio Unitario]]</f>
        <v>27</v>
      </c>
      <c r="L1237" s="1">
        <f>(cocinacsv[[#This Row],[Ganancia neta]]*cocinacsv[[#This Row],[Cantidad Ordenada]])/(cocinacsv[[#This Row],[Precio Unitario]]*cocinacsv[[#This Row],[Cantidad Ordenada]])</f>
        <v>0.40740740740740738</v>
      </c>
      <c r="M1237">
        <f>cocinacsv[[#This Row],[Ganancia bruta]]*cocinacsv[[#This Row],[Cantidad Ordenada]]</f>
        <v>27</v>
      </c>
    </row>
    <row r="1238" spans="1:13" x14ac:dyDescent="0.25">
      <c r="A1238">
        <v>500</v>
      </c>
      <c r="B1238">
        <v>4</v>
      </c>
      <c r="C1238" t="s">
        <v>92</v>
      </c>
      <c r="D1238" t="s">
        <v>1151</v>
      </c>
      <c r="E1238">
        <v>13</v>
      </c>
      <c r="F1238">
        <v>22</v>
      </c>
      <c r="G1238">
        <v>3</v>
      </c>
      <c r="H1238">
        <v>20</v>
      </c>
      <c r="I1238" t="s">
        <v>1136</v>
      </c>
      <c r="J1238">
        <f>cocinacsv[[#This Row],[Precio Unitario]]-cocinacsv[[#This Row],[Costo Unitario]]</f>
        <v>9</v>
      </c>
      <c r="K1238">
        <f>cocinacsv[[#This Row],[Precio Unitario]]</f>
        <v>22</v>
      </c>
      <c r="L1238" s="1">
        <f>(cocinacsv[[#This Row],[Ganancia neta]]*cocinacsv[[#This Row],[Cantidad Ordenada]])/(cocinacsv[[#This Row],[Precio Unitario]]*cocinacsv[[#This Row],[Cantidad Ordenada]])</f>
        <v>0.40909090909090912</v>
      </c>
      <c r="M1238">
        <f>cocinacsv[[#This Row],[Ganancia bruta]]*cocinacsv[[#This Row],[Cantidad Ordenada]]</f>
        <v>66</v>
      </c>
    </row>
    <row r="1239" spans="1:13" x14ac:dyDescent="0.25">
      <c r="A1239">
        <v>501</v>
      </c>
      <c r="B1239">
        <v>7</v>
      </c>
      <c r="C1239" t="s">
        <v>34</v>
      </c>
      <c r="D1239" t="s">
        <v>1143</v>
      </c>
      <c r="E1239">
        <v>25</v>
      </c>
      <c r="F1239">
        <v>40</v>
      </c>
      <c r="G1239">
        <v>1</v>
      </c>
      <c r="H1239">
        <v>18</v>
      </c>
      <c r="I1239" t="s">
        <v>1137</v>
      </c>
      <c r="J1239">
        <f>cocinacsv[[#This Row],[Precio Unitario]]-cocinacsv[[#This Row],[Costo Unitario]]</f>
        <v>15</v>
      </c>
      <c r="K1239">
        <f>cocinacsv[[#This Row],[Precio Unitario]]</f>
        <v>40</v>
      </c>
      <c r="L1239" s="1">
        <f>(cocinacsv[[#This Row],[Ganancia neta]]*cocinacsv[[#This Row],[Cantidad Ordenada]])/(cocinacsv[[#This Row],[Precio Unitario]]*cocinacsv[[#This Row],[Cantidad Ordenada]])</f>
        <v>0.375</v>
      </c>
      <c r="M1239">
        <f>cocinacsv[[#This Row],[Ganancia bruta]]*cocinacsv[[#This Row],[Cantidad Ordenada]]</f>
        <v>40</v>
      </c>
    </row>
    <row r="1240" spans="1:13" x14ac:dyDescent="0.25">
      <c r="A1240">
        <v>501</v>
      </c>
      <c r="B1240">
        <v>7</v>
      </c>
      <c r="C1240" t="s">
        <v>42</v>
      </c>
      <c r="D1240" t="s">
        <v>1155</v>
      </c>
      <c r="E1240">
        <v>13</v>
      </c>
      <c r="F1240">
        <v>21</v>
      </c>
      <c r="G1240">
        <v>2</v>
      </c>
      <c r="H1240">
        <v>15</v>
      </c>
      <c r="I1240" t="s">
        <v>1137</v>
      </c>
      <c r="J1240">
        <f>cocinacsv[[#This Row],[Precio Unitario]]-cocinacsv[[#This Row],[Costo Unitario]]</f>
        <v>8</v>
      </c>
      <c r="K1240">
        <f>cocinacsv[[#This Row],[Precio Unitario]]</f>
        <v>21</v>
      </c>
      <c r="L1240" s="1">
        <f>(cocinacsv[[#This Row],[Ganancia neta]]*cocinacsv[[#This Row],[Cantidad Ordenada]])/(cocinacsv[[#This Row],[Precio Unitario]]*cocinacsv[[#This Row],[Cantidad Ordenada]])</f>
        <v>0.38095238095238093</v>
      </c>
      <c r="M1240">
        <f>cocinacsv[[#This Row],[Ganancia bruta]]*cocinacsv[[#This Row],[Cantidad Ordenada]]</f>
        <v>42</v>
      </c>
    </row>
    <row r="1241" spans="1:13" x14ac:dyDescent="0.25">
      <c r="A1241">
        <v>501</v>
      </c>
      <c r="B1241">
        <v>7</v>
      </c>
      <c r="C1241" t="s">
        <v>30</v>
      </c>
      <c r="D1241" t="s">
        <v>1147</v>
      </c>
      <c r="E1241">
        <v>16</v>
      </c>
      <c r="F1241">
        <v>28</v>
      </c>
      <c r="G1241">
        <v>2</v>
      </c>
      <c r="H1241">
        <v>6</v>
      </c>
      <c r="I1241" t="s">
        <v>1136</v>
      </c>
      <c r="J1241">
        <f>cocinacsv[[#This Row],[Precio Unitario]]-cocinacsv[[#This Row],[Costo Unitario]]</f>
        <v>12</v>
      </c>
      <c r="K1241">
        <f>cocinacsv[[#This Row],[Precio Unitario]]</f>
        <v>28</v>
      </c>
      <c r="L1241" s="1">
        <f>(cocinacsv[[#This Row],[Ganancia neta]]*cocinacsv[[#This Row],[Cantidad Ordenada]])/(cocinacsv[[#This Row],[Precio Unitario]]*cocinacsv[[#This Row],[Cantidad Ordenada]])</f>
        <v>0.42857142857142855</v>
      </c>
      <c r="M1241">
        <f>cocinacsv[[#This Row],[Ganancia bruta]]*cocinacsv[[#This Row],[Cantidad Ordenada]]</f>
        <v>56</v>
      </c>
    </row>
    <row r="1242" spans="1:13" x14ac:dyDescent="0.25">
      <c r="A1242">
        <v>502</v>
      </c>
      <c r="B1242">
        <v>5</v>
      </c>
      <c r="C1242" t="s">
        <v>92</v>
      </c>
      <c r="D1242" t="s">
        <v>1151</v>
      </c>
      <c r="E1242">
        <v>13</v>
      </c>
      <c r="F1242">
        <v>22</v>
      </c>
      <c r="G1242">
        <v>1</v>
      </c>
      <c r="H1242">
        <v>33</v>
      </c>
      <c r="I1242" t="s">
        <v>1136</v>
      </c>
      <c r="J1242">
        <f>cocinacsv[[#This Row],[Precio Unitario]]-cocinacsv[[#This Row],[Costo Unitario]]</f>
        <v>9</v>
      </c>
      <c r="K1242">
        <f>cocinacsv[[#This Row],[Precio Unitario]]</f>
        <v>22</v>
      </c>
      <c r="L1242" s="1">
        <f>(cocinacsv[[#This Row],[Ganancia neta]]*cocinacsv[[#This Row],[Cantidad Ordenada]])/(cocinacsv[[#This Row],[Precio Unitario]]*cocinacsv[[#This Row],[Cantidad Ordenada]])</f>
        <v>0.40909090909090912</v>
      </c>
      <c r="M1242">
        <f>cocinacsv[[#This Row],[Ganancia bruta]]*cocinacsv[[#This Row],[Cantidad Ordenada]]</f>
        <v>22</v>
      </c>
    </row>
    <row r="1243" spans="1:13" x14ac:dyDescent="0.25">
      <c r="A1243">
        <v>502</v>
      </c>
      <c r="B1243">
        <v>5</v>
      </c>
      <c r="C1243" t="s">
        <v>46</v>
      </c>
      <c r="D1243" t="s">
        <v>1156</v>
      </c>
      <c r="E1243">
        <v>10</v>
      </c>
      <c r="F1243">
        <v>18</v>
      </c>
      <c r="G1243">
        <v>1</v>
      </c>
      <c r="H1243">
        <v>5</v>
      </c>
      <c r="I1243" t="s">
        <v>1136</v>
      </c>
      <c r="J1243">
        <f>cocinacsv[[#This Row],[Precio Unitario]]-cocinacsv[[#This Row],[Costo Unitario]]</f>
        <v>8</v>
      </c>
      <c r="K1243">
        <f>cocinacsv[[#This Row],[Precio Unitario]]</f>
        <v>18</v>
      </c>
      <c r="L1243" s="1">
        <f>(cocinacsv[[#This Row],[Ganancia neta]]*cocinacsv[[#This Row],[Cantidad Ordenada]])/(cocinacsv[[#This Row],[Precio Unitario]]*cocinacsv[[#This Row],[Cantidad Ordenada]])</f>
        <v>0.44444444444444442</v>
      </c>
      <c r="M1243">
        <f>cocinacsv[[#This Row],[Ganancia bruta]]*cocinacsv[[#This Row],[Cantidad Ordenada]]</f>
        <v>18</v>
      </c>
    </row>
    <row r="1244" spans="1:13" x14ac:dyDescent="0.25">
      <c r="A1244">
        <v>502</v>
      </c>
      <c r="B1244">
        <v>5</v>
      </c>
      <c r="C1244" t="s">
        <v>112</v>
      </c>
      <c r="D1244" t="s">
        <v>1146</v>
      </c>
      <c r="E1244">
        <v>20</v>
      </c>
      <c r="F1244">
        <v>33</v>
      </c>
      <c r="G1244">
        <v>3</v>
      </c>
      <c r="H1244">
        <v>35</v>
      </c>
      <c r="I1244" t="s">
        <v>1137</v>
      </c>
      <c r="J1244">
        <f>cocinacsv[[#This Row],[Precio Unitario]]-cocinacsv[[#This Row],[Costo Unitario]]</f>
        <v>13</v>
      </c>
      <c r="K1244">
        <f>cocinacsv[[#This Row],[Precio Unitario]]</f>
        <v>33</v>
      </c>
      <c r="L1244" s="1">
        <f>(cocinacsv[[#This Row],[Ganancia neta]]*cocinacsv[[#This Row],[Cantidad Ordenada]])/(cocinacsv[[#This Row],[Precio Unitario]]*cocinacsv[[#This Row],[Cantidad Ordenada]])</f>
        <v>0.39393939393939392</v>
      </c>
      <c r="M1244">
        <f>cocinacsv[[#This Row],[Ganancia bruta]]*cocinacsv[[#This Row],[Cantidad Ordenada]]</f>
        <v>99</v>
      </c>
    </row>
    <row r="1245" spans="1:13" x14ac:dyDescent="0.25">
      <c r="A1245">
        <v>503</v>
      </c>
      <c r="B1245">
        <v>3</v>
      </c>
      <c r="C1245" t="s">
        <v>34</v>
      </c>
      <c r="D1245" t="s">
        <v>1143</v>
      </c>
      <c r="E1245">
        <v>25</v>
      </c>
      <c r="F1245">
        <v>40</v>
      </c>
      <c r="G1245">
        <v>2</v>
      </c>
      <c r="H1245">
        <v>52</v>
      </c>
      <c r="I1245" t="s">
        <v>1136</v>
      </c>
      <c r="J1245">
        <f>cocinacsv[[#This Row],[Precio Unitario]]-cocinacsv[[#This Row],[Costo Unitario]]</f>
        <v>15</v>
      </c>
      <c r="K1245">
        <f>cocinacsv[[#This Row],[Precio Unitario]]</f>
        <v>40</v>
      </c>
      <c r="L1245" s="1">
        <f>(cocinacsv[[#This Row],[Ganancia neta]]*cocinacsv[[#This Row],[Cantidad Ordenada]])/(cocinacsv[[#This Row],[Precio Unitario]]*cocinacsv[[#This Row],[Cantidad Ordenada]])</f>
        <v>0.375</v>
      </c>
      <c r="M1245">
        <f>cocinacsv[[#This Row],[Ganancia bruta]]*cocinacsv[[#This Row],[Cantidad Ordenada]]</f>
        <v>80</v>
      </c>
    </row>
    <row r="1246" spans="1:13" x14ac:dyDescent="0.25">
      <c r="A1246">
        <v>503</v>
      </c>
      <c r="B1246">
        <v>3</v>
      </c>
      <c r="C1246" t="s">
        <v>53</v>
      </c>
      <c r="D1246" t="s">
        <v>1148</v>
      </c>
      <c r="E1246">
        <v>11</v>
      </c>
      <c r="F1246">
        <v>19</v>
      </c>
      <c r="G1246">
        <v>3</v>
      </c>
      <c r="H1246">
        <v>33</v>
      </c>
      <c r="I1246" t="s">
        <v>1137</v>
      </c>
      <c r="J1246">
        <f>cocinacsv[[#This Row],[Precio Unitario]]-cocinacsv[[#This Row],[Costo Unitario]]</f>
        <v>8</v>
      </c>
      <c r="K1246">
        <f>cocinacsv[[#This Row],[Precio Unitario]]</f>
        <v>19</v>
      </c>
      <c r="L1246" s="1">
        <f>(cocinacsv[[#This Row],[Ganancia neta]]*cocinacsv[[#This Row],[Cantidad Ordenada]])/(cocinacsv[[#This Row],[Precio Unitario]]*cocinacsv[[#This Row],[Cantidad Ordenada]])</f>
        <v>0.42105263157894735</v>
      </c>
      <c r="M1246">
        <f>cocinacsv[[#This Row],[Ganancia bruta]]*cocinacsv[[#This Row],[Cantidad Ordenada]]</f>
        <v>57</v>
      </c>
    </row>
    <row r="1247" spans="1:13" x14ac:dyDescent="0.25">
      <c r="A1247">
        <v>504</v>
      </c>
      <c r="B1247">
        <v>2</v>
      </c>
      <c r="C1247" t="s">
        <v>50</v>
      </c>
      <c r="D1247" t="s">
        <v>1142</v>
      </c>
      <c r="E1247">
        <v>16</v>
      </c>
      <c r="F1247">
        <v>27</v>
      </c>
      <c r="G1247">
        <v>2</v>
      </c>
      <c r="H1247">
        <v>19</v>
      </c>
      <c r="I1247" t="s">
        <v>1136</v>
      </c>
      <c r="J1247">
        <f>cocinacsv[[#This Row],[Precio Unitario]]-cocinacsv[[#This Row],[Costo Unitario]]</f>
        <v>11</v>
      </c>
      <c r="K1247">
        <f>cocinacsv[[#This Row],[Precio Unitario]]</f>
        <v>27</v>
      </c>
      <c r="L1247" s="1">
        <f>(cocinacsv[[#This Row],[Ganancia neta]]*cocinacsv[[#This Row],[Cantidad Ordenada]])/(cocinacsv[[#This Row],[Precio Unitario]]*cocinacsv[[#This Row],[Cantidad Ordenada]])</f>
        <v>0.40740740740740738</v>
      </c>
      <c r="M1247">
        <f>cocinacsv[[#This Row],[Ganancia bruta]]*cocinacsv[[#This Row],[Cantidad Ordenada]]</f>
        <v>54</v>
      </c>
    </row>
    <row r="1248" spans="1:13" x14ac:dyDescent="0.25">
      <c r="A1248">
        <v>505</v>
      </c>
      <c r="B1248">
        <v>5</v>
      </c>
      <c r="C1248" t="s">
        <v>34</v>
      </c>
      <c r="D1248" t="s">
        <v>1143</v>
      </c>
      <c r="E1248">
        <v>25</v>
      </c>
      <c r="F1248">
        <v>40</v>
      </c>
      <c r="G1248">
        <v>2</v>
      </c>
      <c r="H1248">
        <v>56</v>
      </c>
      <c r="I1248" t="s">
        <v>1136</v>
      </c>
      <c r="J1248">
        <f>cocinacsv[[#This Row],[Precio Unitario]]-cocinacsv[[#This Row],[Costo Unitario]]</f>
        <v>15</v>
      </c>
      <c r="K1248">
        <f>cocinacsv[[#This Row],[Precio Unitario]]</f>
        <v>40</v>
      </c>
      <c r="L1248" s="1">
        <f>(cocinacsv[[#This Row],[Ganancia neta]]*cocinacsv[[#This Row],[Cantidad Ordenada]])/(cocinacsv[[#This Row],[Precio Unitario]]*cocinacsv[[#This Row],[Cantidad Ordenada]])</f>
        <v>0.375</v>
      </c>
      <c r="M1248">
        <f>cocinacsv[[#This Row],[Ganancia bruta]]*cocinacsv[[#This Row],[Cantidad Ordenada]]</f>
        <v>80</v>
      </c>
    </row>
    <row r="1249" spans="1:13" x14ac:dyDescent="0.25">
      <c r="A1249">
        <v>505</v>
      </c>
      <c r="B1249">
        <v>5</v>
      </c>
      <c r="C1249" t="s">
        <v>60</v>
      </c>
      <c r="D1249" t="s">
        <v>1158</v>
      </c>
      <c r="E1249">
        <v>15</v>
      </c>
      <c r="F1249">
        <v>25</v>
      </c>
      <c r="G1249">
        <v>3</v>
      </c>
      <c r="H1249">
        <v>59</v>
      </c>
      <c r="I1249" t="s">
        <v>1136</v>
      </c>
      <c r="J1249">
        <f>cocinacsv[[#This Row],[Precio Unitario]]-cocinacsv[[#This Row],[Costo Unitario]]</f>
        <v>10</v>
      </c>
      <c r="K1249">
        <f>cocinacsv[[#This Row],[Precio Unitario]]</f>
        <v>25</v>
      </c>
      <c r="L1249" s="1">
        <f>(cocinacsv[[#This Row],[Ganancia neta]]*cocinacsv[[#This Row],[Cantidad Ordenada]])/(cocinacsv[[#This Row],[Precio Unitario]]*cocinacsv[[#This Row],[Cantidad Ordenada]])</f>
        <v>0.4</v>
      </c>
      <c r="M1249">
        <f>cocinacsv[[#This Row],[Ganancia bruta]]*cocinacsv[[#This Row],[Cantidad Ordenada]]</f>
        <v>75</v>
      </c>
    </row>
    <row r="1250" spans="1:13" x14ac:dyDescent="0.25">
      <c r="A1250">
        <v>506</v>
      </c>
      <c r="B1250">
        <v>18</v>
      </c>
      <c r="C1250" t="s">
        <v>19</v>
      </c>
      <c r="D1250" t="s">
        <v>1149</v>
      </c>
      <c r="E1250">
        <v>21</v>
      </c>
      <c r="F1250">
        <v>35</v>
      </c>
      <c r="G1250">
        <v>2</v>
      </c>
      <c r="H1250">
        <v>5</v>
      </c>
      <c r="I1250" t="s">
        <v>1137</v>
      </c>
      <c r="J1250">
        <f>cocinacsv[[#This Row],[Precio Unitario]]-cocinacsv[[#This Row],[Costo Unitario]]</f>
        <v>14</v>
      </c>
      <c r="K1250">
        <f>cocinacsv[[#This Row],[Precio Unitario]]</f>
        <v>35</v>
      </c>
      <c r="L1250" s="1">
        <f>(cocinacsv[[#This Row],[Ganancia neta]]*cocinacsv[[#This Row],[Cantidad Ordenada]])/(cocinacsv[[#This Row],[Precio Unitario]]*cocinacsv[[#This Row],[Cantidad Ordenada]])</f>
        <v>0.4</v>
      </c>
      <c r="M1250">
        <f>cocinacsv[[#This Row],[Ganancia bruta]]*cocinacsv[[#This Row],[Cantidad Ordenada]]</f>
        <v>70</v>
      </c>
    </row>
    <row r="1251" spans="1:13" x14ac:dyDescent="0.25">
      <c r="A1251">
        <v>507</v>
      </c>
      <c r="B1251">
        <v>18</v>
      </c>
      <c r="C1251" t="s">
        <v>38</v>
      </c>
      <c r="D1251" t="s">
        <v>1152</v>
      </c>
      <c r="E1251">
        <v>20</v>
      </c>
      <c r="F1251">
        <v>34</v>
      </c>
      <c r="G1251">
        <v>3</v>
      </c>
      <c r="H1251">
        <v>53</v>
      </c>
      <c r="I1251" t="s">
        <v>1136</v>
      </c>
      <c r="J1251">
        <f>cocinacsv[[#This Row],[Precio Unitario]]-cocinacsv[[#This Row],[Costo Unitario]]</f>
        <v>14</v>
      </c>
      <c r="K1251">
        <f>cocinacsv[[#This Row],[Precio Unitario]]</f>
        <v>34</v>
      </c>
      <c r="L1251" s="1">
        <f>(cocinacsv[[#This Row],[Ganancia neta]]*cocinacsv[[#This Row],[Cantidad Ordenada]])/(cocinacsv[[#This Row],[Precio Unitario]]*cocinacsv[[#This Row],[Cantidad Ordenada]])</f>
        <v>0.41176470588235292</v>
      </c>
      <c r="M1251">
        <f>cocinacsv[[#This Row],[Ganancia bruta]]*cocinacsv[[#This Row],[Cantidad Ordenada]]</f>
        <v>102</v>
      </c>
    </row>
    <row r="1252" spans="1:13" x14ac:dyDescent="0.25">
      <c r="A1252">
        <v>507</v>
      </c>
      <c r="B1252">
        <v>18</v>
      </c>
      <c r="C1252" t="s">
        <v>44</v>
      </c>
      <c r="D1252" t="s">
        <v>1144</v>
      </c>
      <c r="E1252">
        <v>22</v>
      </c>
      <c r="F1252">
        <v>36</v>
      </c>
      <c r="G1252">
        <v>3</v>
      </c>
      <c r="H1252">
        <v>16</v>
      </c>
      <c r="I1252" t="s">
        <v>1137</v>
      </c>
      <c r="J1252">
        <f>cocinacsv[[#This Row],[Precio Unitario]]-cocinacsv[[#This Row],[Costo Unitario]]</f>
        <v>14</v>
      </c>
      <c r="K1252">
        <f>cocinacsv[[#This Row],[Precio Unitario]]</f>
        <v>36</v>
      </c>
      <c r="L1252" s="1">
        <f>(cocinacsv[[#This Row],[Ganancia neta]]*cocinacsv[[#This Row],[Cantidad Ordenada]])/(cocinacsv[[#This Row],[Precio Unitario]]*cocinacsv[[#This Row],[Cantidad Ordenada]])</f>
        <v>0.3888888888888889</v>
      </c>
      <c r="M1252">
        <f>cocinacsv[[#This Row],[Ganancia bruta]]*cocinacsv[[#This Row],[Cantidad Ordenada]]</f>
        <v>108</v>
      </c>
    </row>
    <row r="1253" spans="1:13" x14ac:dyDescent="0.25">
      <c r="A1253">
        <v>508</v>
      </c>
      <c r="B1253">
        <v>6</v>
      </c>
      <c r="C1253" t="s">
        <v>105</v>
      </c>
      <c r="D1253" t="s">
        <v>1150</v>
      </c>
      <c r="E1253">
        <v>19</v>
      </c>
      <c r="F1253">
        <v>32</v>
      </c>
      <c r="G1253">
        <v>1</v>
      </c>
      <c r="H1253">
        <v>34</v>
      </c>
      <c r="I1253" t="s">
        <v>1137</v>
      </c>
      <c r="J1253">
        <f>cocinacsv[[#This Row],[Precio Unitario]]-cocinacsv[[#This Row],[Costo Unitario]]</f>
        <v>13</v>
      </c>
      <c r="K1253">
        <f>cocinacsv[[#This Row],[Precio Unitario]]</f>
        <v>32</v>
      </c>
      <c r="L1253" s="1">
        <f>(cocinacsv[[#This Row],[Ganancia neta]]*cocinacsv[[#This Row],[Cantidad Ordenada]])/(cocinacsv[[#This Row],[Precio Unitario]]*cocinacsv[[#This Row],[Cantidad Ordenada]])</f>
        <v>0.40625</v>
      </c>
      <c r="M1253">
        <f>cocinacsv[[#This Row],[Ganancia bruta]]*cocinacsv[[#This Row],[Cantidad Ordenada]]</f>
        <v>32</v>
      </c>
    </row>
    <row r="1254" spans="1:13" x14ac:dyDescent="0.25">
      <c r="A1254">
        <v>509</v>
      </c>
      <c r="B1254">
        <v>5</v>
      </c>
      <c r="C1254" t="s">
        <v>34</v>
      </c>
      <c r="D1254" t="s">
        <v>1143</v>
      </c>
      <c r="E1254">
        <v>25</v>
      </c>
      <c r="F1254">
        <v>40</v>
      </c>
      <c r="G1254">
        <v>2</v>
      </c>
      <c r="H1254">
        <v>47</v>
      </c>
      <c r="I1254" t="s">
        <v>1136</v>
      </c>
      <c r="J1254">
        <f>cocinacsv[[#This Row],[Precio Unitario]]-cocinacsv[[#This Row],[Costo Unitario]]</f>
        <v>15</v>
      </c>
      <c r="K1254">
        <f>cocinacsv[[#This Row],[Precio Unitario]]</f>
        <v>40</v>
      </c>
      <c r="L1254" s="1">
        <f>(cocinacsv[[#This Row],[Ganancia neta]]*cocinacsv[[#This Row],[Cantidad Ordenada]])/(cocinacsv[[#This Row],[Precio Unitario]]*cocinacsv[[#This Row],[Cantidad Ordenada]])</f>
        <v>0.375</v>
      </c>
      <c r="M1254">
        <f>cocinacsv[[#This Row],[Ganancia bruta]]*cocinacsv[[#This Row],[Cantidad Ordenada]]</f>
        <v>80</v>
      </c>
    </row>
    <row r="1255" spans="1:13" x14ac:dyDescent="0.25">
      <c r="A1255">
        <v>510</v>
      </c>
      <c r="B1255">
        <v>6</v>
      </c>
      <c r="C1255" t="s">
        <v>44</v>
      </c>
      <c r="D1255" t="s">
        <v>1144</v>
      </c>
      <c r="E1255">
        <v>22</v>
      </c>
      <c r="F1255">
        <v>36</v>
      </c>
      <c r="G1255">
        <v>1</v>
      </c>
      <c r="H1255">
        <v>48</v>
      </c>
      <c r="I1255" t="s">
        <v>1136</v>
      </c>
      <c r="J1255">
        <f>cocinacsv[[#This Row],[Precio Unitario]]-cocinacsv[[#This Row],[Costo Unitario]]</f>
        <v>14</v>
      </c>
      <c r="K1255">
        <f>cocinacsv[[#This Row],[Precio Unitario]]</f>
        <v>36</v>
      </c>
      <c r="L1255" s="1">
        <f>(cocinacsv[[#This Row],[Ganancia neta]]*cocinacsv[[#This Row],[Cantidad Ordenada]])/(cocinacsv[[#This Row],[Precio Unitario]]*cocinacsv[[#This Row],[Cantidad Ordenada]])</f>
        <v>0.3888888888888889</v>
      </c>
      <c r="M1255">
        <f>cocinacsv[[#This Row],[Ganancia bruta]]*cocinacsv[[#This Row],[Cantidad Ordenada]]</f>
        <v>36</v>
      </c>
    </row>
    <row r="1256" spans="1:13" x14ac:dyDescent="0.25">
      <c r="A1256">
        <v>511</v>
      </c>
      <c r="B1256">
        <v>2</v>
      </c>
      <c r="C1256" t="s">
        <v>89</v>
      </c>
      <c r="D1256" t="s">
        <v>1154</v>
      </c>
      <c r="E1256">
        <v>14</v>
      </c>
      <c r="F1256">
        <v>23</v>
      </c>
      <c r="G1256">
        <v>3</v>
      </c>
      <c r="H1256">
        <v>14</v>
      </c>
      <c r="I1256" t="s">
        <v>1136</v>
      </c>
      <c r="J1256">
        <f>cocinacsv[[#This Row],[Precio Unitario]]-cocinacsv[[#This Row],[Costo Unitario]]</f>
        <v>9</v>
      </c>
      <c r="K1256">
        <f>cocinacsv[[#This Row],[Precio Unitario]]</f>
        <v>23</v>
      </c>
      <c r="L1256" s="1">
        <f>(cocinacsv[[#This Row],[Ganancia neta]]*cocinacsv[[#This Row],[Cantidad Ordenada]])/(cocinacsv[[#This Row],[Precio Unitario]]*cocinacsv[[#This Row],[Cantidad Ordenada]])</f>
        <v>0.39130434782608697</v>
      </c>
      <c r="M1256">
        <f>cocinacsv[[#This Row],[Ganancia bruta]]*cocinacsv[[#This Row],[Cantidad Ordenada]]</f>
        <v>69</v>
      </c>
    </row>
    <row r="1257" spans="1:13" x14ac:dyDescent="0.25">
      <c r="A1257">
        <v>511</v>
      </c>
      <c r="B1257">
        <v>2</v>
      </c>
      <c r="C1257" t="s">
        <v>38</v>
      </c>
      <c r="D1257" t="s">
        <v>1152</v>
      </c>
      <c r="E1257">
        <v>20</v>
      </c>
      <c r="F1257">
        <v>34</v>
      </c>
      <c r="G1257">
        <v>2</v>
      </c>
      <c r="H1257">
        <v>24</v>
      </c>
      <c r="I1257" t="s">
        <v>1136</v>
      </c>
      <c r="J1257">
        <f>cocinacsv[[#This Row],[Precio Unitario]]-cocinacsv[[#This Row],[Costo Unitario]]</f>
        <v>14</v>
      </c>
      <c r="K1257">
        <f>cocinacsv[[#This Row],[Precio Unitario]]</f>
        <v>34</v>
      </c>
      <c r="L1257" s="1">
        <f>(cocinacsv[[#This Row],[Ganancia neta]]*cocinacsv[[#This Row],[Cantidad Ordenada]])/(cocinacsv[[#This Row],[Precio Unitario]]*cocinacsv[[#This Row],[Cantidad Ordenada]])</f>
        <v>0.41176470588235292</v>
      </c>
      <c r="M1257">
        <f>cocinacsv[[#This Row],[Ganancia bruta]]*cocinacsv[[#This Row],[Cantidad Ordenada]]</f>
        <v>68</v>
      </c>
    </row>
    <row r="1258" spans="1:13" x14ac:dyDescent="0.25">
      <c r="A1258">
        <v>512</v>
      </c>
      <c r="B1258">
        <v>2</v>
      </c>
      <c r="C1258" t="s">
        <v>66</v>
      </c>
      <c r="D1258" t="s">
        <v>1153</v>
      </c>
      <c r="E1258">
        <v>12</v>
      </c>
      <c r="F1258">
        <v>20</v>
      </c>
      <c r="G1258">
        <v>1</v>
      </c>
      <c r="H1258">
        <v>6</v>
      </c>
      <c r="I1258" t="s">
        <v>1137</v>
      </c>
      <c r="J1258">
        <f>cocinacsv[[#This Row],[Precio Unitario]]-cocinacsv[[#This Row],[Costo Unitario]]</f>
        <v>8</v>
      </c>
      <c r="K1258">
        <f>cocinacsv[[#This Row],[Precio Unitario]]</f>
        <v>20</v>
      </c>
      <c r="L1258" s="1">
        <f>(cocinacsv[[#This Row],[Ganancia neta]]*cocinacsv[[#This Row],[Cantidad Ordenada]])/(cocinacsv[[#This Row],[Precio Unitario]]*cocinacsv[[#This Row],[Cantidad Ordenada]])</f>
        <v>0.4</v>
      </c>
      <c r="M1258">
        <f>cocinacsv[[#This Row],[Ganancia bruta]]*cocinacsv[[#This Row],[Cantidad Ordenada]]</f>
        <v>20</v>
      </c>
    </row>
    <row r="1259" spans="1:13" x14ac:dyDescent="0.25">
      <c r="A1259">
        <v>512</v>
      </c>
      <c r="B1259">
        <v>2</v>
      </c>
      <c r="C1259" t="s">
        <v>44</v>
      </c>
      <c r="D1259" t="s">
        <v>1144</v>
      </c>
      <c r="E1259">
        <v>22</v>
      </c>
      <c r="F1259">
        <v>36</v>
      </c>
      <c r="G1259">
        <v>3</v>
      </c>
      <c r="H1259">
        <v>53</v>
      </c>
      <c r="I1259" t="s">
        <v>1137</v>
      </c>
      <c r="J1259">
        <f>cocinacsv[[#This Row],[Precio Unitario]]-cocinacsv[[#This Row],[Costo Unitario]]</f>
        <v>14</v>
      </c>
      <c r="K1259">
        <f>cocinacsv[[#This Row],[Precio Unitario]]</f>
        <v>36</v>
      </c>
      <c r="L1259" s="1">
        <f>(cocinacsv[[#This Row],[Ganancia neta]]*cocinacsv[[#This Row],[Cantidad Ordenada]])/(cocinacsv[[#This Row],[Precio Unitario]]*cocinacsv[[#This Row],[Cantidad Ordenada]])</f>
        <v>0.3888888888888889</v>
      </c>
      <c r="M1259">
        <f>cocinacsv[[#This Row],[Ganancia bruta]]*cocinacsv[[#This Row],[Cantidad Ordenada]]</f>
        <v>108</v>
      </c>
    </row>
    <row r="1260" spans="1:13" x14ac:dyDescent="0.25">
      <c r="A1260">
        <v>513</v>
      </c>
      <c r="B1260">
        <v>8</v>
      </c>
      <c r="C1260" t="s">
        <v>46</v>
      </c>
      <c r="D1260" t="s">
        <v>1156</v>
      </c>
      <c r="E1260">
        <v>10</v>
      </c>
      <c r="F1260">
        <v>18</v>
      </c>
      <c r="G1260">
        <v>3</v>
      </c>
      <c r="H1260">
        <v>56</v>
      </c>
      <c r="I1260" t="s">
        <v>1137</v>
      </c>
      <c r="J1260">
        <f>cocinacsv[[#This Row],[Precio Unitario]]-cocinacsv[[#This Row],[Costo Unitario]]</f>
        <v>8</v>
      </c>
      <c r="K1260">
        <f>cocinacsv[[#This Row],[Precio Unitario]]</f>
        <v>18</v>
      </c>
      <c r="L1260" s="1">
        <f>(cocinacsv[[#This Row],[Ganancia neta]]*cocinacsv[[#This Row],[Cantidad Ordenada]])/(cocinacsv[[#This Row],[Precio Unitario]]*cocinacsv[[#This Row],[Cantidad Ordenada]])</f>
        <v>0.44444444444444442</v>
      </c>
      <c r="M1260">
        <f>cocinacsv[[#This Row],[Ganancia bruta]]*cocinacsv[[#This Row],[Cantidad Ordenada]]</f>
        <v>54</v>
      </c>
    </row>
    <row r="1261" spans="1:13" x14ac:dyDescent="0.25">
      <c r="A1261">
        <v>514</v>
      </c>
      <c r="B1261">
        <v>18</v>
      </c>
      <c r="C1261" t="s">
        <v>71</v>
      </c>
      <c r="D1261" t="s">
        <v>1157</v>
      </c>
      <c r="E1261">
        <v>15</v>
      </c>
      <c r="F1261">
        <v>26</v>
      </c>
      <c r="G1261">
        <v>2</v>
      </c>
      <c r="H1261">
        <v>21</v>
      </c>
      <c r="I1261" t="s">
        <v>1136</v>
      </c>
      <c r="J1261">
        <f>cocinacsv[[#This Row],[Precio Unitario]]-cocinacsv[[#This Row],[Costo Unitario]]</f>
        <v>11</v>
      </c>
      <c r="K1261">
        <f>cocinacsv[[#This Row],[Precio Unitario]]</f>
        <v>26</v>
      </c>
      <c r="L1261" s="1">
        <f>(cocinacsv[[#This Row],[Ganancia neta]]*cocinacsv[[#This Row],[Cantidad Ordenada]])/(cocinacsv[[#This Row],[Precio Unitario]]*cocinacsv[[#This Row],[Cantidad Ordenada]])</f>
        <v>0.42307692307692307</v>
      </c>
      <c r="M1261">
        <f>cocinacsv[[#This Row],[Ganancia bruta]]*cocinacsv[[#This Row],[Cantidad Ordenada]]</f>
        <v>52</v>
      </c>
    </row>
    <row r="1262" spans="1:13" x14ac:dyDescent="0.25">
      <c r="A1262">
        <v>514</v>
      </c>
      <c r="B1262">
        <v>18</v>
      </c>
      <c r="C1262" t="s">
        <v>53</v>
      </c>
      <c r="D1262" t="s">
        <v>1148</v>
      </c>
      <c r="E1262">
        <v>11</v>
      </c>
      <c r="F1262">
        <v>19</v>
      </c>
      <c r="G1262">
        <v>2</v>
      </c>
      <c r="H1262">
        <v>56</v>
      </c>
      <c r="I1262" t="s">
        <v>1137</v>
      </c>
      <c r="J1262">
        <f>cocinacsv[[#This Row],[Precio Unitario]]-cocinacsv[[#This Row],[Costo Unitario]]</f>
        <v>8</v>
      </c>
      <c r="K1262">
        <f>cocinacsv[[#This Row],[Precio Unitario]]</f>
        <v>19</v>
      </c>
      <c r="L1262" s="1">
        <f>(cocinacsv[[#This Row],[Ganancia neta]]*cocinacsv[[#This Row],[Cantidad Ordenada]])/(cocinacsv[[#This Row],[Precio Unitario]]*cocinacsv[[#This Row],[Cantidad Ordenada]])</f>
        <v>0.42105263157894735</v>
      </c>
      <c r="M1262">
        <f>cocinacsv[[#This Row],[Ganancia bruta]]*cocinacsv[[#This Row],[Cantidad Ordenada]]</f>
        <v>38</v>
      </c>
    </row>
    <row r="1263" spans="1:13" x14ac:dyDescent="0.25">
      <c r="A1263">
        <v>514</v>
      </c>
      <c r="B1263">
        <v>18</v>
      </c>
      <c r="C1263" t="s">
        <v>66</v>
      </c>
      <c r="D1263" t="s">
        <v>1153</v>
      </c>
      <c r="E1263">
        <v>12</v>
      </c>
      <c r="F1263">
        <v>20</v>
      </c>
      <c r="G1263">
        <v>1</v>
      </c>
      <c r="H1263">
        <v>25</v>
      </c>
      <c r="I1263" t="s">
        <v>1137</v>
      </c>
      <c r="J1263">
        <f>cocinacsv[[#This Row],[Precio Unitario]]-cocinacsv[[#This Row],[Costo Unitario]]</f>
        <v>8</v>
      </c>
      <c r="K1263">
        <f>cocinacsv[[#This Row],[Precio Unitario]]</f>
        <v>20</v>
      </c>
      <c r="L1263" s="1">
        <f>(cocinacsv[[#This Row],[Ganancia neta]]*cocinacsv[[#This Row],[Cantidad Ordenada]])/(cocinacsv[[#This Row],[Precio Unitario]]*cocinacsv[[#This Row],[Cantidad Ordenada]])</f>
        <v>0.4</v>
      </c>
      <c r="M1263">
        <f>cocinacsv[[#This Row],[Ganancia bruta]]*cocinacsv[[#This Row],[Cantidad Ordenada]]</f>
        <v>20</v>
      </c>
    </row>
    <row r="1264" spans="1:13" x14ac:dyDescent="0.25">
      <c r="A1264">
        <v>514</v>
      </c>
      <c r="B1264">
        <v>18</v>
      </c>
      <c r="C1264" t="s">
        <v>105</v>
      </c>
      <c r="D1264" t="s">
        <v>1150</v>
      </c>
      <c r="E1264">
        <v>19</v>
      </c>
      <c r="F1264">
        <v>32</v>
      </c>
      <c r="G1264">
        <v>2</v>
      </c>
      <c r="H1264">
        <v>10</v>
      </c>
      <c r="I1264" t="s">
        <v>1136</v>
      </c>
      <c r="J1264">
        <f>cocinacsv[[#This Row],[Precio Unitario]]-cocinacsv[[#This Row],[Costo Unitario]]</f>
        <v>13</v>
      </c>
      <c r="K1264">
        <f>cocinacsv[[#This Row],[Precio Unitario]]</f>
        <v>32</v>
      </c>
      <c r="L1264" s="1">
        <f>(cocinacsv[[#This Row],[Ganancia neta]]*cocinacsv[[#This Row],[Cantidad Ordenada]])/(cocinacsv[[#This Row],[Precio Unitario]]*cocinacsv[[#This Row],[Cantidad Ordenada]])</f>
        <v>0.40625</v>
      </c>
      <c r="M1264">
        <f>cocinacsv[[#This Row],[Ganancia bruta]]*cocinacsv[[#This Row],[Cantidad Ordenada]]</f>
        <v>64</v>
      </c>
    </row>
    <row r="1265" spans="1:13" x14ac:dyDescent="0.25">
      <c r="A1265">
        <v>515</v>
      </c>
      <c r="B1265">
        <v>19</v>
      </c>
      <c r="C1265" t="s">
        <v>46</v>
      </c>
      <c r="D1265" t="s">
        <v>1156</v>
      </c>
      <c r="E1265">
        <v>10</v>
      </c>
      <c r="F1265">
        <v>18</v>
      </c>
      <c r="G1265">
        <v>1</v>
      </c>
      <c r="H1265">
        <v>13</v>
      </c>
      <c r="I1265" t="s">
        <v>1137</v>
      </c>
      <c r="J1265">
        <f>cocinacsv[[#This Row],[Precio Unitario]]-cocinacsv[[#This Row],[Costo Unitario]]</f>
        <v>8</v>
      </c>
      <c r="K1265">
        <f>cocinacsv[[#This Row],[Precio Unitario]]</f>
        <v>18</v>
      </c>
      <c r="L1265" s="1">
        <f>(cocinacsv[[#This Row],[Ganancia neta]]*cocinacsv[[#This Row],[Cantidad Ordenada]])/(cocinacsv[[#This Row],[Precio Unitario]]*cocinacsv[[#This Row],[Cantidad Ordenada]])</f>
        <v>0.44444444444444442</v>
      </c>
      <c r="M1265">
        <f>cocinacsv[[#This Row],[Ganancia bruta]]*cocinacsv[[#This Row],[Cantidad Ordenada]]</f>
        <v>18</v>
      </c>
    </row>
    <row r="1266" spans="1:13" x14ac:dyDescent="0.25">
      <c r="A1266">
        <v>516</v>
      </c>
      <c r="B1266">
        <v>7</v>
      </c>
      <c r="C1266" t="s">
        <v>53</v>
      </c>
      <c r="D1266" t="s">
        <v>1148</v>
      </c>
      <c r="E1266">
        <v>11</v>
      </c>
      <c r="F1266">
        <v>19</v>
      </c>
      <c r="G1266">
        <v>3</v>
      </c>
      <c r="H1266">
        <v>43</v>
      </c>
      <c r="I1266" t="s">
        <v>1136</v>
      </c>
      <c r="J1266">
        <f>cocinacsv[[#This Row],[Precio Unitario]]-cocinacsv[[#This Row],[Costo Unitario]]</f>
        <v>8</v>
      </c>
      <c r="K1266">
        <f>cocinacsv[[#This Row],[Precio Unitario]]</f>
        <v>19</v>
      </c>
      <c r="L1266" s="1">
        <f>(cocinacsv[[#This Row],[Ganancia neta]]*cocinacsv[[#This Row],[Cantidad Ordenada]])/(cocinacsv[[#This Row],[Precio Unitario]]*cocinacsv[[#This Row],[Cantidad Ordenada]])</f>
        <v>0.42105263157894735</v>
      </c>
      <c r="M1266">
        <f>cocinacsv[[#This Row],[Ganancia bruta]]*cocinacsv[[#This Row],[Cantidad Ordenada]]</f>
        <v>57</v>
      </c>
    </row>
    <row r="1267" spans="1:13" x14ac:dyDescent="0.25">
      <c r="A1267">
        <v>516</v>
      </c>
      <c r="B1267">
        <v>7</v>
      </c>
      <c r="C1267" t="s">
        <v>89</v>
      </c>
      <c r="D1267" t="s">
        <v>1154</v>
      </c>
      <c r="E1267">
        <v>14</v>
      </c>
      <c r="F1267">
        <v>23</v>
      </c>
      <c r="G1267">
        <v>3</v>
      </c>
      <c r="H1267">
        <v>40</v>
      </c>
      <c r="I1267" t="s">
        <v>1136</v>
      </c>
      <c r="J1267">
        <f>cocinacsv[[#This Row],[Precio Unitario]]-cocinacsv[[#This Row],[Costo Unitario]]</f>
        <v>9</v>
      </c>
      <c r="K1267">
        <f>cocinacsv[[#This Row],[Precio Unitario]]</f>
        <v>23</v>
      </c>
      <c r="L1267" s="1">
        <f>(cocinacsv[[#This Row],[Ganancia neta]]*cocinacsv[[#This Row],[Cantidad Ordenada]])/(cocinacsv[[#This Row],[Precio Unitario]]*cocinacsv[[#This Row],[Cantidad Ordenada]])</f>
        <v>0.39130434782608697</v>
      </c>
      <c r="M1267">
        <f>cocinacsv[[#This Row],[Ganancia bruta]]*cocinacsv[[#This Row],[Cantidad Ordenada]]</f>
        <v>69</v>
      </c>
    </row>
    <row r="1268" spans="1:13" x14ac:dyDescent="0.25">
      <c r="A1268">
        <v>516</v>
      </c>
      <c r="B1268">
        <v>7</v>
      </c>
      <c r="C1268" t="s">
        <v>66</v>
      </c>
      <c r="D1268" t="s">
        <v>1153</v>
      </c>
      <c r="E1268">
        <v>12</v>
      </c>
      <c r="F1268">
        <v>20</v>
      </c>
      <c r="G1268">
        <v>1</v>
      </c>
      <c r="H1268">
        <v>14</v>
      </c>
      <c r="I1268" t="s">
        <v>1136</v>
      </c>
      <c r="J1268">
        <f>cocinacsv[[#This Row],[Precio Unitario]]-cocinacsv[[#This Row],[Costo Unitario]]</f>
        <v>8</v>
      </c>
      <c r="K1268">
        <f>cocinacsv[[#This Row],[Precio Unitario]]</f>
        <v>20</v>
      </c>
      <c r="L1268" s="1">
        <f>(cocinacsv[[#This Row],[Ganancia neta]]*cocinacsv[[#This Row],[Cantidad Ordenada]])/(cocinacsv[[#This Row],[Precio Unitario]]*cocinacsv[[#This Row],[Cantidad Ordenada]])</f>
        <v>0.4</v>
      </c>
      <c r="M1268">
        <f>cocinacsv[[#This Row],[Ganancia bruta]]*cocinacsv[[#This Row],[Cantidad Ordenada]]</f>
        <v>20</v>
      </c>
    </row>
    <row r="1269" spans="1:13" x14ac:dyDescent="0.25">
      <c r="A1269">
        <v>517</v>
      </c>
      <c r="B1269">
        <v>4</v>
      </c>
      <c r="C1269" t="s">
        <v>75</v>
      </c>
      <c r="D1269" t="s">
        <v>1139</v>
      </c>
      <c r="E1269">
        <v>14</v>
      </c>
      <c r="F1269">
        <v>24</v>
      </c>
      <c r="G1269">
        <v>1</v>
      </c>
      <c r="H1269">
        <v>6</v>
      </c>
      <c r="I1269" t="s">
        <v>1136</v>
      </c>
      <c r="J1269">
        <f>cocinacsv[[#This Row],[Precio Unitario]]-cocinacsv[[#This Row],[Costo Unitario]]</f>
        <v>10</v>
      </c>
      <c r="K1269">
        <f>cocinacsv[[#This Row],[Precio Unitario]]</f>
        <v>24</v>
      </c>
      <c r="L1269" s="1">
        <f>(cocinacsv[[#This Row],[Ganancia neta]]*cocinacsv[[#This Row],[Cantidad Ordenada]])/(cocinacsv[[#This Row],[Precio Unitario]]*cocinacsv[[#This Row],[Cantidad Ordenada]])</f>
        <v>0.41666666666666669</v>
      </c>
      <c r="M1269">
        <f>cocinacsv[[#This Row],[Ganancia bruta]]*cocinacsv[[#This Row],[Cantidad Ordenada]]</f>
        <v>24</v>
      </c>
    </row>
    <row r="1270" spans="1:13" x14ac:dyDescent="0.25">
      <c r="A1270">
        <v>517</v>
      </c>
      <c r="B1270">
        <v>4</v>
      </c>
      <c r="C1270" t="s">
        <v>53</v>
      </c>
      <c r="D1270" t="s">
        <v>1148</v>
      </c>
      <c r="E1270">
        <v>11</v>
      </c>
      <c r="F1270">
        <v>19</v>
      </c>
      <c r="G1270">
        <v>3</v>
      </c>
      <c r="H1270">
        <v>44</v>
      </c>
      <c r="I1270" t="s">
        <v>1136</v>
      </c>
      <c r="J1270">
        <f>cocinacsv[[#This Row],[Precio Unitario]]-cocinacsv[[#This Row],[Costo Unitario]]</f>
        <v>8</v>
      </c>
      <c r="K1270">
        <f>cocinacsv[[#This Row],[Precio Unitario]]</f>
        <v>19</v>
      </c>
      <c r="L1270" s="1">
        <f>(cocinacsv[[#This Row],[Ganancia neta]]*cocinacsv[[#This Row],[Cantidad Ordenada]])/(cocinacsv[[#This Row],[Precio Unitario]]*cocinacsv[[#This Row],[Cantidad Ordenada]])</f>
        <v>0.42105263157894735</v>
      </c>
      <c r="M1270">
        <f>cocinacsv[[#This Row],[Ganancia bruta]]*cocinacsv[[#This Row],[Cantidad Ordenada]]</f>
        <v>57</v>
      </c>
    </row>
    <row r="1271" spans="1:13" x14ac:dyDescent="0.25">
      <c r="A1271">
        <v>517</v>
      </c>
      <c r="B1271">
        <v>4</v>
      </c>
      <c r="C1271" t="s">
        <v>92</v>
      </c>
      <c r="D1271" t="s">
        <v>1151</v>
      </c>
      <c r="E1271">
        <v>13</v>
      </c>
      <c r="F1271">
        <v>22</v>
      </c>
      <c r="G1271">
        <v>1</v>
      </c>
      <c r="H1271">
        <v>15</v>
      </c>
      <c r="I1271" t="s">
        <v>1137</v>
      </c>
      <c r="J1271">
        <f>cocinacsv[[#This Row],[Precio Unitario]]-cocinacsv[[#This Row],[Costo Unitario]]</f>
        <v>9</v>
      </c>
      <c r="K1271">
        <f>cocinacsv[[#This Row],[Precio Unitario]]</f>
        <v>22</v>
      </c>
      <c r="L1271" s="1">
        <f>(cocinacsv[[#This Row],[Ganancia neta]]*cocinacsv[[#This Row],[Cantidad Ordenada]])/(cocinacsv[[#This Row],[Precio Unitario]]*cocinacsv[[#This Row],[Cantidad Ordenada]])</f>
        <v>0.40909090909090912</v>
      </c>
      <c r="M1271">
        <f>cocinacsv[[#This Row],[Ganancia bruta]]*cocinacsv[[#This Row],[Cantidad Ordenada]]</f>
        <v>22</v>
      </c>
    </row>
    <row r="1272" spans="1:13" x14ac:dyDescent="0.25">
      <c r="A1272">
        <v>518</v>
      </c>
      <c r="B1272">
        <v>5</v>
      </c>
      <c r="C1272" t="s">
        <v>112</v>
      </c>
      <c r="D1272" t="s">
        <v>1146</v>
      </c>
      <c r="E1272">
        <v>20</v>
      </c>
      <c r="F1272">
        <v>33</v>
      </c>
      <c r="G1272">
        <v>1</v>
      </c>
      <c r="H1272">
        <v>48</v>
      </c>
      <c r="I1272" t="s">
        <v>1136</v>
      </c>
      <c r="J1272">
        <f>cocinacsv[[#This Row],[Precio Unitario]]-cocinacsv[[#This Row],[Costo Unitario]]</f>
        <v>13</v>
      </c>
      <c r="K1272">
        <f>cocinacsv[[#This Row],[Precio Unitario]]</f>
        <v>33</v>
      </c>
      <c r="L1272" s="1">
        <f>(cocinacsv[[#This Row],[Ganancia neta]]*cocinacsv[[#This Row],[Cantidad Ordenada]])/(cocinacsv[[#This Row],[Precio Unitario]]*cocinacsv[[#This Row],[Cantidad Ordenada]])</f>
        <v>0.39393939393939392</v>
      </c>
      <c r="M1272">
        <f>cocinacsv[[#This Row],[Ganancia bruta]]*cocinacsv[[#This Row],[Cantidad Ordenada]]</f>
        <v>33</v>
      </c>
    </row>
    <row r="1273" spans="1:13" x14ac:dyDescent="0.25">
      <c r="A1273">
        <v>518</v>
      </c>
      <c r="B1273">
        <v>5</v>
      </c>
      <c r="C1273" t="s">
        <v>92</v>
      </c>
      <c r="D1273" t="s">
        <v>1151</v>
      </c>
      <c r="E1273">
        <v>13</v>
      </c>
      <c r="F1273">
        <v>22</v>
      </c>
      <c r="G1273">
        <v>2</v>
      </c>
      <c r="H1273">
        <v>5</v>
      </c>
      <c r="I1273" t="s">
        <v>1137</v>
      </c>
      <c r="J1273">
        <f>cocinacsv[[#This Row],[Precio Unitario]]-cocinacsv[[#This Row],[Costo Unitario]]</f>
        <v>9</v>
      </c>
      <c r="K1273">
        <f>cocinacsv[[#This Row],[Precio Unitario]]</f>
        <v>22</v>
      </c>
      <c r="L1273" s="1">
        <f>(cocinacsv[[#This Row],[Ganancia neta]]*cocinacsv[[#This Row],[Cantidad Ordenada]])/(cocinacsv[[#This Row],[Precio Unitario]]*cocinacsv[[#This Row],[Cantidad Ordenada]])</f>
        <v>0.40909090909090912</v>
      </c>
      <c r="M1273">
        <f>cocinacsv[[#This Row],[Ganancia bruta]]*cocinacsv[[#This Row],[Cantidad Ordenada]]</f>
        <v>44</v>
      </c>
    </row>
    <row r="1274" spans="1:13" x14ac:dyDescent="0.25">
      <c r="A1274">
        <v>519</v>
      </c>
      <c r="B1274">
        <v>6</v>
      </c>
      <c r="C1274" t="s">
        <v>50</v>
      </c>
      <c r="D1274" t="s">
        <v>1142</v>
      </c>
      <c r="E1274">
        <v>16</v>
      </c>
      <c r="F1274">
        <v>27</v>
      </c>
      <c r="G1274">
        <v>3</v>
      </c>
      <c r="H1274">
        <v>49</v>
      </c>
      <c r="I1274" t="s">
        <v>1136</v>
      </c>
      <c r="J1274">
        <f>cocinacsv[[#This Row],[Precio Unitario]]-cocinacsv[[#This Row],[Costo Unitario]]</f>
        <v>11</v>
      </c>
      <c r="K1274">
        <f>cocinacsv[[#This Row],[Precio Unitario]]</f>
        <v>27</v>
      </c>
      <c r="L1274" s="1">
        <f>(cocinacsv[[#This Row],[Ganancia neta]]*cocinacsv[[#This Row],[Cantidad Ordenada]])/(cocinacsv[[#This Row],[Precio Unitario]]*cocinacsv[[#This Row],[Cantidad Ordenada]])</f>
        <v>0.40740740740740738</v>
      </c>
      <c r="M1274">
        <f>cocinacsv[[#This Row],[Ganancia bruta]]*cocinacsv[[#This Row],[Cantidad Ordenada]]</f>
        <v>81</v>
      </c>
    </row>
    <row r="1275" spans="1:13" x14ac:dyDescent="0.25">
      <c r="A1275">
        <v>519</v>
      </c>
      <c r="B1275">
        <v>6</v>
      </c>
      <c r="C1275" t="s">
        <v>34</v>
      </c>
      <c r="D1275" t="s">
        <v>1143</v>
      </c>
      <c r="E1275">
        <v>25</v>
      </c>
      <c r="F1275">
        <v>40</v>
      </c>
      <c r="G1275">
        <v>3</v>
      </c>
      <c r="H1275">
        <v>51</v>
      </c>
      <c r="I1275" t="s">
        <v>1137</v>
      </c>
      <c r="J1275">
        <f>cocinacsv[[#This Row],[Precio Unitario]]-cocinacsv[[#This Row],[Costo Unitario]]</f>
        <v>15</v>
      </c>
      <c r="K1275">
        <f>cocinacsv[[#This Row],[Precio Unitario]]</f>
        <v>40</v>
      </c>
      <c r="L1275" s="1">
        <f>(cocinacsv[[#This Row],[Ganancia neta]]*cocinacsv[[#This Row],[Cantidad Ordenada]])/(cocinacsv[[#This Row],[Precio Unitario]]*cocinacsv[[#This Row],[Cantidad Ordenada]])</f>
        <v>0.375</v>
      </c>
      <c r="M1275">
        <f>cocinacsv[[#This Row],[Ganancia bruta]]*cocinacsv[[#This Row],[Cantidad Ordenada]]</f>
        <v>120</v>
      </c>
    </row>
    <row r="1276" spans="1:13" x14ac:dyDescent="0.25">
      <c r="A1276">
        <v>519</v>
      </c>
      <c r="B1276">
        <v>6</v>
      </c>
      <c r="C1276" t="s">
        <v>92</v>
      </c>
      <c r="D1276" t="s">
        <v>1151</v>
      </c>
      <c r="E1276">
        <v>13</v>
      </c>
      <c r="F1276">
        <v>22</v>
      </c>
      <c r="G1276">
        <v>2</v>
      </c>
      <c r="H1276">
        <v>56</v>
      </c>
      <c r="I1276" t="s">
        <v>1136</v>
      </c>
      <c r="J1276">
        <f>cocinacsv[[#This Row],[Precio Unitario]]-cocinacsv[[#This Row],[Costo Unitario]]</f>
        <v>9</v>
      </c>
      <c r="K1276">
        <f>cocinacsv[[#This Row],[Precio Unitario]]</f>
        <v>22</v>
      </c>
      <c r="L1276" s="1">
        <f>(cocinacsv[[#This Row],[Ganancia neta]]*cocinacsv[[#This Row],[Cantidad Ordenada]])/(cocinacsv[[#This Row],[Precio Unitario]]*cocinacsv[[#This Row],[Cantidad Ordenada]])</f>
        <v>0.40909090909090912</v>
      </c>
      <c r="M1276">
        <f>cocinacsv[[#This Row],[Ganancia bruta]]*cocinacsv[[#This Row],[Cantidad Ordenada]]</f>
        <v>44</v>
      </c>
    </row>
    <row r="1277" spans="1:13" x14ac:dyDescent="0.25">
      <c r="A1277">
        <v>520</v>
      </c>
      <c r="B1277">
        <v>4</v>
      </c>
      <c r="C1277" t="s">
        <v>26</v>
      </c>
      <c r="D1277" t="s">
        <v>1145</v>
      </c>
      <c r="E1277">
        <v>17</v>
      </c>
      <c r="F1277">
        <v>29</v>
      </c>
      <c r="G1277">
        <v>1</v>
      </c>
      <c r="H1277">
        <v>46</v>
      </c>
      <c r="I1277" t="s">
        <v>1136</v>
      </c>
      <c r="J1277">
        <f>cocinacsv[[#This Row],[Precio Unitario]]-cocinacsv[[#This Row],[Costo Unitario]]</f>
        <v>12</v>
      </c>
      <c r="K1277">
        <f>cocinacsv[[#This Row],[Precio Unitario]]</f>
        <v>29</v>
      </c>
      <c r="L1277" s="1">
        <f>(cocinacsv[[#This Row],[Ganancia neta]]*cocinacsv[[#This Row],[Cantidad Ordenada]])/(cocinacsv[[#This Row],[Precio Unitario]]*cocinacsv[[#This Row],[Cantidad Ordenada]])</f>
        <v>0.41379310344827586</v>
      </c>
      <c r="M1277">
        <f>cocinacsv[[#This Row],[Ganancia bruta]]*cocinacsv[[#This Row],[Cantidad Ordenada]]</f>
        <v>29</v>
      </c>
    </row>
    <row r="1278" spans="1:13" x14ac:dyDescent="0.25">
      <c r="A1278">
        <v>520</v>
      </c>
      <c r="B1278">
        <v>4</v>
      </c>
      <c r="C1278" t="s">
        <v>38</v>
      </c>
      <c r="D1278" t="s">
        <v>1152</v>
      </c>
      <c r="E1278">
        <v>20</v>
      </c>
      <c r="F1278">
        <v>34</v>
      </c>
      <c r="G1278">
        <v>2</v>
      </c>
      <c r="H1278">
        <v>21</v>
      </c>
      <c r="I1278" t="s">
        <v>1136</v>
      </c>
      <c r="J1278">
        <f>cocinacsv[[#This Row],[Precio Unitario]]-cocinacsv[[#This Row],[Costo Unitario]]</f>
        <v>14</v>
      </c>
      <c r="K1278">
        <f>cocinacsv[[#This Row],[Precio Unitario]]</f>
        <v>34</v>
      </c>
      <c r="L1278" s="1">
        <f>(cocinacsv[[#This Row],[Ganancia neta]]*cocinacsv[[#This Row],[Cantidad Ordenada]])/(cocinacsv[[#This Row],[Precio Unitario]]*cocinacsv[[#This Row],[Cantidad Ordenada]])</f>
        <v>0.41176470588235292</v>
      </c>
      <c r="M1278">
        <f>cocinacsv[[#This Row],[Ganancia bruta]]*cocinacsv[[#This Row],[Cantidad Ordenada]]</f>
        <v>68</v>
      </c>
    </row>
    <row r="1279" spans="1:13" x14ac:dyDescent="0.25">
      <c r="A1279">
        <v>520</v>
      </c>
      <c r="B1279">
        <v>4</v>
      </c>
      <c r="C1279" t="s">
        <v>56</v>
      </c>
      <c r="D1279" t="s">
        <v>1141</v>
      </c>
      <c r="E1279">
        <v>19</v>
      </c>
      <c r="F1279">
        <v>31</v>
      </c>
      <c r="G1279">
        <v>3</v>
      </c>
      <c r="H1279">
        <v>22</v>
      </c>
      <c r="I1279" t="s">
        <v>1137</v>
      </c>
      <c r="J1279">
        <f>cocinacsv[[#This Row],[Precio Unitario]]-cocinacsv[[#This Row],[Costo Unitario]]</f>
        <v>12</v>
      </c>
      <c r="K1279">
        <f>cocinacsv[[#This Row],[Precio Unitario]]</f>
        <v>31</v>
      </c>
      <c r="L1279" s="1">
        <f>(cocinacsv[[#This Row],[Ganancia neta]]*cocinacsv[[#This Row],[Cantidad Ordenada]])/(cocinacsv[[#This Row],[Precio Unitario]]*cocinacsv[[#This Row],[Cantidad Ordenada]])</f>
        <v>0.38709677419354838</v>
      </c>
      <c r="M1279">
        <f>cocinacsv[[#This Row],[Ganancia bruta]]*cocinacsv[[#This Row],[Cantidad Ordenada]]</f>
        <v>93</v>
      </c>
    </row>
    <row r="1280" spans="1:13" x14ac:dyDescent="0.25">
      <c r="A1280">
        <v>520</v>
      </c>
      <c r="B1280">
        <v>4</v>
      </c>
      <c r="C1280" t="s">
        <v>40</v>
      </c>
      <c r="D1280" t="s">
        <v>1140</v>
      </c>
      <c r="E1280">
        <v>18</v>
      </c>
      <c r="F1280">
        <v>30</v>
      </c>
      <c r="G1280">
        <v>3</v>
      </c>
      <c r="H1280">
        <v>32</v>
      </c>
      <c r="I1280" t="s">
        <v>1136</v>
      </c>
      <c r="J1280">
        <f>cocinacsv[[#This Row],[Precio Unitario]]-cocinacsv[[#This Row],[Costo Unitario]]</f>
        <v>12</v>
      </c>
      <c r="K1280">
        <f>cocinacsv[[#This Row],[Precio Unitario]]</f>
        <v>30</v>
      </c>
      <c r="L1280" s="1">
        <f>(cocinacsv[[#This Row],[Ganancia neta]]*cocinacsv[[#This Row],[Cantidad Ordenada]])/(cocinacsv[[#This Row],[Precio Unitario]]*cocinacsv[[#This Row],[Cantidad Ordenada]])</f>
        <v>0.4</v>
      </c>
      <c r="M1280">
        <f>cocinacsv[[#This Row],[Ganancia bruta]]*cocinacsv[[#This Row],[Cantidad Ordenada]]</f>
        <v>90</v>
      </c>
    </row>
    <row r="1281" spans="1:13" x14ac:dyDescent="0.25">
      <c r="A1281">
        <v>521</v>
      </c>
      <c r="B1281">
        <v>18</v>
      </c>
      <c r="C1281" t="s">
        <v>60</v>
      </c>
      <c r="D1281" t="s">
        <v>1158</v>
      </c>
      <c r="E1281">
        <v>15</v>
      </c>
      <c r="F1281">
        <v>25</v>
      </c>
      <c r="G1281">
        <v>2</v>
      </c>
      <c r="H1281">
        <v>52</v>
      </c>
      <c r="I1281" t="s">
        <v>1137</v>
      </c>
      <c r="J1281">
        <f>cocinacsv[[#This Row],[Precio Unitario]]-cocinacsv[[#This Row],[Costo Unitario]]</f>
        <v>10</v>
      </c>
      <c r="K1281">
        <f>cocinacsv[[#This Row],[Precio Unitario]]</f>
        <v>25</v>
      </c>
      <c r="L1281" s="1">
        <f>(cocinacsv[[#This Row],[Ganancia neta]]*cocinacsv[[#This Row],[Cantidad Ordenada]])/(cocinacsv[[#This Row],[Precio Unitario]]*cocinacsv[[#This Row],[Cantidad Ordenada]])</f>
        <v>0.4</v>
      </c>
      <c r="M1281">
        <f>cocinacsv[[#This Row],[Ganancia bruta]]*cocinacsv[[#This Row],[Cantidad Ordenada]]</f>
        <v>50</v>
      </c>
    </row>
    <row r="1282" spans="1:13" x14ac:dyDescent="0.25">
      <c r="A1282">
        <v>521</v>
      </c>
      <c r="B1282">
        <v>18</v>
      </c>
      <c r="C1282" t="s">
        <v>26</v>
      </c>
      <c r="D1282" t="s">
        <v>1145</v>
      </c>
      <c r="E1282">
        <v>17</v>
      </c>
      <c r="F1282">
        <v>29</v>
      </c>
      <c r="G1282">
        <v>2</v>
      </c>
      <c r="H1282">
        <v>18</v>
      </c>
      <c r="I1282" t="s">
        <v>1136</v>
      </c>
      <c r="J1282">
        <f>cocinacsv[[#This Row],[Precio Unitario]]-cocinacsv[[#This Row],[Costo Unitario]]</f>
        <v>12</v>
      </c>
      <c r="K1282">
        <f>cocinacsv[[#This Row],[Precio Unitario]]</f>
        <v>29</v>
      </c>
      <c r="L1282" s="1">
        <f>(cocinacsv[[#This Row],[Ganancia neta]]*cocinacsv[[#This Row],[Cantidad Ordenada]])/(cocinacsv[[#This Row],[Precio Unitario]]*cocinacsv[[#This Row],[Cantidad Ordenada]])</f>
        <v>0.41379310344827586</v>
      </c>
      <c r="M1282">
        <f>cocinacsv[[#This Row],[Ganancia bruta]]*cocinacsv[[#This Row],[Cantidad Ordenada]]</f>
        <v>58</v>
      </c>
    </row>
    <row r="1283" spans="1:13" x14ac:dyDescent="0.25">
      <c r="A1283">
        <v>521</v>
      </c>
      <c r="B1283">
        <v>18</v>
      </c>
      <c r="C1283" t="s">
        <v>38</v>
      </c>
      <c r="D1283" t="s">
        <v>1152</v>
      </c>
      <c r="E1283">
        <v>20</v>
      </c>
      <c r="F1283">
        <v>34</v>
      </c>
      <c r="G1283">
        <v>3</v>
      </c>
      <c r="H1283">
        <v>21</v>
      </c>
      <c r="I1283" t="s">
        <v>1137</v>
      </c>
      <c r="J1283">
        <f>cocinacsv[[#This Row],[Precio Unitario]]-cocinacsv[[#This Row],[Costo Unitario]]</f>
        <v>14</v>
      </c>
      <c r="K1283">
        <f>cocinacsv[[#This Row],[Precio Unitario]]</f>
        <v>34</v>
      </c>
      <c r="L1283" s="1">
        <f>(cocinacsv[[#This Row],[Ganancia neta]]*cocinacsv[[#This Row],[Cantidad Ordenada]])/(cocinacsv[[#This Row],[Precio Unitario]]*cocinacsv[[#This Row],[Cantidad Ordenada]])</f>
        <v>0.41176470588235292</v>
      </c>
      <c r="M1283">
        <f>cocinacsv[[#This Row],[Ganancia bruta]]*cocinacsv[[#This Row],[Cantidad Ordenada]]</f>
        <v>102</v>
      </c>
    </row>
    <row r="1284" spans="1:13" x14ac:dyDescent="0.25">
      <c r="A1284">
        <v>522</v>
      </c>
      <c r="B1284">
        <v>2</v>
      </c>
      <c r="C1284" t="s">
        <v>30</v>
      </c>
      <c r="D1284" t="s">
        <v>1147</v>
      </c>
      <c r="E1284">
        <v>16</v>
      </c>
      <c r="F1284">
        <v>28</v>
      </c>
      <c r="G1284">
        <v>3</v>
      </c>
      <c r="H1284">
        <v>47</v>
      </c>
      <c r="I1284" t="s">
        <v>1137</v>
      </c>
      <c r="J1284">
        <f>cocinacsv[[#This Row],[Precio Unitario]]-cocinacsv[[#This Row],[Costo Unitario]]</f>
        <v>12</v>
      </c>
      <c r="K1284">
        <f>cocinacsv[[#This Row],[Precio Unitario]]</f>
        <v>28</v>
      </c>
      <c r="L1284" s="1">
        <f>(cocinacsv[[#This Row],[Ganancia neta]]*cocinacsv[[#This Row],[Cantidad Ordenada]])/(cocinacsv[[#This Row],[Precio Unitario]]*cocinacsv[[#This Row],[Cantidad Ordenada]])</f>
        <v>0.42857142857142855</v>
      </c>
      <c r="M1284">
        <f>cocinacsv[[#This Row],[Ganancia bruta]]*cocinacsv[[#This Row],[Cantidad Ordenada]]</f>
        <v>84</v>
      </c>
    </row>
    <row r="1285" spans="1:13" x14ac:dyDescent="0.25">
      <c r="A1285">
        <v>523</v>
      </c>
      <c r="B1285">
        <v>4</v>
      </c>
      <c r="C1285" t="s">
        <v>50</v>
      </c>
      <c r="D1285" t="s">
        <v>1142</v>
      </c>
      <c r="E1285">
        <v>16</v>
      </c>
      <c r="F1285">
        <v>27</v>
      </c>
      <c r="G1285">
        <v>3</v>
      </c>
      <c r="H1285">
        <v>51</v>
      </c>
      <c r="I1285" t="s">
        <v>1136</v>
      </c>
      <c r="J1285">
        <f>cocinacsv[[#This Row],[Precio Unitario]]-cocinacsv[[#This Row],[Costo Unitario]]</f>
        <v>11</v>
      </c>
      <c r="K1285">
        <f>cocinacsv[[#This Row],[Precio Unitario]]</f>
        <v>27</v>
      </c>
      <c r="L1285" s="1">
        <f>(cocinacsv[[#This Row],[Ganancia neta]]*cocinacsv[[#This Row],[Cantidad Ordenada]])/(cocinacsv[[#This Row],[Precio Unitario]]*cocinacsv[[#This Row],[Cantidad Ordenada]])</f>
        <v>0.40740740740740738</v>
      </c>
      <c r="M1285">
        <f>cocinacsv[[#This Row],[Ganancia bruta]]*cocinacsv[[#This Row],[Cantidad Ordenada]]</f>
        <v>81</v>
      </c>
    </row>
    <row r="1286" spans="1:13" x14ac:dyDescent="0.25">
      <c r="A1286">
        <v>524</v>
      </c>
      <c r="B1286">
        <v>16</v>
      </c>
      <c r="C1286" t="s">
        <v>92</v>
      </c>
      <c r="D1286" t="s">
        <v>1151</v>
      </c>
      <c r="E1286">
        <v>13</v>
      </c>
      <c r="F1286">
        <v>22</v>
      </c>
      <c r="G1286">
        <v>1</v>
      </c>
      <c r="H1286">
        <v>46</v>
      </c>
      <c r="I1286" t="s">
        <v>1137</v>
      </c>
      <c r="J1286">
        <f>cocinacsv[[#This Row],[Precio Unitario]]-cocinacsv[[#This Row],[Costo Unitario]]</f>
        <v>9</v>
      </c>
      <c r="K1286">
        <f>cocinacsv[[#This Row],[Precio Unitario]]</f>
        <v>22</v>
      </c>
      <c r="L1286" s="1">
        <f>(cocinacsv[[#This Row],[Ganancia neta]]*cocinacsv[[#This Row],[Cantidad Ordenada]])/(cocinacsv[[#This Row],[Precio Unitario]]*cocinacsv[[#This Row],[Cantidad Ordenada]])</f>
        <v>0.40909090909090912</v>
      </c>
      <c r="M1286">
        <f>cocinacsv[[#This Row],[Ganancia bruta]]*cocinacsv[[#This Row],[Cantidad Ordenada]]</f>
        <v>22</v>
      </c>
    </row>
    <row r="1287" spans="1:13" x14ac:dyDescent="0.25">
      <c r="A1287">
        <v>524</v>
      </c>
      <c r="B1287">
        <v>16</v>
      </c>
      <c r="C1287" t="s">
        <v>50</v>
      </c>
      <c r="D1287" t="s">
        <v>1142</v>
      </c>
      <c r="E1287">
        <v>16</v>
      </c>
      <c r="F1287">
        <v>27</v>
      </c>
      <c r="G1287">
        <v>2</v>
      </c>
      <c r="H1287">
        <v>15</v>
      </c>
      <c r="I1287" t="s">
        <v>1136</v>
      </c>
      <c r="J1287">
        <f>cocinacsv[[#This Row],[Precio Unitario]]-cocinacsv[[#This Row],[Costo Unitario]]</f>
        <v>11</v>
      </c>
      <c r="K1287">
        <f>cocinacsv[[#This Row],[Precio Unitario]]</f>
        <v>27</v>
      </c>
      <c r="L1287" s="1">
        <f>(cocinacsv[[#This Row],[Ganancia neta]]*cocinacsv[[#This Row],[Cantidad Ordenada]])/(cocinacsv[[#This Row],[Precio Unitario]]*cocinacsv[[#This Row],[Cantidad Ordenada]])</f>
        <v>0.40740740740740738</v>
      </c>
      <c r="M1287">
        <f>cocinacsv[[#This Row],[Ganancia bruta]]*cocinacsv[[#This Row],[Cantidad Ordenada]]</f>
        <v>54</v>
      </c>
    </row>
    <row r="1288" spans="1:13" x14ac:dyDescent="0.25">
      <c r="A1288">
        <v>525</v>
      </c>
      <c r="B1288">
        <v>16</v>
      </c>
      <c r="C1288" t="s">
        <v>89</v>
      </c>
      <c r="D1288" t="s">
        <v>1154</v>
      </c>
      <c r="E1288">
        <v>14</v>
      </c>
      <c r="F1288">
        <v>23</v>
      </c>
      <c r="G1288">
        <v>3</v>
      </c>
      <c r="H1288">
        <v>23</v>
      </c>
      <c r="I1288" t="s">
        <v>1137</v>
      </c>
      <c r="J1288">
        <f>cocinacsv[[#This Row],[Precio Unitario]]-cocinacsv[[#This Row],[Costo Unitario]]</f>
        <v>9</v>
      </c>
      <c r="K1288">
        <f>cocinacsv[[#This Row],[Precio Unitario]]</f>
        <v>23</v>
      </c>
      <c r="L1288" s="1">
        <f>(cocinacsv[[#This Row],[Ganancia neta]]*cocinacsv[[#This Row],[Cantidad Ordenada]])/(cocinacsv[[#This Row],[Precio Unitario]]*cocinacsv[[#This Row],[Cantidad Ordenada]])</f>
        <v>0.39130434782608697</v>
      </c>
      <c r="M1288">
        <f>cocinacsv[[#This Row],[Ganancia bruta]]*cocinacsv[[#This Row],[Cantidad Ordenada]]</f>
        <v>69</v>
      </c>
    </row>
    <row r="1289" spans="1:13" x14ac:dyDescent="0.25">
      <c r="A1289">
        <v>525</v>
      </c>
      <c r="B1289">
        <v>16</v>
      </c>
      <c r="C1289" t="s">
        <v>19</v>
      </c>
      <c r="D1289" t="s">
        <v>1149</v>
      </c>
      <c r="E1289">
        <v>21</v>
      </c>
      <c r="F1289">
        <v>35</v>
      </c>
      <c r="G1289">
        <v>1</v>
      </c>
      <c r="H1289">
        <v>14</v>
      </c>
      <c r="I1289" t="s">
        <v>1136</v>
      </c>
      <c r="J1289">
        <f>cocinacsv[[#This Row],[Precio Unitario]]-cocinacsv[[#This Row],[Costo Unitario]]</f>
        <v>14</v>
      </c>
      <c r="K1289">
        <f>cocinacsv[[#This Row],[Precio Unitario]]</f>
        <v>35</v>
      </c>
      <c r="L1289" s="1">
        <f>(cocinacsv[[#This Row],[Ganancia neta]]*cocinacsv[[#This Row],[Cantidad Ordenada]])/(cocinacsv[[#This Row],[Precio Unitario]]*cocinacsv[[#This Row],[Cantidad Ordenada]])</f>
        <v>0.4</v>
      </c>
      <c r="M1289">
        <f>cocinacsv[[#This Row],[Ganancia bruta]]*cocinacsv[[#This Row],[Cantidad Ordenada]]</f>
        <v>35</v>
      </c>
    </row>
    <row r="1290" spans="1:13" x14ac:dyDescent="0.25">
      <c r="A1290">
        <v>525</v>
      </c>
      <c r="B1290">
        <v>16</v>
      </c>
      <c r="C1290" t="s">
        <v>56</v>
      </c>
      <c r="D1290" t="s">
        <v>1141</v>
      </c>
      <c r="E1290">
        <v>19</v>
      </c>
      <c r="F1290">
        <v>31</v>
      </c>
      <c r="G1290">
        <v>3</v>
      </c>
      <c r="H1290">
        <v>40</v>
      </c>
      <c r="I1290" t="s">
        <v>1137</v>
      </c>
      <c r="J1290">
        <f>cocinacsv[[#This Row],[Precio Unitario]]-cocinacsv[[#This Row],[Costo Unitario]]</f>
        <v>12</v>
      </c>
      <c r="K1290">
        <f>cocinacsv[[#This Row],[Precio Unitario]]</f>
        <v>31</v>
      </c>
      <c r="L1290" s="1">
        <f>(cocinacsv[[#This Row],[Ganancia neta]]*cocinacsv[[#This Row],[Cantidad Ordenada]])/(cocinacsv[[#This Row],[Precio Unitario]]*cocinacsv[[#This Row],[Cantidad Ordenada]])</f>
        <v>0.38709677419354838</v>
      </c>
      <c r="M1290">
        <f>cocinacsv[[#This Row],[Ganancia bruta]]*cocinacsv[[#This Row],[Cantidad Ordenada]]</f>
        <v>93</v>
      </c>
    </row>
    <row r="1291" spans="1:13" x14ac:dyDescent="0.25">
      <c r="A1291">
        <v>526</v>
      </c>
      <c r="B1291">
        <v>4</v>
      </c>
      <c r="C1291" t="s">
        <v>112</v>
      </c>
      <c r="D1291" t="s">
        <v>1146</v>
      </c>
      <c r="E1291">
        <v>20</v>
      </c>
      <c r="F1291">
        <v>33</v>
      </c>
      <c r="G1291">
        <v>1</v>
      </c>
      <c r="H1291">
        <v>22</v>
      </c>
      <c r="I1291" t="s">
        <v>1136</v>
      </c>
      <c r="J1291">
        <f>cocinacsv[[#This Row],[Precio Unitario]]-cocinacsv[[#This Row],[Costo Unitario]]</f>
        <v>13</v>
      </c>
      <c r="K1291">
        <f>cocinacsv[[#This Row],[Precio Unitario]]</f>
        <v>33</v>
      </c>
      <c r="L1291" s="1">
        <f>(cocinacsv[[#This Row],[Ganancia neta]]*cocinacsv[[#This Row],[Cantidad Ordenada]])/(cocinacsv[[#This Row],[Precio Unitario]]*cocinacsv[[#This Row],[Cantidad Ordenada]])</f>
        <v>0.39393939393939392</v>
      </c>
      <c r="M1291">
        <f>cocinacsv[[#This Row],[Ganancia bruta]]*cocinacsv[[#This Row],[Cantidad Ordenada]]</f>
        <v>33</v>
      </c>
    </row>
    <row r="1292" spans="1:13" x14ac:dyDescent="0.25">
      <c r="A1292">
        <v>527</v>
      </c>
      <c r="B1292">
        <v>19</v>
      </c>
      <c r="C1292" t="s">
        <v>50</v>
      </c>
      <c r="D1292" t="s">
        <v>1142</v>
      </c>
      <c r="E1292">
        <v>16</v>
      </c>
      <c r="F1292">
        <v>27</v>
      </c>
      <c r="G1292">
        <v>2</v>
      </c>
      <c r="H1292">
        <v>31</v>
      </c>
      <c r="I1292" t="s">
        <v>1136</v>
      </c>
      <c r="J1292">
        <f>cocinacsv[[#This Row],[Precio Unitario]]-cocinacsv[[#This Row],[Costo Unitario]]</f>
        <v>11</v>
      </c>
      <c r="K1292">
        <f>cocinacsv[[#This Row],[Precio Unitario]]</f>
        <v>27</v>
      </c>
      <c r="L1292" s="1">
        <f>(cocinacsv[[#This Row],[Ganancia neta]]*cocinacsv[[#This Row],[Cantidad Ordenada]])/(cocinacsv[[#This Row],[Precio Unitario]]*cocinacsv[[#This Row],[Cantidad Ordenada]])</f>
        <v>0.40740740740740738</v>
      </c>
      <c r="M1292">
        <f>cocinacsv[[#This Row],[Ganancia bruta]]*cocinacsv[[#This Row],[Cantidad Ordenada]]</f>
        <v>54</v>
      </c>
    </row>
    <row r="1293" spans="1:13" x14ac:dyDescent="0.25">
      <c r="A1293">
        <v>528</v>
      </c>
      <c r="B1293">
        <v>14</v>
      </c>
      <c r="C1293" t="s">
        <v>66</v>
      </c>
      <c r="D1293" t="s">
        <v>1153</v>
      </c>
      <c r="E1293">
        <v>12</v>
      </c>
      <c r="F1293">
        <v>20</v>
      </c>
      <c r="G1293">
        <v>1</v>
      </c>
      <c r="H1293">
        <v>29</v>
      </c>
      <c r="I1293" t="s">
        <v>1136</v>
      </c>
      <c r="J1293">
        <f>cocinacsv[[#This Row],[Precio Unitario]]-cocinacsv[[#This Row],[Costo Unitario]]</f>
        <v>8</v>
      </c>
      <c r="K1293">
        <f>cocinacsv[[#This Row],[Precio Unitario]]</f>
        <v>20</v>
      </c>
      <c r="L1293" s="1">
        <f>(cocinacsv[[#This Row],[Ganancia neta]]*cocinacsv[[#This Row],[Cantidad Ordenada]])/(cocinacsv[[#This Row],[Precio Unitario]]*cocinacsv[[#This Row],[Cantidad Ordenada]])</f>
        <v>0.4</v>
      </c>
      <c r="M1293">
        <f>cocinacsv[[#This Row],[Ganancia bruta]]*cocinacsv[[#This Row],[Cantidad Ordenada]]</f>
        <v>20</v>
      </c>
    </row>
    <row r="1294" spans="1:13" x14ac:dyDescent="0.25">
      <c r="A1294">
        <v>528</v>
      </c>
      <c r="B1294">
        <v>14</v>
      </c>
      <c r="C1294" t="s">
        <v>34</v>
      </c>
      <c r="D1294" t="s">
        <v>1143</v>
      </c>
      <c r="E1294">
        <v>25</v>
      </c>
      <c r="F1294">
        <v>40</v>
      </c>
      <c r="G1294">
        <v>1</v>
      </c>
      <c r="H1294">
        <v>47</v>
      </c>
      <c r="I1294" t="s">
        <v>1136</v>
      </c>
      <c r="J1294">
        <f>cocinacsv[[#This Row],[Precio Unitario]]-cocinacsv[[#This Row],[Costo Unitario]]</f>
        <v>15</v>
      </c>
      <c r="K1294">
        <f>cocinacsv[[#This Row],[Precio Unitario]]</f>
        <v>40</v>
      </c>
      <c r="L1294" s="1">
        <f>(cocinacsv[[#This Row],[Ganancia neta]]*cocinacsv[[#This Row],[Cantidad Ordenada]])/(cocinacsv[[#This Row],[Precio Unitario]]*cocinacsv[[#This Row],[Cantidad Ordenada]])</f>
        <v>0.375</v>
      </c>
      <c r="M1294">
        <f>cocinacsv[[#This Row],[Ganancia bruta]]*cocinacsv[[#This Row],[Cantidad Ordenada]]</f>
        <v>40</v>
      </c>
    </row>
    <row r="1295" spans="1:13" x14ac:dyDescent="0.25">
      <c r="A1295">
        <v>528</v>
      </c>
      <c r="B1295">
        <v>14</v>
      </c>
      <c r="C1295" t="s">
        <v>46</v>
      </c>
      <c r="D1295" t="s">
        <v>1156</v>
      </c>
      <c r="E1295">
        <v>10</v>
      </c>
      <c r="F1295">
        <v>18</v>
      </c>
      <c r="G1295">
        <v>1</v>
      </c>
      <c r="H1295">
        <v>45</v>
      </c>
      <c r="I1295" t="s">
        <v>1137</v>
      </c>
      <c r="J1295">
        <f>cocinacsv[[#This Row],[Precio Unitario]]-cocinacsv[[#This Row],[Costo Unitario]]</f>
        <v>8</v>
      </c>
      <c r="K1295">
        <f>cocinacsv[[#This Row],[Precio Unitario]]</f>
        <v>18</v>
      </c>
      <c r="L1295" s="1">
        <f>(cocinacsv[[#This Row],[Ganancia neta]]*cocinacsv[[#This Row],[Cantidad Ordenada]])/(cocinacsv[[#This Row],[Precio Unitario]]*cocinacsv[[#This Row],[Cantidad Ordenada]])</f>
        <v>0.44444444444444442</v>
      </c>
      <c r="M1295">
        <f>cocinacsv[[#This Row],[Ganancia bruta]]*cocinacsv[[#This Row],[Cantidad Ordenada]]</f>
        <v>18</v>
      </c>
    </row>
    <row r="1296" spans="1:13" x14ac:dyDescent="0.25">
      <c r="A1296">
        <v>529</v>
      </c>
      <c r="B1296">
        <v>1</v>
      </c>
      <c r="C1296" t="s">
        <v>38</v>
      </c>
      <c r="D1296" t="s">
        <v>1152</v>
      </c>
      <c r="E1296">
        <v>20</v>
      </c>
      <c r="F1296">
        <v>34</v>
      </c>
      <c r="G1296">
        <v>1</v>
      </c>
      <c r="H1296">
        <v>24</v>
      </c>
      <c r="I1296" t="s">
        <v>1137</v>
      </c>
      <c r="J1296">
        <f>cocinacsv[[#This Row],[Precio Unitario]]-cocinacsv[[#This Row],[Costo Unitario]]</f>
        <v>14</v>
      </c>
      <c r="K1296">
        <f>cocinacsv[[#This Row],[Precio Unitario]]</f>
        <v>34</v>
      </c>
      <c r="L1296" s="1">
        <f>(cocinacsv[[#This Row],[Ganancia neta]]*cocinacsv[[#This Row],[Cantidad Ordenada]])/(cocinacsv[[#This Row],[Precio Unitario]]*cocinacsv[[#This Row],[Cantidad Ordenada]])</f>
        <v>0.41176470588235292</v>
      </c>
      <c r="M1296">
        <f>cocinacsv[[#This Row],[Ganancia bruta]]*cocinacsv[[#This Row],[Cantidad Ordenada]]</f>
        <v>34</v>
      </c>
    </row>
    <row r="1297" spans="1:13" x14ac:dyDescent="0.25">
      <c r="A1297">
        <v>529</v>
      </c>
      <c r="B1297">
        <v>1</v>
      </c>
      <c r="C1297" t="s">
        <v>44</v>
      </c>
      <c r="D1297" t="s">
        <v>1144</v>
      </c>
      <c r="E1297">
        <v>22</v>
      </c>
      <c r="F1297">
        <v>36</v>
      </c>
      <c r="G1297">
        <v>2</v>
      </c>
      <c r="H1297">
        <v>51</v>
      </c>
      <c r="I1297" t="s">
        <v>1136</v>
      </c>
      <c r="J1297">
        <f>cocinacsv[[#This Row],[Precio Unitario]]-cocinacsv[[#This Row],[Costo Unitario]]</f>
        <v>14</v>
      </c>
      <c r="K1297">
        <f>cocinacsv[[#This Row],[Precio Unitario]]</f>
        <v>36</v>
      </c>
      <c r="L1297" s="1">
        <f>(cocinacsv[[#This Row],[Ganancia neta]]*cocinacsv[[#This Row],[Cantidad Ordenada]])/(cocinacsv[[#This Row],[Precio Unitario]]*cocinacsv[[#This Row],[Cantidad Ordenada]])</f>
        <v>0.3888888888888889</v>
      </c>
      <c r="M1297">
        <f>cocinacsv[[#This Row],[Ganancia bruta]]*cocinacsv[[#This Row],[Cantidad Ordenada]]</f>
        <v>72</v>
      </c>
    </row>
    <row r="1298" spans="1:13" x14ac:dyDescent="0.25">
      <c r="A1298">
        <v>529</v>
      </c>
      <c r="B1298">
        <v>1</v>
      </c>
      <c r="C1298" t="s">
        <v>89</v>
      </c>
      <c r="D1298" t="s">
        <v>1154</v>
      </c>
      <c r="E1298">
        <v>14</v>
      </c>
      <c r="F1298">
        <v>23</v>
      </c>
      <c r="G1298">
        <v>2</v>
      </c>
      <c r="H1298">
        <v>27</v>
      </c>
      <c r="I1298" t="s">
        <v>1137</v>
      </c>
      <c r="J1298">
        <f>cocinacsv[[#This Row],[Precio Unitario]]-cocinacsv[[#This Row],[Costo Unitario]]</f>
        <v>9</v>
      </c>
      <c r="K1298">
        <f>cocinacsv[[#This Row],[Precio Unitario]]</f>
        <v>23</v>
      </c>
      <c r="L1298" s="1">
        <f>(cocinacsv[[#This Row],[Ganancia neta]]*cocinacsv[[#This Row],[Cantidad Ordenada]])/(cocinacsv[[#This Row],[Precio Unitario]]*cocinacsv[[#This Row],[Cantidad Ordenada]])</f>
        <v>0.39130434782608697</v>
      </c>
      <c r="M1298">
        <f>cocinacsv[[#This Row],[Ganancia bruta]]*cocinacsv[[#This Row],[Cantidad Ordenada]]</f>
        <v>46</v>
      </c>
    </row>
    <row r="1299" spans="1:13" x14ac:dyDescent="0.25">
      <c r="A1299">
        <v>529</v>
      </c>
      <c r="B1299">
        <v>1</v>
      </c>
      <c r="C1299" t="s">
        <v>30</v>
      </c>
      <c r="D1299" t="s">
        <v>1147</v>
      </c>
      <c r="E1299">
        <v>16</v>
      </c>
      <c r="F1299">
        <v>28</v>
      </c>
      <c r="G1299">
        <v>2</v>
      </c>
      <c r="H1299">
        <v>55</v>
      </c>
      <c r="I1299" t="s">
        <v>1136</v>
      </c>
      <c r="J1299">
        <f>cocinacsv[[#This Row],[Precio Unitario]]-cocinacsv[[#This Row],[Costo Unitario]]</f>
        <v>12</v>
      </c>
      <c r="K1299">
        <f>cocinacsv[[#This Row],[Precio Unitario]]</f>
        <v>28</v>
      </c>
      <c r="L1299" s="1">
        <f>(cocinacsv[[#This Row],[Ganancia neta]]*cocinacsv[[#This Row],[Cantidad Ordenada]])/(cocinacsv[[#This Row],[Precio Unitario]]*cocinacsv[[#This Row],[Cantidad Ordenada]])</f>
        <v>0.42857142857142855</v>
      </c>
      <c r="M1299">
        <f>cocinacsv[[#This Row],[Ganancia bruta]]*cocinacsv[[#This Row],[Cantidad Ordenada]]</f>
        <v>56</v>
      </c>
    </row>
    <row r="1300" spans="1:13" x14ac:dyDescent="0.25">
      <c r="A1300">
        <v>530</v>
      </c>
      <c r="B1300">
        <v>7</v>
      </c>
      <c r="C1300" t="s">
        <v>46</v>
      </c>
      <c r="D1300" t="s">
        <v>1156</v>
      </c>
      <c r="E1300">
        <v>10</v>
      </c>
      <c r="F1300">
        <v>18</v>
      </c>
      <c r="G1300">
        <v>3</v>
      </c>
      <c r="H1300">
        <v>37</v>
      </c>
      <c r="I1300" t="s">
        <v>1137</v>
      </c>
      <c r="J1300">
        <f>cocinacsv[[#This Row],[Precio Unitario]]-cocinacsv[[#This Row],[Costo Unitario]]</f>
        <v>8</v>
      </c>
      <c r="K1300">
        <f>cocinacsv[[#This Row],[Precio Unitario]]</f>
        <v>18</v>
      </c>
      <c r="L1300" s="1">
        <f>(cocinacsv[[#This Row],[Ganancia neta]]*cocinacsv[[#This Row],[Cantidad Ordenada]])/(cocinacsv[[#This Row],[Precio Unitario]]*cocinacsv[[#This Row],[Cantidad Ordenada]])</f>
        <v>0.44444444444444442</v>
      </c>
      <c r="M1300">
        <f>cocinacsv[[#This Row],[Ganancia bruta]]*cocinacsv[[#This Row],[Cantidad Ordenada]]</f>
        <v>54</v>
      </c>
    </row>
    <row r="1301" spans="1:13" x14ac:dyDescent="0.25">
      <c r="A1301">
        <v>530</v>
      </c>
      <c r="B1301">
        <v>7</v>
      </c>
      <c r="C1301" t="s">
        <v>30</v>
      </c>
      <c r="D1301" t="s">
        <v>1147</v>
      </c>
      <c r="E1301">
        <v>16</v>
      </c>
      <c r="F1301">
        <v>28</v>
      </c>
      <c r="G1301">
        <v>2</v>
      </c>
      <c r="H1301">
        <v>50</v>
      </c>
      <c r="I1301" t="s">
        <v>1137</v>
      </c>
      <c r="J1301">
        <f>cocinacsv[[#This Row],[Precio Unitario]]-cocinacsv[[#This Row],[Costo Unitario]]</f>
        <v>12</v>
      </c>
      <c r="K1301">
        <f>cocinacsv[[#This Row],[Precio Unitario]]</f>
        <v>28</v>
      </c>
      <c r="L1301" s="1">
        <f>(cocinacsv[[#This Row],[Ganancia neta]]*cocinacsv[[#This Row],[Cantidad Ordenada]])/(cocinacsv[[#This Row],[Precio Unitario]]*cocinacsv[[#This Row],[Cantidad Ordenada]])</f>
        <v>0.42857142857142855</v>
      </c>
      <c r="M1301">
        <f>cocinacsv[[#This Row],[Ganancia bruta]]*cocinacsv[[#This Row],[Cantidad Ordenada]]</f>
        <v>56</v>
      </c>
    </row>
    <row r="1302" spans="1:13" x14ac:dyDescent="0.25">
      <c r="A1302">
        <v>530</v>
      </c>
      <c r="B1302">
        <v>7</v>
      </c>
      <c r="C1302" t="s">
        <v>60</v>
      </c>
      <c r="D1302" t="s">
        <v>1158</v>
      </c>
      <c r="E1302">
        <v>15</v>
      </c>
      <c r="F1302">
        <v>25</v>
      </c>
      <c r="G1302">
        <v>2</v>
      </c>
      <c r="H1302">
        <v>19</v>
      </c>
      <c r="I1302" t="s">
        <v>1136</v>
      </c>
      <c r="J1302">
        <f>cocinacsv[[#This Row],[Precio Unitario]]-cocinacsv[[#This Row],[Costo Unitario]]</f>
        <v>10</v>
      </c>
      <c r="K1302">
        <f>cocinacsv[[#This Row],[Precio Unitario]]</f>
        <v>25</v>
      </c>
      <c r="L1302" s="1">
        <f>(cocinacsv[[#This Row],[Ganancia neta]]*cocinacsv[[#This Row],[Cantidad Ordenada]])/(cocinacsv[[#This Row],[Precio Unitario]]*cocinacsv[[#This Row],[Cantidad Ordenada]])</f>
        <v>0.4</v>
      </c>
      <c r="M1302">
        <f>cocinacsv[[#This Row],[Ganancia bruta]]*cocinacsv[[#This Row],[Cantidad Ordenada]]</f>
        <v>50</v>
      </c>
    </row>
    <row r="1303" spans="1:13" x14ac:dyDescent="0.25">
      <c r="A1303">
        <v>531</v>
      </c>
      <c r="B1303">
        <v>9</v>
      </c>
      <c r="C1303" t="s">
        <v>42</v>
      </c>
      <c r="D1303" t="s">
        <v>1155</v>
      </c>
      <c r="E1303">
        <v>13</v>
      </c>
      <c r="F1303">
        <v>21</v>
      </c>
      <c r="G1303">
        <v>3</v>
      </c>
      <c r="H1303">
        <v>41</v>
      </c>
      <c r="I1303" t="s">
        <v>1136</v>
      </c>
      <c r="J1303">
        <f>cocinacsv[[#This Row],[Precio Unitario]]-cocinacsv[[#This Row],[Costo Unitario]]</f>
        <v>8</v>
      </c>
      <c r="K1303">
        <f>cocinacsv[[#This Row],[Precio Unitario]]</f>
        <v>21</v>
      </c>
      <c r="L1303" s="1">
        <f>(cocinacsv[[#This Row],[Ganancia neta]]*cocinacsv[[#This Row],[Cantidad Ordenada]])/(cocinacsv[[#This Row],[Precio Unitario]]*cocinacsv[[#This Row],[Cantidad Ordenada]])</f>
        <v>0.38095238095238093</v>
      </c>
      <c r="M1303">
        <f>cocinacsv[[#This Row],[Ganancia bruta]]*cocinacsv[[#This Row],[Cantidad Ordenada]]</f>
        <v>63</v>
      </c>
    </row>
    <row r="1304" spans="1:13" x14ac:dyDescent="0.25">
      <c r="A1304">
        <v>531</v>
      </c>
      <c r="B1304">
        <v>9</v>
      </c>
      <c r="C1304" t="s">
        <v>34</v>
      </c>
      <c r="D1304" t="s">
        <v>1143</v>
      </c>
      <c r="E1304">
        <v>25</v>
      </c>
      <c r="F1304">
        <v>40</v>
      </c>
      <c r="G1304">
        <v>1</v>
      </c>
      <c r="H1304">
        <v>43</v>
      </c>
      <c r="I1304" t="s">
        <v>1136</v>
      </c>
      <c r="J1304">
        <f>cocinacsv[[#This Row],[Precio Unitario]]-cocinacsv[[#This Row],[Costo Unitario]]</f>
        <v>15</v>
      </c>
      <c r="K1304">
        <f>cocinacsv[[#This Row],[Precio Unitario]]</f>
        <v>40</v>
      </c>
      <c r="L1304" s="1">
        <f>(cocinacsv[[#This Row],[Ganancia neta]]*cocinacsv[[#This Row],[Cantidad Ordenada]])/(cocinacsv[[#This Row],[Precio Unitario]]*cocinacsv[[#This Row],[Cantidad Ordenada]])</f>
        <v>0.375</v>
      </c>
      <c r="M1304">
        <f>cocinacsv[[#This Row],[Ganancia bruta]]*cocinacsv[[#This Row],[Cantidad Ordenada]]</f>
        <v>40</v>
      </c>
    </row>
    <row r="1305" spans="1:13" x14ac:dyDescent="0.25">
      <c r="A1305">
        <v>531</v>
      </c>
      <c r="B1305">
        <v>9</v>
      </c>
      <c r="C1305" t="s">
        <v>46</v>
      </c>
      <c r="D1305" t="s">
        <v>1156</v>
      </c>
      <c r="E1305">
        <v>10</v>
      </c>
      <c r="F1305">
        <v>18</v>
      </c>
      <c r="G1305">
        <v>3</v>
      </c>
      <c r="H1305">
        <v>56</v>
      </c>
      <c r="I1305" t="s">
        <v>1137</v>
      </c>
      <c r="J1305">
        <f>cocinacsv[[#This Row],[Precio Unitario]]-cocinacsv[[#This Row],[Costo Unitario]]</f>
        <v>8</v>
      </c>
      <c r="K1305">
        <f>cocinacsv[[#This Row],[Precio Unitario]]</f>
        <v>18</v>
      </c>
      <c r="L1305" s="1">
        <f>(cocinacsv[[#This Row],[Ganancia neta]]*cocinacsv[[#This Row],[Cantidad Ordenada]])/(cocinacsv[[#This Row],[Precio Unitario]]*cocinacsv[[#This Row],[Cantidad Ordenada]])</f>
        <v>0.44444444444444442</v>
      </c>
      <c r="M1305">
        <f>cocinacsv[[#This Row],[Ganancia bruta]]*cocinacsv[[#This Row],[Cantidad Ordenada]]</f>
        <v>54</v>
      </c>
    </row>
    <row r="1306" spans="1:13" x14ac:dyDescent="0.25">
      <c r="A1306">
        <v>531</v>
      </c>
      <c r="B1306">
        <v>9</v>
      </c>
      <c r="C1306" t="s">
        <v>26</v>
      </c>
      <c r="D1306" t="s">
        <v>1145</v>
      </c>
      <c r="E1306">
        <v>17</v>
      </c>
      <c r="F1306">
        <v>29</v>
      </c>
      <c r="G1306">
        <v>3</v>
      </c>
      <c r="H1306">
        <v>59</v>
      </c>
      <c r="I1306" t="s">
        <v>1137</v>
      </c>
      <c r="J1306">
        <f>cocinacsv[[#This Row],[Precio Unitario]]-cocinacsv[[#This Row],[Costo Unitario]]</f>
        <v>12</v>
      </c>
      <c r="K1306">
        <f>cocinacsv[[#This Row],[Precio Unitario]]</f>
        <v>29</v>
      </c>
      <c r="L1306" s="1">
        <f>(cocinacsv[[#This Row],[Ganancia neta]]*cocinacsv[[#This Row],[Cantidad Ordenada]])/(cocinacsv[[#This Row],[Precio Unitario]]*cocinacsv[[#This Row],[Cantidad Ordenada]])</f>
        <v>0.41379310344827586</v>
      </c>
      <c r="M1306">
        <f>cocinacsv[[#This Row],[Ganancia bruta]]*cocinacsv[[#This Row],[Cantidad Ordenada]]</f>
        <v>87</v>
      </c>
    </row>
    <row r="1307" spans="1:13" x14ac:dyDescent="0.25">
      <c r="A1307">
        <v>532</v>
      </c>
      <c r="B1307">
        <v>13</v>
      </c>
      <c r="C1307" t="s">
        <v>42</v>
      </c>
      <c r="D1307" t="s">
        <v>1155</v>
      </c>
      <c r="E1307">
        <v>13</v>
      </c>
      <c r="F1307">
        <v>21</v>
      </c>
      <c r="G1307">
        <v>1</v>
      </c>
      <c r="H1307">
        <v>24</v>
      </c>
      <c r="I1307" t="s">
        <v>1137</v>
      </c>
      <c r="J1307">
        <f>cocinacsv[[#This Row],[Precio Unitario]]-cocinacsv[[#This Row],[Costo Unitario]]</f>
        <v>8</v>
      </c>
      <c r="K1307">
        <f>cocinacsv[[#This Row],[Precio Unitario]]</f>
        <v>21</v>
      </c>
      <c r="L1307" s="1">
        <f>(cocinacsv[[#This Row],[Ganancia neta]]*cocinacsv[[#This Row],[Cantidad Ordenada]])/(cocinacsv[[#This Row],[Precio Unitario]]*cocinacsv[[#This Row],[Cantidad Ordenada]])</f>
        <v>0.38095238095238093</v>
      </c>
      <c r="M1307">
        <f>cocinacsv[[#This Row],[Ganancia bruta]]*cocinacsv[[#This Row],[Cantidad Ordenada]]</f>
        <v>21</v>
      </c>
    </row>
    <row r="1308" spans="1:13" x14ac:dyDescent="0.25">
      <c r="A1308">
        <v>532</v>
      </c>
      <c r="B1308">
        <v>13</v>
      </c>
      <c r="C1308" t="s">
        <v>71</v>
      </c>
      <c r="D1308" t="s">
        <v>1157</v>
      </c>
      <c r="E1308">
        <v>15</v>
      </c>
      <c r="F1308">
        <v>26</v>
      </c>
      <c r="G1308">
        <v>2</v>
      </c>
      <c r="H1308">
        <v>28</v>
      </c>
      <c r="I1308" t="s">
        <v>1136</v>
      </c>
      <c r="J1308">
        <f>cocinacsv[[#This Row],[Precio Unitario]]-cocinacsv[[#This Row],[Costo Unitario]]</f>
        <v>11</v>
      </c>
      <c r="K1308">
        <f>cocinacsv[[#This Row],[Precio Unitario]]</f>
        <v>26</v>
      </c>
      <c r="L1308" s="1">
        <f>(cocinacsv[[#This Row],[Ganancia neta]]*cocinacsv[[#This Row],[Cantidad Ordenada]])/(cocinacsv[[#This Row],[Precio Unitario]]*cocinacsv[[#This Row],[Cantidad Ordenada]])</f>
        <v>0.42307692307692307</v>
      </c>
      <c r="M1308">
        <f>cocinacsv[[#This Row],[Ganancia bruta]]*cocinacsv[[#This Row],[Cantidad Ordenada]]</f>
        <v>52</v>
      </c>
    </row>
    <row r="1309" spans="1:13" x14ac:dyDescent="0.25">
      <c r="A1309">
        <v>532</v>
      </c>
      <c r="B1309">
        <v>13</v>
      </c>
      <c r="C1309" t="s">
        <v>105</v>
      </c>
      <c r="D1309" t="s">
        <v>1150</v>
      </c>
      <c r="E1309">
        <v>19</v>
      </c>
      <c r="F1309">
        <v>32</v>
      </c>
      <c r="G1309">
        <v>2</v>
      </c>
      <c r="H1309">
        <v>7</v>
      </c>
      <c r="I1309" t="s">
        <v>1137</v>
      </c>
      <c r="J1309">
        <f>cocinacsv[[#This Row],[Precio Unitario]]-cocinacsv[[#This Row],[Costo Unitario]]</f>
        <v>13</v>
      </c>
      <c r="K1309">
        <f>cocinacsv[[#This Row],[Precio Unitario]]</f>
        <v>32</v>
      </c>
      <c r="L1309" s="1">
        <f>(cocinacsv[[#This Row],[Ganancia neta]]*cocinacsv[[#This Row],[Cantidad Ordenada]])/(cocinacsv[[#This Row],[Precio Unitario]]*cocinacsv[[#This Row],[Cantidad Ordenada]])</f>
        <v>0.40625</v>
      </c>
      <c r="M1309">
        <f>cocinacsv[[#This Row],[Ganancia bruta]]*cocinacsv[[#This Row],[Cantidad Ordenada]]</f>
        <v>64</v>
      </c>
    </row>
    <row r="1310" spans="1:13" x14ac:dyDescent="0.25">
      <c r="A1310">
        <v>533</v>
      </c>
      <c r="B1310">
        <v>1</v>
      </c>
      <c r="C1310" t="s">
        <v>66</v>
      </c>
      <c r="D1310" t="s">
        <v>1153</v>
      </c>
      <c r="E1310">
        <v>12</v>
      </c>
      <c r="F1310">
        <v>20</v>
      </c>
      <c r="G1310">
        <v>1</v>
      </c>
      <c r="H1310">
        <v>34</v>
      </c>
      <c r="I1310" t="s">
        <v>1136</v>
      </c>
      <c r="J1310">
        <f>cocinacsv[[#This Row],[Precio Unitario]]-cocinacsv[[#This Row],[Costo Unitario]]</f>
        <v>8</v>
      </c>
      <c r="K1310">
        <f>cocinacsv[[#This Row],[Precio Unitario]]</f>
        <v>20</v>
      </c>
      <c r="L1310" s="1">
        <f>(cocinacsv[[#This Row],[Ganancia neta]]*cocinacsv[[#This Row],[Cantidad Ordenada]])/(cocinacsv[[#This Row],[Precio Unitario]]*cocinacsv[[#This Row],[Cantidad Ordenada]])</f>
        <v>0.4</v>
      </c>
      <c r="M1310">
        <f>cocinacsv[[#This Row],[Ganancia bruta]]*cocinacsv[[#This Row],[Cantidad Ordenada]]</f>
        <v>20</v>
      </c>
    </row>
    <row r="1311" spans="1:13" x14ac:dyDescent="0.25">
      <c r="A1311">
        <v>533</v>
      </c>
      <c r="B1311">
        <v>1</v>
      </c>
      <c r="C1311" t="s">
        <v>42</v>
      </c>
      <c r="D1311" t="s">
        <v>1155</v>
      </c>
      <c r="E1311">
        <v>13</v>
      </c>
      <c r="F1311">
        <v>21</v>
      </c>
      <c r="G1311">
        <v>1</v>
      </c>
      <c r="H1311">
        <v>14</v>
      </c>
      <c r="I1311" t="s">
        <v>1137</v>
      </c>
      <c r="J1311">
        <f>cocinacsv[[#This Row],[Precio Unitario]]-cocinacsv[[#This Row],[Costo Unitario]]</f>
        <v>8</v>
      </c>
      <c r="K1311">
        <f>cocinacsv[[#This Row],[Precio Unitario]]</f>
        <v>21</v>
      </c>
      <c r="L1311" s="1">
        <f>(cocinacsv[[#This Row],[Ganancia neta]]*cocinacsv[[#This Row],[Cantidad Ordenada]])/(cocinacsv[[#This Row],[Precio Unitario]]*cocinacsv[[#This Row],[Cantidad Ordenada]])</f>
        <v>0.38095238095238093</v>
      </c>
      <c r="M1311">
        <f>cocinacsv[[#This Row],[Ganancia bruta]]*cocinacsv[[#This Row],[Cantidad Ordenada]]</f>
        <v>21</v>
      </c>
    </row>
    <row r="1312" spans="1:13" x14ac:dyDescent="0.25">
      <c r="A1312">
        <v>534</v>
      </c>
      <c r="B1312">
        <v>1</v>
      </c>
      <c r="C1312" t="s">
        <v>75</v>
      </c>
      <c r="D1312" t="s">
        <v>1139</v>
      </c>
      <c r="E1312">
        <v>14</v>
      </c>
      <c r="F1312">
        <v>24</v>
      </c>
      <c r="G1312">
        <v>2</v>
      </c>
      <c r="H1312">
        <v>56</v>
      </c>
      <c r="I1312" t="s">
        <v>1137</v>
      </c>
      <c r="J1312">
        <f>cocinacsv[[#This Row],[Precio Unitario]]-cocinacsv[[#This Row],[Costo Unitario]]</f>
        <v>10</v>
      </c>
      <c r="K1312">
        <f>cocinacsv[[#This Row],[Precio Unitario]]</f>
        <v>24</v>
      </c>
      <c r="L1312" s="1">
        <f>(cocinacsv[[#This Row],[Ganancia neta]]*cocinacsv[[#This Row],[Cantidad Ordenada]])/(cocinacsv[[#This Row],[Precio Unitario]]*cocinacsv[[#This Row],[Cantidad Ordenada]])</f>
        <v>0.41666666666666669</v>
      </c>
      <c r="M1312">
        <f>cocinacsv[[#This Row],[Ganancia bruta]]*cocinacsv[[#This Row],[Cantidad Ordenada]]</f>
        <v>48</v>
      </c>
    </row>
    <row r="1313" spans="1:13" x14ac:dyDescent="0.25">
      <c r="A1313">
        <v>534</v>
      </c>
      <c r="B1313">
        <v>1</v>
      </c>
      <c r="C1313" t="s">
        <v>26</v>
      </c>
      <c r="D1313" t="s">
        <v>1145</v>
      </c>
      <c r="E1313">
        <v>17</v>
      </c>
      <c r="F1313">
        <v>29</v>
      </c>
      <c r="G1313">
        <v>1</v>
      </c>
      <c r="H1313">
        <v>10</v>
      </c>
      <c r="I1313" t="s">
        <v>1137</v>
      </c>
      <c r="J1313">
        <f>cocinacsv[[#This Row],[Precio Unitario]]-cocinacsv[[#This Row],[Costo Unitario]]</f>
        <v>12</v>
      </c>
      <c r="K1313">
        <f>cocinacsv[[#This Row],[Precio Unitario]]</f>
        <v>29</v>
      </c>
      <c r="L1313" s="1">
        <f>(cocinacsv[[#This Row],[Ganancia neta]]*cocinacsv[[#This Row],[Cantidad Ordenada]])/(cocinacsv[[#This Row],[Precio Unitario]]*cocinacsv[[#This Row],[Cantidad Ordenada]])</f>
        <v>0.41379310344827586</v>
      </c>
      <c r="M1313">
        <f>cocinacsv[[#This Row],[Ganancia bruta]]*cocinacsv[[#This Row],[Cantidad Ordenada]]</f>
        <v>29</v>
      </c>
    </row>
    <row r="1314" spans="1:13" x14ac:dyDescent="0.25">
      <c r="A1314">
        <v>534</v>
      </c>
      <c r="B1314">
        <v>1</v>
      </c>
      <c r="C1314" t="s">
        <v>19</v>
      </c>
      <c r="D1314" t="s">
        <v>1149</v>
      </c>
      <c r="E1314">
        <v>21</v>
      </c>
      <c r="F1314">
        <v>35</v>
      </c>
      <c r="G1314">
        <v>2</v>
      </c>
      <c r="H1314">
        <v>10</v>
      </c>
      <c r="I1314" t="s">
        <v>1136</v>
      </c>
      <c r="J1314">
        <f>cocinacsv[[#This Row],[Precio Unitario]]-cocinacsv[[#This Row],[Costo Unitario]]</f>
        <v>14</v>
      </c>
      <c r="K1314">
        <f>cocinacsv[[#This Row],[Precio Unitario]]</f>
        <v>35</v>
      </c>
      <c r="L1314" s="1">
        <f>(cocinacsv[[#This Row],[Ganancia neta]]*cocinacsv[[#This Row],[Cantidad Ordenada]])/(cocinacsv[[#This Row],[Precio Unitario]]*cocinacsv[[#This Row],[Cantidad Ordenada]])</f>
        <v>0.4</v>
      </c>
      <c r="M1314">
        <f>cocinacsv[[#This Row],[Ganancia bruta]]*cocinacsv[[#This Row],[Cantidad Ordenada]]</f>
        <v>70</v>
      </c>
    </row>
    <row r="1315" spans="1:13" x14ac:dyDescent="0.25">
      <c r="A1315">
        <v>535</v>
      </c>
      <c r="B1315">
        <v>15</v>
      </c>
      <c r="C1315" t="s">
        <v>34</v>
      </c>
      <c r="D1315" t="s">
        <v>1143</v>
      </c>
      <c r="E1315">
        <v>25</v>
      </c>
      <c r="F1315">
        <v>40</v>
      </c>
      <c r="G1315">
        <v>3</v>
      </c>
      <c r="H1315">
        <v>48</v>
      </c>
      <c r="I1315" t="s">
        <v>1137</v>
      </c>
      <c r="J1315">
        <f>cocinacsv[[#This Row],[Precio Unitario]]-cocinacsv[[#This Row],[Costo Unitario]]</f>
        <v>15</v>
      </c>
      <c r="K1315">
        <f>cocinacsv[[#This Row],[Precio Unitario]]</f>
        <v>40</v>
      </c>
      <c r="L1315" s="1">
        <f>(cocinacsv[[#This Row],[Ganancia neta]]*cocinacsv[[#This Row],[Cantidad Ordenada]])/(cocinacsv[[#This Row],[Precio Unitario]]*cocinacsv[[#This Row],[Cantidad Ordenada]])</f>
        <v>0.375</v>
      </c>
      <c r="M1315">
        <f>cocinacsv[[#This Row],[Ganancia bruta]]*cocinacsv[[#This Row],[Cantidad Ordenada]]</f>
        <v>120</v>
      </c>
    </row>
    <row r="1316" spans="1:13" x14ac:dyDescent="0.25">
      <c r="A1316">
        <v>535</v>
      </c>
      <c r="B1316">
        <v>15</v>
      </c>
      <c r="C1316" t="s">
        <v>26</v>
      </c>
      <c r="D1316" t="s">
        <v>1145</v>
      </c>
      <c r="E1316">
        <v>17</v>
      </c>
      <c r="F1316">
        <v>29</v>
      </c>
      <c r="G1316">
        <v>3</v>
      </c>
      <c r="H1316">
        <v>9</v>
      </c>
      <c r="I1316" t="s">
        <v>1136</v>
      </c>
      <c r="J1316">
        <f>cocinacsv[[#This Row],[Precio Unitario]]-cocinacsv[[#This Row],[Costo Unitario]]</f>
        <v>12</v>
      </c>
      <c r="K1316">
        <f>cocinacsv[[#This Row],[Precio Unitario]]</f>
        <v>29</v>
      </c>
      <c r="L1316" s="1">
        <f>(cocinacsv[[#This Row],[Ganancia neta]]*cocinacsv[[#This Row],[Cantidad Ordenada]])/(cocinacsv[[#This Row],[Precio Unitario]]*cocinacsv[[#This Row],[Cantidad Ordenada]])</f>
        <v>0.41379310344827586</v>
      </c>
      <c r="M1316">
        <f>cocinacsv[[#This Row],[Ganancia bruta]]*cocinacsv[[#This Row],[Cantidad Ordenada]]</f>
        <v>87</v>
      </c>
    </row>
    <row r="1317" spans="1:13" x14ac:dyDescent="0.25">
      <c r="A1317">
        <v>535</v>
      </c>
      <c r="B1317">
        <v>15</v>
      </c>
      <c r="C1317" t="s">
        <v>75</v>
      </c>
      <c r="D1317" t="s">
        <v>1139</v>
      </c>
      <c r="E1317">
        <v>14</v>
      </c>
      <c r="F1317">
        <v>24</v>
      </c>
      <c r="G1317">
        <v>2</v>
      </c>
      <c r="H1317">
        <v>42</v>
      </c>
      <c r="I1317" t="s">
        <v>1136</v>
      </c>
      <c r="J1317">
        <f>cocinacsv[[#This Row],[Precio Unitario]]-cocinacsv[[#This Row],[Costo Unitario]]</f>
        <v>10</v>
      </c>
      <c r="K1317">
        <f>cocinacsv[[#This Row],[Precio Unitario]]</f>
        <v>24</v>
      </c>
      <c r="L1317" s="1">
        <f>(cocinacsv[[#This Row],[Ganancia neta]]*cocinacsv[[#This Row],[Cantidad Ordenada]])/(cocinacsv[[#This Row],[Precio Unitario]]*cocinacsv[[#This Row],[Cantidad Ordenada]])</f>
        <v>0.41666666666666669</v>
      </c>
      <c r="M1317">
        <f>cocinacsv[[#This Row],[Ganancia bruta]]*cocinacsv[[#This Row],[Cantidad Ordenada]]</f>
        <v>48</v>
      </c>
    </row>
    <row r="1318" spans="1:13" x14ac:dyDescent="0.25">
      <c r="A1318">
        <v>535</v>
      </c>
      <c r="B1318">
        <v>15</v>
      </c>
      <c r="C1318" t="s">
        <v>42</v>
      </c>
      <c r="D1318" t="s">
        <v>1155</v>
      </c>
      <c r="E1318">
        <v>13</v>
      </c>
      <c r="F1318">
        <v>21</v>
      </c>
      <c r="G1318">
        <v>1</v>
      </c>
      <c r="H1318">
        <v>14</v>
      </c>
      <c r="I1318" t="s">
        <v>1136</v>
      </c>
      <c r="J1318">
        <f>cocinacsv[[#This Row],[Precio Unitario]]-cocinacsv[[#This Row],[Costo Unitario]]</f>
        <v>8</v>
      </c>
      <c r="K1318">
        <f>cocinacsv[[#This Row],[Precio Unitario]]</f>
        <v>21</v>
      </c>
      <c r="L1318" s="1">
        <f>(cocinacsv[[#This Row],[Ganancia neta]]*cocinacsv[[#This Row],[Cantidad Ordenada]])/(cocinacsv[[#This Row],[Precio Unitario]]*cocinacsv[[#This Row],[Cantidad Ordenada]])</f>
        <v>0.38095238095238093</v>
      </c>
      <c r="M1318">
        <f>cocinacsv[[#This Row],[Ganancia bruta]]*cocinacsv[[#This Row],[Cantidad Ordenada]]</f>
        <v>21</v>
      </c>
    </row>
    <row r="1319" spans="1:13" x14ac:dyDescent="0.25">
      <c r="A1319">
        <v>536</v>
      </c>
      <c r="B1319">
        <v>9</v>
      </c>
      <c r="C1319" t="s">
        <v>46</v>
      </c>
      <c r="D1319" t="s">
        <v>1156</v>
      </c>
      <c r="E1319">
        <v>10</v>
      </c>
      <c r="F1319">
        <v>18</v>
      </c>
      <c r="G1319">
        <v>1</v>
      </c>
      <c r="H1319">
        <v>29</v>
      </c>
      <c r="I1319" t="s">
        <v>1137</v>
      </c>
      <c r="J1319">
        <f>cocinacsv[[#This Row],[Precio Unitario]]-cocinacsv[[#This Row],[Costo Unitario]]</f>
        <v>8</v>
      </c>
      <c r="K1319">
        <f>cocinacsv[[#This Row],[Precio Unitario]]</f>
        <v>18</v>
      </c>
      <c r="L1319" s="1">
        <f>(cocinacsv[[#This Row],[Ganancia neta]]*cocinacsv[[#This Row],[Cantidad Ordenada]])/(cocinacsv[[#This Row],[Precio Unitario]]*cocinacsv[[#This Row],[Cantidad Ordenada]])</f>
        <v>0.44444444444444442</v>
      </c>
      <c r="M1319">
        <f>cocinacsv[[#This Row],[Ganancia bruta]]*cocinacsv[[#This Row],[Cantidad Ordenada]]</f>
        <v>18</v>
      </c>
    </row>
    <row r="1320" spans="1:13" x14ac:dyDescent="0.25">
      <c r="A1320">
        <v>536</v>
      </c>
      <c r="B1320">
        <v>9</v>
      </c>
      <c r="C1320" t="s">
        <v>26</v>
      </c>
      <c r="D1320" t="s">
        <v>1145</v>
      </c>
      <c r="E1320">
        <v>17</v>
      </c>
      <c r="F1320">
        <v>29</v>
      </c>
      <c r="G1320">
        <v>2</v>
      </c>
      <c r="H1320">
        <v>52</v>
      </c>
      <c r="I1320" t="s">
        <v>1136</v>
      </c>
      <c r="J1320">
        <f>cocinacsv[[#This Row],[Precio Unitario]]-cocinacsv[[#This Row],[Costo Unitario]]</f>
        <v>12</v>
      </c>
      <c r="K1320">
        <f>cocinacsv[[#This Row],[Precio Unitario]]</f>
        <v>29</v>
      </c>
      <c r="L1320" s="1">
        <f>(cocinacsv[[#This Row],[Ganancia neta]]*cocinacsv[[#This Row],[Cantidad Ordenada]])/(cocinacsv[[#This Row],[Precio Unitario]]*cocinacsv[[#This Row],[Cantidad Ordenada]])</f>
        <v>0.41379310344827586</v>
      </c>
      <c r="M1320">
        <f>cocinacsv[[#This Row],[Ganancia bruta]]*cocinacsv[[#This Row],[Cantidad Ordenada]]</f>
        <v>58</v>
      </c>
    </row>
    <row r="1321" spans="1:13" x14ac:dyDescent="0.25">
      <c r="A1321">
        <v>536</v>
      </c>
      <c r="B1321">
        <v>9</v>
      </c>
      <c r="C1321" t="s">
        <v>89</v>
      </c>
      <c r="D1321" t="s">
        <v>1154</v>
      </c>
      <c r="E1321">
        <v>14</v>
      </c>
      <c r="F1321">
        <v>23</v>
      </c>
      <c r="G1321">
        <v>2</v>
      </c>
      <c r="H1321">
        <v>38</v>
      </c>
      <c r="I1321" t="s">
        <v>1136</v>
      </c>
      <c r="J1321">
        <f>cocinacsv[[#This Row],[Precio Unitario]]-cocinacsv[[#This Row],[Costo Unitario]]</f>
        <v>9</v>
      </c>
      <c r="K1321">
        <f>cocinacsv[[#This Row],[Precio Unitario]]</f>
        <v>23</v>
      </c>
      <c r="L1321" s="1">
        <f>(cocinacsv[[#This Row],[Ganancia neta]]*cocinacsv[[#This Row],[Cantidad Ordenada]])/(cocinacsv[[#This Row],[Precio Unitario]]*cocinacsv[[#This Row],[Cantidad Ordenada]])</f>
        <v>0.39130434782608697</v>
      </c>
      <c r="M1321">
        <f>cocinacsv[[#This Row],[Ganancia bruta]]*cocinacsv[[#This Row],[Cantidad Ordenada]]</f>
        <v>46</v>
      </c>
    </row>
    <row r="1322" spans="1:13" x14ac:dyDescent="0.25">
      <c r="A1322">
        <v>536</v>
      </c>
      <c r="B1322">
        <v>9</v>
      </c>
      <c r="C1322" t="s">
        <v>40</v>
      </c>
      <c r="D1322" t="s">
        <v>1140</v>
      </c>
      <c r="E1322">
        <v>18</v>
      </c>
      <c r="F1322">
        <v>30</v>
      </c>
      <c r="G1322">
        <v>3</v>
      </c>
      <c r="H1322">
        <v>33</v>
      </c>
      <c r="I1322" t="s">
        <v>1136</v>
      </c>
      <c r="J1322">
        <f>cocinacsv[[#This Row],[Precio Unitario]]-cocinacsv[[#This Row],[Costo Unitario]]</f>
        <v>12</v>
      </c>
      <c r="K1322">
        <f>cocinacsv[[#This Row],[Precio Unitario]]</f>
        <v>30</v>
      </c>
      <c r="L1322" s="1">
        <f>(cocinacsv[[#This Row],[Ganancia neta]]*cocinacsv[[#This Row],[Cantidad Ordenada]])/(cocinacsv[[#This Row],[Precio Unitario]]*cocinacsv[[#This Row],[Cantidad Ordenada]])</f>
        <v>0.4</v>
      </c>
      <c r="M1322">
        <f>cocinacsv[[#This Row],[Ganancia bruta]]*cocinacsv[[#This Row],[Cantidad Ordenada]]</f>
        <v>90</v>
      </c>
    </row>
    <row r="1323" spans="1:13" x14ac:dyDescent="0.25">
      <c r="A1323">
        <v>537</v>
      </c>
      <c r="B1323">
        <v>18</v>
      </c>
      <c r="C1323" t="s">
        <v>42</v>
      </c>
      <c r="D1323" t="s">
        <v>1155</v>
      </c>
      <c r="E1323">
        <v>13</v>
      </c>
      <c r="F1323">
        <v>21</v>
      </c>
      <c r="G1323">
        <v>3</v>
      </c>
      <c r="H1323">
        <v>21</v>
      </c>
      <c r="I1323" t="s">
        <v>1137</v>
      </c>
      <c r="J1323">
        <f>cocinacsv[[#This Row],[Precio Unitario]]-cocinacsv[[#This Row],[Costo Unitario]]</f>
        <v>8</v>
      </c>
      <c r="K1323">
        <f>cocinacsv[[#This Row],[Precio Unitario]]</f>
        <v>21</v>
      </c>
      <c r="L1323" s="1">
        <f>(cocinacsv[[#This Row],[Ganancia neta]]*cocinacsv[[#This Row],[Cantidad Ordenada]])/(cocinacsv[[#This Row],[Precio Unitario]]*cocinacsv[[#This Row],[Cantidad Ordenada]])</f>
        <v>0.38095238095238093</v>
      </c>
      <c r="M1323">
        <f>cocinacsv[[#This Row],[Ganancia bruta]]*cocinacsv[[#This Row],[Cantidad Ordenada]]</f>
        <v>63</v>
      </c>
    </row>
    <row r="1324" spans="1:13" x14ac:dyDescent="0.25">
      <c r="A1324">
        <v>538</v>
      </c>
      <c r="B1324">
        <v>14</v>
      </c>
      <c r="C1324" t="s">
        <v>40</v>
      </c>
      <c r="D1324" t="s">
        <v>1140</v>
      </c>
      <c r="E1324">
        <v>18</v>
      </c>
      <c r="F1324">
        <v>30</v>
      </c>
      <c r="G1324">
        <v>1</v>
      </c>
      <c r="H1324">
        <v>55</v>
      </c>
      <c r="I1324" t="s">
        <v>1137</v>
      </c>
      <c r="J1324">
        <f>cocinacsv[[#This Row],[Precio Unitario]]-cocinacsv[[#This Row],[Costo Unitario]]</f>
        <v>12</v>
      </c>
      <c r="K1324">
        <f>cocinacsv[[#This Row],[Precio Unitario]]</f>
        <v>30</v>
      </c>
      <c r="L1324" s="1">
        <f>(cocinacsv[[#This Row],[Ganancia neta]]*cocinacsv[[#This Row],[Cantidad Ordenada]])/(cocinacsv[[#This Row],[Precio Unitario]]*cocinacsv[[#This Row],[Cantidad Ordenada]])</f>
        <v>0.4</v>
      </c>
      <c r="M1324">
        <f>cocinacsv[[#This Row],[Ganancia bruta]]*cocinacsv[[#This Row],[Cantidad Ordenada]]</f>
        <v>30</v>
      </c>
    </row>
    <row r="1325" spans="1:13" x14ac:dyDescent="0.25">
      <c r="A1325">
        <v>538</v>
      </c>
      <c r="B1325">
        <v>14</v>
      </c>
      <c r="C1325" t="s">
        <v>89</v>
      </c>
      <c r="D1325" t="s">
        <v>1154</v>
      </c>
      <c r="E1325">
        <v>14</v>
      </c>
      <c r="F1325">
        <v>23</v>
      </c>
      <c r="G1325">
        <v>1</v>
      </c>
      <c r="H1325">
        <v>39</v>
      </c>
      <c r="I1325" t="s">
        <v>1136</v>
      </c>
      <c r="J1325">
        <f>cocinacsv[[#This Row],[Precio Unitario]]-cocinacsv[[#This Row],[Costo Unitario]]</f>
        <v>9</v>
      </c>
      <c r="K1325">
        <f>cocinacsv[[#This Row],[Precio Unitario]]</f>
        <v>23</v>
      </c>
      <c r="L1325" s="1">
        <f>(cocinacsv[[#This Row],[Ganancia neta]]*cocinacsv[[#This Row],[Cantidad Ordenada]])/(cocinacsv[[#This Row],[Precio Unitario]]*cocinacsv[[#This Row],[Cantidad Ordenada]])</f>
        <v>0.39130434782608697</v>
      </c>
      <c r="M1325">
        <f>cocinacsv[[#This Row],[Ganancia bruta]]*cocinacsv[[#This Row],[Cantidad Ordenada]]</f>
        <v>23</v>
      </c>
    </row>
    <row r="1326" spans="1:13" x14ac:dyDescent="0.25">
      <c r="A1326">
        <v>538</v>
      </c>
      <c r="B1326">
        <v>14</v>
      </c>
      <c r="C1326" t="s">
        <v>112</v>
      </c>
      <c r="D1326" t="s">
        <v>1146</v>
      </c>
      <c r="E1326">
        <v>20</v>
      </c>
      <c r="F1326">
        <v>33</v>
      </c>
      <c r="G1326">
        <v>1</v>
      </c>
      <c r="H1326">
        <v>58</v>
      </c>
      <c r="I1326" t="s">
        <v>1137</v>
      </c>
      <c r="J1326">
        <f>cocinacsv[[#This Row],[Precio Unitario]]-cocinacsv[[#This Row],[Costo Unitario]]</f>
        <v>13</v>
      </c>
      <c r="K1326">
        <f>cocinacsv[[#This Row],[Precio Unitario]]</f>
        <v>33</v>
      </c>
      <c r="L1326" s="1">
        <f>(cocinacsv[[#This Row],[Ganancia neta]]*cocinacsv[[#This Row],[Cantidad Ordenada]])/(cocinacsv[[#This Row],[Precio Unitario]]*cocinacsv[[#This Row],[Cantidad Ordenada]])</f>
        <v>0.39393939393939392</v>
      </c>
      <c r="M1326">
        <f>cocinacsv[[#This Row],[Ganancia bruta]]*cocinacsv[[#This Row],[Cantidad Ordenada]]</f>
        <v>33</v>
      </c>
    </row>
    <row r="1327" spans="1:13" x14ac:dyDescent="0.25">
      <c r="A1327">
        <v>538</v>
      </c>
      <c r="B1327">
        <v>14</v>
      </c>
      <c r="C1327" t="s">
        <v>30</v>
      </c>
      <c r="D1327" t="s">
        <v>1147</v>
      </c>
      <c r="E1327">
        <v>16</v>
      </c>
      <c r="F1327">
        <v>28</v>
      </c>
      <c r="G1327">
        <v>2</v>
      </c>
      <c r="H1327">
        <v>46</v>
      </c>
      <c r="I1327" t="s">
        <v>1136</v>
      </c>
      <c r="J1327">
        <f>cocinacsv[[#This Row],[Precio Unitario]]-cocinacsv[[#This Row],[Costo Unitario]]</f>
        <v>12</v>
      </c>
      <c r="K1327">
        <f>cocinacsv[[#This Row],[Precio Unitario]]</f>
        <v>28</v>
      </c>
      <c r="L1327" s="1">
        <f>(cocinacsv[[#This Row],[Ganancia neta]]*cocinacsv[[#This Row],[Cantidad Ordenada]])/(cocinacsv[[#This Row],[Precio Unitario]]*cocinacsv[[#This Row],[Cantidad Ordenada]])</f>
        <v>0.42857142857142855</v>
      </c>
      <c r="M1327">
        <f>cocinacsv[[#This Row],[Ganancia bruta]]*cocinacsv[[#This Row],[Cantidad Ordenada]]</f>
        <v>56</v>
      </c>
    </row>
    <row r="1328" spans="1:13" x14ac:dyDescent="0.25">
      <c r="A1328">
        <v>539</v>
      </c>
      <c r="B1328">
        <v>18</v>
      </c>
      <c r="C1328" t="s">
        <v>40</v>
      </c>
      <c r="D1328" t="s">
        <v>1140</v>
      </c>
      <c r="E1328">
        <v>18</v>
      </c>
      <c r="F1328">
        <v>30</v>
      </c>
      <c r="G1328">
        <v>3</v>
      </c>
      <c r="H1328">
        <v>43</v>
      </c>
      <c r="I1328" t="s">
        <v>1137</v>
      </c>
      <c r="J1328">
        <f>cocinacsv[[#This Row],[Precio Unitario]]-cocinacsv[[#This Row],[Costo Unitario]]</f>
        <v>12</v>
      </c>
      <c r="K1328">
        <f>cocinacsv[[#This Row],[Precio Unitario]]</f>
        <v>30</v>
      </c>
      <c r="L1328" s="1">
        <f>(cocinacsv[[#This Row],[Ganancia neta]]*cocinacsv[[#This Row],[Cantidad Ordenada]])/(cocinacsv[[#This Row],[Precio Unitario]]*cocinacsv[[#This Row],[Cantidad Ordenada]])</f>
        <v>0.4</v>
      </c>
      <c r="M1328">
        <f>cocinacsv[[#This Row],[Ganancia bruta]]*cocinacsv[[#This Row],[Cantidad Ordenada]]</f>
        <v>90</v>
      </c>
    </row>
    <row r="1329" spans="1:13" x14ac:dyDescent="0.25">
      <c r="A1329">
        <v>539</v>
      </c>
      <c r="B1329">
        <v>18</v>
      </c>
      <c r="C1329" t="s">
        <v>50</v>
      </c>
      <c r="D1329" t="s">
        <v>1142</v>
      </c>
      <c r="E1329">
        <v>16</v>
      </c>
      <c r="F1329">
        <v>27</v>
      </c>
      <c r="G1329">
        <v>1</v>
      </c>
      <c r="H1329">
        <v>40</v>
      </c>
      <c r="I1329" t="s">
        <v>1137</v>
      </c>
      <c r="J1329">
        <f>cocinacsv[[#This Row],[Precio Unitario]]-cocinacsv[[#This Row],[Costo Unitario]]</f>
        <v>11</v>
      </c>
      <c r="K1329">
        <f>cocinacsv[[#This Row],[Precio Unitario]]</f>
        <v>27</v>
      </c>
      <c r="L1329" s="1">
        <f>(cocinacsv[[#This Row],[Ganancia neta]]*cocinacsv[[#This Row],[Cantidad Ordenada]])/(cocinacsv[[#This Row],[Precio Unitario]]*cocinacsv[[#This Row],[Cantidad Ordenada]])</f>
        <v>0.40740740740740738</v>
      </c>
      <c r="M1329">
        <f>cocinacsv[[#This Row],[Ganancia bruta]]*cocinacsv[[#This Row],[Cantidad Ordenada]]</f>
        <v>27</v>
      </c>
    </row>
    <row r="1330" spans="1:13" x14ac:dyDescent="0.25">
      <c r="A1330">
        <v>539</v>
      </c>
      <c r="B1330">
        <v>18</v>
      </c>
      <c r="C1330" t="s">
        <v>26</v>
      </c>
      <c r="D1330" t="s">
        <v>1145</v>
      </c>
      <c r="E1330">
        <v>17</v>
      </c>
      <c r="F1330">
        <v>29</v>
      </c>
      <c r="G1330">
        <v>3</v>
      </c>
      <c r="H1330">
        <v>18</v>
      </c>
      <c r="I1330" t="s">
        <v>1136</v>
      </c>
      <c r="J1330">
        <f>cocinacsv[[#This Row],[Precio Unitario]]-cocinacsv[[#This Row],[Costo Unitario]]</f>
        <v>12</v>
      </c>
      <c r="K1330">
        <f>cocinacsv[[#This Row],[Precio Unitario]]</f>
        <v>29</v>
      </c>
      <c r="L1330" s="1">
        <f>(cocinacsv[[#This Row],[Ganancia neta]]*cocinacsv[[#This Row],[Cantidad Ordenada]])/(cocinacsv[[#This Row],[Precio Unitario]]*cocinacsv[[#This Row],[Cantidad Ordenada]])</f>
        <v>0.41379310344827586</v>
      </c>
      <c r="M1330">
        <f>cocinacsv[[#This Row],[Ganancia bruta]]*cocinacsv[[#This Row],[Cantidad Ordenada]]</f>
        <v>87</v>
      </c>
    </row>
    <row r="1331" spans="1:13" x14ac:dyDescent="0.25">
      <c r="A1331">
        <v>539</v>
      </c>
      <c r="B1331">
        <v>18</v>
      </c>
      <c r="C1331" t="s">
        <v>46</v>
      </c>
      <c r="D1331" t="s">
        <v>1156</v>
      </c>
      <c r="E1331">
        <v>10</v>
      </c>
      <c r="F1331">
        <v>18</v>
      </c>
      <c r="G1331">
        <v>2</v>
      </c>
      <c r="H1331">
        <v>28</v>
      </c>
      <c r="I1331" t="s">
        <v>1136</v>
      </c>
      <c r="J1331">
        <f>cocinacsv[[#This Row],[Precio Unitario]]-cocinacsv[[#This Row],[Costo Unitario]]</f>
        <v>8</v>
      </c>
      <c r="K1331">
        <f>cocinacsv[[#This Row],[Precio Unitario]]</f>
        <v>18</v>
      </c>
      <c r="L1331" s="1">
        <f>(cocinacsv[[#This Row],[Ganancia neta]]*cocinacsv[[#This Row],[Cantidad Ordenada]])/(cocinacsv[[#This Row],[Precio Unitario]]*cocinacsv[[#This Row],[Cantidad Ordenada]])</f>
        <v>0.44444444444444442</v>
      </c>
      <c r="M1331">
        <f>cocinacsv[[#This Row],[Ganancia bruta]]*cocinacsv[[#This Row],[Cantidad Ordenada]]</f>
        <v>36</v>
      </c>
    </row>
    <row r="1332" spans="1:13" x14ac:dyDescent="0.25">
      <c r="A1332">
        <v>540</v>
      </c>
      <c r="B1332">
        <v>6</v>
      </c>
      <c r="C1332" t="s">
        <v>46</v>
      </c>
      <c r="D1332" t="s">
        <v>1156</v>
      </c>
      <c r="E1332">
        <v>10</v>
      </c>
      <c r="F1332">
        <v>18</v>
      </c>
      <c r="G1332">
        <v>3</v>
      </c>
      <c r="H1332">
        <v>47</v>
      </c>
      <c r="I1332" t="s">
        <v>1136</v>
      </c>
      <c r="J1332">
        <f>cocinacsv[[#This Row],[Precio Unitario]]-cocinacsv[[#This Row],[Costo Unitario]]</f>
        <v>8</v>
      </c>
      <c r="K1332">
        <f>cocinacsv[[#This Row],[Precio Unitario]]</f>
        <v>18</v>
      </c>
      <c r="L1332" s="1">
        <f>(cocinacsv[[#This Row],[Ganancia neta]]*cocinacsv[[#This Row],[Cantidad Ordenada]])/(cocinacsv[[#This Row],[Precio Unitario]]*cocinacsv[[#This Row],[Cantidad Ordenada]])</f>
        <v>0.44444444444444442</v>
      </c>
      <c r="M1332">
        <f>cocinacsv[[#This Row],[Ganancia bruta]]*cocinacsv[[#This Row],[Cantidad Ordenada]]</f>
        <v>54</v>
      </c>
    </row>
    <row r="1333" spans="1:13" x14ac:dyDescent="0.25">
      <c r="A1333">
        <v>540</v>
      </c>
      <c r="B1333">
        <v>6</v>
      </c>
      <c r="C1333" t="s">
        <v>19</v>
      </c>
      <c r="D1333" t="s">
        <v>1149</v>
      </c>
      <c r="E1333">
        <v>21</v>
      </c>
      <c r="F1333">
        <v>35</v>
      </c>
      <c r="G1333">
        <v>2</v>
      </c>
      <c r="H1333">
        <v>35</v>
      </c>
      <c r="I1333" t="s">
        <v>1136</v>
      </c>
      <c r="J1333">
        <f>cocinacsv[[#This Row],[Precio Unitario]]-cocinacsv[[#This Row],[Costo Unitario]]</f>
        <v>14</v>
      </c>
      <c r="K1333">
        <f>cocinacsv[[#This Row],[Precio Unitario]]</f>
        <v>35</v>
      </c>
      <c r="L1333" s="1">
        <f>(cocinacsv[[#This Row],[Ganancia neta]]*cocinacsv[[#This Row],[Cantidad Ordenada]])/(cocinacsv[[#This Row],[Precio Unitario]]*cocinacsv[[#This Row],[Cantidad Ordenada]])</f>
        <v>0.4</v>
      </c>
      <c r="M1333">
        <f>cocinacsv[[#This Row],[Ganancia bruta]]*cocinacsv[[#This Row],[Cantidad Ordenada]]</f>
        <v>70</v>
      </c>
    </row>
    <row r="1334" spans="1:13" x14ac:dyDescent="0.25">
      <c r="A1334">
        <v>541</v>
      </c>
      <c r="B1334">
        <v>19</v>
      </c>
      <c r="C1334" t="s">
        <v>53</v>
      </c>
      <c r="D1334" t="s">
        <v>1148</v>
      </c>
      <c r="E1334">
        <v>11</v>
      </c>
      <c r="F1334">
        <v>19</v>
      </c>
      <c r="G1334">
        <v>2</v>
      </c>
      <c r="H1334">
        <v>31</v>
      </c>
      <c r="I1334" t="s">
        <v>1136</v>
      </c>
      <c r="J1334">
        <f>cocinacsv[[#This Row],[Precio Unitario]]-cocinacsv[[#This Row],[Costo Unitario]]</f>
        <v>8</v>
      </c>
      <c r="K1334">
        <f>cocinacsv[[#This Row],[Precio Unitario]]</f>
        <v>19</v>
      </c>
      <c r="L1334" s="1">
        <f>(cocinacsv[[#This Row],[Ganancia neta]]*cocinacsv[[#This Row],[Cantidad Ordenada]])/(cocinacsv[[#This Row],[Precio Unitario]]*cocinacsv[[#This Row],[Cantidad Ordenada]])</f>
        <v>0.42105263157894735</v>
      </c>
      <c r="M1334">
        <f>cocinacsv[[#This Row],[Ganancia bruta]]*cocinacsv[[#This Row],[Cantidad Ordenada]]</f>
        <v>38</v>
      </c>
    </row>
    <row r="1335" spans="1:13" x14ac:dyDescent="0.25">
      <c r="A1335">
        <v>541</v>
      </c>
      <c r="B1335">
        <v>19</v>
      </c>
      <c r="C1335" t="s">
        <v>112</v>
      </c>
      <c r="D1335" t="s">
        <v>1146</v>
      </c>
      <c r="E1335">
        <v>20</v>
      </c>
      <c r="F1335">
        <v>33</v>
      </c>
      <c r="G1335">
        <v>2</v>
      </c>
      <c r="H1335">
        <v>21</v>
      </c>
      <c r="I1335" t="s">
        <v>1136</v>
      </c>
      <c r="J1335">
        <f>cocinacsv[[#This Row],[Precio Unitario]]-cocinacsv[[#This Row],[Costo Unitario]]</f>
        <v>13</v>
      </c>
      <c r="K1335">
        <f>cocinacsv[[#This Row],[Precio Unitario]]</f>
        <v>33</v>
      </c>
      <c r="L1335" s="1">
        <f>(cocinacsv[[#This Row],[Ganancia neta]]*cocinacsv[[#This Row],[Cantidad Ordenada]])/(cocinacsv[[#This Row],[Precio Unitario]]*cocinacsv[[#This Row],[Cantidad Ordenada]])</f>
        <v>0.39393939393939392</v>
      </c>
      <c r="M1335">
        <f>cocinacsv[[#This Row],[Ganancia bruta]]*cocinacsv[[#This Row],[Cantidad Ordenada]]</f>
        <v>66</v>
      </c>
    </row>
    <row r="1336" spans="1:13" x14ac:dyDescent="0.25">
      <c r="A1336">
        <v>541</v>
      </c>
      <c r="B1336">
        <v>19</v>
      </c>
      <c r="C1336" t="s">
        <v>26</v>
      </c>
      <c r="D1336" t="s">
        <v>1145</v>
      </c>
      <c r="E1336">
        <v>17</v>
      </c>
      <c r="F1336">
        <v>29</v>
      </c>
      <c r="G1336">
        <v>1</v>
      </c>
      <c r="H1336">
        <v>35</v>
      </c>
      <c r="I1336" t="s">
        <v>1136</v>
      </c>
      <c r="J1336">
        <f>cocinacsv[[#This Row],[Precio Unitario]]-cocinacsv[[#This Row],[Costo Unitario]]</f>
        <v>12</v>
      </c>
      <c r="K1336">
        <f>cocinacsv[[#This Row],[Precio Unitario]]</f>
        <v>29</v>
      </c>
      <c r="L1336" s="1">
        <f>(cocinacsv[[#This Row],[Ganancia neta]]*cocinacsv[[#This Row],[Cantidad Ordenada]])/(cocinacsv[[#This Row],[Precio Unitario]]*cocinacsv[[#This Row],[Cantidad Ordenada]])</f>
        <v>0.41379310344827586</v>
      </c>
      <c r="M1336">
        <f>cocinacsv[[#This Row],[Ganancia bruta]]*cocinacsv[[#This Row],[Cantidad Ordenada]]</f>
        <v>29</v>
      </c>
    </row>
    <row r="1337" spans="1:13" x14ac:dyDescent="0.25">
      <c r="A1337">
        <v>541</v>
      </c>
      <c r="B1337">
        <v>19</v>
      </c>
      <c r="C1337" t="s">
        <v>89</v>
      </c>
      <c r="D1337" t="s">
        <v>1154</v>
      </c>
      <c r="E1337">
        <v>14</v>
      </c>
      <c r="F1337">
        <v>23</v>
      </c>
      <c r="G1337">
        <v>3</v>
      </c>
      <c r="H1337">
        <v>37</v>
      </c>
      <c r="I1337" t="s">
        <v>1136</v>
      </c>
      <c r="J1337">
        <f>cocinacsv[[#This Row],[Precio Unitario]]-cocinacsv[[#This Row],[Costo Unitario]]</f>
        <v>9</v>
      </c>
      <c r="K1337">
        <f>cocinacsv[[#This Row],[Precio Unitario]]</f>
        <v>23</v>
      </c>
      <c r="L1337" s="1">
        <f>(cocinacsv[[#This Row],[Ganancia neta]]*cocinacsv[[#This Row],[Cantidad Ordenada]])/(cocinacsv[[#This Row],[Precio Unitario]]*cocinacsv[[#This Row],[Cantidad Ordenada]])</f>
        <v>0.39130434782608697</v>
      </c>
      <c r="M1337">
        <f>cocinacsv[[#This Row],[Ganancia bruta]]*cocinacsv[[#This Row],[Cantidad Ordenada]]</f>
        <v>69</v>
      </c>
    </row>
    <row r="1338" spans="1:13" x14ac:dyDescent="0.25">
      <c r="A1338">
        <v>542</v>
      </c>
      <c r="B1338">
        <v>9</v>
      </c>
      <c r="C1338" t="s">
        <v>38</v>
      </c>
      <c r="D1338" t="s">
        <v>1152</v>
      </c>
      <c r="E1338">
        <v>20</v>
      </c>
      <c r="F1338">
        <v>34</v>
      </c>
      <c r="G1338">
        <v>2</v>
      </c>
      <c r="H1338">
        <v>17</v>
      </c>
      <c r="I1338" t="s">
        <v>1137</v>
      </c>
      <c r="J1338">
        <f>cocinacsv[[#This Row],[Precio Unitario]]-cocinacsv[[#This Row],[Costo Unitario]]</f>
        <v>14</v>
      </c>
      <c r="K1338">
        <f>cocinacsv[[#This Row],[Precio Unitario]]</f>
        <v>34</v>
      </c>
      <c r="L1338" s="1">
        <f>(cocinacsv[[#This Row],[Ganancia neta]]*cocinacsv[[#This Row],[Cantidad Ordenada]])/(cocinacsv[[#This Row],[Precio Unitario]]*cocinacsv[[#This Row],[Cantidad Ordenada]])</f>
        <v>0.41176470588235292</v>
      </c>
      <c r="M1338">
        <f>cocinacsv[[#This Row],[Ganancia bruta]]*cocinacsv[[#This Row],[Cantidad Ordenada]]</f>
        <v>68</v>
      </c>
    </row>
    <row r="1339" spans="1:13" x14ac:dyDescent="0.25">
      <c r="A1339">
        <v>542</v>
      </c>
      <c r="B1339">
        <v>9</v>
      </c>
      <c r="C1339" t="s">
        <v>71</v>
      </c>
      <c r="D1339" t="s">
        <v>1157</v>
      </c>
      <c r="E1339">
        <v>15</v>
      </c>
      <c r="F1339">
        <v>26</v>
      </c>
      <c r="G1339">
        <v>1</v>
      </c>
      <c r="H1339">
        <v>46</v>
      </c>
      <c r="I1339" t="s">
        <v>1136</v>
      </c>
      <c r="J1339">
        <f>cocinacsv[[#This Row],[Precio Unitario]]-cocinacsv[[#This Row],[Costo Unitario]]</f>
        <v>11</v>
      </c>
      <c r="K1339">
        <f>cocinacsv[[#This Row],[Precio Unitario]]</f>
        <v>26</v>
      </c>
      <c r="L1339" s="1">
        <f>(cocinacsv[[#This Row],[Ganancia neta]]*cocinacsv[[#This Row],[Cantidad Ordenada]])/(cocinacsv[[#This Row],[Precio Unitario]]*cocinacsv[[#This Row],[Cantidad Ordenada]])</f>
        <v>0.42307692307692307</v>
      </c>
      <c r="M1339">
        <f>cocinacsv[[#This Row],[Ganancia bruta]]*cocinacsv[[#This Row],[Cantidad Ordenada]]</f>
        <v>26</v>
      </c>
    </row>
    <row r="1340" spans="1:13" x14ac:dyDescent="0.25">
      <c r="A1340">
        <v>542</v>
      </c>
      <c r="B1340">
        <v>9</v>
      </c>
      <c r="C1340" t="s">
        <v>50</v>
      </c>
      <c r="D1340" t="s">
        <v>1142</v>
      </c>
      <c r="E1340">
        <v>16</v>
      </c>
      <c r="F1340">
        <v>27</v>
      </c>
      <c r="G1340">
        <v>2</v>
      </c>
      <c r="H1340">
        <v>52</v>
      </c>
      <c r="I1340" t="s">
        <v>1137</v>
      </c>
      <c r="J1340">
        <f>cocinacsv[[#This Row],[Precio Unitario]]-cocinacsv[[#This Row],[Costo Unitario]]</f>
        <v>11</v>
      </c>
      <c r="K1340">
        <f>cocinacsv[[#This Row],[Precio Unitario]]</f>
        <v>27</v>
      </c>
      <c r="L1340" s="1">
        <f>(cocinacsv[[#This Row],[Ganancia neta]]*cocinacsv[[#This Row],[Cantidad Ordenada]])/(cocinacsv[[#This Row],[Precio Unitario]]*cocinacsv[[#This Row],[Cantidad Ordenada]])</f>
        <v>0.40740740740740738</v>
      </c>
      <c r="M1340">
        <f>cocinacsv[[#This Row],[Ganancia bruta]]*cocinacsv[[#This Row],[Cantidad Ordenada]]</f>
        <v>54</v>
      </c>
    </row>
    <row r="1341" spans="1:13" x14ac:dyDescent="0.25">
      <c r="A1341">
        <v>543</v>
      </c>
      <c r="B1341">
        <v>19</v>
      </c>
      <c r="C1341" t="s">
        <v>30</v>
      </c>
      <c r="D1341" t="s">
        <v>1147</v>
      </c>
      <c r="E1341">
        <v>16</v>
      </c>
      <c r="F1341">
        <v>28</v>
      </c>
      <c r="G1341">
        <v>2</v>
      </c>
      <c r="H1341">
        <v>27</v>
      </c>
      <c r="I1341" t="s">
        <v>1137</v>
      </c>
      <c r="J1341">
        <f>cocinacsv[[#This Row],[Precio Unitario]]-cocinacsv[[#This Row],[Costo Unitario]]</f>
        <v>12</v>
      </c>
      <c r="K1341">
        <f>cocinacsv[[#This Row],[Precio Unitario]]</f>
        <v>28</v>
      </c>
      <c r="L1341" s="1">
        <f>(cocinacsv[[#This Row],[Ganancia neta]]*cocinacsv[[#This Row],[Cantidad Ordenada]])/(cocinacsv[[#This Row],[Precio Unitario]]*cocinacsv[[#This Row],[Cantidad Ordenada]])</f>
        <v>0.42857142857142855</v>
      </c>
      <c r="M1341">
        <f>cocinacsv[[#This Row],[Ganancia bruta]]*cocinacsv[[#This Row],[Cantidad Ordenada]]</f>
        <v>56</v>
      </c>
    </row>
    <row r="1342" spans="1:13" x14ac:dyDescent="0.25">
      <c r="A1342">
        <v>543</v>
      </c>
      <c r="B1342">
        <v>19</v>
      </c>
      <c r="C1342" t="s">
        <v>50</v>
      </c>
      <c r="D1342" t="s">
        <v>1142</v>
      </c>
      <c r="E1342">
        <v>16</v>
      </c>
      <c r="F1342">
        <v>27</v>
      </c>
      <c r="G1342">
        <v>2</v>
      </c>
      <c r="H1342">
        <v>5</v>
      </c>
      <c r="I1342" t="s">
        <v>1136</v>
      </c>
      <c r="J1342">
        <f>cocinacsv[[#This Row],[Precio Unitario]]-cocinacsv[[#This Row],[Costo Unitario]]</f>
        <v>11</v>
      </c>
      <c r="K1342">
        <f>cocinacsv[[#This Row],[Precio Unitario]]</f>
        <v>27</v>
      </c>
      <c r="L1342" s="1">
        <f>(cocinacsv[[#This Row],[Ganancia neta]]*cocinacsv[[#This Row],[Cantidad Ordenada]])/(cocinacsv[[#This Row],[Precio Unitario]]*cocinacsv[[#This Row],[Cantidad Ordenada]])</f>
        <v>0.40740740740740738</v>
      </c>
      <c r="M1342">
        <f>cocinacsv[[#This Row],[Ganancia bruta]]*cocinacsv[[#This Row],[Cantidad Ordenada]]</f>
        <v>54</v>
      </c>
    </row>
    <row r="1343" spans="1:13" x14ac:dyDescent="0.25">
      <c r="A1343">
        <v>543</v>
      </c>
      <c r="B1343">
        <v>19</v>
      </c>
      <c r="C1343" t="s">
        <v>105</v>
      </c>
      <c r="D1343" t="s">
        <v>1150</v>
      </c>
      <c r="E1343">
        <v>19</v>
      </c>
      <c r="F1343">
        <v>32</v>
      </c>
      <c r="G1343">
        <v>3</v>
      </c>
      <c r="H1343">
        <v>42</v>
      </c>
      <c r="I1343" t="s">
        <v>1137</v>
      </c>
      <c r="J1343">
        <f>cocinacsv[[#This Row],[Precio Unitario]]-cocinacsv[[#This Row],[Costo Unitario]]</f>
        <v>13</v>
      </c>
      <c r="K1343">
        <f>cocinacsv[[#This Row],[Precio Unitario]]</f>
        <v>32</v>
      </c>
      <c r="L1343" s="1">
        <f>(cocinacsv[[#This Row],[Ganancia neta]]*cocinacsv[[#This Row],[Cantidad Ordenada]])/(cocinacsv[[#This Row],[Precio Unitario]]*cocinacsv[[#This Row],[Cantidad Ordenada]])</f>
        <v>0.40625</v>
      </c>
      <c r="M1343">
        <f>cocinacsv[[#This Row],[Ganancia bruta]]*cocinacsv[[#This Row],[Cantidad Ordenada]]</f>
        <v>96</v>
      </c>
    </row>
    <row r="1344" spans="1:13" x14ac:dyDescent="0.25">
      <c r="A1344">
        <v>544</v>
      </c>
      <c r="B1344">
        <v>7</v>
      </c>
      <c r="C1344" t="s">
        <v>19</v>
      </c>
      <c r="D1344" t="s">
        <v>1149</v>
      </c>
      <c r="E1344">
        <v>21</v>
      </c>
      <c r="F1344">
        <v>35</v>
      </c>
      <c r="G1344">
        <v>2</v>
      </c>
      <c r="H1344">
        <v>48</v>
      </c>
      <c r="I1344" t="s">
        <v>1136</v>
      </c>
      <c r="J1344">
        <f>cocinacsv[[#This Row],[Precio Unitario]]-cocinacsv[[#This Row],[Costo Unitario]]</f>
        <v>14</v>
      </c>
      <c r="K1344">
        <f>cocinacsv[[#This Row],[Precio Unitario]]</f>
        <v>35</v>
      </c>
      <c r="L1344" s="1">
        <f>(cocinacsv[[#This Row],[Ganancia neta]]*cocinacsv[[#This Row],[Cantidad Ordenada]])/(cocinacsv[[#This Row],[Precio Unitario]]*cocinacsv[[#This Row],[Cantidad Ordenada]])</f>
        <v>0.4</v>
      </c>
      <c r="M1344">
        <f>cocinacsv[[#This Row],[Ganancia bruta]]*cocinacsv[[#This Row],[Cantidad Ordenada]]</f>
        <v>70</v>
      </c>
    </row>
    <row r="1345" spans="1:13" x14ac:dyDescent="0.25">
      <c r="A1345">
        <v>545</v>
      </c>
      <c r="B1345">
        <v>20</v>
      </c>
      <c r="C1345" t="s">
        <v>112</v>
      </c>
      <c r="D1345" t="s">
        <v>1146</v>
      </c>
      <c r="E1345">
        <v>20</v>
      </c>
      <c r="F1345">
        <v>33</v>
      </c>
      <c r="G1345">
        <v>3</v>
      </c>
      <c r="H1345">
        <v>57</v>
      </c>
      <c r="I1345" t="s">
        <v>1137</v>
      </c>
      <c r="J1345">
        <f>cocinacsv[[#This Row],[Precio Unitario]]-cocinacsv[[#This Row],[Costo Unitario]]</f>
        <v>13</v>
      </c>
      <c r="K1345">
        <f>cocinacsv[[#This Row],[Precio Unitario]]</f>
        <v>33</v>
      </c>
      <c r="L1345" s="1">
        <f>(cocinacsv[[#This Row],[Ganancia neta]]*cocinacsv[[#This Row],[Cantidad Ordenada]])/(cocinacsv[[#This Row],[Precio Unitario]]*cocinacsv[[#This Row],[Cantidad Ordenada]])</f>
        <v>0.39393939393939392</v>
      </c>
      <c r="M1345">
        <f>cocinacsv[[#This Row],[Ganancia bruta]]*cocinacsv[[#This Row],[Cantidad Ordenada]]</f>
        <v>99</v>
      </c>
    </row>
    <row r="1346" spans="1:13" x14ac:dyDescent="0.25">
      <c r="A1346">
        <v>545</v>
      </c>
      <c r="B1346">
        <v>20</v>
      </c>
      <c r="C1346" t="s">
        <v>56</v>
      </c>
      <c r="D1346" t="s">
        <v>1141</v>
      </c>
      <c r="E1346">
        <v>19</v>
      </c>
      <c r="F1346">
        <v>31</v>
      </c>
      <c r="G1346">
        <v>1</v>
      </c>
      <c r="H1346">
        <v>42</v>
      </c>
      <c r="I1346" t="s">
        <v>1137</v>
      </c>
      <c r="J1346">
        <f>cocinacsv[[#This Row],[Precio Unitario]]-cocinacsv[[#This Row],[Costo Unitario]]</f>
        <v>12</v>
      </c>
      <c r="K1346">
        <f>cocinacsv[[#This Row],[Precio Unitario]]</f>
        <v>31</v>
      </c>
      <c r="L1346" s="1">
        <f>(cocinacsv[[#This Row],[Ganancia neta]]*cocinacsv[[#This Row],[Cantidad Ordenada]])/(cocinacsv[[#This Row],[Precio Unitario]]*cocinacsv[[#This Row],[Cantidad Ordenada]])</f>
        <v>0.38709677419354838</v>
      </c>
      <c r="M1346">
        <f>cocinacsv[[#This Row],[Ganancia bruta]]*cocinacsv[[#This Row],[Cantidad Ordenada]]</f>
        <v>31</v>
      </c>
    </row>
    <row r="1347" spans="1:13" x14ac:dyDescent="0.25">
      <c r="A1347">
        <v>546</v>
      </c>
      <c r="B1347">
        <v>5</v>
      </c>
      <c r="C1347" t="s">
        <v>105</v>
      </c>
      <c r="D1347" t="s">
        <v>1150</v>
      </c>
      <c r="E1347">
        <v>19</v>
      </c>
      <c r="F1347">
        <v>32</v>
      </c>
      <c r="G1347">
        <v>2</v>
      </c>
      <c r="H1347">
        <v>33</v>
      </c>
      <c r="I1347" t="s">
        <v>1137</v>
      </c>
      <c r="J1347">
        <f>cocinacsv[[#This Row],[Precio Unitario]]-cocinacsv[[#This Row],[Costo Unitario]]</f>
        <v>13</v>
      </c>
      <c r="K1347">
        <f>cocinacsv[[#This Row],[Precio Unitario]]</f>
        <v>32</v>
      </c>
      <c r="L1347" s="1">
        <f>(cocinacsv[[#This Row],[Ganancia neta]]*cocinacsv[[#This Row],[Cantidad Ordenada]])/(cocinacsv[[#This Row],[Precio Unitario]]*cocinacsv[[#This Row],[Cantidad Ordenada]])</f>
        <v>0.40625</v>
      </c>
      <c r="M1347">
        <f>cocinacsv[[#This Row],[Ganancia bruta]]*cocinacsv[[#This Row],[Cantidad Ordenada]]</f>
        <v>64</v>
      </c>
    </row>
    <row r="1348" spans="1:13" x14ac:dyDescent="0.25">
      <c r="A1348">
        <v>546</v>
      </c>
      <c r="B1348">
        <v>5</v>
      </c>
      <c r="C1348" t="s">
        <v>30</v>
      </c>
      <c r="D1348" t="s">
        <v>1147</v>
      </c>
      <c r="E1348">
        <v>16</v>
      </c>
      <c r="F1348">
        <v>28</v>
      </c>
      <c r="G1348">
        <v>1</v>
      </c>
      <c r="H1348">
        <v>58</v>
      </c>
      <c r="I1348" t="s">
        <v>1137</v>
      </c>
      <c r="J1348">
        <f>cocinacsv[[#This Row],[Precio Unitario]]-cocinacsv[[#This Row],[Costo Unitario]]</f>
        <v>12</v>
      </c>
      <c r="K1348">
        <f>cocinacsv[[#This Row],[Precio Unitario]]</f>
        <v>28</v>
      </c>
      <c r="L1348" s="1">
        <f>(cocinacsv[[#This Row],[Ganancia neta]]*cocinacsv[[#This Row],[Cantidad Ordenada]])/(cocinacsv[[#This Row],[Precio Unitario]]*cocinacsv[[#This Row],[Cantidad Ordenada]])</f>
        <v>0.42857142857142855</v>
      </c>
      <c r="M1348">
        <f>cocinacsv[[#This Row],[Ganancia bruta]]*cocinacsv[[#This Row],[Cantidad Ordenada]]</f>
        <v>28</v>
      </c>
    </row>
    <row r="1349" spans="1:13" x14ac:dyDescent="0.25">
      <c r="A1349">
        <v>547</v>
      </c>
      <c r="B1349">
        <v>9</v>
      </c>
      <c r="C1349" t="s">
        <v>56</v>
      </c>
      <c r="D1349" t="s">
        <v>1141</v>
      </c>
      <c r="E1349">
        <v>19</v>
      </c>
      <c r="F1349">
        <v>31</v>
      </c>
      <c r="G1349">
        <v>3</v>
      </c>
      <c r="H1349">
        <v>13</v>
      </c>
      <c r="I1349" t="s">
        <v>1136</v>
      </c>
      <c r="J1349">
        <f>cocinacsv[[#This Row],[Precio Unitario]]-cocinacsv[[#This Row],[Costo Unitario]]</f>
        <v>12</v>
      </c>
      <c r="K1349">
        <f>cocinacsv[[#This Row],[Precio Unitario]]</f>
        <v>31</v>
      </c>
      <c r="L1349" s="1">
        <f>(cocinacsv[[#This Row],[Ganancia neta]]*cocinacsv[[#This Row],[Cantidad Ordenada]])/(cocinacsv[[#This Row],[Precio Unitario]]*cocinacsv[[#This Row],[Cantidad Ordenada]])</f>
        <v>0.38709677419354838</v>
      </c>
      <c r="M1349">
        <f>cocinacsv[[#This Row],[Ganancia bruta]]*cocinacsv[[#This Row],[Cantidad Ordenada]]</f>
        <v>93</v>
      </c>
    </row>
    <row r="1350" spans="1:13" x14ac:dyDescent="0.25">
      <c r="A1350">
        <v>547</v>
      </c>
      <c r="B1350">
        <v>9</v>
      </c>
      <c r="C1350" t="s">
        <v>112</v>
      </c>
      <c r="D1350" t="s">
        <v>1146</v>
      </c>
      <c r="E1350">
        <v>20</v>
      </c>
      <c r="F1350">
        <v>33</v>
      </c>
      <c r="G1350">
        <v>3</v>
      </c>
      <c r="H1350">
        <v>54</v>
      </c>
      <c r="I1350" t="s">
        <v>1137</v>
      </c>
      <c r="J1350">
        <f>cocinacsv[[#This Row],[Precio Unitario]]-cocinacsv[[#This Row],[Costo Unitario]]</f>
        <v>13</v>
      </c>
      <c r="K1350">
        <f>cocinacsv[[#This Row],[Precio Unitario]]</f>
        <v>33</v>
      </c>
      <c r="L1350" s="1">
        <f>(cocinacsv[[#This Row],[Ganancia neta]]*cocinacsv[[#This Row],[Cantidad Ordenada]])/(cocinacsv[[#This Row],[Precio Unitario]]*cocinacsv[[#This Row],[Cantidad Ordenada]])</f>
        <v>0.39393939393939392</v>
      </c>
      <c r="M1350">
        <f>cocinacsv[[#This Row],[Ganancia bruta]]*cocinacsv[[#This Row],[Cantidad Ordenada]]</f>
        <v>99</v>
      </c>
    </row>
    <row r="1351" spans="1:13" x14ac:dyDescent="0.25">
      <c r="A1351">
        <v>547</v>
      </c>
      <c r="B1351">
        <v>9</v>
      </c>
      <c r="C1351" t="s">
        <v>19</v>
      </c>
      <c r="D1351" t="s">
        <v>1149</v>
      </c>
      <c r="E1351">
        <v>21</v>
      </c>
      <c r="F1351">
        <v>35</v>
      </c>
      <c r="G1351">
        <v>1</v>
      </c>
      <c r="H1351">
        <v>30</v>
      </c>
      <c r="I1351" t="s">
        <v>1137</v>
      </c>
      <c r="J1351">
        <f>cocinacsv[[#This Row],[Precio Unitario]]-cocinacsv[[#This Row],[Costo Unitario]]</f>
        <v>14</v>
      </c>
      <c r="K1351">
        <f>cocinacsv[[#This Row],[Precio Unitario]]</f>
        <v>35</v>
      </c>
      <c r="L1351" s="1">
        <f>(cocinacsv[[#This Row],[Ganancia neta]]*cocinacsv[[#This Row],[Cantidad Ordenada]])/(cocinacsv[[#This Row],[Precio Unitario]]*cocinacsv[[#This Row],[Cantidad Ordenada]])</f>
        <v>0.4</v>
      </c>
      <c r="M1351">
        <f>cocinacsv[[#This Row],[Ganancia bruta]]*cocinacsv[[#This Row],[Cantidad Ordenada]]</f>
        <v>35</v>
      </c>
    </row>
    <row r="1352" spans="1:13" x14ac:dyDescent="0.25">
      <c r="A1352">
        <v>548</v>
      </c>
      <c r="B1352">
        <v>4</v>
      </c>
      <c r="C1352" t="s">
        <v>38</v>
      </c>
      <c r="D1352" t="s">
        <v>1152</v>
      </c>
      <c r="E1352">
        <v>20</v>
      </c>
      <c r="F1352">
        <v>34</v>
      </c>
      <c r="G1352">
        <v>1</v>
      </c>
      <c r="H1352">
        <v>58</v>
      </c>
      <c r="I1352" t="s">
        <v>1137</v>
      </c>
      <c r="J1352">
        <f>cocinacsv[[#This Row],[Precio Unitario]]-cocinacsv[[#This Row],[Costo Unitario]]</f>
        <v>14</v>
      </c>
      <c r="K1352">
        <f>cocinacsv[[#This Row],[Precio Unitario]]</f>
        <v>34</v>
      </c>
      <c r="L1352" s="1">
        <f>(cocinacsv[[#This Row],[Ganancia neta]]*cocinacsv[[#This Row],[Cantidad Ordenada]])/(cocinacsv[[#This Row],[Precio Unitario]]*cocinacsv[[#This Row],[Cantidad Ordenada]])</f>
        <v>0.41176470588235292</v>
      </c>
      <c r="M1352">
        <f>cocinacsv[[#This Row],[Ganancia bruta]]*cocinacsv[[#This Row],[Cantidad Ordenada]]</f>
        <v>34</v>
      </c>
    </row>
    <row r="1353" spans="1:13" x14ac:dyDescent="0.25">
      <c r="A1353">
        <v>548</v>
      </c>
      <c r="B1353">
        <v>4</v>
      </c>
      <c r="C1353" t="s">
        <v>56</v>
      </c>
      <c r="D1353" t="s">
        <v>1141</v>
      </c>
      <c r="E1353">
        <v>19</v>
      </c>
      <c r="F1353">
        <v>31</v>
      </c>
      <c r="G1353">
        <v>2</v>
      </c>
      <c r="H1353">
        <v>48</v>
      </c>
      <c r="I1353" t="s">
        <v>1137</v>
      </c>
      <c r="J1353">
        <f>cocinacsv[[#This Row],[Precio Unitario]]-cocinacsv[[#This Row],[Costo Unitario]]</f>
        <v>12</v>
      </c>
      <c r="K1353">
        <f>cocinacsv[[#This Row],[Precio Unitario]]</f>
        <v>31</v>
      </c>
      <c r="L1353" s="1">
        <f>(cocinacsv[[#This Row],[Ganancia neta]]*cocinacsv[[#This Row],[Cantidad Ordenada]])/(cocinacsv[[#This Row],[Precio Unitario]]*cocinacsv[[#This Row],[Cantidad Ordenada]])</f>
        <v>0.38709677419354838</v>
      </c>
      <c r="M1353">
        <f>cocinacsv[[#This Row],[Ganancia bruta]]*cocinacsv[[#This Row],[Cantidad Ordenada]]</f>
        <v>62</v>
      </c>
    </row>
    <row r="1354" spans="1:13" x14ac:dyDescent="0.25">
      <c r="A1354">
        <v>549</v>
      </c>
      <c r="B1354">
        <v>12</v>
      </c>
      <c r="C1354" t="s">
        <v>60</v>
      </c>
      <c r="D1354" t="s">
        <v>1158</v>
      </c>
      <c r="E1354">
        <v>15</v>
      </c>
      <c r="F1354">
        <v>25</v>
      </c>
      <c r="G1354">
        <v>1</v>
      </c>
      <c r="H1354">
        <v>19</v>
      </c>
      <c r="I1354" t="s">
        <v>1136</v>
      </c>
      <c r="J1354">
        <f>cocinacsv[[#This Row],[Precio Unitario]]-cocinacsv[[#This Row],[Costo Unitario]]</f>
        <v>10</v>
      </c>
      <c r="K1354">
        <f>cocinacsv[[#This Row],[Precio Unitario]]</f>
        <v>25</v>
      </c>
      <c r="L1354" s="1">
        <f>(cocinacsv[[#This Row],[Ganancia neta]]*cocinacsv[[#This Row],[Cantidad Ordenada]])/(cocinacsv[[#This Row],[Precio Unitario]]*cocinacsv[[#This Row],[Cantidad Ordenada]])</f>
        <v>0.4</v>
      </c>
      <c r="M1354">
        <f>cocinacsv[[#This Row],[Ganancia bruta]]*cocinacsv[[#This Row],[Cantidad Ordenada]]</f>
        <v>25</v>
      </c>
    </row>
    <row r="1355" spans="1:13" x14ac:dyDescent="0.25">
      <c r="A1355">
        <v>549</v>
      </c>
      <c r="B1355">
        <v>12</v>
      </c>
      <c r="C1355" t="s">
        <v>19</v>
      </c>
      <c r="D1355" t="s">
        <v>1149</v>
      </c>
      <c r="E1355">
        <v>21</v>
      </c>
      <c r="F1355">
        <v>35</v>
      </c>
      <c r="G1355">
        <v>1</v>
      </c>
      <c r="H1355">
        <v>20</v>
      </c>
      <c r="I1355" t="s">
        <v>1137</v>
      </c>
      <c r="J1355">
        <f>cocinacsv[[#This Row],[Precio Unitario]]-cocinacsv[[#This Row],[Costo Unitario]]</f>
        <v>14</v>
      </c>
      <c r="K1355">
        <f>cocinacsv[[#This Row],[Precio Unitario]]</f>
        <v>35</v>
      </c>
      <c r="L1355" s="1">
        <f>(cocinacsv[[#This Row],[Ganancia neta]]*cocinacsv[[#This Row],[Cantidad Ordenada]])/(cocinacsv[[#This Row],[Precio Unitario]]*cocinacsv[[#This Row],[Cantidad Ordenada]])</f>
        <v>0.4</v>
      </c>
      <c r="M1355">
        <f>cocinacsv[[#This Row],[Ganancia bruta]]*cocinacsv[[#This Row],[Cantidad Ordenada]]</f>
        <v>35</v>
      </c>
    </row>
    <row r="1356" spans="1:13" x14ac:dyDescent="0.25">
      <c r="A1356">
        <v>549</v>
      </c>
      <c r="B1356">
        <v>12</v>
      </c>
      <c r="C1356" t="s">
        <v>38</v>
      </c>
      <c r="D1356" t="s">
        <v>1152</v>
      </c>
      <c r="E1356">
        <v>20</v>
      </c>
      <c r="F1356">
        <v>34</v>
      </c>
      <c r="G1356">
        <v>3</v>
      </c>
      <c r="H1356">
        <v>59</v>
      </c>
      <c r="I1356" t="s">
        <v>1136</v>
      </c>
      <c r="J1356">
        <f>cocinacsv[[#This Row],[Precio Unitario]]-cocinacsv[[#This Row],[Costo Unitario]]</f>
        <v>14</v>
      </c>
      <c r="K1356">
        <f>cocinacsv[[#This Row],[Precio Unitario]]</f>
        <v>34</v>
      </c>
      <c r="L1356" s="1">
        <f>(cocinacsv[[#This Row],[Ganancia neta]]*cocinacsv[[#This Row],[Cantidad Ordenada]])/(cocinacsv[[#This Row],[Precio Unitario]]*cocinacsv[[#This Row],[Cantidad Ordenada]])</f>
        <v>0.41176470588235292</v>
      </c>
      <c r="M1356">
        <f>cocinacsv[[#This Row],[Ganancia bruta]]*cocinacsv[[#This Row],[Cantidad Ordenada]]</f>
        <v>102</v>
      </c>
    </row>
    <row r="1357" spans="1:13" x14ac:dyDescent="0.25">
      <c r="A1357">
        <v>550</v>
      </c>
      <c r="B1357">
        <v>1</v>
      </c>
      <c r="C1357" t="s">
        <v>40</v>
      </c>
      <c r="D1357" t="s">
        <v>1140</v>
      </c>
      <c r="E1357">
        <v>18</v>
      </c>
      <c r="F1357">
        <v>30</v>
      </c>
      <c r="G1357">
        <v>2</v>
      </c>
      <c r="H1357">
        <v>28</v>
      </c>
      <c r="I1357" t="s">
        <v>1137</v>
      </c>
      <c r="J1357">
        <f>cocinacsv[[#This Row],[Precio Unitario]]-cocinacsv[[#This Row],[Costo Unitario]]</f>
        <v>12</v>
      </c>
      <c r="K1357">
        <f>cocinacsv[[#This Row],[Precio Unitario]]</f>
        <v>30</v>
      </c>
      <c r="L1357" s="1">
        <f>(cocinacsv[[#This Row],[Ganancia neta]]*cocinacsv[[#This Row],[Cantidad Ordenada]])/(cocinacsv[[#This Row],[Precio Unitario]]*cocinacsv[[#This Row],[Cantidad Ordenada]])</f>
        <v>0.4</v>
      </c>
      <c r="M1357">
        <f>cocinacsv[[#This Row],[Ganancia bruta]]*cocinacsv[[#This Row],[Cantidad Ordenada]]</f>
        <v>60</v>
      </c>
    </row>
    <row r="1358" spans="1:13" x14ac:dyDescent="0.25">
      <c r="A1358">
        <v>550</v>
      </c>
      <c r="B1358">
        <v>1</v>
      </c>
      <c r="C1358" t="s">
        <v>75</v>
      </c>
      <c r="D1358" t="s">
        <v>1139</v>
      </c>
      <c r="E1358">
        <v>14</v>
      </c>
      <c r="F1358">
        <v>24</v>
      </c>
      <c r="G1358">
        <v>1</v>
      </c>
      <c r="H1358">
        <v>5</v>
      </c>
      <c r="I1358" t="s">
        <v>1136</v>
      </c>
      <c r="J1358">
        <f>cocinacsv[[#This Row],[Precio Unitario]]-cocinacsv[[#This Row],[Costo Unitario]]</f>
        <v>10</v>
      </c>
      <c r="K1358">
        <f>cocinacsv[[#This Row],[Precio Unitario]]</f>
        <v>24</v>
      </c>
      <c r="L1358" s="1">
        <f>(cocinacsv[[#This Row],[Ganancia neta]]*cocinacsv[[#This Row],[Cantidad Ordenada]])/(cocinacsv[[#This Row],[Precio Unitario]]*cocinacsv[[#This Row],[Cantidad Ordenada]])</f>
        <v>0.41666666666666669</v>
      </c>
      <c r="M1358">
        <f>cocinacsv[[#This Row],[Ganancia bruta]]*cocinacsv[[#This Row],[Cantidad Ordenada]]</f>
        <v>24</v>
      </c>
    </row>
    <row r="1359" spans="1:13" x14ac:dyDescent="0.25">
      <c r="A1359">
        <v>550</v>
      </c>
      <c r="B1359">
        <v>1</v>
      </c>
      <c r="C1359" t="s">
        <v>66</v>
      </c>
      <c r="D1359" t="s">
        <v>1153</v>
      </c>
      <c r="E1359">
        <v>12</v>
      </c>
      <c r="F1359">
        <v>20</v>
      </c>
      <c r="G1359">
        <v>2</v>
      </c>
      <c r="H1359">
        <v>24</v>
      </c>
      <c r="I1359" t="s">
        <v>1136</v>
      </c>
      <c r="J1359">
        <f>cocinacsv[[#This Row],[Precio Unitario]]-cocinacsv[[#This Row],[Costo Unitario]]</f>
        <v>8</v>
      </c>
      <c r="K1359">
        <f>cocinacsv[[#This Row],[Precio Unitario]]</f>
        <v>20</v>
      </c>
      <c r="L1359" s="1">
        <f>(cocinacsv[[#This Row],[Ganancia neta]]*cocinacsv[[#This Row],[Cantidad Ordenada]])/(cocinacsv[[#This Row],[Precio Unitario]]*cocinacsv[[#This Row],[Cantidad Ordenada]])</f>
        <v>0.4</v>
      </c>
      <c r="M1359">
        <f>cocinacsv[[#This Row],[Ganancia bruta]]*cocinacsv[[#This Row],[Cantidad Ordenada]]</f>
        <v>40</v>
      </c>
    </row>
    <row r="1360" spans="1:13" x14ac:dyDescent="0.25">
      <c r="A1360">
        <v>551</v>
      </c>
      <c r="B1360">
        <v>4</v>
      </c>
      <c r="C1360" t="s">
        <v>40</v>
      </c>
      <c r="D1360" t="s">
        <v>1140</v>
      </c>
      <c r="E1360">
        <v>18</v>
      </c>
      <c r="F1360">
        <v>30</v>
      </c>
      <c r="G1360">
        <v>1</v>
      </c>
      <c r="H1360">
        <v>32</v>
      </c>
      <c r="I1360" t="s">
        <v>1137</v>
      </c>
      <c r="J1360">
        <f>cocinacsv[[#This Row],[Precio Unitario]]-cocinacsv[[#This Row],[Costo Unitario]]</f>
        <v>12</v>
      </c>
      <c r="K1360">
        <f>cocinacsv[[#This Row],[Precio Unitario]]</f>
        <v>30</v>
      </c>
      <c r="L1360" s="1">
        <f>(cocinacsv[[#This Row],[Ganancia neta]]*cocinacsv[[#This Row],[Cantidad Ordenada]])/(cocinacsv[[#This Row],[Precio Unitario]]*cocinacsv[[#This Row],[Cantidad Ordenada]])</f>
        <v>0.4</v>
      </c>
      <c r="M1360">
        <f>cocinacsv[[#This Row],[Ganancia bruta]]*cocinacsv[[#This Row],[Cantidad Ordenada]]</f>
        <v>30</v>
      </c>
    </row>
    <row r="1361" spans="1:13" x14ac:dyDescent="0.25">
      <c r="A1361">
        <v>551</v>
      </c>
      <c r="B1361">
        <v>4</v>
      </c>
      <c r="C1361" t="s">
        <v>66</v>
      </c>
      <c r="D1361" t="s">
        <v>1153</v>
      </c>
      <c r="E1361">
        <v>12</v>
      </c>
      <c r="F1361">
        <v>20</v>
      </c>
      <c r="G1361">
        <v>3</v>
      </c>
      <c r="H1361">
        <v>11</v>
      </c>
      <c r="I1361" t="s">
        <v>1136</v>
      </c>
      <c r="J1361">
        <f>cocinacsv[[#This Row],[Precio Unitario]]-cocinacsv[[#This Row],[Costo Unitario]]</f>
        <v>8</v>
      </c>
      <c r="K1361">
        <f>cocinacsv[[#This Row],[Precio Unitario]]</f>
        <v>20</v>
      </c>
      <c r="L1361" s="1">
        <f>(cocinacsv[[#This Row],[Ganancia neta]]*cocinacsv[[#This Row],[Cantidad Ordenada]])/(cocinacsv[[#This Row],[Precio Unitario]]*cocinacsv[[#This Row],[Cantidad Ordenada]])</f>
        <v>0.4</v>
      </c>
      <c r="M1361">
        <f>cocinacsv[[#This Row],[Ganancia bruta]]*cocinacsv[[#This Row],[Cantidad Ordenada]]</f>
        <v>60</v>
      </c>
    </row>
    <row r="1362" spans="1:13" x14ac:dyDescent="0.25">
      <c r="A1362">
        <v>551</v>
      </c>
      <c r="B1362">
        <v>4</v>
      </c>
      <c r="C1362" t="s">
        <v>46</v>
      </c>
      <c r="D1362" t="s">
        <v>1156</v>
      </c>
      <c r="E1362">
        <v>10</v>
      </c>
      <c r="F1362">
        <v>18</v>
      </c>
      <c r="G1362">
        <v>1</v>
      </c>
      <c r="H1362">
        <v>29</v>
      </c>
      <c r="I1362" t="s">
        <v>1136</v>
      </c>
      <c r="J1362">
        <f>cocinacsv[[#This Row],[Precio Unitario]]-cocinacsv[[#This Row],[Costo Unitario]]</f>
        <v>8</v>
      </c>
      <c r="K1362">
        <f>cocinacsv[[#This Row],[Precio Unitario]]</f>
        <v>18</v>
      </c>
      <c r="L1362" s="1">
        <f>(cocinacsv[[#This Row],[Ganancia neta]]*cocinacsv[[#This Row],[Cantidad Ordenada]])/(cocinacsv[[#This Row],[Precio Unitario]]*cocinacsv[[#This Row],[Cantidad Ordenada]])</f>
        <v>0.44444444444444442</v>
      </c>
      <c r="M1362">
        <f>cocinacsv[[#This Row],[Ganancia bruta]]*cocinacsv[[#This Row],[Cantidad Ordenada]]</f>
        <v>18</v>
      </c>
    </row>
    <row r="1363" spans="1:13" x14ac:dyDescent="0.25">
      <c r="A1363">
        <v>551</v>
      </c>
      <c r="B1363">
        <v>4</v>
      </c>
      <c r="C1363" t="s">
        <v>42</v>
      </c>
      <c r="D1363" t="s">
        <v>1155</v>
      </c>
      <c r="E1363">
        <v>13</v>
      </c>
      <c r="F1363">
        <v>21</v>
      </c>
      <c r="G1363">
        <v>3</v>
      </c>
      <c r="H1363">
        <v>51</v>
      </c>
      <c r="I1363" t="s">
        <v>1137</v>
      </c>
      <c r="J1363">
        <f>cocinacsv[[#This Row],[Precio Unitario]]-cocinacsv[[#This Row],[Costo Unitario]]</f>
        <v>8</v>
      </c>
      <c r="K1363">
        <f>cocinacsv[[#This Row],[Precio Unitario]]</f>
        <v>21</v>
      </c>
      <c r="L1363" s="1">
        <f>(cocinacsv[[#This Row],[Ganancia neta]]*cocinacsv[[#This Row],[Cantidad Ordenada]])/(cocinacsv[[#This Row],[Precio Unitario]]*cocinacsv[[#This Row],[Cantidad Ordenada]])</f>
        <v>0.38095238095238093</v>
      </c>
      <c r="M1363">
        <f>cocinacsv[[#This Row],[Ganancia bruta]]*cocinacsv[[#This Row],[Cantidad Ordenada]]</f>
        <v>63</v>
      </c>
    </row>
    <row r="1364" spans="1:13" x14ac:dyDescent="0.25">
      <c r="A1364">
        <v>552</v>
      </c>
      <c r="B1364">
        <v>11</v>
      </c>
      <c r="C1364" t="s">
        <v>34</v>
      </c>
      <c r="D1364" t="s">
        <v>1143</v>
      </c>
      <c r="E1364">
        <v>25</v>
      </c>
      <c r="F1364">
        <v>40</v>
      </c>
      <c r="G1364">
        <v>3</v>
      </c>
      <c r="H1364">
        <v>26</v>
      </c>
      <c r="I1364" t="s">
        <v>1137</v>
      </c>
      <c r="J1364">
        <f>cocinacsv[[#This Row],[Precio Unitario]]-cocinacsv[[#This Row],[Costo Unitario]]</f>
        <v>15</v>
      </c>
      <c r="K1364">
        <f>cocinacsv[[#This Row],[Precio Unitario]]</f>
        <v>40</v>
      </c>
      <c r="L1364" s="1">
        <f>(cocinacsv[[#This Row],[Ganancia neta]]*cocinacsv[[#This Row],[Cantidad Ordenada]])/(cocinacsv[[#This Row],[Precio Unitario]]*cocinacsv[[#This Row],[Cantidad Ordenada]])</f>
        <v>0.375</v>
      </c>
      <c r="M1364">
        <f>cocinacsv[[#This Row],[Ganancia bruta]]*cocinacsv[[#This Row],[Cantidad Ordenada]]</f>
        <v>120</v>
      </c>
    </row>
    <row r="1365" spans="1:13" x14ac:dyDescent="0.25">
      <c r="A1365">
        <v>552</v>
      </c>
      <c r="B1365">
        <v>11</v>
      </c>
      <c r="C1365" t="s">
        <v>42</v>
      </c>
      <c r="D1365" t="s">
        <v>1155</v>
      </c>
      <c r="E1365">
        <v>13</v>
      </c>
      <c r="F1365">
        <v>21</v>
      </c>
      <c r="G1365">
        <v>3</v>
      </c>
      <c r="H1365">
        <v>57</v>
      </c>
      <c r="I1365" t="s">
        <v>1137</v>
      </c>
      <c r="J1365">
        <f>cocinacsv[[#This Row],[Precio Unitario]]-cocinacsv[[#This Row],[Costo Unitario]]</f>
        <v>8</v>
      </c>
      <c r="K1365">
        <f>cocinacsv[[#This Row],[Precio Unitario]]</f>
        <v>21</v>
      </c>
      <c r="L1365" s="1">
        <f>(cocinacsv[[#This Row],[Ganancia neta]]*cocinacsv[[#This Row],[Cantidad Ordenada]])/(cocinacsv[[#This Row],[Precio Unitario]]*cocinacsv[[#This Row],[Cantidad Ordenada]])</f>
        <v>0.38095238095238093</v>
      </c>
      <c r="M1365">
        <f>cocinacsv[[#This Row],[Ganancia bruta]]*cocinacsv[[#This Row],[Cantidad Ordenada]]</f>
        <v>63</v>
      </c>
    </row>
    <row r="1366" spans="1:13" x14ac:dyDescent="0.25">
      <c r="A1366">
        <v>552</v>
      </c>
      <c r="B1366">
        <v>11</v>
      </c>
      <c r="C1366" t="s">
        <v>66</v>
      </c>
      <c r="D1366" t="s">
        <v>1153</v>
      </c>
      <c r="E1366">
        <v>12</v>
      </c>
      <c r="F1366">
        <v>20</v>
      </c>
      <c r="G1366">
        <v>3</v>
      </c>
      <c r="H1366">
        <v>32</v>
      </c>
      <c r="I1366" t="s">
        <v>1137</v>
      </c>
      <c r="J1366">
        <f>cocinacsv[[#This Row],[Precio Unitario]]-cocinacsv[[#This Row],[Costo Unitario]]</f>
        <v>8</v>
      </c>
      <c r="K1366">
        <f>cocinacsv[[#This Row],[Precio Unitario]]</f>
        <v>20</v>
      </c>
      <c r="L1366" s="1">
        <f>(cocinacsv[[#This Row],[Ganancia neta]]*cocinacsv[[#This Row],[Cantidad Ordenada]])/(cocinacsv[[#This Row],[Precio Unitario]]*cocinacsv[[#This Row],[Cantidad Ordenada]])</f>
        <v>0.4</v>
      </c>
      <c r="M1366">
        <f>cocinacsv[[#This Row],[Ganancia bruta]]*cocinacsv[[#This Row],[Cantidad Ordenada]]</f>
        <v>60</v>
      </c>
    </row>
    <row r="1367" spans="1:13" x14ac:dyDescent="0.25">
      <c r="A1367">
        <v>553</v>
      </c>
      <c r="B1367">
        <v>14</v>
      </c>
      <c r="C1367" t="s">
        <v>40</v>
      </c>
      <c r="D1367" t="s">
        <v>1140</v>
      </c>
      <c r="E1367">
        <v>18</v>
      </c>
      <c r="F1367">
        <v>30</v>
      </c>
      <c r="G1367">
        <v>3</v>
      </c>
      <c r="H1367">
        <v>26</v>
      </c>
      <c r="I1367" t="s">
        <v>1137</v>
      </c>
      <c r="J1367">
        <f>cocinacsv[[#This Row],[Precio Unitario]]-cocinacsv[[#This Row],[Costo Unitario]]</f>
        <v>12</v>
      </c>
      <c r="K1367">
        <f>cocinacsv[[#This Row],[Precio Unitario]]</f>
        <v>30</v>
      </c>
      <c r="L1367" s="1">
        <f>(cocinacsv[[#This Row],[Ganancia neta]]*cocinacsv[[#This Row],[Cantidad Ordenada]])/(cocinacsv[[#This Row],[Precio Unitario]]*cocinacsv[[#This Row],[Cantidad Ordenada]])</f>
        <v>0.4</v>
      </c>
      <c r="M1367">
        <f>cocinacsv[[#This Row],[Ganancia bruta]]*cocinacsv[[#This Row],[Cantidad Ordenada]]</f>
        <v>90</v>
      </c>
    </row>
    <row r="1368" spans="1:13" x14ac:dyDescent="0.25">
      <c r="A1368">
        <v>553</v>
      </c>
      <c r="B1368">
        <v>14</v>
      </c>
      <c r="C1368" t="s">
        <v>60</v>
      </c>
      <c r="D1368" t="s">
        <v>1158</v>
      </c>
      <c r="E1368">
        <v>15</v>
      </c>
      <c r="F1368">
        <v>25</v>
      </c>
      <c r="G1368">
        <v>2</v>
      </c>
      <c r="H1368">
        <v>56</v>
      </c>
      <c r="I1368" t="s">
        <v>1136</v>
      </c>
      <c r="J1368">
        <f>cocinacsv[[#This Row],[Precio Unitario]]-cocinacsv[[#This Row],[Costo Unitario]]</f>
        <v>10</v>
      </c>
      <c r="K1368">
        <f>cocinacsv[[#This Row],[Precio Unitario]]</f>
        <v>25</v>
      </c>
      <c r="L1368" s="1">
        <f>(cocinacsv[[#This Row],[Ganancia neta]]*cocinacsv[[#This Row],[Cantidad Ordenada]])/(cocinacsv[[#This Row],[Precio Unitario]]*cocinacsv[[#This Row],[Cantidad Ordenada]])</f>
        <v>0.4</v>
      </c>
      <c r="M1368">
        <f>cocinacsv[[#This Row],[Ganancia bruta]]*cocinacsv[[#This Row],[Cantidad Ordenada]]</f>
        <v>50</v>
      </c>
    </row>
    <row r="1369" spans="1:13" x14ac:dyDescent="0.25">
      <c r="A1369">
        <v>553</v>
      </c>
      <c r="B1369">
        <v>14</v>
      </c>
      <c r="C1369" t="s">
        <v>92</v>
      </c>
      <c r="D1369" t="s">
        <v>1151</v>
      </c>
      <c r="E1369">
        <v>13</v>
      </c>
      <c r="F1369">
        <v>22</v>
      </c>
      <c r="G1369">
        <v>2</v>
      </c>
      <c r="H1369">
        <v>54</v>
      </c>
      <c r="I1369" t="s">
        <v>1136</v>
      </c>
      <c r="J1369">
        <f>cocinacsv[[#This Row],[Precio Unitario]]-cocinacsv[[#This Row],[Costo Unitario]]</f>
        <v>9</v>
      </c>
      <c r="K1369">
        <f>cocinacsv[[#This Row],[Precio Unitario]]</f>
        <v>22</v>
      </c>
      <c r="L1369" s="1">
        <f>(cocinacsv[[#This Row],[Ganancia neta]]*cocinacsv[[#This Row],[Cantidad Ordenada]])/(cocinacsv[[#This Row],[Precio Unitario]]*cocinacsv[[#This Row],[Cantidad Ordenada]])</f>
        <v>0.40909090909090912</v>
      </c>
      <c r="M1369">
        <f>cocinacsv[[#This Row],[Ganancia bruta]]*cocinacsv[[#This Row],[Cantidad Ordenada]]</f>
        <v>44</v>
      </c>
    </row>
    <row r="1370" spans="1:13" x14ac:dyDescent="0.25">
      <c r="A1370">
        <v>553</v>
      </c>
      <c r="B1370">
        <v>14</v>
      </c>
      <c r="C1370" t="s">
        <v>53</v>
      </c>
      <c r="D1370" t="s">
        <v>1148</v>
      </c>
      <c r="E1370">
        <v>11</v>
      </c>
      <c r="F1370">
        <v>19</v>
      </c>
      <c r="G1370">
        <v>1</v>
      </c>
      <c r="H1370">
        <v>42</v>
      </c>
      <c r="I1370" t="s">
        <v>1137</v>
      </c>
      <c r="J1370">
        <f>cocinacsv[[#This Row],[Precio Unitario]]-cocinacsv[[#This Row],[Costo Unitario]]</f>
        <v>8</v>
      </c>
      <c r="K1370">
        <f>cocinacsv[[#This Row],[Precio Unitario]]</f>
        <v>19</v>
      </c>
      <c r="L1370" s="1">
        <f>(cocinacsv[[#This Row],[Ganancia neta]]*cocinacsv[[#This Row],[Cantidad Ordenada]])/(cocinacsv[[#This Row],[Precio Unitario]]*cocinacsv[[#This Row],[Cantidad Ordenada]])</f>
        <v>0.42105263157894735</v>
      </c>
      <c r="M1370">
        <f>cocinacsv[[#This Row],[Ganancia bruta]]*cocinacsv[[#This Row],[Cantidad Ordenada]]</f>
        <v>19</v>
      </c>
    </row>
    <row r="1371" spans="1:13" x14ac:dyDescent="0.25">
      <c r="A1371">
        <v>554</v>
      </c>
      <c r="B1371">
        <v>10</v>
      </c>
      <c r="C1371" t="s">
        <v>89</v>
      </c>
      <c r="D1371" t="s">
        <v>1154</v>
      </c>
      <c r="E1371">
        <v>14</v>
      </c>
      <c r="F1371">
        <v>23</v>
      </c>
      <c r="G1371">
        <v>2</v>
      </c>
      <c r="H1371">
        <v>55</v>
      </c>
      <c r="I1371" t="s">
        <v>1137</v>
      </c>
      <c r="J1371">
        <f>cocinacsv[[#This Row],[Precio Unitario]]-cocinacsv[[#This Row],[Costo Unitario]]</f>
        <v>9</v>
      </c>
      <c r="K1371">
        <f>cocinacsv[[#This Row],[Precio Unitario]]</f>
        <v>23</v>
      </c>
      <c r="L1371" s="1">
        <f>(cocinacsv[[#This Row],[Ganancia neta]]*cocinacsv[[#This Row],[Cantidad Ordenada]])/(cocinacsv[[#This Row],[Precio Unitario]]*cocinacsv[[#This Row],[Cantidad Ordenada]])</f>
        <v>0.39130434782608697</v>
      </c>
      <c r="M1371">
        <f>cocinacsv[[#This Row],[Ganancia bruta]]*cocinacsv[[#This Row],[Cantidad Ordenada]]</f>
        <v>46</v>
      </c>
    </row>
    <row r="1372" spans="1:13" x14ac:dyDescent="0.25">
      <c r="A1372">
        <v>554</v>
      </c>
      <c r="B1372">
        <v>10</v>
      </c>
      <c r="C1372" t="s">
        <v>34</v>
      </c>
      <c r="D1372" t="s">
        <v>1143</v>
      </c>
      <c r="E1372">
        <v>25</v>
      </c>
      <c r="F1372">
        <v>40</v>
      </c>
      <c r="G1372">
        <v>3</v>
      </c>
      <c r="H1372">
        <v>16</v>
      </c>
      <c r="I1372" t="s">
        <v>1136</v>
      </c>
      <c r="J1372">
        <f>cocinacsv[[#This Row],[Precio Unitario]]-cocinacsv[[#This Row],[Costo Unitario]]</f>
        <v>15</v>
      </c>
      <c r="K1372">
        <f>cocinacsv[[#This Row],[Precio Unitario]]</f>
        <v>40</v>
      </c>
      <c r="L1372" s="1">
        <f>(cocinacsv[[#This Row],[Ganancia neta]]*cocinacsv[[#This Row],[Cantidad Ordenada]])/(cocinacsv[[#This Row],[Precio Unitario]]*cocinacsv[[#This Row],[Cantidad Ordenada]])</f>
        <v>0.375</v>
      </c>
      <c r="M1372">
        <f>cocinacsv[[#This Row],[Ganancia bruta]]*cocinacsv[[#This Row],[Cantidad Ordenada]]</f>
        <v>120</v>
      </c>
    </row>
    <row r="1373" spans="1:13" x14ac:dyDescent="0.25">
      <c r="A1373">
        <v>555</v>
      </c>
      <c r="B1373">
        <v>20</v>
      </c>
      <c r="C1373" t="s">
        <v>40</v>
      </c>
      <c r="D1373" t="s">
        <v>1140</v>
      </c>
      <c r="E1373">
        <v>18</v>
      </c>
      <c r="F1373">
        <v>30</v>
      </c>
      <c r="G1373">
        <v>1</v>
      </c>
      <c r="H1373">
        <v>46</v>
      </c>
      <c r="I1373" t="s">
        <v>1136</v>
      </c>
      <c r="J1373">
        <f>cocinacsv[[#This Row],[Precio Unitario]]-cocinacsv[[#This Row],[Costo Unitario]]</f>
        <v>12</v>
      </c>
      <c r="K1373">
        <f>cocinacsv[[#This Row],[Precio Unitario]]</f>
        <v>30</v>
      </c>
      <c r="L1373" s="1">
        <f>(cocinacsv[[#This Row],[Ganancia neta]]*cocinacsv[[#This Row],[Cantidad Ordenada]])/(cocinacsv[[#This Row],[Precio Unitario]]*cocinacsv[[#This Row],[Cantidad Ordenada]])</f>
        <v>0.4</v>
      </c>
      <c r="M1373">
        <f>cocinacsv[[#This Row],[Ganancia bruta]]*cocinacsv[[#This Row],[Cantidad Ordenada]]</f>
        <v>30</v>
      </c>
    </row>
    <row r="1374" spans="1:13" x14ac:dyDescent="0.25">
      <c r="A1374">
        <v>556</v>
      </c>
      <c r="B1374">
        <v>9</v>
      </c>
      <c r="C1374" t="s">
        <v>92</v>
      </c>
      <c r="D1374" t="s">
        <v>1151</v>
      </c>
      <c r="E1374">
        <v>13</v>
      </c>
      <c r="F1374">
        <v>22</v>
      </c>
      <c r="G1374">
        <v>1</v>
      </c>
      <c r="H1374">
        <v>36</v>
      </c>
      <c r="I1374" t="s">
        <v>1136</v>
      </c>
      <c r="J1374">
        <f>cocinacsv[[#This Row],[Precio Unitario]]-cocinacsv[[#This Row],[Costo Unitario]]</f>
        <v>9</v>
      </c>
      <c r="K1374">
        <f>cocinacsv[[#This Row],[Precio Unitario]]</f>
        <v>22</v>
      </c>
      <c r="L1374" s="1">
        <f>(cocinacsv[[#This Row],[Ganancia neta]]*cocinacsv[[#This Row],[Cantidad Ordenada]])/(cocinacsv[[#This Row],[Precio Unitario]]*cocinacsv[[#This Row],[Cantidad Ordenada]])</f>
        <v>0.40909090909090912</v>
      </c>
      <c r="M1374">
        <f>cocinacsv[[#This Row],[Ganancia bruta]]*cocinacsv[[#This Row],[Cantidad Ordenada]]</f>
        <v>22</v>
      </c>
    </row>
    <row r="1375" spans="1:13" x14ac:dyDescent="0.25">
      <c r="A1375">
        <v>556</v>
      </c>
      <c r="B1375">
        <v>9</v>
      </c>
      <c r="C1375" t="s">
        <v>46</v>
      </c>
      <c r="D1375" t="s">
        <v>1156</v>
      </c>
      <c r="E1375">
        <v>10</v>
      </c>
      <c r="F1375">
        <v>18</v>
      </c>
      <c r="G1375">
        <v>3</v>
      </c>
      <c r="H1375">
        <v>30</v>
      </c>
      <c r="I1375" t="s">
        <v>1137</v>
      </c>
      <c r="J1375">
        <f>cocinacsv[[#This Row],[Precio Unitario]]-cocinacsv[[#This Row],[Costo Unitario]]</f>
        <v>8</v>
      </c>
      <c r="K1375">
        <f>cocinacsv[[#This Row],[Precio Unitario]]</f>
        <v>18</v>
      </c>
      <c r="L1375" s="1">
        <f>(cocinacsv[[#This Row],[Ganancia neta]]*cocinacsv[[#This Row],[Cantidad Ordenada]])/(cocinacsv[[#This Row],[Precio Unitario]]*cocinacsv[[#This Row],[Cantidad Ordenada]])</f>
        <v>0.44444444444444442</v>
      </c>
      <c r="M1375">
        <f>cocinacsv[[#This Row],[Ganancia bruta]]*cocinacsv[[#This Row],[Cantidad Ordenada]]</f>
        <v>54</v>
      </c>
    </row>
    <row r="1376" spans="1:13" x14ac:dyDescent="0.25">
      <c r="A1376">
        <v>557</v>
      </c>
      <c r="B1376">
        <v>7</v>
      </c>
      <c r="C1376" t="s">
        <v>105</v>
      </c>
      <c r="D1376" t="s">
        <v>1150</v>
      </c>
      <c r="E1376">
        <v>19</v>
      </c>
      <c r="F1376">
        <v>32</v>
      </c>
      <c r="G1376">
        <v>2</v>
      </c>
      <c r="H1376">
        <v>47</v>
      </c>
      <c r="I1376" t="s">
        <v>1137</v>
      </c>
      <c r="J1376">
        <f>cocinacsv[[#This Row],[Precio Unitario]]-cocinacsv[[#This Row],[Costo Unitario]]</f>
        <v>13</v>
      </c>
      <c r="K1376">
        <f>cocinacsv[[#This Row],[Precio Unitario]]</f>
        <v>32</v>
      </c>
      <c r="L1376" s="1">
        <f>(cocinacsv[[#This Row],[Ganancia neta]]*cocinacsv[[#This Row],[Cantidad Ordenada]])/(cocinacsv[[#This Row],[Precio Unitario]]*cocinacsv[[#This Row],[Cantidad Ordenada]])</f>
        <v>0.40625</v>
      </c>
      <c r="M1376">
        <f>cocinacsv[[#This Row],[Ganancia bruta]]*cocinacsv[[#This Row],[Cantidad Ordenada]]</f>
        <v>64</v>
      </c>
    </row>
    <row r="1377" spans="1:13" x14ac:dyDescent="0.25">
      <c r="A1377">
        <v>557</v>
      </c>
      <c r="B1377">
        <v>7</v>
      </c>
      <c r="C1377" t="s">
        <v>42</v>
      </c>
      <c r="D1377" t="s">
        <v>1155</v>
      </c>
      <c r="E1377">
        <v>13</v>
      </c>
      <c r="F1377">
        <v>21</v>
      </c>
      <c r="G1377">
        <v>3</v>
      </c>
      <c r="H1377">
        <v>22</v>
      </c>
      <c r="I1377" t="s">
        <v>1137</v>
      </c>
      <c r="J1377">
        <f>cocinacsv[[#This Row],[Precio Unitario]]-cocinacsv[[#This Row],[Costo Unitario]]</f>
        <v>8</v>
      </c>
      <c r="K1377">
        <f>cocinacsv[[#This Row],[Precio Unitario]]</f>
        <v>21</v>
      </c>
      <c r="L1377" s="1">
        <f>(cocinacsv[[#This Row],[Ganancia neta]]*cocinacsv[[#This Row],[Cantidad Ordenada]])/(cocinacsv[[#This Row],[Precio Unitario]]*cocinacsv[[#This Row],[Cantidad Ordenada]])</f>
        <v>0.38095238095238093</v>
      </c>
      <c r="M1377">
        <f>cocinacsv[[#This Row],[Ganancia bruta]]*cocinacsv[[#This Row],[Cantidad Ordenada]]</f>
        <v>63</v>
      </c>
    </row>
    <row r="1378" spans="1:13" x14ac:dyDescent="0.25">
      <c r="A1378">
        <v>557</v>
      </c>
      <c r="B1378">
        <v>7</v>
      </c>
      <c r="C1378" t="s">
        <v>60</v>
      </c>
      <c r="D1378" t="s">
        <v>1158</v>
      </c>
      <c r="E1378">
        <v>15</v>
      </c>
      <c r="F1378">
        <v>25</v>
      </c>
      <c r="G1378">
        <v>2</v>
      </c>
      <c r="H1378">
        <v>38</v>
      </c>
      <c r="I1378" t="s">
        <v>1136</v>
      </c>
      <c r="J1378">
        <f>cocinacsv[[#This Row],[Precio Unitario]]-cocinacsv[[#This Row],[Costo Unitario]]</f>
        <v>10</v>
      </c>
      <c r="K1378">
        <f>cocinacsv[[#This Row],[Precio Unitario]]</f>
        <v>25</v>
      </c>
      <c r="L1378" s="1">
        <f>(cocinacsv[[#This Row],[Ganancia neta]]*cocinacsv[[#This Row],[Cantidad Ordenada]])/(cocinacsv[[#This Row],[Precio Unitario]]*cocinacsv[[#This Row],[Cantidad Ordenada]])</f>
        <v>0.4</v>
      </c>
      <c r="M1378">
        <f>cocinacsv[[#This Row],[Ganancia bruta]]*cocinacsv[[#This Row],[Cantidad Ordenada]]</f>
        <v>50</v>
      </c>
    </row>
    <row r="1379" spans="1:13" x14ac:dyDescent="0.25">
      <c r="A1379">
        <v>558</v>
      </c>
      <c r="B1379">
        <v>6</v>
      </c>
      <c r="C1379" t="s">
        <v>105</v>
      </c>
      <c r="D1379" t="s">
        <v>1150</v>
      </c>
      <c r="E1379">
        <v>19</v>
      </c>
      <c r="F1379">
        <v>32</v>
      </c>
      <c r="G1379">
        <v>3</v>
      </c>
      <c r="H1379">
        <v>56</v>
      </c>
      <c r="I1379" t="s">
        <v>1136</v>
      </c>
      <c r="J1379">
        <f>cocinacsv[[#This Row],[Precio Unitario]]-cocinacsv[[#This Row],[Costo Unitario]]</f>
        <v>13</v>
      </c>
      <c r="K1379">
        <f>cocinacsv[[#This Row],[Precio Unitario]]</f>
        <v>32</v>
      </c>
      <c r="L1379" s="1">
        <f>(cocinacsv[[#This Row],[Ganancia neta]]*cocinacsv[[#This Row],[Cantidad Ordenada]])/(cocinacsv[[#This Row],[Precio Unitario]]*cocinacsv[[#This Row],[Cantidad Ordenada]])</f>
        <v>0.40625</v>
      </c>
      <c r="M1379">
        <f>cocinacsv[[#This Row],[Ganancia bruta]]*cocinacsv[[#This Row],[Cantidad Ordenada]]</f>
        <v>96</v>
      </c>
    </row>
    <row r="1380" spans="1:13" x14ac:dyDescent="0.25">
      <c r="A1380">
        <v>558</v>
      </c>
      <c r="B1380">
        <v>6</v>
      </c>
      <c r="C1380" t="s">
        <v>60</v>
      </c>
      <c r="D1380" t="s">
        <v>1158</v>
      </c>
      <c r="E1380">
        <v>15</v>
      </c>
      <c r="F1380">
        <v>25</v>
      </c>
      <c r="G1380">
        <v>2</v>
      </c>
      <c r="H1380">
        <v>54</v>
      </c>
      <c r="I1380" t="s">
        <v>1137</v>
      </c>
      <c r="J1380">
        <f>cocinacsv[[#This Row],[Precio Unitario]]-cocinacsv[[#This Row],[Costo Unitario]]</f>
        <v>10</v>
      </c>
      <c r="K1380">
        <f>cocinacsv[[#This Row],[Precio Unitario]]</f>
        <v>25</v>
      </c>
      <c r="L1380" s="1">
        <f>(cocinacsv[[#This Row],[Ganancia neta]]*cocinacsv[[#This Row],[Cantidad Ordenada]])/(cocinacsv[[#This Row],[Precio Unitario]]*cocinacsv[[#This Row],[Cantidad Ordenada]])</f>
        <v>0.4</v>
      </c>
      <c r="M1380">
        <f>cocinacsv[[#This Row],[Ganancia bruta]]*cocinacsv[[#This Row],[Cantidad Ordenada]]</f>
        <v>50</v>
      </c>
    </row>
    <row r="1381" spans="1:13" x14ac:dyDescent="0.25">
      <c r="A1381">
        <v>558</v>
      </c>
      <c r="B1381">
        <v>6</v>
      </c>
      <c r="C1381" t="s">
        <v>112</v>
      </c>
      <c r="D1381" t="s">
        <v>1146</v>
      </c>
      <c r="E1381">
        <v>20</v>
      </c>
      <c r="F1381">
        <v>33</v>
      </c>
      <c r="G1381">
        <v>1</v>
      </c>
      <c r="H1381">
        <v>57</v>
      </c>
      <c r="I1381" t="s">
        <v>1136</v>
      </c>
      <c r="J1381">
        <f>cocinacsv[[#This Row],[Precio Unitario]]-cocinacsv[[#This Row],[Costo Unitario]]</f>
        <v>13</v>
      </c>
      <c r="K1381">
        <f>cocinacsv[[#This Row],[Precio Unitario]]</f>
        <v>33</v>
      </c>
      <c r="L1381" s="1">
        <f>(cocinacsv[[#This Row],[Ganancia neta]]*cocinacsv[[#This Row],[Cantidad Ordenada]])/(cocinacsv[[#This Row],[Precio Unitario]]*cocinacsv[[#This Row],[Cantidad Ordenada]])</f>
        <v>0.39393939393939392</v>
      </c>
      <c r="M1381">
        <f>cocinacsv[[#This Row],[Ganancia bruta]]*cocinacsv[[#This Row],[Cantidad Ordenada]]</f>
        <v>33</v>
      </c>
    </row>
    <row r="1382" spans="1:13" x14ac:dyDescent="0.25">
      <c r="A1382">
        <v>559</v>
      </c>
      <c r="B1382">
        <v>11</v>
      </c>
      <c r="C1382" t="s">
        <v>112</v>
      </c>
      <c r="D1382" t="s">
        <v>1146</v>
      </c>
      <c r="E1382">
        <v>20</v>
      </c>
      <c r="F1382">
        <v>33</v>
      </c>
      <c r="G1382">
        <v>3</v>
      </c>
      <c r="H1382">
        <v>41</v>
      </c>
      <c r="I1382" t="s">
        <v>1137</v>
      </c>
      <c r="J1382">
        <f>cocinacsv[[#This Row],[Precio Unitario]]-cocinacsv[[#This Row],[Costo Unitario]]</f>
        <v>13</v>
      </c>
      <c r="K1382">
        <f>cocinacsv[[#This Row],[Precio Unitario]]</f>
        <v>33</v>
      </c>
      <c r="L1382" s="1">
        <f>(cocinacsv[[#This Row],[Ganancia neta]]*cocinacsv[[#This Row],[Cantidad Ordenada]])/(cocinacsv[[#This Row],[Precio Unitario]]*cocinacsv[[#This Row],[Cantidad Ordenada]])</f>
        <v>0.39393939393939392</v>
      </c>
      <c r="M1382">
        <f>cocinacsv[[#This Row],[Ganancia bruta]]*cocinacsv[[#This Row],[Cantidad Ordenada]]</f>
        <v>99</v>
      </c>
    </row>
    <row r="1383" spans="1:13" x14ac:dyDescent="0.25">
      <c r="A1383">
        <v>560</v>
      </c>
      <c r="B1383">
        <v>6</v>
      </c>
      <c r="C1383" t="s">
        <v>46</v>
      </c>
      <c r="D1383" t="s">
        <v>1156</v>
      </c>
      <c r="E1383">
        <v>10</v>
      </c>
      <c r="F1383">
        <v>18</v>
      </c>
      <c r="G1383">
        <v>2</v>
      </c>
      <c r="H1383">
        <v>36</v>
      </c>
      <c r="I1383" t="s">
        <v>1137</v>
      </c>
      <c r="J1383">
        <f>cocinacsv[[#This Row],[Precio Unitario]]-cocinacsv[[#This Row],[Costo Unitario]]</f>
        <v>8</v>
      </c>
      <c r="K1383">
        <f>cocinacsv[[#This Row],[Precio Unitario]]</f>
        <v>18</v>
      </c>
      <c r="L1383" s="1">
        <f>(cocinacsv[[#This Row],[Ganancia neta]]*cocinacsv[[#This Row],[Cantidad Ordenada]])/(cocinacsv[[#This Row],[Precio Unitario]]*cocinacsv[[#This Row],[Cantidad Ordenada]])</f>
        <v>0.44444444444444442</v>
      </c>
      <c r="M1383">
        <f>cocinacsv[[#This Row],[Ganancia bruta]]*cocinacsv[[#This Row],[Cantidad Ordenada]]</f>
        <v>36</v>
      </c>
    </row>
    <row r="1384" spans="1:13" x14ac:dyDescent="0.25">
      <c r="A1384">
        <v>560</v>
      </c>
      <c r="B1384">
        <v>6</v>
      </c>
      <c r="C1384" t="s">
        <v>60</v>
      </c>
      <c r="D1384" t="s">
        <v>1158</v>
      </c>
      <c r="E1384">
        <v>15</v>
      </c>
      <c r="F1384">
        <v>25</v>
      </c>
      <c r="G1384">
        <v>3</v>
      </c>
      <c r="H1384">
        <v>12</v>
      </c>
      <c r="I1384" t="s">
        <v>1137</v>
      </c>
      <c r="J1384">
        <f>cocinacsv[[#This Row],[Precio Unitario]]-cocinacsv[[#This Row],[Costo Unitario]]</f>
        <v>10</v>
      </c>
      <c r="K1384">
        <f>cocinacsv[[#This Row],[Precio Unitario]]</f>
        <v>25</v>
      </c>
      <c r="L1384" s="1">
        <f>(cocinacsv[[#This Row],[Ganancia neta]]*cocinacsv[[#This Row],[Cantidad Ordenada]])/(cocinacsv[[#This Row],[Precio Unitario]]*cocinacsv[[#This Row],[Cantidad Ordenada]])</f>
        <v>0.4</v>
      </c>
      <c r="M1384">
        <f>cocinacsv[[#This Row],[Ganancia bruta]]*cocinacsv[[#This Row],[Cantidad Ordenada]]</f>
        <v>75</v>
      </c>
    </row>
    <row r="1385" spans="1:13" x14ac:dyDescent="0.25">
      <c r="A1385">
        <v>561</v>
      </c>
      <c r="B1385">
        <v>4</v>
      </c>
      <c r="C1385" t="s">
        <v>46</v>
      </c>
      <c r="D1385" t="s">
        <v>1156</v>
      </c>
      <c r="E1385">
        <v>10</v>
      </c>
      <c r="F1385">
        <v>18</v>
      </c>
      <c r="G1385">
        <v>1</v>
      </c>
      <c r="H1385">
        <v>56</v>
      </c>
      <c r="I1385" t="s">
        <v>1137</v>
      </c>
      <c r="J1385">
        <f>cocinacsv[[#This Row],[Precio Unitario]]-cocinacsv[[#This Row],[Costo Unitario]]</f>
        <v>8</v>
      </c>
      <c r="K1385">
        <f>cocinacsv[[#This Row],[Precio Unitario]]</f>
        <v>18</v>
      </c>
      <c r="L1385" s="1">
        <f>(cocinacsv[[#This Row],[Ganancia neta]]*cocinacsv[[#This Row],[Cantidad Ordenada]])/(cocinacsv[[#This Row],[Precio Unitario]]*cocinacsv[[#This Row],[Cantidad Ordenada]])</f>
        <v>0.44444444444444442</v>
      </c>
      <c r="M1385">
        <f>cocinacsv[[#This Row],[Ganancia bruta]]*cocinacsv[[#This Row],[Cantidad Ordenada]]</f>
        <v>18</v>
      </c>
    </row>
    <row r="1386" spans="1:13" x14ac:dyDescent="0.25">
      <c r="A1386">
        <v>561</v>
      </c>
      <c r="B1386">
        <v>4</v>
      </c>
      <c r="C1386" t="s">
        <v>89</v>
      </c>
      <c r="D1386" t="s">
        <v>1154</v>
      </c>
      <c r="E1386">
        <v>14</v>
      </c>
      <c r="F1386">
        <v>23</v>
      </c>
      <c r="G1386">
        <v>2</v>
      </c>
      <c r="H1386">
        <v>8</v>
      </c>
      <c r="I1386" t="s">
        <v>1137</v>
      </c>
      <c r="J1386">
        <f>cocinacsv[[#This Row],[Precio Unitario]]-cocinacsv[[#This Row],[Costo Unitario]]</f>
        <v>9</v>
      </c>
      <c r="K1386">
        <f>cocinacsv[[#This Row],[Precio Unitario]]</f>
        <v>23</v>
      </c>
      <c r="L1386" s="1">
        <f>(cocinacsv[[#This Row],[Ganancia neta]]*cocinacsv[[#This Row],[Cantidad Ordenada]])/(cocinacsv[[#This Row],[Precio Unitario]]*cocinacsv[[#This Row],[Cantidad Ordenada]])</f>
        <v>0.39130434782608697</v>
      </c>
      <c r="M1386">
        <f>cocinacsv[[#This Row],[Ganancia bruta]]*cocinacsv[[#This Row],[Cantidad Ordenada]]</f>
        <v>46</v>
      </c>
    </row>
    <row r="1387" spans="1:13" x14ac:dyDescent="0.25">
      <c r="A1387">
        <v>562</v>
      </c>
      <c r="B1387">
        <v>20</v>
      </c>
      <c r="C1387" t="s">
        <v>34</v>
      </c>
      <c r="D1387" t="s">
        <v>1143</v>
      </c>
      <c r="E1387">
        <v>25</v>
      </c>
      <c r="F1387">
        <v>40</v>
      </c>
      <c r="G1387">
        <v>3</v>
      </c>
      <c r="H1387">
        <v>41</v>
      </c>
      <c r="I1387" t="s">
        <v>1136</v>
      </c>
      <c r="J1387">
        <f>cocinacsv[[#This Row],[Precio Unitario]]-cocinacsv[[#This Row],[Costo Unitario]]</f>
        <v>15</v>
      </c>
      <c r="K1387">
        <f>cocinacsv[[#This Row],[Precio Unitario]]</f>
        <v>40</v>
      </c>
      <c r="L1387" s="1">
        <f>(cocinacsv[[#This Row],[Ganancia neta]]*cocinacsv[[#This Row],[Cantidad Ordenada]])/(cocinacsv[[#This Row],[Precio Unitario]]*cocinacsv[[#This Row],[Cantidad Ordenada]])</f>
        <v>0.375</v>
      </c>
      <c r="M1387">
        <f>cocinacsv[[#This Row],[Ganancia bruta]]*cocinacsv[[#This Row],[Cantidad Ordenada]]</f>
        <v>120</v>
      </c>
    </row>
    <row r="1388" spans="1:13" x14ac:dyDescent="0.25">
      <c r="A1388">
        <v>562</v>
      </c>
      <c r="B1388">
        <v>20</v>
      </c>
      <c r="C1388" t="s">
        <v>26</v>
      </c>
      <c r="D1388" t="s">
        <v>1145</v>
      </c>
      <c r="E1388">
        <v>17</v>
      </c>
      <c r="F1388">
        <v>29</v>
      </c>
      <c r="G1388">
        <v>2</v>
      </c>
      <c r="H1388">
        <v>7</v>
      </c>
      <c r="I1388" t="s">
        <v>1136</v>
      </c>
      <c r="J1388">
        <f>cocinacsv[[#This Row],[Precio Unitario]]-cocinacsv[[#This Row],[Costo Unitario]]</f>
        <v>12</v>
      </c>
      <c r="K1388">
        <f>cocinacsv[[#This Row],[Precio Unitario]]</f>
        <v>29</v>
      </c>
      <c r="L1388" s="1">
        <f>(cocinacsv[[#This Row],[Ganancia neta]]*cocinacsv[[#This Row],[Cantidad Ordenada]])/(cocinacsv[[#This Row],[Precio Unitario]]*cocinacsv[[#This Row],[Cantidad Ordenada]])</f>
        <v>0.41379310344827586</v>
      </c>
      <c r="M1388">
        <f>cocinacsv[[#This Row],[Ganancia bruta]]*cocinacsv[[#This Row],[Cantidad Ordenada]]</f>
        <v>58</v>
      </c>
    </row>
    <row r="1389" spans="1:13" x14ac:dyDescent="0.25">
      <c r="A1389">
        <v>562</v>
      </c>
      <c r="B1389">
        <v>20</v>
      </c>
      <c r="C1389" t="s">
        <v>75</v>
      </c>
      <c r="D1389" t="s">
        <v>1139</v>
      </c>
      <c r="E1389">
        <v>14</v>
      </c>
      <c r="F1389">
        <v>24</v>
      </c>
      <c r="G1389">
        <v>2</v>
      </c>
      <c r="H1389">
        <v>22</v>
      </c>
      <c r="I1389" t="s">
        <v>1136</v>
      </c>
      <c r="J1389">
        <f>cocinacsv[[#This Row],[Precio Unitario]]-cocinacsv[[#This Row],[Costo Unitario]]</f>
        <v>10</v>
      </c>
      <c r="K1389">
        <f>cocinacsv[[#This Row],[Precio Unitario]]</f>
        <v>24</v>
      </c>
      <c r="L1389" s="1">
        <f>(cocinacsv[[#This Row],[Ganancia neta]]*cocinacsv[[#This Row],[Cantidad Ordenada]])/(cocinacsv[[#This Row],[Precio Unitario]]*cocinacsv[[#This Row],[Cantidad Ordenada]])</f>
        <v>0.41666666666666669</v>
      </c>
      <c r="M1389">
        <f>cocinacsv[[#This Row],[Ganancia bruta]]*cocinacsv[[#This Row],[Cantidad Ordenada]]</f>
        <v>48</v>
      </c>
    </row>
    <row r="1390" spans="1:13" x14ac:dyDescent="0.25">
      <c r="A1390">
        <v>562</v>
      </c>
      <c r="B1390">
        <v>20</v>
      </c>
      <c r="C1390" t="s">
        <v>56</v>
      </c>
      <c r="D1390" t="s">
        <v>1141</v>
      </c>
      <c r="E1390">
        <v>19</v>
      </c>
      <c r="F1390">
        <v>31</v>
      </c>
      <c r="G1390">
        <v>2</v>
      </c>
      <c r="H1390">
        <v>42</v>
      </c>
      <c r="I1390" t="s">
        <v>1137</v>
      </c>
      <c r="J1390">
        <f>cocinacsv[[#This Row],[Precio Unitario]]-cocinacsv[[#This Row],[Costo Unitario]]</f>
        <v>12</v>
      </c>
      <c r="K1390">
        <f>cocinacsv[[#This Row],[Precio Unitario]]</f>
        <v>31</v>
      </c>
      <c r="L1390" s="1">
        <f>(cocinacsv[[#This Row],[Ganancia neta]]*cocinacsv[[#This Row],[Cantidad Ordenada]])/(cocinacsv[[#This Row],[Precio Unitario]]*cocinacsv[[#This Row],[Cantidad Ordenada]])</f>
        <v>0.38709677419354838</v>
      </c>
      <c r="M1390">
        <f>cocinacsv[[#This Row],[Ganancia bruta]]*cocinacsv[[#This Row],[Cantidad Ordenada]]</f>
        <v>62</v>
      </c>
    </row>
    <row r="1391" spans="1:13" x14ac:dyDescent="0.25">
      <c r="A1391">
        <v>563</v>
      </c>
      <c r="B1391">
        <v>12</v>
      </c>
      <c r="C1391" t="s">
        <v>50</v>
      </c>
      <c r="D1391" t="s">
        <v>1142</v>
      </c>
      <c r="E1391">
        <v>16</v>
      </c>
      <c r="F1391">
        <v>27</v>
      </c>
      <c r="G1391">
        <v>2</v>
      </c>
      <c r="H1391">
        <v>37</v>
      </c>
      <c r="I1391" t="s">
        <v>1137</v>
      </c>
      <c r="J1391">
        <f>cocinacsv[[#This Row],[Precio Unitario]]-cocinacsv[[#This Row],[Costo Unitario]]</f>
        <v>11</v>
      </c>
      <c r="K1391">
        <f>cocinacsv[[#This Row],[Precio Unitario]]</f>
        <v>27</v>
      </c>
      <c r="L1391" s="1">
        <f>(cocinacsv[[#This Row],[Ganancia neta]]*cocinacsv[[#This Row],[Cantidad Ordenada]])/(cocinacsv[[#This Row],[Precio Unitario]]*cocinacsv[[#This Row],[Cantidad Ordenada]])</f>
        <v>0.40740740740740738</v>
      </c>
      <c r="M1391">
        <f>cocinacsv[[#This Row],[Ganancia bruta]]*cocinacsv[[#This Row],[Cantidad Ordenada]]</f>
        <v>54</v>
      </c>
    </row>
    <row r="1392" spans="1:13" x14ac:dyDescent="0.25">
      <c r="A1392">
        <v>564</v>
      </c>
      <c r="B1392">
        <v>9</v>
      </c>
      <c r="C1392" t="s">
        <v>44</v>
      </c>
      <c r="D1392" t="s">
        <v>1144</v>
      </c>
      <c r="E1392">
        <v>22</v>
      </c>
      <c r="F1392">
        <v>36</v>
      </c>
      <c r="G1392">
        <v>1</v>
      </c>
      <c r="H1392">
        <v>7</v>
      </c>
      <c r="I1392" t="s">
        <v>1137</v>
      </c>
      <c r="J1392">
        <f>cocinacsv[[#This Row],[Precio Unitario]]-cocinacsv[[#This Row],[Costo Unitario]]</f>
        <v>14</v>
      </c>
      <c r="K1392">
        <f>cocinacsv[[#This Row],[Precio Unitario]]</f>
        <v>36</v>
      </c>
      <c r="L1392" s="1">
        <f>(cocinacsv[[#This Row],[Ganancia neta]]*cocinacsv[[#This Row],[Cantidad Ordenada]])/(cocinacsv[[#This Row],[Precio Unitario]]*cocinacsv[[#This Row],[Cantidad Ordenada]])</f>
        <v>0.3888888888888889</v>
      </c>
      <c r="M1392">
        <f>cocinacsv[[#This Row],[Ganancia bruta]]*cocinacsv[[#This Row],[Cantidad Ordenada]]</f>
        <v>36</v>
      </c>
    </row>
    <row r="1393" spans="1:13" x14ac:dyDescent="0.25">
      <c r="A1393">
        <v>564</v>
      </c>
      <c r="B1393">
        <v>9</v>
      </c>
      <c r="C1393" t="s">
        <v>34</v>
      </c>
      <c r="D1393" t="s">
        <v>1143</v>
      </c>
      <c r="E1393">
        <v>25</v>
      </c>
      <c r="F1393">
        <v>40</v>
      </c>
      <c r="G1393">
        <v>2</v>
      </c>
      <c r="H1393">
        <v>36</v>
      </c>
      <c r="I1393" t="s">
        <v>1137</v>
      </c>
      <c r="J1393">
        <f>cocinacsv[[#This Row],[Precio Unitario]]-cocinacsv[[#This Row],[Costo Unitario]]</f>
        <v>15</v>
      </c>
      <c r="K1393">
        <f>cocinacsv[[#This Row],[Precio Unitario]]</f>
        <v>40</v>
      </c>
      <c r="L1393" s="1">
        <f>(cocinacsv[[#This Row],[Ganancia neta]]*cocinacsv[[#This Row],[Cantidad Ordenada]])/(cocinacsv[[#This Row],[Precio Unitario]]*cocinacsv[[#This Row],[Cantidad Ordenada]])</f>
        <v>0.375</v>
      </c>
      <c r="M1393">
        <f>cocinacsv[[#This Row],[Ganancia bruta]]*cocinacsv[[#This Row],[Cantidad Ordenada]]</f>
        <v>80</v>
      </c>
    </row>
    <row r="1394" spans="1:13" x14ac:dyDescent="0.25">
      <c r="A1394">
        <v>564</v>
      </c>
      <c r="B1394">
        <v>9</v>
      </c>
      <c r="C1394" t="s">
        <v>66</v>
      </c>
      <c r="D1394" t="s">
        <v>1153</v>
      </c>
      <c r="E1394">
        <v>12</v>
      </c>
      <c r="F1394">
        <v>20</v>
      </c>
      <c r="G1394">
        <v>2</v>
      </c>
      <c r="H1394">
        <v>11</v>
      </c>
      <c r="I1394" t="s">
        <v>1137</v>
      </c>
      <c r="J1394">
        <f>cocinacsv[[#This Row],[Precio Unitario]]-cocinacsv[[#This Row],[Costo Unitario]]</f>
        <v>8</v>
      </c>
      <c r="K1394">
        <f>cocinacsv[[#This Row],[Precio Unitario]]</f>
        <v>20</v>
      </c>
      <c r="L1394" s="1">
        <f>(cocinacsv[[#This Row],[Ganancia neta]]*cocinacsv[[#This Row],[Cantidad Ordenada]])/(cocinacsv[[#This Row],[Precio Unitario]]*cocinacsv[[#This Row],[Cantidad Ordenada]])</f>
        <v>0.4</v>
      </c>
      <c r="M1394">
        <f>cocinacsv[[#This Row],[Ganancia bruta]]*cocinacsv[[#This Row],[Cantidad Ordenada]]</f>
        <v>40</v>
      </c>
    </row>
    <row r="1395" spans="1:13" x14ac:dyDescent="0.25">
      <c r="A1395">
        <v>565</v>
      </c>
      <c r="B1395">
        <v>3</v>
      </c>
      <c r="C1395" t="s">
        <v>105</v>
      </c>
      <c r="D1395" t="s">
        <v>1150</v>
      </c>
      <c r="E1395">
        <v>19</v>
      </c>
      <c r="F1395">
        <v>32</v>
      </c>
      <c r="G1395">
        <v>3</v>
      </c>
      <c r="H1395">
        <v>19</v>
      </c>
      <c r="I1395" t="s">
        <v>1136</v>
      </c>
      <c r="J1395">
        <f>cocinacsv[[#This Row],[Precio Unitario]]-cocinacsv[[#This Row],[Costo Unitario]]</f>
        <v>13</v>
      </c>
      <c r="K1395">
        <f>cocinacsv[[#This Row],[Precio Unitario]]</f>
        <v>32</v>
      </c>
      <c r="L1395" s="1">
        <f>(cocinacsv[[#This Row],[Ganancia neta]]*cocinacsv[[#This Row],[Cantidad Ordenada]])/(cocinacsv[[#This Row],[Precio Unitario]]*cocinacsv[[#This Row],[Cantidad Ordenada]])</f>
        <v>0.40625</v>
      </c>
      <c r="M1395">
        <f>cocinacsv[[#This Row],[Ganancia bruta]]*cocinacsv[[#This Row],[Cantidad Ordenada]]</f>
        <v>96</v>
      </c>
    </row>
    <row r="1396" spans="1:13" x14ac:dyDescent="0.25">
      <c r="A1396">
        <v>565</v>
      </c>
      <c r="B1396">
        <v>3</v>
      </c>
      <c r="C1396" t="s">
        <v>46</v>
      </c>
      <c r="D1396" t="s">
        <v>1156</v>
      </c>
      <c r="E1396">
        <v>10</v>
      </c>
      <c r="F1396">
        <v>18</v>
      </c>
      <c r="G1396">
        <v>3</v>
      </c>
      <c r="H1396">
        <v>53</v>
      </c>
      <c r="I1396" t="s">
        <v>1137</v>
      </c>
      <c r="J1396">
        <f>cocinacsv[[#This Row],[Precio Unitario]]-cocinacsv[[#This Row],[Costo Unitario]]</f>
        <v>8</v>
      </c>
      <c r="K1396">
        <f>cocinacsv[[#This Row],[Precio Unitario]]</f>
        <v>18</v>
      </c>
      <c r="L1396" s="1">
        <f>(cocinacsv[[#This Row],[Ganancia neta]]*cocinacsv[[#This Row],[Cantidad Ordenada]])/(cocinacsv[[#This Row],[Precio Unitario]]*cocinacsv[[#This Row],[Cantidad Ordenada]])</f>
        <v>0.44444444444444442</v>
      </c>
      <c r="M1396">
        <f>cocinacsv[[#This Row],[Ganancia bruta]]*cocinacsv[[#This Row],[Cantidad Ordenada]]</f>
        <v>54</v>
      </c>
    </row>
    <row r="1397" spans="1:13" x14ac:dyDescent="0.25">
      <c r="A1397">
        <v>565</v>
      </c>
      <c r="B1397">
        <v>3</v>
      </c>
      <c r="C1397" t="s">
        <v>112</v>
      </c>
      <c r="D1397" t="s">
        <v>1146</v>
      </c>
      <c r="E1397">
        <v>20</v>
      </c>
      <c r="F1397">
        <v>33</v>
      </c>
      <c r="G1397">
        <v>2</v>
      </c>
      <c r="H1397">
        <v>21</v>
      </c>
      <c r="I1397" t="s">
        <v>1137</v>
      </c>
      <c r="J1397">
        <f>cocinacsv[[#This Row],[Precio Unitario]]-cocinacsv[[#This Row],[Costo Unitario]]</f>
        <v>13</v>
      </c>
      <c r="K1397">
        <f>cocinacsv[[#This Row],[Precio Unitario]]</f>
        <v>33</v>
      </c>
      <c r="L1397" s="1">
        <f>(cocinacsv[[#This Row],[Ganancia neta]]*cocinacsv[[#This Row],[Cantidad Ordenada]])/(cocinacsv[[#This Row],[Precio Unitario]]*cocinacsv[[#This Row],[Cantidad Ordenada]])</f>
        <v>0.39393939393939392</v>
      </c>
      <c r="M1397">
        <f>cocinacsv[[#This Row],[Ganancia bruta]]*cocinacsv[[#This Row],[Cantidad Ordenada]]</f>
        <v>66</v>
      </c>
    </row>
    <row r="1398" spans="1:13" x14ac:dyDescent="0.25">
      <c r="A1398">
        <v>565</v>
      </c>
      <c r="B1398">
        <v>3</v>
      </c>
      <c r="C1398" t="s">
        <v>19</v>
      </c>
      <c r="D1398" t="s">
        <v>1149</v>
      </c>
      <c r="E1398">
        <v>21</v>
      </c>
      <c r="F1398">
        <v>35</v>
      </c>
      <c r="G1398">
        <v>1</v>
      </c>
      <c r="H1398">
        <v>5</v>
      </c>
      <c r="I1398" t="s">
        <v>1137</v>
      </c>
      <c r="J1398">
        <f>cocinacsv[[#This Row],[Precio Unitario]]-cocinacsv[[#This Row],[Costo Unitario]]</f>
        <v>14</v>
      </c>
      <c r="K1398">
        <f>cocinacsv[[#This Row],[Precio Unitario]]</f>
        <v>35</v>
      </c>
      <c r="L1398" s="1">
        <f>(cocinacsv[[#This Row],[Ganancia neta]]*cocinacsv[[#This Row],[Cantidad Ordenada]])/(cocinacsv[[#This Row],[Precio Unitario]]*cocinacsv[[#This Row],[Cantidad Ordenada]])</f>
        <v>0.4</v>
      </c>
      <c r="M1398">
        <f>cocinacsv[[#This Row],[Ganancia bruta]]*cocinacsv[[#This Row],[Cantidad Ordenada]]</f>
        <v>35</v>
      </c>
    </row>
    <row r="1399" spans="1:13" x14ac:dyDescent="0.25">
      <c r="A1399">
        <v>566</v>
      </c>
      <c r="B1399">
        <v>4</v>
      </c>
      <c r="C1399" t="s">
        <v>71</v>
      </c>
      <c r="D1399" t="s">
        <v>1157</v>
      </c>
      <c r="E1399">
        <v>15</v>
      </c>
      <c r="F1399">
        <v>26</v>
      </c>
      <c r="G1399">
        <v>3</v>
      </c>
      <c r="H1399">
        <v>56</v>
      </c>
      <c r="I1399" t="s">
        <v>1136</v>
      </c>
      <c r="J1399">
        <f>cocinacsv[[#This Row],[Precio Unitario]]-cocinacsv[[#This Row],[Costo Unitario]]</f>
        <v>11</v>
      </c>
      <c r="K1399">
        <f>cocinacsv[[#This Row],[Precio Unitario]]</f>
        <v>26</v>
      </c>
      <c r="L1399" s="1">
        <f>(cocinacsv[[#This Row],[Ganancia neta]]*cocinacsv[[#This Row],[Cantidad Ordenada]])/(cocinacsv[[#This Row],[Precio Unitario]]*cocinacsv[[#This Row],[Cantidad Ordenada]])</f>
        <v>0.42307692307692307</v>
      </c>
      <c r="M1399">
        <f>cocinacsv[[#This Row],[Ganancia bruta]]*cocinacsv[[#This Row],[Cantidad Ordenada]]</f>
        <v>78</v>
      </c>
    </row>
    <row r="1400" spans="1:13" x14ac:dyDescent="0.25">
      <c r="A1400">
        <v>567</v>
      </c>
      <c r="B1400">
        <v>15</v>
      </c>
      <c r="C1400" t="s">
        <v>30</v>
      </c>
      <c r="D1400" t="s">
        <v>1147</v>
      </c>
      <c r="E1400">
        <v>16</v>
      </c>
      <c r="F1400">
        <v>28</v>
      </c>
      <c r="G1400">
        <v>2</v>
      </c>
      <c r="H1400">
        <v>9</v>
      </c>
      <c r="I1400" t="s">
        <v>1136</v>
      </c>
      <c r="J1400">
        <f>cocinacsv[[#This Row],[Precio Unitario]]-cocinacsv[[#This Row],[Costo Unitario]]</f>
        <v>12</v>
      </c>
      <c r="K1400">
        <f>cocinacsv[[#This Row],[Precio Unitario]]</f>
        <v>28</v>
      </c>
      <c r="L1400" s="1">
        <f>(cocinacsv[[#This Row],[Ganancia neta]]*cocinacsv[[#This Row],[Cantidad Ordenada]])/(cocinacsv[[#This Row],[Precio Unitario]]*cocinacsv[[#This Row],[Cantidad Ordenada]])</f>
        <v>0.42857142857142855</v>
      </c>
      <c r="M1400">
        <f>cocinacsv[[#This Row],[Ganancia bruta]]*cocinacsv[[#This Row],[Cantidad Ordenada]]</f>
        <v>56</v>
      </c>
    </row>
    <row r="1401" spans="1:13" x14ac:dyDescent="0.25">
      <c r="A1401">
        <v>567</v>
      </c>
      <c r="B1401">
        <v>15</v>
      </c>
      <c r="C1401" t="s">
        <v>112</v>
      </c>
      <c r="D1401" t="s">
        <v>1146</v>
      </c>
      <c r="E1401">
        <v>20</v>
      </c>
      <c r="F1401">
        <v>33</v>
      </c>
      <c r="G1401">
        <v>2</v>
      </c>
      <c r="H1401">
        <v>34</v>
      </c>
      <c r="I1401" t="s">
        <v>1137</v>
      </c>
      <c r="J1401">
        <f>cocinacsv[[#This Row],[Precio Unitario]]-cocinacsv[[#This Row],[Costo Unitario]]</f>
        <v>13</v>
      </c>
      <c r="K1401">
        <f>cocinacsv[[#This Row],[Precio Unitario]]</f>
        <v>33</v>
      </c>
      <c r="L1401" s="1">
        <f>(cocinacsv[[#This Row],[Ganancia neta]]*cocinacsv[[#This Row],[Cantidad Ordenada]])/(cocinacsv[[#This Row],[Precio Unitario]]*cocinacsv[[#This Row],[Cantidad Ordenada]])</f>
        <v>0.39393939393939392</v>
      </c>
      <c r="M1401">
        <f>cocinacsv[[#This Row],[Ganancia bruta]]*cocinacsv[[#This Row],[Cantidad Ordenada]]</f>
        <v>66</v>
      </c>
    </row>
    <row r="1402" spans="1:13" x14ac:dyDescent="0.25">
      <c r="A1402">
        <v>567</v>
      </c>
      <c r="B1402">
        <v>15</v>
      </c>
      <c r="C1402" t="s">
        <v>38</v>
      </c>
      <c r="D1402" t="s">
        <v>1152</v>
      </c>
      <c r="E1402">
        <v>20</v>
      </c>
      <c r="F1402">
        <v>34</v>
      </c>
      <c r="G1402">
        <v>2</v>
      </c>
      <c r="H1402">
        <v>18</v>
      </c>
      <c r="I1402" t="s">
        <v>1136</v>
      </c>
      <c r="J1402">
        <f>cocinacsv[[#This Row],[Precio Unitario]]-cocinacsv[[#This Row],[Costo Unitario]]</f>
        <v>14</v>
      </c>
      <c r="K1402">
        <f>cocinacsv[[#This Row],[Precio Unitario]]</f>
        <v>34</v>
      </c>
      <c r="L1402" s="1">
        <f>(cocinacsv[[#This Row],[Ganancia neta]]*cocinacsv[[#This Row],[Cantidad Ordenada]])/(cocinacsv[[#This Row],[Precio Unitario]]*cocinacsv[[#This Row],[Cantidad Ordenada]])</f>
        <v>0.41176470588235292</v>
      </c>
      <c r="M1402">
        <f>cocinacsv[[#This Row],[Ganancia bruta]]*cocinacsv[[#This Row],[Cantidad Ordenada]]</f>
        <v>68</v>
      </c>
    </row>
    <row r="1403" spans="1:13" x14ac:dyDescent="0.25">
      <c r="A1403">
        <v>567</v>
      </c>
      <c r="B1403">
        <v>15</v>
      </c>
      <c r="C1403" t="s">
        <v>42</v>
      </c>
      <c r="D1403" t="s">
        <v>1155</v>
      </c>
      <c r="E1403">
        <v>13</v>
      </c>
      <c r="F1403">
        <v>21</v>
      </c>
      <c r="G1403">
        <v>3</v>
      </c>
      <c r="H1403">
        <v>41</v>
      </c>
      <c r="I1403" t="s">
        <v>1137</v>
      </c>
      <c r="J1403">
        <f>cocinacsv[[#This Row],[Precio Unitario]]-cocinacsv[[#This Row],[Costo Unitario]]</f>
        <v>8</v>
      </c>
      <c r="K1403">
        <f>cocinacsv[[#This Row],[Precio Unitario]]</f>
        <v>21</v>
      </c>
      <c r="L1403" s="1">
        <f>(cocinacsv[[#This Row],[Ganancia neta]]*cocinacsv[[#This Row],[Cantidad Ordenada]])/(cocinacsv[[#This Row],[Precio Unitario]]*cocinacsv[[#This Row],[Cantidad Ordenada]])</f>
        <v>0.38095238095238093</v>
      </c>
      <c r="M1403">
        <f>cocinacsv[[#This Row],[Ganancia bruta]]*cocinacsv[[#This Row],[Cantidad Ordenada]]</f>
        <v>63</v>
      </c>
    </row>
    <row r="1404" spans="1:13" x14ac:dyDescent="0.25">
      <c r="A1404">
        <v>568</v>
      </c>
      <c r="B1404">
        <v>5</v>
      </c>
      <c r="C1404" t="s">
        <v>38</v>
      </c>
      <c r="D1404" t="s">
        <v>1152</v>
      </c>
      <c r="E1404">
        <v>20</v>
      </c>
      <c r="F1404">
        <v>34</v>
      </c>
      <c r="G1404">
        <v>3</v>
      </c>
      <c r="H1404">
        <v>40</v>
      </c>
      <c r="I1404" t="s">
        <v>1136</v>
      </c>
      <c r="J1404">
        <f>cocinacsv[[#This Row],[Precio Unitario]]-cocinacsv[[#This Row],[Costo Unitario]]</f>
        <v>14</v>
      </c>
      <c r="K1404">
        <f>cocinacsv[[#This Row],[Precio Unitario]]</f>
        <v>34</v>
      </c>
      <c r="L1404" s="1">
        <f>(cocinacsv[[#This Row],[Ganancia neta]]*cocinacsv[[#This Row],[Cantidad Ordenada]])/(cocinacsv[[#This Row],[Precio Unitario]]*cocinacsv[[#This Row],[Cantidad Ordenada]])</f>
        <v>0.41176470588235292</v>
      </c>
      <c r="M1404">
        <f>cocinacsv[[#This Row],[Ganancia bruta]]*cocinacsv[[#This Row],[Cantidad Ordenada]]</f>
        <v>102</v>
      </c>
    </row>
    <row r="1405" spans="1:13" x14ac:dyDescent="0.25">
      <c r="A1405">
        <v>568</v>
      </c>
      <c r="B1405">
        <v>5</v>
      </c>
      <c r="C1405" t="s">
        <v>34</v>
      </c>
      <c r="D1405" t="s">
        <v>1143</v>
      </c>
      <c r="E1405">
        <v>25</v>
      </c>
      <c r="F1405">
        <v>40</v>
      </c>
      <c r="G1405">
        <v>2</v>
      </c>
      <c r="H1405">
        <v>44</v>
      </c>
      <c r="I1405" t="s">
        <v>1137</v>
      </c>
      <c r="J1405">
        <f>cocinacsv[[#This Row],[Precio Unitario]]-cocinacsv[[#This Row],[Costo Unitario]]</f>
        <v>15</v>
      </c>
      <c r="K1405">
        <f>cocinacsv[[#This Row],[Precio Unitario]]</f>
        <v>40</v>
      </c>
      <c r="L1405" s="1">
        <f>(cocinacsv[[#This Row],[Ganancia neta]]*cocinacsv[[#This Row],[Cantidad Ordenada]])/(cocinacsv[[#This Row],[Precio Unitario]]*cocinacsv[[#This Row],[Cantidad Ordenada]])</f>
        <v>0.375</v>
      </c>
      <c r="M1405">
        <f>cocinacsv[[#This Row],[Ganancia bruta]]*cocinacsv[[#This Row],[Cantidad Ordenada]]</f>
        <v>80</v>
      </c>
    </row>
    <row r="1406" spans="1:13" x14ac:dyDescent="0.25">
      <c r="A1406">
        <v>569</v>
      </c>
      <c r="B1406">
        <v>12</v>
      </c>
      <c r="C1406" t="s">
        <v>38</v>
      </c>
      <c r="D1406" t="s">
        <v>1152</v>
      </c>
      <c r="E1406">
        <v>20</v>
      </c>
      <c r="F1406">
        <v>34</v>
      </c>
      <c r="G1406">
        <v>2</v>
      </c>
      <c r="H1406">
        <v>26</v>
      </c>
      <c r="I1406" t="s">
        <v>1136</v>
      </c>
      <c r="J1406">
        <f>cocinacsv[[#This Row],[Precio Unitario]]-cocinacsv[[#This Row],[Costo Unitario]]</f>
        <v>14</v>
      </c>
      <c r="K1406">
        <f>cocinacsv[[#This Row],[Precio Unitario]]</f>
        <v>34</v>
      </c>
      <c r="L1406" s="1">
        <f>(cocinacsv[[#This Row],[Ganancia neta]]*cocinacsv[[#This Row],[Cantidad Ordenada]])/(cocinacsv[[#This Row],[Precio Unitario]]*cocinacsv[[#This Row],[Cantidad Ordenada]])</f>
        <v>0.41176470588235292</v>
      </c>
      <c r="M1406">
        <f>cocinacsv[[#This Row],[Ganancia bruta]]*cocinacsv[[#This Row],[Cantidad Ordenada]]</f>
        <v>68</v>
      </c>
    </row>
    <row r="1407" spans="1:13" x14ac:dyDescent="0.25">
      <c r="A1407">
        <v>569</v>
      </c>
      <c r="B1407">
        <v>12</v>
      </c>
      <c r="C1407" t="s">
        <v>42</v>
      </c>
      <c r="D1407" t="s">
        <v>1155</v>
      </c>
      <c r="E1407">
        <v>13</v>
      </c>
      <c r="F1407">
        <v>21</v>
      </c>
      <c r="G1407">
        <v>3</v>
      </c>
      <c r="H1407">
        <v>32</v>
      </c>
      <c r="I1407" t="s">
        <v>1137</v>
      </c>
      <c r="J1407">
        <f>cocinacsv[[#This Row],[Precio Unitario]]-cocinacsv[[#This Row],[Costo Unitario]]</f>
        <v>8</v>
      </c>
      <c r="K1407">
        <f>cocinacsv[[#This Row],[Precio Unitario]]</f>
        <v>21</v>
      </c>
      <c r="L1407" s="1">
        <f>(cocinacsv[[#This Row],[Ganancia neta]]*cocinacsv[[#This Row],[Cantidad Ordenada]])/(cocinacsv[[#This Row],[Precio Unitario]]*cocinacsv[[#This Row],[Cantidad Ordenada]])</f>
        <v>0.38095238095238093</v>
      </c>
      <c r="M1407">
        <f>cocinacsv[[#This Row],[Ganancia bruta]]*cocinacsv[[#This Row],[Cantidad Ordenada]]</f>
        <v>63</v>
      </c>
    </row>
    <row r="1408" spans="1:13" x14ac:dyDescent="0.25">
      <c r="A1408">
        <v>570</v>
      </c>
      <c r="B1408">
        <v>1</v>
      </c>
      <c r="C1408" t="s">
        <v>112</v>
      </c>
      <c r="D1408" t="s">
        <v>1146</v>
      </c>
      <c r="E1408">
        <v>20</v>
      </c>
      <c r="F1408">
        <v>33</v>
      </c>
      <c r="G1408">
        <v>1</v>
      </c>
      <c r="H1408">
        <v>38</v>
      </c>
      <c r="I1408" t="s">
        <v>1136</v>
      </c>
      <c r="J1408">
        <f>cocinacsv[[#This Row],[Precio Unitario]]-cocinacsv[[#This Row],[Costo Unitario]]</f>
        <v>13</v>
      </c>
      <c r="K1408">
        <f>cocinacsv[[#This Row],[Precio Unitario]]</f>
        <v>33</v>
      </c>
      <c r="L1408" s="1">
        <f>(cocinacsv[[#This Row],[Ganancia neta]]*cocinacsv[[#This Row],[Cantidad Ordenada]])/(cocinacsv[[#This Row],[Precio Unitario]]*cocinacsv[[#This Row],[Cantidad Ordenada]])</f>
        <v>0.39393939393939392</v>
      </c>
      <c r="M1408">
        <f>cocinacsv[[#This Row],[Ganancia bruta]]*cocinacsv[[#This Row],[Cantidad Ordenada]]</f>
        <v>33</v>
      </c>
    </row>
    <row r="1409" spans="1:13" x14ac:dyDescent="0.25">
      <c r="A1409">
        <v>570</v>
      </c>
      <c r="B1409">
        <v>1</v>
      </c>
      <c r="C1409" t="s">
        <v>71</v>
      </c>
      <c r="D1409" t="s">
        <v>1157</v>
      </c>
      <c r="E1409">
        <v>15</v>
      </c>
      <c r="F1409">
        <v>26</v>
      </c>
      <c r="G1409">
        <v>2</v>
      </c>
      <c r="H1409">
        <v>8</v>
      </c>
      <c r="I1409" t="s">
        <v>1137</v>
      </c>
      <c r="J1409">
        <f>cocinacsv[[#This Row],[Precio Unitario]]-cocinacsv[[#This Row],[Costo Unitario]]</f>
        <v>11</v>
      </c>
      <c r="K1409">
        <f>cocinacsv[[#This Row],[Precio Unitario]]</f>
        <v>26</v>
      </c>
      <c r="L1409" s="1">
        <f>(cocinacsv[[#This Row],[Ganancia neta]]*cocinacsv[[#This Row],[Cantidad Ordenada]])/(cocinacsv[[#This Row],[Precio Unitario]]*cocinacsv[[#This Row],[Cantidad Ordenada]])</f>
        <v>0.42307692307692307</v>
      </c>
      <c r="M1409">
        <f>cocinacsv[[#This Row],[Ganancia bruta]]*cocinacsv[[#This Row],[Cantidad Ordenada]]</f>
        <v>52</v>
      </c>
    </row>
    <row r="1410" spans="1:13" x14ac:dyDescent="0.25">
      <c r="A1410">
        <v>571</v>
      </c>
      <c r="B1410">
        <v>15</v>
      </c>
      <c r="C1410" t="s">
        <v>50</v>
      </c>
      <c r="D1410" t="s">
        <v>1142</v>
      </c>
      <c r="E1410">
        <v>16</v>
      </c>
      <c r="F1410">
        <v>27</v>
      </c>
      <c r="G1410">
        <v>2</v>
      </c>
      <c r="H1410">
        <v>26</v>
      </c>
      <c r="I1410" t="s">
        <v>1136</v>
      </c>
      <c r="J1410">
        <f>cocinacsv[[#This Row],[Precio Unitario]]-cocinacsv[[#This Row],[Costo Unitario]]</f>
        <v>11</v>
      </c>
      <c r="K1410">
        <f>cocinacsv[[#This Row],[Precio Unitario]]</f>
        <v>27</v>
      </c>
      <c r="L1410" s="1">
        <f>(cocinacsv[[#This Row],[Ganancia neta]]*cocinacsv[[#This Row],[Cantidad Ordenada]])/(cocinacsv[[#This Row],[Precio Unitario]]*cocinacsv[[#This Row],[Cantidad Ordenada]])</f>
        <v>0.40740740740740738</v>
      </c>
      <c r="M1410">
        <f>cocinacsv[[#This Row],[Ganancia bruta]]*cocinacsv[[#This Row],[Cantidad Ordenada]]</f>
        <v>54</v>
      </c>
    </row>
    <row r="1411" spans="1:13" x14ac:dyDescent="0.25">
      <c r="A1411">
        <v>572</v>
      </c>
      <c r="B1411">
        <v>19</v>
      </c>
      <c r="C1411" t="s">
        <v>40</v>
      </c>
      <c r="D1411" t="s">
        <v>1140</v>
      </c>
      <c r="E1411">
        <v>18</v>
      </c>
      <c r="F1411">
        <v>30</v>
      </c>
      <c r="G1411">
        <v>1</v>
      </c>
      <c r="H1411">
        <v>34</v>
      </c>
      <c r="I1411" t="s">
        <v>1137</v>
      </c>
      <c r="J1411">
        <f>cocinacsv[[#This Row],[Precio Unitario]]-cocinacsv[[#This Row],[Costo Unitario]]</f>
        <v>12</v>
      </c>
      <c r="K1411">
        <f>cocinacsv[[#This Row],[Precio Unitario]]</f>
        <v>30</v>
      </c>
      <c r="L1411" s="1">
        <f>(cocinacsv[[#This Row],[Ganancia neta]]*cocinacsv[[#This Row],[Cantidad Ordenada]])/(cocinacsv[[#This Row],[Precio Unitario]]*cocinacsv[[#This Row],[Cantidad Ordenada]])</f>
        <v>0.4</v>
      </c>
      <c r="M1411">
        <f>cocinacsv[[#This Row],[Ganancia bruta]]*cocinacsv[[#This Row],[Cantidad Ordenada]]</f>
        <v>30</v>
      </c>
    </row>
    <row r="1412" spans="1:13" x14ac:dyDescent="0.25">
      <c r="A1412">
        <v>572</v>
      </c>
      <c r="B1412">
        <v>19</v>
      </c>
      <c r="C1412" t="s">
        <v>92</v>
      </c>
      <c r="D1412" t="s">
        <v>1151</v>
      </c>
      <c r="E1412">
        <v>13</v>
      </c>
      <c r="F1412">
        <v>22</v>
      </c>
      <c r="G1412">
        <v>2</v>
      </c>
      <c r="H1412">
        <v>10</v>
      </c>
      <c r="I1412" t="s">
        <v>1137</v>
      </c>
      <c r="J1412">
        <f>cocinacsv[[#This Row],[Precio Unitario]]-cocinacsv[[#This Row],[Costo Unitario]]</f>
        <v>9</v>
      </c>
      <c r="K1412">
        <f>cocinacsv[[#This Row],[Precio Unitario]]</f>
        <v>22</v>
      </c>
      <c r="L1412" s="1">
        <f>(cocinacsv[[#This Row],[Ganancia neta]]*cocinacsv[[#This Row],[Cantidad Ordenada]])/(cocinacsv[[#This Row],[Precio Unitario]]*cocinacsv[[#This Row],[Cantidad Ordenada]])</f>
        <v>0.40909090909090912</v>
      </c>
      <c r="M1412">
        <f>cocinacsv[[#This Row],[Ganancia bruta]]*cocinacsv[[#This Row],[Cantidad Ordenada]]</f>
        <v>44</v>
      </c>
    </row>
    <row r="1413" spans="1:13" x14ac:dyDescent="0.25">
      <c r="A1413">
        <v>573</v>
      </c>
      <c r="B1413">
        <v>7</v>
      </c>
      <c r="C1413" t="s">
        <v>42</v>
      </c>
      <c r="D1413" t="s">
        <v>1155</v>
      </c>
      <c r="E1413">
        <v>13</v>
      </c>
      <c r="F1413">
        <v>21</v>
      </c>
      <c r="G1413">
        <v>3</v>
      </c>
      <c r="H1413">
        <v>41</v>
      </c>
      <c r="I1413" t="s">
        <v>1136</v>
      </c>
      <c r="J1413">
        <f>cocinacsv[[#This Row],[Precio Unitario]]-cocinacsv[[#This Row],[Costo Unitario]]</f>
        <v>8</v>
      </c>
      <c r="K1413">
        <f>cocinacsv[[#This Row],[Precio Unitario]]</f>
        <v>21</v>
      </c>
      <c r="L1413" s="1">
        <f>(cocinacsv[[#This Row],[Ganancia neta]]*cocinacsv[[#This Row],[Cantidad Ordenada]])/(cocinacsv[[#This Row],[Precio Unitario]]*cocinacsv[[#This Row],[Cantidad Ordenada]])</f>
        <v>0.38095238095238093</v>
      </c>
      <c r="M1413">
        <f>cocinacsv[[#This Row],[Ganancia bruta]]*cocinacsv[[#This Row],[Cantidad Ordenada]]</f>
        <v>63</v>
      </c>
    </row>
    <row r="1414" spans="1:13" x14ac:dyDescent="0.25">
      <c r="A1414">
        <v>573</v>
      </c>
      <c r="B1414">
        <v>7</v>
      </c>
      <c r="C1414" t="s">
        <v>38</v>
      </c>
      <c r="D1414" t="s">
        <v>1152</v>
      </c>
      <c r="E1414">
        <v>20</v>
      </c>
      <c r="F1414">
        <v>34</v>
      </c>
      <c r="G1414">
        <v>3</v>
      </c>
      <c r="H1414">
        <v>28</v>
      </c>
      <c r="I1414" t="s">
        <v>1137</v>
      </c>
      <c r="J1414">
        <f>cocinacsv[[#This Row],[Precio Unitario]]-cocinacsv[[#This Row],[Costo Unitario]]</f>
        <v>14</v>
      </c>
      <c r="K1414">
        <f>cocinacsv[[#This Row],[Precio Unitario]]</f>
        <v>34</v>
      </c>
      <c r="L1414" s="1">
        <f>(cocinacsv[[#This Row],[Ganancia neta]]*cocinacsv[[#This Row],[Cantidad Ordenada]])/(cocinacsv[[#This Row],[Precio Unitario]]*cocinacsv[[#This Row],[Cantidad Ordenada]])</f>
        <v>0.41176470588235292</v>
      </c>
      <c r="M1414">
        <f>cocinacsv[[#This Row],[Ganancia bruta]]*cocinacsv[[#This Row],[Cantidad Ordenada]]</f>
        <v>102</v>
      </c>
    </row>
    <row r="1415" spans="1:13" x14ac:dyDescent="0.25">
      <c r="A1415">
        <v>574</v>
      </c>
      <c r="B1415">
        <v>20</v>
      </c>
      <c r="C1415" t="s">
        <v>71</v>
      </c>
      <c r="D1415" t="s">
        <v>1157</v>
      </c>
      <c r="E1415">
        <v>15</v>
      </c>
      <c r="F1415">
        <v>26</v>
      </c>
      <c r="G1415">
        <v>3</v>
      </c>
      <c r="H1415">
        <v>50</v>
      </c>
      <c r="I1415" t="s">
        <v>1137</v>
      </c>
      <c r="J1415">
        <f>cocinacsv[[#This Row],[Precio Unitario]]-cocinacsv[[#This Row],[Costo Unitario]]</f>
        <v>11</v>
      </c>
      <c r="K1415">
        <f>cocinacsv[[#This Row],[Precio Unitario]]</f>
        <v>26</v>
      </c>
      <c r="L1415" s="1">
        <f>(cocinacsv[[#This Row],[Ganancia neta]]*cocinacsv[[#This Row],[Cantidad Ordenada]])/(cocinacsv[[#This Row],[Precio Unitario]]*cocinacsv[[#This Row],[Cantidad Ordenada]])</f>
        <v>0.42307692307692307</v>
      </c>
      <c r="M1415">
        <f>cocinacsv[[#This Row],[Ganancia bruta]]*cocinacsv[[#This Row],[Cantidad Ordenada]]</f>
        <v>78</v>
      </c>
    </row>
    <row r="1416" spans="1:13" x14ac:dyDescent="0.25">
      <c r="A1416">
        <v>574</v>
      </c>
      <c r="B1416">
        <v>20</v>
      </c>
      <c r="C1416" t="s">
        <v>44</v>
      </c>
      <c r="D1416" t="s">
        <v>1144</v>
      </c>
      <c r="E1416">
        <v>22</v>
      </c>
      <c r="F1416">
        <v>36</v>
      </c>
      <c r="G1416">
        <v>2</v>
      </c>
      <c r="H1416">
        <v>40</v>
      </c>
      <c r="I1416" t="s">
        <v>1136</v>
      </c>
      <c r="J1416">
        <f>cocinacsv[[#This Row],[Precio Unitario]]-cocinacsv[[#This Row],[Costo Unitario]]</f>
        <v>14</v>
      </c>
      <c r="K1416">
        <f>cocinacsv[[#This Row],[Precio Unitario]]</f>
        <v>36</v>
      </c>
      <c r="L1416" s="1">
        <f>(cocinacsv[[#This Row],[Ganancia neta]]*cocinacsv[[#This Row],[Cantidad Ordenada]])/(cocinacsv[[#This Row],[Precio Unitario]]*cocinacsv[[#This Row],[Cantidad Ordenada]])</f>
        <v>0.3888888888888889</v>
      </c>
      <c r="M1416">
        <f>cocinacsv[[#This Row],[Ganancia bruta]]*cocinacsv[[#This Row],[Cantidad Ordenada]]</f>
        <v>72</v>
      </c>
    </row>
    <row r="1417" spans="1:13" x14ac:dyDescent="0.25">
      <c r="A1417">
        <v>574</v>
      </c>
      <c r="B1417">
        <v>20</v>
      </c>
      <c r="C1417" t="s">
        <v>46</v>
      </c>
      <c r="D1417" t="s">
        <v>1156</v>
      </c>
      <c r="E1417">
        <v>10</v>
      </c>
      <c r="F1417">
        <v>18</v>
      </c>
      <c r="G1417">
        <v>2</v>
      </c>
      <c r="H1417">
        <v>37</v>
      </c>
      <c r="I1417" t="s">
        <v>1137</v>
      </c>
      <c r="J1417">
        <f>cocinacsv[[#This Row],[Precio Unitario]]-cocinacsv[[#This Row],[Costo Unitario]]</f>
        <v>8</v>
      </c>
      <c r="K1417">
        <f>cocinacsv[[#This Row],[Precio Unitario]]</f>
        <v>18</v>
      </c>
      <c r="L1417" s="1">
        <f>(cocinacsv[[#This Row],[Ganancia neta]]*cocinacsv[[#This Row],[Cantidad Ordenada]])/(cocinacsv[[#This Row],[Precio Unitario]]*cocinacsv[[#This Row],[Cantidad Ordenada]])</f>
        <v>0.44444444444444442</v>
      </c>
      <c r="M1417">
        <f>cocinacsv[[#This Row],[Ganancia bruta]]*cocinacsv[[#This Row],[Cantidad Ordenada]]</f>
        <v>36</v>
      </c>
    </row>
    <row r="1418" spans="1:13" x14ac:dyDescent="0.25">
      <c r="A1418">
        <v>574</v>
      </c>
      <c r="B1418">
        <v>20</v>
      </c>
      <c r="C1418" t="s">
        <v>42</v>
      </c>
      <c r="D1418" t="s">
        <v>1155</v>
      </c>
      <c r="E1418">
        <v>13</v>
      </c>
      <c r="F1418">
        <v>21</v>
      </c>
      <c r="G1418">
        <v>1</v>
      </c>
      <c r="H1418">
        <v>41</v>
      </c>
      <c r="I1418" t="s">
        <v>1137</v>
      </c>
      <c r="J1418">
        <f>cocinacsv[[#This Row],[Precio Unitario]]-cocinacsv[[#This Row],[Costo Unitario]]</f>
        <v>8</v>
      </c>
      <c r="K1418">
        <f>cocinacsv[[#This Row],[Precio Unitario]]</f>
        <v>21</v>
      </c>
      <c r="L1418" s="1">
        <f>(cocinacsv[[#This Row],[Ganancia neta]]*cocinacsv[[#This Row],[Cantidad Ordenada]])/(cocinacsv[[#This Row],[Precio Unitario]]*cocinacsv[[#This Row],[Cantidad Ordenada]])</f>
        <v>0.38095238095238093</v>
      </c>
      <c r="M1418">
        <f>cocinacsv[[#This Row],[Ganancia bruta]]*cocinacsv[[#This Row],[Cantidad Ordenada]]</f>
        <v>21</v>
      </c>
    </row>
    <row r="1419" spans="1:13" x14ac:dyDescent="0.25">
      <c r="A1419">
        <v>575</v>
      </c>
      <c r="B1419">
        <v>15</v>
      </c>
      <c r="C1419" t="s">
        <v>46</v>
      </c>
      <c r="D1419" t="s">
        <v>1156</v>
      </c>
      <c r="E1419">
        <v>10</v>
      </c>
      <c r="F1419">
        <v>18</v>
      </c>
      <c r="G1419">
        <v>1</v>
      </c>
      <c r="H1419">
        <v>44</v>
      </c>
      <c r="I1419" t="s">
        <v>1136</v>
      </c>
      <c r="J1419">
        <f>cocinacsv[[#This Row],[Precio Unitario]]-cocinacsv[[#This Row],[Costo Unitario]]</f>
        <v>8</v>
      </c>
      <c r="K1419">
        <f>cocinacsv[[#This Row],[Precio Unitario]]</f>
        <v>18</v>
      </c>
      <c r="L1419" s="1">
        <f>(cocinacsv[[#This Row],[Ganancia neta]]*cocinacsv[[#This Row],[Cantidad Ordenada]])/(cocinacsv[[#This Row],[Precio Unitario]]*cocinacsv[[#This Row],[Cantidad Ordenada]])</f>
        <v>0.44444444444444442</v>
      </c>
      <c r="M1419">
        <f>cocinacsv[[#This Row],[Ganancia bruta]]*cocinacsv[[#This Row],[Cantidad Ordenada]]</f>
        <v>18</v>
      </c>
    </row>
    <row r="1420" spans="1:13" x14ac:dyDescent="0.25">
      <c r="A1420">
        <v>576</v>
      </c>
      <c r="B1420">
        <v>9</v>
      </c>
      <c r="C1420" t="s">
        <v>112</v>
      </c>
      <c r="D1420" t="s">
        <v>1146</v>
      </c>
      <c r="E1420">
        <v>20</v>
      </c>
      <c r="F1420">
        <v>33</v>
      </c>
      <c r="G1420">
        <v>1</v>
      </c>
      <c r="H1420">
        <v>46</v>
      </c>
      <c r="I1420" t="s">
        <v>1136</v>
      </c>
      <c r="J1420">
        <f>cocinacsv[[#This Row],[Precio Unitario]]-cocinacsv[[#This Row],[Costo Unitario]]</f>
        <v>13</v>
      </c>
      <c r="K1420">
        <f>cocinacsv[[#This Row],[Precio Unitario]]</f>
        <v>33</v>
      </c>
      <c r="L1420" s="1">
        <f>(cocinacsv[[#This Row],[Ganancia neta]]*cocinacsv[[#This Row],[Cantidad Ordenada]])/(cocinacsv[[#This Row],[Precio Unitario]]*cocinacsv[[#This Row],[Cantidad Ordenada]])</f>
        <v>0.39393939393939392</v>
      </c>
      <c r="M1420">
        <f>cocinacsv[[#This Row],[Ganancia bruta]]*cocinacsv[[#This Row],[Cantidad Ordenada]]</f>
        <v>33</v>
      </c>
    </row>
    <row r="1421" spans="1:13" x14ac:dyDescent="0.25">
      <c r="A1421">
        <v>576</v>
      </c>
      <c r="B1421">
        <v>9</v>
      </c>
      <c r="C1421" t="s">
        <v>56</v>
      </c>
      <c r="D1421" t="s">
        <v>1141</v>
      </c>
      <c r="E1421">
        <v>19</v>
      </c>
      <c r="F1421">
        <v>31</v>
      </c>
      <c r="G1421">
        <v>3</v>
      </c>
      <c r="H1421">
        <v>32</v>
      </c>
      <c r="I1421" t="s">
        <v>1136</v>
      </c>
      <c r="J1421">
        <f>cocinacsv[[#This Row],[Precio Unitario]]-cocinacsv[[#This Row],[Costo Unitario]]</f>
        <v>12</v>
      </c>
      <c r="K1421">
        <f>cocinacsv[[#This Row],[Precio Unitario]]</f>
        <v>31</v>
      </c>
      <c r="L1421" s="1">
        <f>(cocinacsv[[#This Row],[Ganancia neta]]*cocinacsv[[#This Row],[Cantidad Ordenada]])/(cocinacsv[[#This Row],[Precio Unitario]]*cocinacsv[[#This Row],[Cantidad Ordenada]])</f>
        <v>0.38709677419354838</v>
      </c>
      <c r="M1421">
        <f>cocinacsv[[#This Row],[Ganancia bruta]]*cocinacsv[[#This Row],[Cantidad Ordenada]]</f>
        <v>93</v>
      </c>
    </row>
    <row r="1422" spans="1:13" x14ac:dyDescent="0.25">
      <c r="A1422">
        <v>576</v>
      </c>
      <c r="B1422">
        <v>9</v>
      </c>
      <c r="C1422" t="s">
        <v>44</v>
      </c>
      <c r="D1422" t="s">
        <v>1144</v>
      </c>
      <c r="E1422">
        <v>22</v>
      </c>
      <c r="F1422">
        <v>36</v>
      </c>
      <c r="G1422">
        <v>3</v>
      </c>
      <c r="H1422">
        <v>37</v>
      </c>
      <c r="I1422" t="s">
        <v>1137</v>
      </c>
      <c r="J1422">
        <f>cocinacsv[[#This Row],[Precio Unitario]]-cocinacsv[[#This Row],[Costo Unitario]]</f>
        <v>14</v>
      </c>
      <c r="K1422">
        <f>cocinacsv[[#This Row],[Precio Unitario]]</f>
        <v>36</v>
      </c>
      <c r="L1422" s="1">
        <f>(cocinacsv[[#This Row],[Ganancia neta]]*cocinacsv[[#This Row],[Cantidad Ordenada]])/(cocinacsv[[#This Row],[Precio Unitario]]*cocinacsv[[#This Row],[Cantidad Ordenada]])</f>
        <v>0.3888888888888889</v>
      </c>
      <c r="M1422">
        <f>cocinacsv[[#This Row],[Ganancia bruta]]*cocinacsv[[#This Row],[Cantidad Ordenada]]</f>
        <v>108</v>
      </c>
    </row>
    <row r="1423" spans="1:13" x14ac:dyDescent="0.25">
      <c r="A1423">
        <v>577</v>
      </c>
      <c r="B1423">
        <v>5</v>
      </c>
      <c r="C1423" t="s">
        <v>46</v>
      </c>
      <c r="D1423" t="s">
        <v>1156</v>
      </c>
      <c r="E1423">
        <v>10</v>
      </c>
      <c r="F1423">
        <v>18</v>
      </c>
      <c r="G1423">
        <v>1</v>
      </c>
      <c r="H1423">
        <v>10</v>
      </c>
      <c r="I1423" t="s">
        <v>1137</v>
      </c>
      <c r="J1423">
        <f>cocinacsv[[#This Row],[Precio Unitario]]-cocinacsv[[#This Row],[Costo Unitario]]</f>
        <v>8</v>
      </c>
      <c r="K1423">
        <f>cocinacsv[[#This Row],[Precio Unitario]]</f>
        <v>18</v>
      </c>
      <c r="L1423" s="1">
        <f>(cocinacsv[[#This Row],[Ganancia neta]]*cocinacsv[[#This Row],[Cantidad Ordenada]])/(cocinacsv[[#This Row],[Precio Unitario]]*cocinacsv[[#This Row],[Cantidad Ordenada]])</f>
        <v>0.44444444444444442</v>
      </c>
      <c r="M1423">
        <f>cocinacsv[[#This Row],[Ganancia bruta]]*cocinacsv[[#This Row],[Cantidad Ordenada]]</f>
        <v>18</v>
      </c>
    </row>
    <row r="1424" spans="1:13" x14ac:dyDescent="0.25">
      <c r="A1424">
        <v>577</v>
      </c>
      <c r="B1424">
        <v>5</v>
      </c>
      <c r="C1424" t="s">
        <v>92</v>
      </c>
      <c r="D1424" t="s">
        <v>1151</v>
      </c>
      <c r="E1424">
        <v>13</v>
      </c>
      <c r="F1424">
        <v>22</v>
      </c>
      <c r="G1424">
        <v>1</v>
      </c>
      <c r="H1424">
        <v>15</v>
      </c>
      <c r="I1424" t="s">
        <v>1136</v>
      </c>
      <c r="J1424">
        <f>cocinacsv[[#This Row],[Precio Unitario]]-cocinacsv[[#This Row],[Costo Unitario]]</f>
        <v>9</v>
      </c>
      <c r="K1424">
        <f>cocinacsv[[#This Row],[Precio Unitario]]</f>
        <v>22</v>
      </c>
      <c r="L1424" s="1">
        <f>(cocinacsv[[#This Row],[Ganancia neta]]*cocinacsv[[#This Row],[Cantidad Ordenada]])/(cocinacsv[[#This Row],[Precio Unitario]]*cocinacsv[[#This Row],[Cantidad Ordenada]])</f>
        <v>0.40909090909090912</v>
      </c>
      <c r="M1424">
        <f>cocinacsv[[#This Row],[Ganancia bruta]]*cocinacsv[[#This Row],[Cantidad Ordenada]]</f>
        <v>22</v>
      </c>
    </row>
    <row r="1425" spans="1:13" x14ac:dyDescent="0.25">
      <c r="A1425">
        <v>578</v>
      </c>
      <c r="B1425">
        <v>11</v>
      </c>
      <c r="C1425" t="s">
        <v>40</v>
      </c>
      <c r="D1425" t="s">
        <v>1140</v>
      </c>
      <c r="E1425">
        <v>18</v>
      </c>
      <c r="F1425">
        <v>30</v>
      </c>
      <c r="G1425">
        <v>3</v>
      </c>
      <c r="H1425">
        <v>44</v>
      </c>
      <c r="I1425" t="s">
        <v>1136</v>
      </c>
      <c r="J1425">
        <f>cocinacsv[[#This Row],[Precio Unitario]]-cocinacsv[[#This Row],[Costo Unitario]]</f>
        <v>12</v>
      </c>
      <c r="K1425">
        <f>cocinacsv[[#This Row],[Precio Unitario]]</f>
        <v>30</v>
      </c>
      <c r="L1425" s="1">
        <f>(cocinacsv[[#This Row],[Ganancia neta]]*cocinacsv[[#This Row],[Cantidad Ordenada]])/(cocinacsv[[#This Row],[Precio Unitario]]*cocinacsv[[#This Row],[Cantidad Ordenada]])</f>
        <v>0.4</v>
      </c>
      <c r="M1425">
        <f>cocinacsv[[#This Row],[Ganancia bruta]]*cocinacsv[[#This Row],[Cantidad Ordenada]]</f>
        <v>90</v>
      </c>
    </row>
    <row r="1426" spans="1:13" x14ac:dyDescent="0.25">
      <c r="A1426">
        <v>579</v>
      </c>
      <c r="B1426">
        <v>9</v>
      </c>
      <c r="C1426" t="s">
        <v>60</v>
      </c>
      <c r="D1426" t="s">
        <v>1158</v>
      </c>
      <c r="E1426">
        <v>15</v>
      </c>
      <c r="F1426">
        <v>25</v>
      </c>
      <c r="G1426">
        <v>2</v>
      </c>
      <c r="H1426">
        <v>48</v>
      </c>
      <c r="I1426" t="s">
        <v>1136</v>
      </c>
      <c r="J1426">
        <f>cocinacsv[[#This Row],[Precio Unitario]]-cocinacsv[[#This Row],[Costo Unitario]]</f>
        <v>10</v>
      </c>
      <c r="K1426">
        <f>cocinacsv[[#This Row],[Precio Unitario]]</f>
        <v>25</v>
      </c>
      <c r="L1426" s="1">
        <f>(cocinacsv[[#This Row],[Ganancia neta]]*cocinacsv[[#This Row],[Cantidad Ordenada]])/(cocinacsv[[#This Row],[Precio Unitario]]*cocinacsv[[#This Row],[Cantidad Ordenada]])</f>
        <v>0.4</v>
      </c>
      <c r="M1426">
        <f>cocinacsv[[#This Row],[Ganancia bruta]]*cocinacsv[[#This Row],[Cantidad Ordenada]]</f>
        <v>50</v>
      </c>
    </row>
    <row r="1427" spans="1:13" x14ac:dyDescent="0.25">
      <c r="A1427">
        <v>580</v>
      </c>
      <c r="B1427">
        <v>10</v>
      </c>
      <c r="C1427" t="s">
        <v>112</v>
      </c>
      <c r="D1427" t="s">
        <v>1146</v>
      </c>
      <c r="E1427">
        <v>20</v>
      </c>
      <c r="F1427">
        <v>33</v>
      </c>
      <c r="G1427">
        <v>1</v>
      </c>
      <c r="H1427">
        <v>30</v>
      </c>
      <c r="I1427" t="s">
        <v>1136</v>
      </c>
      <c r="J1427">
        <f>cocinacsv[[#This Row],[Precio Unitario]]-cocinacsv[[#This Row],[Costo Unitario]]</f>
        <v>13</v>
      </c>
      <c r="K1427">
        <f>cocinacsv[[#This Row],[Precio Unitario]]</f>
        <v>33</v>
      </c>
      <c r="L1427" s="1">
        <f>(cocinacsv[[#This Row],[Ganancia neta]]*cocinacsv[[#This Row],[Cantidad Ordenada]])/(cocinacsv[[#This Row],[Precio Unitario]]*cocinacsv[[#This Row],[Cantidad Ordenada]])</f>
        <v>0.39393939393939392</v>
      </c>
      <c r="M1427">
        <f>cocinacsv[[#This Row],[Ganancia bruta]]*cocinacsv[[#This Row],[Cantidad Ordenada]]</f>
        <v>33</v>
      </c>
    </row>
    <row r="1428" spans="1:13" x14ac:dyDescent="0.25">
      <c r="A1428">
        <v>581</v>
      </c>
      <c r="B1428">
        <v>18</v>
      </c>
      <c r="C1428" t="s">
        <v>112</v>
      </c>
      <c r="D1428" t="s">
        <v>1146</v>
      </c>
      <c r="E1428">
        <v>20</v>
      </c>
      <c r="F1428">
        <v>33</v>
      </c>
      <c r="G1428">
        <v>1</v>
      </c>
      <c r="H1428">
        <v>15</v>
      </c>
      <c r="I1428" t="s">
        <v>1136</v>
      </c>
      <c r="J1428">
        <f>cocinacsv[[#This Row],[Precio Unitario]]-cocinacsv[[#This Row],[Costo Unitario]]</f>
        <v>13</v>
      </c>
      <c r="K1428">
        <f>cocinacsv[[#This Row],[Precio Unitario]]</f>
        <v>33</v>
      </c>
      <c r="L1428" s="1">
        <f>(cocinacsv[[#This Row],[Ganancia neta]]*cocinacsv[[#This Row],[Cantidad Ordenada]])/(cocinacsv[[#This Row],[Precio Unitario]]*cocinacsv[[#This Row],[Cantidad Ordenada]])</f>
        <v>0.39393939393939392</v>
      </c>
      <c r="M1428">
        <f>cocinacsv[[#This Row],[Ganancia bruta]]*cocinacsv[[#This Row],[Cantidad Ordenada]]</f>
        <v>33</v>
      </c>
    </row>
    <row r="1429" spans="1:13" x14ac:dyDescent="0.25">
      <c r="A1429">
        <v>581</v>
      </c>
      <c r="B1429">
        <v>18</v>
      </c>
      <c r="C1429" t="s">
        <v>40</v>
      </c>
      <c r="D1429" t="s">
        <v>1140</v>
      </c>
      <c r="E1429">
        <v>18</v>
      </c>
      <c r="F1429">
        <v>30</v>
      </c>
      <c r="G1429">
        <v>3</v>
      </c>
      <c r="H1429">
        <v>40</v>
      </c>
      <c r="I1429" t="s">
        <v>1136</v>
      </c>
      <c r="J1429">
        <f>cocinacsv[[#This Row],[Precio Unitario]]-cocinacsv[[#This Row],[Costo Unitario]]</f>
        <v>12</v>
      </c>
      <c r="K1429">
        <f>cocinacsv[[#This Row],[Precio Unitario]]</f>
        <v>30</v>
      </c>
      <c r="L1429" s="1">
        <f>(cocinacsv[[#This Row],[Ganancia neta]]*cocinacsv[[#This Row],[Cantidad Ordenada]])/(cocinacsv[[#This Row],[Precio Unitario]]*cocinacsv[[#This Row],[Cantidad Ordenada]])</f>
        <v>0.4</v>
      </c>
      <c r="M1429">
        <f>cocinacsv[[#This Row],[Ganancia bruta]]*cocinacsv[[#This Row],[Cantidad Ordenada]]</f>
        <v>90</v>
      </c>
    </row>
    <row r="1430" spans="1:13" x14ac:dyDescent="0.25">
      <c r="A1430">
        <v>582</v>
      </c>
      <c r="B1430">
        <v>3</v>
      </c>
      <c r="C1430" t="s">
        <v>50</v>
      </c>
      <c r="D1430" t="s">
        <v>1142</v>
      </c>
      <c r="E1430">
        <v>16</v>
      </c>
      <c r="F1430">
        <v>27</v>
      </c>
      <c r="G1430">
        <v>2</v>
      </c>
      <c r="H1430">
        <v>42</v>
      </c>
      <c r="I1430" t="s">
        <v>1137</v>
      </c>
      <c r="J1430">
        <f>cocinacsv[[#This Row],[Precio Unitario]]-cocinacsv[[#This Row],[Costo Unitario]]</f>
        <v>11</v>
      </c>
      <c r="K1430">
        <f>cocinacsv[[#This Row],[Precio Unitario]]</f>
        <v>27</v>
      </c>
      <c r="L1430" s="1">
        <f>(cocinacsv[[#This Row],[Ganancia neta]]*cocinacsv[[#This Row],[Cantidad Ordenada]])/(cocinacsv[[#This Row],[Precio Unitario]]*cocinacsv[[#This Row],[Cantidad Ordenada]])</f>
        <v>0.40740740740740738</v>
      </c>
      <c r="M1430">
        <f>cocinacsv[[#This Row],[Ganancia bruta]]*cocinacsv[[#This Row],[Cantidad Ordenada]]</f>
        <v>54</v>
      </c>
    </row>
    <row r="1431" spans="1:13" x14ac:dyDescent="0.25">
      <c r="A1431">
        <v>583</v>
      </c>
      <c r="B1431">
        <v>9</v>
      </c>
      <c r="C1431" t="s">
        <v>53</v>
      </c>
      <c r="D1431" t="s">
        <v>1148</v>
      </c>
      <c r="E1431">
        <v>11</v>
      </c>
      <c r="F1431">
        <v>19</v>
      </c>
      <c r="G1431">
        <v>3</v>
      </c>
      <c r="H1431">
        <v>15</v>
      </c>
      <c r="I1431" t="s">
        <v>1136</v>
      </c>
      <c r="J1431">
        <f>cocinacsv[[#This Row],[Precio Unitario]]-cocinacsv[[#This Row],[Costo Unitario]]</f>
        <v>8</v>
      </c>
      <c r="K1431">
        <f>cocinacsv[[#This Row],[Precio Unitario]]</f>
        <v>19</v>
      </c>
      <c r="L1431" s="1">
        <f>(cocinacsv[[#This Row],[Ganancia neta]]*cocinacsv[[#This Row],[Cantidad Ordenada]])/(cocinacsv[[#This Row],[Precio Unitario]]*cocinacsv[[#This Row],[Cantidad Ordenada]])</f>
        <v>0.42105263157894735</v>
      </c>
      <c r="M1431">
        <f>cocinacsv[[#This Row],[Ganancia bruta]]*cocinacsv[[#This Row],[Cantidad Ordenada]]</f>
        <v>57</v>
      </c>
    </row>
    <row r="1432" spans="1:13" x14ac:dyDescent="0.25">
      <c r="A1432">
        <v>583</v>
      </c>
      <c r="B1432">
        <v>9</v>
      </c>
      <c r="C1432" t="s">
        <v>46</v>
      </c>
      <c r="D1432" t="s">
        <v>1156</v>
      </c>
      <c r="E1432">
        <v>10</v>
      </c>
      <c r="F1432">
        <v>18</v>
      </c>
      <c r="G1432">
        <v>1</v>
      </c>
      <c r="H1432">
        <v>11</v>
      </c>
      <c r="I1432" t="s">
        <v>1136</v>
      </c>
      <c r="J1432">
        <f>cocinacsv[[#This Row],[Precio Unitario]]-cocinacsv[[#This Row],[Costo Unitario]]</f>
        <v>8</v>
      </c>
      <c r="K1432">
        <f>cocinacsv[[#This Row],[Precio Unitario]]</f>
        <v>18</v>
      </c>
      <c r="L1432" s="1">
        <f>(cocinacsv[[#This Row],[Ganancia neta]]*cocinacsv[[#This Row],[Cantidad Ordenada]])/(cocinacsv[[#This Row],[Precio Unitario]]*cocinacsv[[#This Row],[Cantidad Ordenada]])</f>
        <v>0.44444444444444442</v>
      </c>
      <c r="M1432">
        <f>cocinacsv[[#This Row],[Ganancia bruta]]*cocinacsv[[#This Row],[Cantidad Ordenada]]</f>
        <v>18</v>
      </c>
    </row>
    <row r="1433" spans="1:13" x14ac:dyDescent="0.25">
      <c r="A1433">
        <v>583</v>
      </c>
      <c r="B1433">
        <v>9</v>
      </c>
      <c r="C1433" t="s">
        <v>75</v>
      </c>
      <c r="D1433" t="s">
        <v>1139</v>
      </c>
      <c r="E1433">
        <v>14</v>
      </c>
      <c r="F1433">
        <v>24</v>
      </c>
      <c r="G1433">
        <v>2</v>
      </c>
      <c r="H1433">
        <v>29</v>
      </c>
      <c r="I1433" t="s">
        <v>1137</v>
      </c>
      <c r="J1433">
        <f>cocinacsv[[#This Row],[Precio Unitario]]-cocinacsv[[#This Row],[Costo Unitario]]</f>
        <v>10</v>
      </c>
      <c r="K1433">
        <f>cocinacsv[[#This Row],[Precio Unitario]]</f>
        <v>24</v>
      </c>
      <c r="L1433" s="1">
        <f>(cocinacsv[[#This Row],[Ganancia neta]]*cocinacsv[[#This Row],[Cantidad Ordenada]])/(cocinacsv[[#This Row],[Precio Unitario]]*cocinacsv[[#This Row],[Cantidad Ordenada]])</f>
        <v>0.41666666666666669</v>
      </c>
      <c r="M1433">
        <f>cocinacsv[[#This Row],[Ganancia bruta]]*cocinacsv[[#This Row],[Cantidad Ordenada]]</f>
        <v>48</v>
      </c>
    </row>
    <row r="1434" spans="1:13" x14ac:dyDescent="0.25">
      <c r="A1434">
        <v>583</v>
      </c>
      <c r="B1434">
        <v>9</v>
      </c>
      <c r="C1434" t="s">
        <v>34</v>
      </c>
      <c r="D1434" t="s">
        <v>1143</v>
      </c>
      <c r="E1434">
        <v>25</v>
      </c>
      <c r="F1434">
        <v>40</v>
      </c>
      <c r="G1434">
        <v>3</v>
      </c>
      <c r="H1434">
        <v>50</v>
      </c>
      <c r="I1434" t="s">
        <v>1137</v>
      </c>
      <c r="J1434">
        <f>cocinacsv[[#This Row],[Precio Unitario]]-cocinacsv[[#This Row],[Costo Unitario]]</f>
        <v>15</v>
      </c>
      <c r="K1434">
        <f>cocinacsv[[#This Row],[Precio Unitario]]</f>
        <v>40</v>
      </c>
      <c r="L1434" s="1">
        <f>(cocinacsv[[#This Row],[Ganancia neta]]*cocinacsv[[#This Row],[Cantidad Ordenada]])/(cocinacsv[[#This Row],[Precio Unitario]]*cocinacsv[[#This Row],[Cantidad Ordenada]])</f>
        <v>0.375</v>
      </c>
      <c r="M1434">
        <f>cocinacsv[[#This Row],[Ganancia bruta]]*cocinacsv[[#This Row],[Cantidad Ordenada]]</f>
        <v>120</v>
      </c>
    </row>
    <row r="1435" spans="1:13" x14ac:dyDescent="0.25">
      <c r="A1435">
        <v>584</v>
      </c>
      <c r="B1435">
        <v>9</v>
      </c>
      <c r="C1435" t="s">
        <v>42</v>
      </c>
      <c r="D1435" t="s">
        <v>1155</v>
      </c>
      <c r="E1435">
        <v>13</v>
      </c>
      <c r="F1435">
        <v>21</v>
      </c>
      <c r="G1435">
        <v>1</v>
      </c>
      <c r="H1435">
        <v>57</v>
      </c>
      <c r="I1435" t="s">
        <v>1137</v>
      </c>
      <c r="J1435">
        <f>cocinacsv[[#This Row],[Precio Unitario]]-cocinacsv[[#This Row],[Costo Unitario]]</f>
        <v>8</v>
      </c>
      <c r="K1435">
        <f>cocinacsv[[#This Row],[Precio Unitario]]</f>
        <v>21</v>
      </c>
      <c r="L1435" s="1">
        <f>(cocinacsv[[#This Row],[Ganancia neta]]*cocinacsv[[#This Row],[Cantidad Ordenada]])/(cocinacsv[[#This Row],[Precio Unitario]]*cocinacsv[[#This Row],[Cantidad Ordenada]])</f>
        <v>0.38095238095238093</v>
      </c>
      <c r="M1435">
        <f>cocinacsv[[#This Row],[Ganancia bruta]]*cocinacsv[[#This Row],[Cantidad Ordenada]]</f>
        <v>21</v>
      </c>
    </row>
    <row r="1436" spans="1:13" x14ac:dyDescent="0.25">
      <c r="A1436">
        <v>584</v>
      </c>
      <c r="B1436">
        <v>9</v>
      </c>
      <c r="C1436" t="s">
        <v>56</v>
      </c>
      <c r="D1436" t="s">
        <v>1141</v>
      </c>
      <c r="E1436">
        <v>19</v>
      </c>
      <c r="F1436">
        <v>31</v>
      </c>
      <c r="G1436">
        <v>2</v>
      </c>
      <c r="H1436">
        <v>34</v>
      </c>
      <c r="I1436" t="s">
        <v>1136</v>
      </c>
      <c r="J1436">
        <f>cocinacsv[[#This Row],[Precio Unitario]]-cocinacsv[[#This Row],[Costo Unitario]]</f>
        <v>12</v>
      </c>
      <c r="K1436">
        <f>cocinacsv[[#This Row],[Precio Unitario]]</f>
        <v>31</v>
      </c>
      <c r="L1436" s="1">
        <f>(cocinacsv[[#This Row],[Ganancia neta]]*cocinacsv[[#This Row],[Cantidad Ordenada]])/(cocinacsv[[#This Row],[Precio Unitario]]*cocinacsv[[#This Row],[Cantidad Ordenada]])</f>
        <v>0.38709677419354838</v>
      </c>
      <c r="M1436">
        <f>cocinacsv[[#This Row],[Ganancia bruta]]*cocinacsv[[#This Row],[Cantidad Ordenada]]</f>
        <v>62</v>
      </c>
    </row>
    <row r="1437" spans="1:13" x14ac:dyDescent="0.25">
      <c r="A1437">
        <v>584</v>
      </c>
      <c r="B1437">
        <v>9</v>
      </c>
      <c r="C1437" t="s">
        <v>30</v>
      </c>
      <c r="D1437" t="s">
        <v>1147</v>
      </c>
      <c r="E1437">
        <v>16</v>
      </c>
      <c r="F1437">
        <v>28</v>
      </c>
      <c r="G1437">
        <v>2</v>
      </c>
      <c r="H1437">
        <v>23</v>
      </c>
      <c r="I1437" t="s">
        <v>1136</v>
      </c>
      <c r="J1437">
        <f>cocinacsv[[#This Row],[Precio Unitario]]-cocinacsv[[#This Row],[Costo Unitario]]</f>
        <v>12</v>
      </c>
      <c r="K1437">
        <f>cocinacsv[[#This Row],[Precio Unitario]]</f>
        <v>28</v>
      </c>
      <c r="L1437" s="1">
        <f>(cocinacsv[[#This Row],[Ganancia neta]]*cocinacsv[[#This Row],[Cantidad Ordenada]])/(cocinacsv[[#This Row],[Precio Unitario]]*cocinacsv[[#This Row],[Cantidad Ordenada]])</f>
        <v>0.42857142857142855</v>
      </c>
      <c r="M1437">
        <f>cocinacsv[[#This Row],[Ganancia bruta]]*cocinacsv[[#This Row],[Cantidad Ordenada]]</f>
        <v>56</v>
      </c>
    </row>
    <row r="1438" spans="1:13" x14ac:dyDescent="0.25">
      <c r="A1438">
        <v>585</v>
      </c>
      <c r="B1438">
        <v>3</v>
      </c>
      <c r="C1438" t="s">
        <v>105</v>
      </c>
      <c r="D1438" t="s">
        <v>1150</v>
      </c>
      <c r="E1438">
        <v>19</v>
      </c>
      <c r="F1438">
        <v>32</v>
      </c>
      <c r="G1438">
        <v>1</v>
      </c>
      <c r="H1438">
        <v>35</v>
      </c>
      <c r="I1438" t="s">
        <v>1137</v>
      </c>
      <c r="J1438">
        <f>cocinacsv[[#This Row],[Precio Unitario]]-cocinacsv[[#This Row],[Costo Unitario]]</f>
        <v>13</v>
      </c>
      <c r="K1438">
        <f>cocinacsv[[#This Row],[Precio Unitario]]</f>
        <v>32</v>
      </c>
      <c r="L1438" s="1">
        <f>(cocinacsv[[#This Row],[Ganancia neta]]*cocinacsv[[#This Row],[Cantidad Ordenada]])/(cocinacsv[[#This Row],[Precio Unitario]]*cocinacsv[[#This Row],[Cantidad Ordenada]])</f>
        <v>0.40625</v>
      </c>
      <c r="M1438">
        <f>cocinacsv[[#This Row],[Ganancia bruta]]*cocinacsv[[#This Row],[Cantidad Ordenada]]</f>
        <v>32</v>
      </c>
    </row>
    <row r="1439" spans="1:13" x14ac:dyDescent="0.25">
      <c r="A1439">
        <v>585</v>
      </c>
      <c r="B1439">
        <v>3</v>
      </c>
      <c r="C1439" t="s">
        <v>19</v>
      </c>
      <c r="D1439" t="s">
        <v>1149</v>
      </c>
      <c r="E1439">
        <v>21</v>
      </c>
      <c r="F1439">
        <v>35</v>
      </c>
      <c r="G1439">
        <v>1</v>
      </c>
      <c r="H1439">
        <v>8</v>
      </c>
      <c r="I1439" t="s">
        <v>1137</v>
      </c>
      <c r="J1439">
        <f>cocinacsv[[#This Row],[Precio Unitario]]-cocinacsv[[#This Row],[Costo Unitario]]</f>
        <v>14</v>
      </c>
      <c r="K1439">
        <f>cocinacsv[[#This Row],[Precio Unitario]]</f>
        <v>35</v>
      </c>
      <c r="L1439" s="1">
        <f>(cocinacsv[[#This Row],[Ganancia neta]]*cocinacsv[[#This Row],[Cantidad Ordenada]])/(cocinacsv[[#This Row],[Precio Unitario]]*cocinacsv[[#This Row],[Cantidad Ordenada]])</f>
        <v>0.4</v>
      </c>
      <c r="M1439">
        <f>cocinacsv[[#This Row],[Ganancia bruta]]*cocinacsv[[#This Row],[Cantidad Ordenada]]</f>
        <v>35</v>
      </c>
    </row>
    <row r="1440" spans="1:13" x14ac:dyDescent="0.25">
      <c r="A1440">
        <v>585</v>
      </c>
      <c r="B1440">
        <v>3</v>
      </c>
      <c r="C1440" t="s">
        <v>46</v>
      </c>
      <c r="D1440" t="s">
        <v>1156</v>
      </c>
      <c r="E1440">
        <v>10</v>
      </c>
      <c r="F1440">
        <v>18</v>
      </c>
      <c r="G1440">
        <v>2</v>
      </c>
      <c r="H1440">
        <v>22</v>
      </c>
      <c r="I1440" t="s">
        <v>1136</v>
      </c>
      <c r="J1440">
        <f>cocinacsv[[#This Row],[Precio Unitario]]-cocinacsv[[#This Row],[Costo Unitario]]</f>
        <v>8</v>
      </c>
      <c r="K1440">
        <f>cocinacsv[[#This Row],[Precio Unitario]]</f>
        <v>18</v>
      </c>
      <c r="L1440" s="1">
        <f>(cocinacsv[[#This Row],[Ganancia neta]]*cocinacsv[[#This Row],[Cantidad Ordenada]])/(cocinacsv[[#This Row],[Precio Unitario]]*cocinacsv[[#This Row],[Cantidad Ordenada]])</f>
        <v>0.44444444444444442</v>
      </c>
      <c r="M1440">
        <f>cocinacsv[[#This Row],[Ganancia bruta]]*cocinacsv[[#This Row],[Cantidad Ordenada]]</f>
        <v>36</v>
      </c>
    </row>
    <row r="1441" spans="1:13" x14ac:dyDescent="0.25">
      <c r="A1441">
        <v>585</v>
      </c>
      <c r="B1441">
        <v>3</v>
      </c>
      <c r="C1441" t="s">
        <v>60</v>
      </c>
      <c r="D1441" t="s">
        <v>1158</v>
      </c>
      <c r="E1441">
        <v>15</v>
      </c>
      <c r="F1441">
        <v>25</v>
      </c>
      <c r="G1441">
        <v>1</v>
      </c>
      <c r="H1441">
        <v>30</v>
      </c>
      <c r="I1441" t="s">
        <v>1137</v>
      </c>
      <c r="J1441">
        <f>cocinacsv[[#This Row],[Precio Unitario]]-cocinacsv[[#This Row],[Costo Unitario]]</f>
        <v>10</v>
      </c>
      <c r="K1441">
        <f>cocinacsv[[#This Row],[Precio Unitario]]</f>
        <v>25</v>
      </c>
      <c r="L1441" s="1">
        <f>(cocinacsv[[#This Row],[Ganancia neta]]*cocinacsv[[#This Row],[Cantidad Ordenada]])/(cocinacsv[[#This Row],[Precio Unitario]]*cocinacsv[[#This Row],[Cantidad Ordenada]])</f>
        <v>0.4</v>
      </c>
      <c r="M1441">
        <f>cocinacsv[[#This Row],[Ganancia bruta]]*cocinacsv[[#This Row],[Cantidad Ordenada]]</f>
        <v>25</v>
      </c>
    </row>
    <row r="1442" spans="1:13" x14ac:dyDescent="0.25">
      <c r="A1442">
        <v>586</v>
      </c>
      <c r="B1442">
        <v>17</v>
      </c>
      <c r="C1442" t="s">
        <v>112</v>
      </c>
      <c r="D1442" t="s">
        <v>1146</v>
      </c>
      <c r="E1442">
        <v>20</v>
      </c>
      <c r="F1442">
        <v>33</v>
      </c>
      <c r="G1442">
        <v>3</v>
      </c>
      <c r="H1442">
        <v>47</v>
      </c>
      <c r="I1442" t="s">
        <v>1137</v>
      </c>
      <c r="J1442">
        <f>cocinacsv[[#This Row],[Precio Unitario]]-cocinacsv[[#This Row],[Costo Unitario]]</f>
        <v>13</v>
      </c>
      <c r="K1442">
        <f>cocinacsv[[#This Row],[Precio Unitario]]</f>
        <v>33</v>
      </c>
      <c r="L1442" s="1">
        <f>(cocinacsv[[#This Row],[Ganancia neta]]*cocinacsv[[#This Row],[Cantidad Ordenada]])/(cocinacsv[[#This Row],[Precio Unitario]]*cocinacsv[[#This Row],[Cantidad Ordenada]])</f>
        <v>0.39393939393939392</v>
      </c>
      <c r="M1442">
        <f>cocinacsv[[#This Row],[Ganancia bruta]]*cocinacsv[[#This Row],[Cantidad Ordenada]]</f>
        <v>99</v>
      </c>
    </row>
    <row r="1443" spans="1:13" x14ac:dyDescent="0.25">
      <c r="A1443">
        <v>586</v>
      </c>
      <c r="B1443">
        <v>17</v>
      </c>
      <c r="C1443" t="s">
        <v>75</v>
      </c>
      <c r="D1443" t="s">
        <v>1139</v>
      </c>
      <c r="E1443">
        <v>14</v>
      </c>
      <c r="F1443">
        <v>24</v>
      </c>
      <c r="G1443">
        <v>3</v>
      </c>
      <c r="H1443">
        <v>45</v>
      </c>
      <c r="I1443" t="s">
        <v>1136</v>
      </c>
      <c r="J1443">
        <f>cocinacsv[[#This Row],[Precio Unitario]]-cocinacsv[[#This Row],[Costo Unitario]]</f>
        <v>10</v>
      </c>
      <c r="K1443">
        <f>cocinacsv[[#This Row],[Precio Unitario]]</f>
        <v>24</v>
      </c>
      <c r="L1443" s="1">
        <f>(cocinacsv[[#This Row],[Ganancia neta]]*cocinacsv[[#This Row],[Cantidad Ordenada]])/(cocinacsv[[#This Row],[Precio Unitario]]*cocinacsv[[#This Row],[Cantidad Ordenada]])</f>
        <v>0.41666666666666669</v>
      </c>
      <c r="M1443">
        <f>cocinacsv[[#This Row],[Ganancia bruta]]*cocinacsv[[#This Row],[Cantidad Ordenada]]</f>
        <v>72</v>
      </c>
    </row>
    <row r="1444" spans="1:13" x14ac:dyDescent="0.25">
      <c r="A1444">
        <v>587</v>
      </c>
      <c r="B1444">
        <v>7</v>
      </c>
      <c r="C1444" t="s">
        <v>75</v>
      </c>
      <c r="D1444" t="s">
        <v>1139</v>
      </c>
      <c r="E1444">
        <v>14</v>
      </c>
      <c r="F1444">
        <v>24</v>
      </c>
      <c r="G1444">
        <v>2</v>
      </c>
      <c r="H1444">
        <v>43</v>
      </c>
      <c r="I1444" t="s">
        <v>1137</v>
      </c>
      <c r="J1444">
        <f>cocinacsv[[#This Row],[Precio Unitario]]-cocinacsv[[#This Row],[Costo Unitario]]</f>
        <v>10</v>
      </c>
      <c r="K1444">
        <f>cocinacsv[[#This Row],[Precio Unitario]]</f>
        <v>24</v>
      </c>
      <c r="L1444" s="1">
        <f>(cocinacsv[[#This Row],[Ganancia neta]]*cocinacsv[[#This Row],[Cantidad Ordenada]])/(cocinacsv[[#This Row],[Precio Unitario]]*cocinacsv[[#This Row],[Cantidad Ordenada]])</f>
        <v>0.41666666666666669</v>
      </c>
      <c r="M1444">
        <f>cocinacsv[[#This Row],[Ganancia bruta]]*cocinacsv[[#This Row],[Cantidad Ordenada]]</f>
        <v>48</v>
      </c>
    </row>
    <row r="1445" spans="1:13" x14ac:dyDescent="0.25">
      <c r="A1445">
        <v>588</v>
      </c>
      <c r="B1445">
        <v>15</v>
      </c>
      <c r="C1445" t="s">
        <v>71</v>
      </c>
      <c r="D1445" t="s">
        <v>1157</v>
      </c>
      <c r="E1445">
        <v>15</v>
      </c>
      <c r="F1445">
        <v>26</v>
      </c>
      <c r="G1445">
        <v>1</v>
      </c>
      <c r="H1445">
        <v>25</v>
      </c>
      <c r="I1445" t="s">
        <v>1137</v>
      </c>
      <c r="J1445">
        <f>cocinacsv[[#This Row],[Precio Unitario]]-cocinacsv[[#This Row],[Costo Unitario]]</f>
        <v>11</v>
      </c>
      <c r="K1445">
        <f>cocinacsv[[#This Row],[Precio Unitario]]</f>
        <v>26</v>
      </c>
      <c r="L1445" s="1">
        <f>(cocinacsv[[#This Row],[Ganancia neta]]*cocinacsv[[#This Row],[Cantidad Ordenada]])/(cocinacsv[[#This Row],[Precio Unitario]]*cocinacsv[[#This Row],[Cantidad Ordenada]])</f>
        <v>0.42307692307692307</v>
      </c>
      <c r="M1445">
        <f>cocinacsv[[#This Row],[Ganancia bruta]]*cocinacsv[[#This Row],[Cantidad Ordenada]]</f>
        <v>26</v>
      </c>
    </row>
    <row r="1446" spans="1:13" x14ac:dyDescent="0.25">
      <c r="A1446">
        <v>588</v>
      </c>
      <c r="B1446">
        <v>15</v>
      </c>
      <c r="C1446" t="s">
        <v>60</v>
      </c>
      <c r="D1446" t="s">
        <v>1158</v>
      </c>
      <c r="E1446">
        <v>15</v>
      </c>
      <c r="F1446">
        <v>25</v>
      </c>
      <c r="G1446">
        <v>3</v>
      </c>
      <c r="H1446">
        <v>12</v>
      </c>
      <c r="I1446" t="s">
        <v>1137</v>
      </c>
      <c r="J1446">
        <f>cocinacsv[[#This Row],[Precio Unitario]]-cocinacsv[[#This Row],[Costo Unitario]]</f>
        <v>10</v>
      </c>
      <c r="K1446">
        <f>cocinacsv[[#This Row],[Precio Unitario]]</f>
        <v>25</v>
      </c>
      <c r="L1446" s="1">
        <f>(cocinacsv[[#This Row],[Ganancia neta]]*cocinacsv[[#This Row],[Cantidad Ordenada]])/(cocinacsv[[#This Row],[Precio Unitario]]*cocinacsv[[#This Row],[Cantidad Ordenada]])</f>
        <v>0.4</v>
      </c>
      <c r="M1446">
        <f>cocinacsv[[#This Row],[Ganancia bruta]]*cocinacsv[[#This Row],[Cantidad Ordenada]]</f>
        <v>75</v>
      </c>
    </row>
    <row r="1447" spans="1:13" x14ac:dyDescent="0.25">
      <c r="A1447">
        <v>589</v>
      </c>
      <c r="B1447">
        <v>10</v>
      </c>
      <c r="C1447" t="s">
        <v>89</v>
      </c>
      <c r="D1447" t="s">
        <v>1154</v>
      </c>
      <c r="E1447">
        <v>14</v>
      </c>
      <c r="F1447">
        <v>23</v>
      </c>
      <c r="G1447">
        <v>1</v>
      </c>
      <c r="H1447">
        <v>45</v>
      </c>
      <c r="I1447" t="s">
        <v>1136</v>
      </c>
      <c r="J1447">
        <f>cocinacsv[[#This Row],[Precio Unitario]]-cocinacsv[[#This Row],[Costo Unitario]]</f>
        <v>9</v>
      </c>
      <c r="K1447">
        <f>cocinacsv[[#This Row],[Precio Unitario]]</f>
        <v>23</v>
      </c>
      <c r="L1447" s="1">
        <f>(cocinacsv[[#This Row],[Ganancia neta]]*cocinacsv[[#This Row],[Cantidad Ordenada]])/(cocinacsv[[#This Row],[Precio Unitario]]*cocinacsv[[#This Row],[Cantidad Ordenada]])</f>
        <v>0.39130434782608697</v>
      </c>
      <c r="M1447">
        <f>cocinacsv[[#This Row],[Ganancia bruta]]*cocinacsv[[#This Row],[Cantidad Ordenada]]</f>
        <v>23</v>
      </c>
    </row>
    <row r="1448" spans="1:13" x14ac:dyDescent="0.25">
      <c r="A1448">
        <v>589</v>
      </c>
      <c r="B1448">
        <v>10</v>
      </c>
      <c r="C1448" t="s">
        <v>38</v>
      </c>
      <c r="D1448" t="s">
        <v>1152</v>
      </c>
      <c r="E1448">
        <v>20</v>
      </c>
      <c r="F1448">
        <v>34</v>
      </c>
      <c r="G1448">
        <v>3</v>
      </c>
      <c r="H1448">
        <v>59</v>
      </c>
      <c r="I1448" t="s">
        <v>1136</v>
      </c>
      <c r="J1448">
        <f>cocinacsv[[#This Row],[Precio Unitario]]-cocinacsv[[#This Row],[Costo Unitario]]</f>
        <v>14</v>
      </c>
      <c r="K1448">
        <f>cocinacsv[[#This Row],[Precio Unitario]]</f>
        <v>34</v>
      </c>
      <c r="L1448" s="1">
        <f>(cocinacsv[[#This Row],[Ganancia neta]]*cocinacsv[[#This Row],[Cantidad Ordenada]])/(cocinacsv[[#This Row],[Precio Unitario]]*cocinacsv[[#This Row],[Cantidad Ordenada]])</f>
        <v>0.41176470588235292</v>
      </c>
      <c r="M1448">
        <f>cocinacsv[[#This Row],[Ganancia bruta]]*cocinacsv[[#This Row],[Cantidad Ordenada]]</f>
        <v>102</v>
      </c>
    </row>
    <row r="1449" spans="1:13" x14ac:dyDescent="0.25">
      <c r="A1449">
        <v>589</v>
      </c>
      <c r="B1449">
        <v>10</v>
      </c>
      <c r="C1449" t="s">
        <v>42</v>
      </c>
      <c r="D1449" t="s">
        <v>1155</v>
      </c>
      <c r="E1449">
        <v>13</v>
      </c>
      <c r="F1449">
        <v>21</v>
      </c>
      <c r="G1449">
        <v>3</v>
      </c>
      <c r="H1449">
        <v>7</v>
      </c>
      <c r="I1449" t="s">
        <v>1136</v>
      </c>
      <c r="J1449">
        <f>cocinacsv[[#This Row],[Precio Unitario]]-cocinacsv[[#This Row],[Costo Unitario]]</f>
        <v>8</v>
      </c>
      <c r="K1449">
        <f>cocinacsv[[#This Row],[Precio Unitario]]</f>
        <v>21</v>
      </c>
      <c r="L1449" s="1">
        <f>(cocinacsv[[#This Row],[Ganancia neta]]*cocinacsv[[#This Row],[Cantidad Ordenada]])/(cocinacsv[[#This Row],[Precio Unitario]]*cocinacsv[[#This Row],[Cantidad Ordenada]])</f>
        <v>0.38095238095238093</v>
      </c>
      <c r="M1449">
        <f>cocinacsv[[#This Row],[Ganancia bruta]]*cocinacsv[[#This Row],[Cantidad Ordenada]]</f>
        <v>63</v>
      </c>
    </row>
    <row r="1450" spans="1:13" x14ac:dyDescent="0.25">
      <c r="A1450">
        <v>589</v>
      </c>
      <c r="B1450">
        <v>10</v>
      </c>
      <c r="C1450" t="s">
        <v>105</v>
      </c>
      <c r="D1450" t="s">
        <v>1150</v>
      </c>
      <c r="E1450">
        <v>19</v>
      </c>
      <c r="F1450">
        <v>32</v>
      </c>
      <c r="G1450">
        <v>3</v>
      </c>
      <c r="H1450">
        <v>9</v>
      </c>
      <c r="I1450" t="s">
        <v>1136</v>
      </c>
      <c r="J1450">
        <f>cocinacsv[[#This Row],[Precio Unitario]]-cocinacsv[[#This Row],[Costo Unitario]]</f>
        <v>13</v>
      </c>
      <c r="K1450">
        <f>cocinacsv[[#This Row],[Precio Unitario]]</f>
        <v>32</v>
      </c>
      <c r="L1450" s="1">
        <f>(cocinacsv[[#This Row],[Ganancia neta]]*cocinacsv[[#This Row],[Cantidad Ordenada]])/(cocinacsv[[#This Row],[Precio Unitario]]*cocinacsv[[#This Row],[Cantidad Ordenada]])</f>
        <v>0.40625</v>
      </c>
      <c r="M1450">
        <f>cocinacsv[[#This Row],[Ganancia bruta]]*cocinacsv[[#This Row],[Cantidad Ordenada]]</f>
        <v>96</v>
      </c>
    </row>
    <row r="1451" spans="1:13" x14ac:dyDescent="0.25">
      <c r="A1451">
        <v>590</v>
      </c>
      <c r="B1451">
        <v>3</v>
      </c>
      <c r="C1451" t="s">
        <v>38</v>
      </c>
      <c r="D1451" t="s">
        <v>1152</v>
      </c>
      <c r="E1451">
        <v>20</v>
      </c>
      <c r="F1451">
        <v>34</v>
      </c>
      <c r="G1451">
        <v>3</v>
      </c>
      <c r="H1451">
        <v>43</v>
      </c>
      <c r="I1451" t="s">
        <v>1137</v>
      </c>
      <c r="J1451">
        <f>cocinacsv[[#This Row],[Precio Unitario]]-cocinacsv[[#This Row],[Costo Unitario]]</f>
        <v>14</v>
      </c>
      <c r="K1451">
        <f>cocinacsv[[#This Row],[Precio Unitario]]</f>
        <v>34</v>
      </c>
      <c r="L1451" s="1">
        <f>(cocinacsv[[#This Row],[Ganancia neta]]*cocinacsv[[#This Row],[Cantidad Ordenada]])/(cocinacsv[[#This Row],[Precio Unitario]]*cocinacsv[[#This Row],[Cantidad Ordenada]])</f>
        <v>0.41176470588235292</v>
      </c>
      <c r="M1451">
        <f>cocinacsv[[#This Row],[Ganancia bruta]]*cocinacsv[[#This Row],[Cantidad Ordenada]]</f>
        <v>102</v>
      </c>
    </row>
    <row r="1452" spans="1:13" x14ac:dyDescent="0.25">
      <c r="A1452">
        <v>590</v>
      </c>
      <c r="B1452">
        <v>3</v>
      </c>
      <c r="C1452" t="s">
        <v>66</v>
      </c>
      <c r="D1452" t="s">
        <v>1153</v>
      </c>
      <c r="E1452">
        <v>12</v>
      </c>
      <c r="F1452">
        <v>20</v>
      </c>
      <c r="G1452">
        <v>1</v>
      </c>
      <c r="H1452">
        <v>21</v>
      </c>
      <c r="I1452" t="s">
        <v>1137</v>
      </c>
      <c r="J1452">
        <f>cocinacsv[[#This Row],[Precio Unitario]]-cocinacsv[[#This Row],[Costo Unitario]]</f>
        <v>8</v>
      </c>
      <c r="K1452">
        <f>cocinacsv[[#This Row],[Precio Unitario]]</f>
        <v>20</v>
      </c>
      <c r="L1452" s="1">
        <f>(cocinacsv[[#This Row],[Ganancia neta]]*cocinacsv[[#This Row],[Cantidad Ordenada]])/(cocinacsv[[#This Row],[Precio Unitario]]*cocinacsv[[#This Row],[Cantidad Ordenada]])</f>
        <v>0.4</v>
      </c>
      <c r="M1452">
        <f>cocinacsv[[#This Row],[Ganancia bruta]]*cocinacsv[[#This Row],[Cantidad Ordenada]]</f>
        <v>20</v>
      </c>
    </row>
    <row r="1453" spans="1:13" x14ac:dyDescent="0.25">
      <c r="A1453">
        <v>591</v>
      </c>
      <c r="B1453">
        <v>11</v>
      </c>
      <c r="C1453" t="s">
        <v>34</v>
      </c>
      <c r="D1453" t="s">
        <v>1143</v>
      </c>
      <c r="E1453">
        <v>25</v>
      </c>
      <c r="F1453">
        <v>40</v>
      </c>
      <c r="G1453">
        <v>3</v>
      </c>
      <c r="H1453">
        <v>51</v>
      </c>
      <c r="I1453" t="s">
        <v>1136</v>
      </c>
      <c r="J1453">
        <f>cocinacsv[[#This Row],[Precio Unitario]]-cocinacsv[[#This Row],[Costo Unitario]]</f>
        <v>15</v>
      </c>
      <c r="K1453">
        <f>cocinacsv[[#This Row],[Precio Unitario]]</f>
        <v>40</v>
      </c>
      <c r="L1453" s="1">
        <f>(cocinacsv[[#This Row],[Ganancia neta]]*cocinacsv[[#This Row],[Cantidad Ordenada]])/(cocinacsv[[#This Row],[Precio Unitario]]*cocinacsv[[#This Row],[Cantidad Ordenada]])</f>
        <v>0.375</v>
      </c>
      <c r="M1453">
        <f>cocinacsv[[#This Row],[Ganancia bruta]]*cocinacsv[[#This Row],[Cantidad Ordenada]]</f>
        <v>120</v>
      </c>
    </row>
    <row r="1454" spans="1:13" x14ac:dyDescent="0.25">
      <c r="A1454">
        <v>592</v>
      </c>
      <c r="B1454">
        <v>5</v>
      </c>
      <c r="C1454" t="s">
        <v>92</v>
      </c>
      <c r="D1454" t="s">
        <v>1151</v>
      </c>
      <c r="E1454">
        <v>13</v>
      </c>
      <c r="F1454">
        <v>22</v>
      </c>
      <c r="G1454">
        <v>2</v>
      </c>
      <c r="H1454">
        <v>59</v>
      </c>
      <c r="I1454" t="s">
        <v>1136</v>
      </c>
      <c r="J1454">
        <f>cocinacsv[[#This Row],[Precio Unitario]]-cocinacsv[[#This Row],[Costo Unitario]]</f>
        <v>9</v>
      </c>
      <c r="K1454">
        <f>cocinacsv[[#This Row],[Precio Unitario]]</f>
        <v>22</v>
      </c>
      <c r="L1454" s="1">
        <f>(cocinacsv[[#This Row],[Ganancia neta]]*cocinacsv[[#This Row],[Cantidad Ordenada]])/(cocinacsv[[#This Row],[Precio Unitario]]*cocinacsv[[#This Row],[Cantidad Ordenada]])</f>
        <v>0.40909090909090912</v>
      </c>
      <c r="M1454">
        <f>cocinacsv[[#This Row],[Ganancia bruta]]*cocinacsv[[#This Row],[Cantidad Ordenada]]</f>
        <v>44</v>
      </c>
    </row>
    <row r="1455" spans="1:13" x14ac:dyDescent="0.25">
      <c r="A1455">
        <v>592</v>
      </c>
      <c r="B1455">
        <v>5</v>
      </c>
      <c r="C1455" t="s">
        <v>60</v>
      </c>
      <c r="D1455" t="s">
        <v>1158</v>
      </c>
      <c r="E1455">
        <v>15</v>
      </c>
      <c r="F1455">
        <v>25</v>
      </c>
      <c r="G1455">
        <v>2</v>
      </c>
      <c r="H1455">
        <v>42</v>
      </c>
      <c r="I1455" t="s">
        <v>1136</v>
      </c>
      <c r="J1455">
        <f>cocinacsv[[#This Row],[Precio Unitario]]-cocinacsv[[#This Row],[Costo Unitario]]</f>
        <v>10</v>
      </c>
      <c r="K1455">
        <f>cocinacsv[[#This Row],[Precio Unitario]]</f>
        <v>25</v>
      </c>
      <c r="L1455" s="1">
        <f>(cocinacsv[[#This Row],[Ganancia neta]]*cocinacsv[[#This Row],[Cantidad Ordenada]])/(cocinacsv[[#This Row],[Precio Unitario]]*cocinacsv[[#This Row],[Cantidad Ordenada]])</f>
        <v>0.4</v>
      </c>
      <c r="M1455">
        <f>cocinacsv[[#This Row],[Ganancia bruta]]*cocinacsv[[#This Row],[Cantidad Ordenada]]</f>
        <v>50</v>
      </c>
    </row>
    <row r="1456" spans="1:13" x14ac:dyDescent="0.25">
      <c r="A1456">
        <v>593</v>
      </c>
      <c r="B1456">
        <v>17</v>
      </c>
      <c r="C1456" t="s">
        <v>34</v>
      </c>
      <c r="D1456" t="s">
        <v>1143</v>
      </c>
      <c r="E1456">
        <v>25</v>
      </c>
      <c r="F1456">
        <v>40</v>
      </c>
      <c r="G1456">
        <v>1</v>
      </c>
      <c r="H1456">
        <v>30</v>
      </c>
      <c r="I1456" t="s">
        <v>1136</v>
      </c>
      <c r="J1456">
        <f>cocinacsv[[#This Row],[Precio Unitario]]-cocinacsv[[#This Row],[Costo Unitario]]</f>
        <v>15</v>
      </c>
      <c r="K1456">
        <f>cocinacsv[[#This Row],[Precio Unitario]]</f>
        <v>40</v>
      </c>
      <c r="L1456" s="1">
        <f>(cocinacsv[[#This Row],[Ganancia neta]]*cocinacsv[[#This Row],[Cantidad Ordenada]])/(cocinacsv[[#This Row],[Precio Unitario]]*cocinacsv[[#This Row],[Cantidad Ordenada]])</f>
        <v>0.375</v>
      </c>
      <c r="M1456">
        <f>cocinacsv[[#This Row],[Ganancia bruta]]*cocinacsv[[#This Row],[Cantidad Ordenada]]</f>
        <v>40</v>
      </c>
    </row>
    <row r="1457" spans="1:13" x14ac:dyDescent="0.25">
      <c r="A1457">
        <v>593</v>
      </c>
      <c r="B1457">
        <v>17</v>
      </c>
      <c r="C1457" t="s">
        <v>56</v>
      </c>
      <c r="D1457" t="s">
        <v>1141</v>
      </c>
      <c r="E1457">
        <v>19</v>
      </c>
      <c r="F1457">
        <v>31</v>
      </c>
      <c r="G1457">
        <v>1</v>
      </c>
      <c r="H1457">
        <v>8</v>
      </c>
      <c r="I1457" t="s">
        <v>1136</v>
      </c>
      <c r="J1457">
        <f>cocinacsv[[#This Row],[Precio Unitario]]-cocinacsv[[#This Row],[Costo Unitario]]</f>
        <v>12</v>
      </c>
      <c r="K1457">
        <f>cocinacsv[[#This Row],[Precio Unitario]]</f>
        <v>31</v>
      </c>
      <c r="L1457" s="1">
        <f>(cocinacsv[[#This Row],[Ganancia neta]]*cocinacsv[[#This Row],[Cantidad Ordenada]])/(cocinacsv[[#This Row],[Precio Unitario]]*cocinacsv[[#This Row],[Cantidad Ordenada]])</f>
        <v>0.38709677419354838</v>
      </c>
      <c r="M1457">
        <f>cocinacsv[[#This Row],[Ganancia bruta]]*cocinacsv[[#This Row],[Cantidad Ordenada]]</f>
        <v>31</v>
      </c>
    </row>
    <row r="1458" spans="1:13" x14ac:dyDescent="0.25">
      <c r="A1458">
        <v>593</v>
      </c>
      <c r="B1458">
        <v>17</v>
      </c>
      <c r="C1458" t="s">
        <v>112</v>
      </c>
      <c r="D1458" t="s">
        <v>1146</v>
      </c>
      <c r="E1458">
        <v>20</v>
      </c>
      <c r="F1458">
        <v>33</v>
      </c>
      <c r="G1458">
        <v>2</v>
      </c>
      <c r="H1458">
        <v>5</v>
      </c>
      <c r="I1458" t="s">
        <v>1137</v>
      </c>
      <c r="J1458">
        <f>cocinacsv[[#This Row],[Precio Unitario]]-cocinacsv[[#This Row],[Costo Unitario]]</f>
        <v>13</v>
      </c>
      <c r="K1458">
        <f>cocinacsv[[#This Row],[Precio Unitario]]</f>
        <v>33</v>
      </c>
      <c r="L1458" s="1">
        <f>(cocinacsv[[#This Row],[Ganancia neta]]*cocinacsv[[#This Row],[Cantidad Ordenada]])/(cocinacsv[[#This Row],[Precio Unitario]]*cocinacsv[[#This Row],[Cantidad Ordenada]])</f>
        <v>0.39393939393939392</v>
      </c>
      <c r="M1458">
        <f>cocinacsv[[#This Row],[Ganancia bruta]]*cocinacsv[[#This Row],[Cantidad Ordenada]]</f>
        <v>66</v>
      </c>
    </row>
    <row r="1459" spans="1:13" x14ac:dyDescent="0.25">
      <c r="A1459">
        <v>593</v>
      </c>
      <c r="B1459">
        <v>17</v>
      </c>
      <c r="C1459" t="s">
        <v>44</v>
      </c>
      <c r="D1459" t="s">
        <v>1144</v>
      </c>
      <c r="E1459">
        <v>22</v>
      </c>
      <c r="F1459">
        <v>36</v>
      </c>
      <c r="G1459">
        <v>2</v>
      </c>
      <c r="H1459">
        <v>5</v>
      </c>
      <c r="I1459" t="s">
        <v>1136</v>
      </c>
      <c r="J1459">
        <f>cocinacsv[[#This Row],[Precio Unitario]]-cocinacsv[[#This Row],[Costo Unitario]]</f>
        <v>14</v>
      </c>
      <c r="K1459">
        <f>cocinacsv[[#This Row],[Precio Unitario]]</f>
        <v>36</v>
      </c>
      <c r="L1459" s="1">
        <f>(cocinacsv[[#This Row],[Ganancia neta]]*cocinacsv[[#This Row],[Cantidad Ordenada]])/(cocinacsv[[#This Row],[Precio Unitario]]*cocinacsv[[#This Row],[Cantidad Ordenada]])</f>
        <v>0.3888888888888889</v>
      </c>
      <c r="M1459">
        <f>cocinacsv[[#This Row],[Ganancia bruta]]*cocinacsv[[#This Row],[Cantidad Ordenada]]</f>
        <v>72</v>
      </c>
    </row>
    <row r="1460" spans="1:13" x14ac:dyDescent="0.25">
      <c r="A1460">
        <v>594</v>
      </c>
      <c r="B1460">
        <v>17</v>
      </c>
      <c r="C1460" t="s">
        <v>112</v>
      </c>
      <c r="D1460" t="s">
        <v>1146</v>
      </c>
      <c r="E1460">
        <v>20</v>
      </c>
      <c r="F1460">
        <v>33</v>
      </c>
      <c r="G1460">
        <v>1</v>
      </c>
      <c r="H1460">
        <v>5</v>
      </c>
      <c r="I1460" t="s">
        <v>1136</v>
      </c>
      <c r="J1460">
        <f>cocinacsv[[#This Row],[Precio Unitario]]-cocinacsv[[#This Row],[Costo Unitario]]</f>
        <v>13</v>
      </c>
      <c r="K1460">
        <f>cocinacsv[[#This Row],[Precio Unitario]]</f>
        <v>33</v>
      </c>
      <c r="L1460" s="1">
        <f>(cocinacsv[[#This Row],[Ganancia neta]]*cocinacsv[[#This Row],[Cantidad Ordenada]])/(cocinacsv[[#This Row],[Precio Unitario]]*cocinacsv[[#This Row],[Cantidad Ordenada]])</f>
        <v>0.39393939393939392</v>
      </c>
      <c r="M1460">
        <f>cocinacsv[[#This Row],[Ganancia bruta]]*cocinacsv[[#This Row],[Cantidad Ordenada]]</f>
        <v>33</v>
      </c>
    </row>
    <row r="1461" spans="1:13" x14ac:dyDescent="0.25">
      <c r="A1461">
        <v>594</v>
      </c>
      <c r="B1461">
        <v>17</v>
      </c>
      <c r="C1461" t="s">
        <v>92</v>
      </c>
      <c r="D1461" t="s">
        <v>1151</v>
      </c>
      <c r="E1461">
        <v>13</v>
      </c>
      <c r="F1461">
        <v>22</v>
      </c>
      <c r="G1461">
        <v>3</v>
      </c>
      <c r="H1461">
        <v>44</v>
      </c>
      <c r="I1461" t="s">
        <v>1136</v>
      </c>
      <c r="J1461">
        <f>cocinacsv[[#This Row],[Precio Unitario]]-cocinacsv[[#This Row],[Costo Unitario]]</f>
        <v>9</v>
      </c>
      <c r="K1461">
        <f>cocinacsv[[#This Row],[Precio Unitario]]</f>
        <v>22</v>
      </c>
      <c r="L1461" s="1">
        <f>(cocinacsv[[#This Row],[Ganancia neta]]*cocinacsv[[#This Row],[Cantidad Ordenada]])/(cocinacsv[[#This Row],[Precio Unitario]]*cocinacsv[[#This Row],[Cantidad Ordenada]])</f>
        <v>0.40909090909090912</v>
      </c>
      <c r="M1461">
        <f>cocinacsv[[#This Row],[Ganancia bruta]]*cocinacsv[[#This Row],[Cantidad Ordenada]]</f>
        <v>66</v>
      </c>
    </row>
    <row r="1462" spans="1:13" x14ac:dyDescent="0.25">
      <c r="A1462">
        <v>594</v>
      </c>
      <c r="B1462">
        <v>17</v>
      </c>
      <c r="C1462" t="s">
        <v>66</v>
      </c>
      <c r="D1462" t="s">
        <v>1153</v>
      </c>
      <c r="E1462">
        <v>12</v>
      </c>
      <c r="F1462">
        <v>20</v>
      </c>
      <c r="G1462">
        <v>2</v>
      </c>
      <c r="H1462">
        <v>49</v>
      </c>
      <c r="I1462" t="s">
        <v>1136</v>
      </c>
      <c r="J1462">
        <f>cocinacsv[[#This Row],[Precio Unitario]]-cocinacsv[[#This Row],[Costo Unitario]]</f>
        <v>8</v>
      </c>
      <c r="K1462">
        <f>cocinacsv[[#This Row],[Precio Unitario]]</f>
        <v>20</v>
      </c>
      <c r="L1462" s="1">
        <f>(cocinacsv[[#This Row],[Ganancia neta]]*cocinacsv[[#This Row],[Cantidad Ordenada]])/(cocinacsv[[#This Row],[Precio Unitario]]*cocinacsv[[#This Row],[Cantidad Ordenada]])</f>
        <v>0.4</v>
      </c>
      <c r="M1462">
        <f>cocinacsv[[#This Row],[Ganancia bruta]]*cocinacsv[[#This Row],[Cantidad Ordenada]]</f>
        <v>40</v>
      </c>
    </row>
    <row r="1463" spans="1:13" x14ac:dyDescent="0.25">
      <c r="A1463">
        <v>595</v>
      </c>
      <c r="B1463">
        <v>9</v>
      </c>
      <c r="C1463" t="s">
        <v>42</v>
      </c>
      <c r="D1463" t="s">
        <v>1155</v>
      </c>
      <c r="E1463">
        <v>13</v>
      </c>
      <c r="F1463">
        <v>21</v>
      </c>
      <c r="G1463">
        <v>2</v>
      </c>
      <c r="H1463">
        <v>5</v>
      </c>
      <c r="I1463" t="s">
        <v>1136</v>
      </c>
      <c r="J1463">
        <f>cocinacsv[[#This Row],[Precio Unitario]]-cocinacsv[[#This Row],[Costo Unitario]]</f>
        <v>8</v>
      </c>
      <c r="K1463">
        <f>cocinacsv[[#This Row],[Precio Unitario]]</f>
        <v>21</v>
      </c>
      <c r="L1463" s="1">
        <f>(cocinacsv[[#This Row],[Ganancia neta]]*cocinacsv[[#This Row],[Cantidad Ordenada]])/(cocinacsv[[#This Row],[Precio Unitario]]*cocinacsv[[#This Row],[Cantidad Ordenada]])</f>
        <v>0.38095238095238093</v>
      </c>
      <c r="M1463">
        <f>cocinacsv[[#This Row],[Ganancia bruta]]*cocinacsv[[#This Row],[Cantidad Ordenada]]</f>
        <v>42</v>
      </c>
    </row>
    <row r="1464" spans="1:13" x14ac:dyDescent="0.25">
      <c r="A1464">
        <v>595</v>
      </c>
      <c r="B1464">
        <v>9</v>
      </c>
      <c r="C1464" t="s">
        <v>40</v>
      </c>
      <c r="D1464" t="s">
        <v>1140</v>
      </c>
      <c r="E1464">
        <v>18</v>
      </c>
      <c r="F1464">
        <v>30</v>
      </c>
      <c r="G1464">
        <v>1</v>
      </c>
      <c r="H1464">
        <v>44</v>
      </c>
      <c r="I1464" t="s">
        <v>1137</v>
      </c>
      <c r="J1464">
        <f>cocinacsv[[#This Row],[Precio Unitario]]-cocinacsv[[#This Row],[Costo Unitario]]</f>
        <v>12</v>
      </c>
      <c r="K1464">
        <f>cocinacsv[[#This Row],[Precio Unitario]]</f>
        <v>30</v>
      </c>
      <c r="L1464" s="1">
        <f>(cocinacsv[[#This Row],[Ganancia neta]]*cocinacsv[[#This Row],[Cantidad Ordenada]])/(cocinacsv[[#This Row],[Precio Unitario]]*cocinacsv[[#This Row],[Cantidad Ordenada]])</f>
        <v>0.4</v>
      </c>
      <c r="M1464">
        <f>cocinacsv[[#This Row],[Ganancia bruta]]*cocinacsv[[#This Row],[Cantidad Ordenada]]</f>
        <v>30</v>
      </c>
    </row>
    <row r="1465" spans="1:13" x14ac:dyDescent="0.25">
      <c r="A1465">
        <v>596</v>
      </c>
      <c r="B1465">
        <v>18</v>
      </c>
      <c r="C1465" t="s">
        <v>89</v>
      </c>
      <c r="D1465" t="s">
        <v>1154</v>
      </c>
      <c r="E1465">
        <v>14</v>
      </c>
      <c r="F1465">
        <v>23</v>
      </c>
      <c r="G1465">
        <v>2</v>
      </c>
      <c r="H1465">
        <v>47</v>
      </c>
      <c r="I1465" t="s">
        <v>1137</v>
      </c>
      <c r="J1465">
        <f>cocinacsv[[#This Row],[Precio Unitario]]-cocinacsv[[#This Row],[Costo Unitario]]</f>
        <v>9</v>
      </c>
      <c r="K1465">
        <f>cocinacsv[[#This Row],[Precio Unitario]]</f>
        <v>23</v>
      </c>
      <c r="L1465" s="1">
        <f>(cocinacsv[[#This Row],[Ganancia neta]]*cocinacsv[[#This Row],[Cantidad Ordenada]])/(cocinacsv[[#This Row],[Precio Unitario]]*cocinacsv[[#This Row],[Cantidad Ordenada]])</f>
        <v>0.39130434782608697</v>
      </c>
      <c r="M1465">
        <f>cocinacsv[[#This Row],[Ganancia bruta]]*cocinacsv[[#This Row],[Cantidad Ordenada]]</f>
        <v>46</v>
      </c>
    </row>
    <row r="1466" spans="1:13" x14ac:dyDescent="0.25">
      <c r="A1466">
        <v>596</v>
      </c>
      <c r="B1466">
        <v>18</v>
      </c>
      <c r="C1466" t="s">
        <v>75</v>
      </c>
      <c r="D1466" t="s">
        <v>1139</v>
      </c>
      <c r="E1466">
        <v>14</v>
      </c>
      <c r="F1466">
        <v>24</v>
      </c>
      <c r="G1466">
        <v>2</v>
      </c>
      <c r="H1466">
        <v>50</v>
      </c>
      <c r="I1466" t="s">
        <v>1137</v>
      </c>
      <c r="J1466">
        <f>cocinacsv[[#This Row],[Precio Unitario]]-cocinacsv[[#This Row],[Costo Unitario]]</f>
        <v>10</v>
      </c>
      <c r="K1466">
        <f>cocinacsv[[#This Row],[Precio Unitario]]</f>
        <v>24</v>
      </c>
      <c r="L1466" s="1">
        <f>(cocinacsv[[#This Row],[Ganancia neta]]*cocinacsv[[#This Row],[Cantidad Ordenada]])/(cocinacsv[[#This Row],[Precio Unitario]]*cocinacsv[[#This Row],[Cantidad Ordenada]])</f>
        <v>0.41666666666666669</v>
      </c>
      <c r="M1466">
        <f>cocinacsv[[#This Row],[Ganancia bruta]]*cocinacsv[[#This Row],[Cantidad Ordenada]]</f>
        <v>48</v>
      </c>
    </row>
    <row r="1467" spans="1:13" x14ac:dyDescent="0.25">
      <c r="A1467">
        <v>596</v>
      </c>
      <c r="B1467">
        <v>18</v>
      </c>
      <c r="C1467" t="s">
        <v>105</v>
      </c>
      <c r="D1467" t="s">
        <v>1150</v>
      </c>
      <c r="E1467">
        <v>19</v>
      </c>
      <c r="F1467">
        <v>32</v>
      </c>
      <c r="G1467">
        <v>3</v>
      </c>
      <c r="H1467">
        <v>42</v>
      </c>
      <c r="I1467" t="s">
        <v>1137</v>
      </c>
      <c r="J1467">
        <f>cocinacsv[[#This Row],[Precio Unitario]]-cocinacsv[[#This Row],[Costo Unitario]]</f>
        <v>13</v>
      </c>
      <c r="K1467">
        <f>cocinacsv[[#This Row],[Precio Unitario]]</f>
        <v>32</v>
      </c>
      <c r="L1467" s="1">
        <f>(cocinacsv[[#This Row],[Ganancia neta]]*cocinacsv[[#This Row],[Cantidad Ordenada]])/(cocinacsv[[#This Row],[Precio Unitario]]*cocinacsv[[#This Row],[Cantidad Ordenada]])</f>
        <v>0.40625</v>
      </c>
      <c r="M1467">
        <f>cocinacsv[[#This Row],[Ganancia bruta]]*cocinacsv[[#This Row],[Cantidad Ordenada]]</f>
        <v>96</v>
      </c>
    </row>
    <row r="1468" spans="1:13" x14ac:dyDescent="0.25">
      <c r="A1468">
        <v>596</v>
      </c>
      <c r="B1468">
        <v>18</v>
      </c>
      <c r="C1468" t="s">
        <v>60</v>
      </c>
      <c r="D1468" t="s">
        <v>1158</v>
      </c>
      <c r="E1468">
        <v>15</v>
      </c>
      <c r="F1468">
        <v>25</v>
      </c>
      <c r="G1468">
        <v>2</v>
      </c>
      <c r="H1468">
        <v>19</v>
      </c>
      <c r="I1468" t="s">
        <v>1136</v>
      </c>
      <c r="J1468">
        <f>cocinacsv[[#This Row],[Precio Unitario]]-cocinacsv[[#This Row],[Costo Unitario]]</f>
        <v>10</v>
      </c>
      <c r="K1468">
        <f>cocinacsv[[#This Row],[Precio Unitario]]</f>
        <v>25</v>
      </c>
      <c r="L1468" s="1">
        <f>(cocinacsv[[#This Row],[Ganancia neta]]*cocinacsv[[#This Row],[Cantidad Ordenada]])/(cocinacsv[[#This Row],[Precio Unitario]]*cocinacsv[[#This Row],[Cantidad Ordenada]])</f>
        <v>0.4</v>
      </c>
      <c r="M1468">
        <f>cocinacsv[[#This Row],[Ganancia bruta]]*cocinacsv[[#This Row],[Cantidad Ordenada]]</f>
        <v>50</v>
      </c>
    </row>
    <row r="1469" spans="1:13" x14ac:dyDescent="0.25">
      <c r="A1469">
        <v>597</v>
      </c>
      <c r="B1469">
        <v>16</v>
      </c>
      <c r="C1469" t="s">
        <v>30</v>
      </c>
      <c r="D1469" t="s">
        <v>1147</v>
      </c>
      <c r="E1469">
        <v>16</v>
      </c>
      <c r="F1469">
        <v>28</v>
      </c>
      <c r="G1469">
        <v>1</v>
      </c>
      <c r="H1469">
        <v>39</v>
      </c>
      <c r="I1469" t="s">
        <v>1137</v>
      </c>
      <c r="J1469">
        <f>cocinacsv[[#This Row],[Precio Unitario]]-cocinacsv[[#This Row],[Costo Unitario]]</f>
        <v>12</v>
      </c>
      <c r="K1469">
        <f>cocinacsv[[#This Row],[Precio Unitario]]</f>
        <v>28</v>
      </c>
      <c r="L1469" s="1">
        <f>(cocinacsv[[#This Row],[Ganancia neta]]*cocinacsv[[#This Row],[Cantidad Ordenada]])/(cocinacsv[[#This Row],[Precio Unitario]]*cocinacsv[[#This Row],[Cantidad Ordenada]])</f>
        <v>0.42857142857142855</v>
      </c>
      <c r="M1469">
        <f>cocinacsv[[#This Row],[Ganancia bruta]]*cocinacsv[[#This Row],[Cantidad Ordenada]]</f>
        <v>28</v>
      </c>
    </row>
    <row r="1470" spans="1:13" x14ac:dyDescent="0.25">
      <c r="A1470">
        <v>597</v>
      </c>
      <c r="B1470">
        <v>16</v>
      </c>
      <c r="C1470" t="s">
        <v>46</v>
      </c>
      <c r="D1470" t="s">
        <v>1156</v>
      </c>
      <c r="E1470">
        <v>10</v>
      </c>
      <c r="F1470">
        <v>18</v>
      </c>
      <c r="G1470">
        <v>1</v>
      </c>
      <c r="H1470">
        <v>55</v>
      </c>
      <c r="I1470" t="s">
        <v>1137</v>
      </c>
      <c r="J1470">
        <f>cocinacsv[[#This Row],[Precio Unitario]]-cocinacsv[[#This Row],[Costo Unitario]]</f>
        <v>8</v>
      </c>
      <c r="K1470">
        <f>cocinacsv[[#This Row],[Precio Unitario]]</f>
        <v>18</v>
      </c>
      <c r="L1470" s="1">
        <f>(cocinacsv[[#This Row],[Ganancia neta]]*cocinacsv[[#This Row],[Cantidad Ordenada]])/(cocinacsv[[#This Row],[Precio Unitario]]*cocinacsv[[#This Row],[Cantidad Ordenada]])</f>
        <v>0.44444444444444442</v>
      </c>
      <c r="M1470">
        <f>cocinacsv[[#This Row],[Ganancia bruta]]*cocinacsv[[#This Row],[Cantidad Ordenada]]</f>
        <v>18</v>
      </c>
    </row>
    <row r="1471" spans="1:13" x14ac:dyDescent="0.25">
      <c r="A1471">
        <v>597</v>
      </c>
      <c r="B1471">
        <v>16</v>
      </c>
      <c r="C1471" t="s">
        <v>34</v>
      </c>
      <c r="D1471" t="s">
        <v>1143</v>
      </c>
      <c r="E1471">
        <v>25</v>
      </c>
      <c r="F1471">
        <v>40</v>
      </c>
      <c r="G1471">
        <v>2</v>
      </c>
      <c r="H1471">
        <v>39</v>
      </c>
      <c r="I1471" t="s">
        <v>1137</v>
      </c>
      <c r="J1471">
        <f>cocinacsv[[#This Row],[Precio Unitario]]-cocinacsv[[#This Row],[Costo Unitario]]</f>
        <v>15</v>
      </c>
      <c r="K1471">
        <f>cocinacsv[[#This Row],[Precio Unitario]]</f>
        <v>40</v>
      </c>
      <c r="L1471" s="1">
        <f>(cocinacsv[[#This Row],[Ganancia neta]]*cocinacsv[[#This Row],[Cantidad Ordenada]])/(cocinacsv[[#This Row],[Precio Unitario]]*cocinacsv[[#This Row],[Cantidad Ordenada]])</f>
        <v>0.375</v>
      </c>
      <c r="M1471">
        <f>cocinacsv[[#This Row],[Ganancia bruta]]*cocinacsv[[#This Row],[Cantidad Ordenada]]</f>
        <v>80</v>
      </c>
    </row>
    <row r="1472" spans="1:13" x14ac:dyDescent="0.25">
      <c r="A1472">
        <v>597</v>
      </c>
      <c r="B1472">
        <v>16</v>
      </c>
      <c r="C1472" t="s">
        <v>75</v>
      </c>
      <c r="D1472" t="s">
        <v>1139</v>
      </c>
      <c r="E1472">
        <v>14</v>
      </c>
      <c r="F1472">
        <v>24</v>
      </c>
      <c r="G1472">
        <v>1</v>
      </c>
      <c r="H1472">
        <v>8</v>
      </c>
      <c r="I1472" t="s">
        <v>1137</v>
      </c>
      <c r="J1472">
        <f>cocinacsv[[#This Row],[Precio Unitario]]-cocinacsv[[#This Row],[Costo Unitario]]</f>
        <v>10</v>
      </c>
      <c r="K1472">
        <f>cocinacsv[[#This Row],[Precio Unitario]]</f>
        <v>24</v>
      </c>
      <c r="L1472" s="1">
        <f>(cocinacsv[[#This Row],[Ganancia neta]]*cocinacsv[[#This Row],[Cantidad Ordenada]])/(cocinacsv[[#This Row],[Precio Unitario]]*cocinacsv[[#This Row],[Cantidad Ordenada]])</f>
        <v>0.41666666666666669</v>
      </c>
      <c r="M1472">
        <f>cocinacsv[[#This Row],[Ganancia bruta]]*cocinacsv[[#This Row],[Cantidad Ordenada]]</f>
        <v>24</v>
      </c>
    </row>
    <row r="1473" spans="1:13" x14ac:dyDescent="0.25">
      <c r="A1473">
        <v>598</v>
      </c>
      <c r="B1473">
        <v>9</v>
      </c>
      <c r="C1473" t="s">
        <v>71</v>
      </c>
      <c r="D1473" t="s">
        <v>1157</v>
      </c>
      <c r="E1473">
        <v>15</v>
      </c>
      <c r="F1473">
        <v>26</v>
      </c>
      <c r="G1473">
        <v>2</v>
      </c>
      <c r="H1473">
        <v>44</v>
      </c>
      <c r="I1473" t="s">
        <v>1136</v>
      </c>
      <c r="J1473">
        <f>cocinacsv[[#This Row],[Precio Unitario]]-cocinacsv[[#This Row],[Costo Unitario]]</f>
        <v>11</v>
      </c>
      <c r="K1473">
        <f>cocinacsv[[#This Row],[Precio Unitario]]</f>
        <v>26</v>
      </c>
      <c r="L1473" s="1">
        <f>(cocinacsv[[#This Row],[Ganancia neta]]*cocinacsv[[#This Row],[Cantidad Ordenada]])/(cocinacsv[[#This Row],[Precio Unitario]]*cocinacsv[[#This Row],[Cantidad Ordenada]])</f>
        <v>0.42307692307692307</v>
      </c>
      <c r="M1473">
        <f>cocinacsv[[#This Row],[Ganancia bruta]]*cocinacsv[[#This Row],[Cantidad Ordenada]]</f>
        <v>52</v>
      </c>
    </row>
    <row r="1474" spans="1:13" x14ac:dyDescent="0.25">
      <c r="A1474">
        <v>598</v>
      </c>
      <c r="B1474">
        <v>9</v>
      </c>
      <c r="C1474" t="s">
        <v>105</v>
      </c>
      <c r="D1474" t="s">
        <v>1150</v>
      </c>
      <c r="E1474">
        <v>19</v>
      </c>
      <c r="F1474">
        <v>32</v>
      </c>
      <c r="G1474">
        <v>2</v>
      </c>
      <c r="H1474">
        <v>22</v>
      </c>
      <c r="I1474" t="s">
        <v>1136</v>
      </c>
      <c r="J1474">
        <f>cocinacsv[[#This Row],[Precio Unitario]]-cocinacsv[[#This Row],[Costo Unitario]]</f>
        <v>13</v>
      </c>
      <c r="K1474">
        <f>cocinacsv[[#This Row],[Precio Unitario]]</f>
        <v>32</v>
      </c>
      <c r="L1474" s="1">
        <f>(cocinacsv[[#This Row],[Ganancia neta]]*cocinacsv[[#This Row],[Cantidad Ordenada]])/(cocinacsv[[#This Row],[Precio Unitario]]*cocinacsv[[#This Row],[Cantidad Ordenada]])</f>
        <v>0.40625</v>
      </c>
      <c r="M1474">
        <f>cocinacsv[[#This Row],[Ganancia bruta]]*cocinacsv[[#This Row],[Cantidad Ordenada]]</f>
        <v>64</v>
      </c>
    </row>
    <row r="1475" spans="1:13" x14ac:dyDescent="0.25">
      <c r="A1475">
        <v>598</v>
      </c>
      <c r="B1475">
        <v>9</v>
      </c>
      <c r="C1475" t="s">
        <v>56</v>
      </c>
      <c r="D1475" t="s">
        <v>1141</v>
      </c>
      <c r="E1475">
        <v>19</v>
      </c>
      <c r="F1475">
        <v>31</v>
      </c>
      <c r="G1475">
        <v>3</v>
      </c>
      <c r="H1475">
        <v>15</v>
      </c>
      <c r="I1475" t="s">
        <v>1136</v>
      </c>
      <c r="J1475">
        <f>cocinacsv[[#This Row],[Precio Unitario]]-cocinacsv[[#This Row],[Costo Unitario]]</f>
        <v>12</v>
      </c>
      <c r="K1475">
        <f>cocinacsv[[#This Row],[Precio Unitario]]</f>
        <v>31</v>
      </c>
      <c r="L1475" s="1">
        <f>(cocinacsv[[#This Row],[Ganancia neta]]*cocinacsv[[#This Row],[Cantidad Ordenada]])/(cocinacsv[[#This Row],[Precio Unitario]]*cocinacsv[[#This Row],[Cantidad Ordenada]])</f>
        <v>0.38709677419354838</v>
      </c>
      <c r="M1475">
        <f>cocinacsv[[#This Row],[Ganancia bruta]]*cocinacsv[[#This Row],[Cantidad Ordenada]]</f>
        <v>93</v>
      </c>
    </row>
    <row r="1476" spans="1:13" x14ac:dyDescent="0.25">
      <c r="A1476">
        <v>599</v>
      </c>
      <c r="B1476">
        <v>11</v>
      </c>
      <c r="C1476" t="s">
        <v>38</v>
      </c>
      <c r="D1476" t="s">
        <v>1152</v>
      </c>
      <c r="E1476">
        <v>20</v>
      </c>
      <c r="F1476">
        <v>34</v>
      </c>
      <c r="G1476">
        <v>2</v>
      </c>
      <c r="H1476">
        <v>5</v>
      </c>
      <c r="I1476" t="s">
        <v>1136</v>
      </c>
      <c r="J1476">
        <f>cocinacsv[[#This Row],[Precio Unitario]]-cocinacsv[[#This Row],[Costo Unitario]]</f>
        <v>14</v>
      </c>
      <c r="K1476">
        <f>cocinacsv[[#This Row],[Precio Unitario]]</f>
        <v>34</v>
      </c>
      <c r="L1476" s="1">
        <f>(cocinacsv[[#This Row],[Ganancia neta]]*cocinacsv[[#This Row],[Cantidad Ordenada]])/(cocinacsv[[#This Row],[Precio Unitario]]*cocinacsv[[#This Row],[Cantidad Ordenada]])</f>
        <v>0.41176470588235292</v>
      </c>
      <c r="M1476">
        <f>cocinacsv[[#This Row],[Ganancia bruta]]*cocinacsv[[#This Row],[Cantidad Ordenada]]</f>
        <v>68</v>
      </c>
    </row>
    <row r="1477" spans="1:13" x14ac:dyDescent="0.25">
      <c r="A1477">
        <v>599</v>
      </c>
      <c r="B1477">
        <v>11</v>
      </c>
      <c r="C1477" t="s">
        <v>56</v>
      </c>
      <c r="D1477" t="s">
        <v>1141</v>
      </c>
      <c r="E1477">
        <v>19</v>
      </c>
      <c r="F1477">
        <v>31</v>
      </c>
      <c r="G1477">
        <v>1</v>
      </c>
      <c r="H1477">
        <v>49</v>
      </c>
      <c r="I1477" t="s">
        <v>1136</v>
      </c>
      <c r="J1477">
        <f>cocinacsv[[#This Row],[Precio Unitario]]-cocinacsv[[#This Row],[Costo Unitario]]</f>
        <v>12</v>
      </c>
      <c r="K1477">
        <f>cocinacsv[[#This Row],[Precio Unitario]]</f>
        <v>31</v>
      </c>
      <c r="L1477" s="1">
        <f>(cocinacsv[[#This Row],[Ganancia neta]]*cocinacsv[[#This Row],[Cantidad Ordenada]])/(cocinacsv[[#This Row],[Precio Unitario]]*cocinacsv[[#This Row],[Cantidad Ordenada]])</f>
        <v>0.38709677419354838</v>
      </c>
      <c r="M1477">
        <f>cocinacsv[[#This Row],[Ganancia bruta]]*cocinacsv[[#This Row],[Cantidad Ordenada]]</f>
        <v>31</v>
      </c>
    </row>
    <row r="1478" spans="1:13" x14ac:dyDescent="0.25">
      <c r="A1478">
        <v>599</v>
      </c>
      <c r="B1478">
        <v>11</v>
      </c>
      <c r="C1478" t="s">
        <v>19</v>
      </c>
      <c r="D1478" t="s">
        <v>1149</v>
      </c>
      <c r="E1478">
        <v>21</v>
      </c>
      <c r="F1478">
        <v>35</v>
      </c>
      <c r="G1478">
        <v>2</v>
      </c>
      <c r="H1478">
        <v>54</v>
      </c>
      <c r="I1478" t="s">
        <v>1136</v>
      </c>
      <c r="J1478">
        <f>cocinacsv[[#This Row],[Precio Unitario]]-cocinacsv[[#This Row],[Costo Unitario]]</f>
        <v>14</v>
      </c>
      <c r="K1478">
        <f>cocinacsv[[#This Row],[Precio Unitario]]</f>
        <v>35</v>
      </c>
      <c r="L1478" s="1">
        <f>(cocinacsv[[#This Row],[Ganancia neta]]*cocinacsv[[#This Row],[Cantidad Ordenada]])/(cocinacsv[[#This Row],[Precio Unitario]]*cocinacsv[[#This Row],[Cantidad Ordenada]])</f>
        <v>0.4</v>
      </c>
      <c r="M1478">
        <f>cocinacsv[[#This Row],[Ganancia bruta]]*cocinacsv[[#This Row],[Cantidad Ordenada]]</f>
        <v>70</v>
      </c>
    </row>
    <row r="1479" spans="1:13" x14ac:dyDescent="0.25">
      <c r="A1479">
        <v>600</v>
      </c>
      <c r="B1479">
        <v>14</v>
      </c>
      <c r="C1479" t="s">
        <v>30</v>
      </c>
      <c r="D1479" t="s">
        <v>1147</v>
      </c>
      <c r="E1479">
        <v>16</v>
      </c>
      <c r="F1479">
        <v>28</v>
      </c>
      <c r="G1479">
        <v>3</v>
      </c>
      <c r="H1479">
        <v>22</v>
      </c>
      <c r="I1479" t="s">
        <v>1137</v>
      </c>
      <c r="J1479">
        <f>cocinacsv[[#This Row],[Precio Unitario]]-cocinacsv[[#This Row],[Costo Unitario]]</f>
        <v>12</v>
      </c>
      <c r="K1479">
        <f>cocinacsv[[#This Row],[Precio Unitario]]</f>
        <v>28</v>
      </c>
      <c r="L1479" s="1">
        <f>(cocinacsv[[#This Row],[Ganancia neta]]*cocinacsv[[#This Row],[Cantidad Ordenada]])/(cocinacsv[[#This Row],[Precio Unitario]]*cocinacsv[[#This Row],[Cantidad Ordenada]])</f>
        <v>0.42857142857142855</v>
      </c>
      <c r="M1479">
        <f>cocinacsv[[#This Row],[Ganancia bruta]]*cocinacsv[[#This Row],[Cantidad Ordenada]]</f>
        <v>84</v>
      </c>
    </row>
    <row r="1480" spans="1:13" x14ac:dyDescent="0.25">
      <c r="A1480">
        <v>600</v>
      </c>
      <c r="B1480">
        <v>14</v>
      </c>
      <c r="C1480" t="s">
        <v>40</v>
      </c>
      <c r="D1480" t="s">
        <v>1140</v>
      </c>
      <c r="E1480">
        <v>18</v>
      </c>
      <c r="F1480">
        <v>30</v>
      </c>
      <c r="G1480">
        <v>2</v>
      </c>
      <c r="H1480">
        <v>43</v>
      </c>
      <c r="I1480" t="s">
        <v>1136</v>
      </c>
      <c r="J1480">
        <f>cocinacsv[[#This Row],[Precio Unitario]]-cocinacsv[[#This Row],[Costo Unitario]]</f>
        <v>12</v>
      </c>
      <c r="K1480">
        <f>cocinacsv[[#This Row],[Precio Unitario]]</f>
        <v>30</v>
      </c>
      <c r="L1480" s="1">
        <f>(cocinacsv[[#This Row],[Ganancia neta]]*cocinacsv[[#This Row],[Cantidad Ordenada]])/(cocinacsv[[#This Row],[Precio Unitario]]*cocinacsv[[#This Row],[Cantidad Ordenada]])</f>
        <v>0.4</v>
      </c>
      <c r="M1480">
        <f>cocinacsv[[#This Row],[Ganancia bruta]]*cocinacsv[[#This Row],[Cantidad Ordenada]]</f>
        <v>60</v>
      </c>
    </row>
    <row r="1481" spans="1:13" x14ac:dyDescent="0.25">
      <c r="A1481">
        <v>601</v>
      </c>
      <c r="B1481">
        <v>13</v>
      </c>
      <c r="C1481" t="s">
        <v>34</v>
      </c>
      <c r="D1481" t="s">
        <v>1143</v>
      </c>
      <c r="E1481">
        <v>25</v>
      </c>
      <c r="F1481">
        <v>40</v>
      </c>
      <c r="G1481">
        <v>2</v>
      </c>
      <c r="H1481">
        <v>11</v>
      </c>
      <c r="I1481" t="s">
        <v>1137</v>
      </c>
      <c r="J1481">
        <f>cocinacsv[[#This Row],[Precio Unitario]]-cocinacsv[[#This Row],[Costo Unitario]]</f>
        <v>15</v>
      </c>
      <c r="K1481">
        <f>cocinacsv[[#This Row],[Precio Unitario]]</f>
        <v>40</v>
      </c>
      <c r="L1481" s="1">
        <f>(cocinacsv[[#This Row],[Ganancia neta]]*cocinacsv[[#This Row],[Cantidad Ordenada]])/(cocinacsv[[#This Row],[Precio Unitario]]*cocinacsv[[#This Row],[Cantidad Ordenada]])</f>
        <v>0.375</v>
      </c>
      <c r="M1481">
        <f>cocinacsv[[#This Row],[Ganancia bruta]]*cocinacsv[[#This Row],[Cantidad Ordenada]]</f>
        <v>80</v>
      </c>
    </row>
    <row r="1482" spans="1:13" x14ac:dyDescent="0.25">
      <c r="A1482">
        <v>601</v>
      </c>
      <c r="B1482">
        <v>13</v>
      </c>
      <c r="C1482" t="s">
        <v>30</v>
      </c>
      <c r="D1482" t="s">
        <v>1147</v>
      </c>
      <c r="E1482">
        <v>16</v>
      </c>
      <c r="F1482">
        <v>28</v>
      </c>
      <c r="G1482">
        <v>3</v>
      </c>
      <c r="H1482">
        <v>28</v>
      </c>
      <c r="I1482" t="s">
        <v>1136</v>
      </c>
      <c r="J1482">
        <f>cocinacsv[[#This Row],[Precio Unitario]]-cocinacsv[[#This Row],[Costo Unitario]]</f>
        <v>12</v>
      </c>
      <c r="K1482">
        <f>cocinacsv[[#This Row],[Precio Unitario]]</f>
        <v>28</v>
      </c>
      <c r="L1482" s="1">
        <f>(cocinacsv[[#This Row],[Ganancia neta]]*cocinacsv[[#This Row],[Cantidad Ordenada]])/(cocinacsv[[#This Row],[Precio Unitario]]*cocinacsv[[#This Row],[Cantidad Ordenada]])</f>
        <v>0.42857142857142855</v>
      </c>
      <c r="M1482">
        <f>cocinacsv[[#This Row],[Ganancia bruta]]*cocinacsv[[#This Row],[Cantidad Ordenada]]</f>
        <v>84</v>
      </c>
    </row>
    <row r="1483" spans="1:13" x14ac:dyDescent="0.25">
      <c r="A1483">
        <v>601</v>
      </c>
      <c r="B1483">
        <v>13</v>
      </c>
      <c r="C1483" t="s">
        <v>89</v>
      </c>
      <c r="D1483" t="s">
        <v>1154</v>
      </c>
      <c r="E1483">
        <v>14</v>
      </c>
      <c r="F1483">
        <v>23</v>
      </c>
      <c r="G1483">
        <v>1</v>
      </c>
      <c r="H1483">
        <v>44</v>
      </c>
      <c r="I1483" t="s">
        <v>1137</v>
      </c>
      <c r="J1483">
        <f>cocinacsv[[#This Row],[Precio Unitario]]-cocinacsv[[#This Row],[Costo Unitario]]</f>
        <v>9</v>
      </c>
      <c r="K1483">
        <f>cocinacsv[[#This Row],[Precio Unitario]]</f>
        <v>23</v>
      </c>
      <c r="L1483" s="1">
        <f>(cocinacsv[[#This Row],[Ganancia neta]]*cocinacsv[[#This Row],[Cantidad Ordenada]])/(cocinacsv[[#This Row],[Precio Unitario]]*cocinacsv[[#This Row],[Cantidad Ordenada]])</f>
        <v>0.39130434782608697</v>
      </c>
      <c r="M1483">
        <f>cocinacsv[[#This Row],[Ganancia bruta]]*cocinacsv[[#This Row],[Cantidad Ordenada]]</f>
        <v>23</v>
      </c>
    </row>
    <row r="1484" spans="1:13" x14ac:dyDescent="0.25">
      <c r="A1484">
        <v>601</v>
      </c>
      <c r="B1484">
        <v>13</v>
      </c>
      <c r="C1484" t="s">
        <v>19</v>
      </c>
      <c r="D1484" t="s">
        <v>1149</v>
      </c>
      <c r="E1484">
        <v>21</v>
      </c>
      <c r="F1484">
        <v>35</v>
      </c>
      <c r="G1484">
        <v>3</v>
      </c>
      <c r="H1484">
        <v>32</v>
      </c>
      <c r="I1484" t="s">
        <v>1136</v>
      </c>
      <c r="J1484">
        <f>cocinacsv[[#This Row],[Precio Unitario]]-cocinacsv[[#This Row],[Costo Unitario]]</f>
        <v>14</v>
      </c>
      <c r="K1484">
        <f>cocinacsv[[#This Row],[Precio Unitario]]</f>
        <v>35</v>
      </c>
      <c r="L1484" s="1">
        <f>(cocinacsv[[#This Row],[Ganancia neta]]*cocinacsv[[#This Row],[Cantidad Ordenada]])/(cocinacsv[[#This Row],[Precio Unitario]]*cocinacsv[[#This Row],[Cantidad Ordenada]])</f>
        <v>0.4</v>
      </c>
      <c r="M1484">
        <f>cocinacsv[[#This Row],[Ganancia bruta]]*cocinacsv[[#This Row],[Cantidad Ordenada]]</f>
        <v>105</v>
      </c>
    </row>
    <row r="1485" spans="1:13" x14ac:dyDescent="0.25">
      <c r="A1485">
        <v>602</v>
      </c>
      <c r="B1485">
        <v>12</v>
      </c>
      <c r="C1485" t="s">
        <v>19</v>
      </c>
      <c r="D1485" t="s">
        <v>1149</v>
      </c>
      <c r="E1485">
        <v>21</v>
      </c>
      <c r="F1485">
        <v>35</v>
      </c>
      <c r="G1485">
        <v>2</v>
      </c>
      <c r="H1485">
        <v>56</v>
      </c>
      <c r="I1485" t="s">
        <v>1136</v>
      </c>
      <c r="J1485">
        <f>cocinacsv[[#This Row],[Precio Unitario]]-cocinacsv[[#This Row],[Costo Unitario]]</f>
        <v>14</v>
      </c>
      <c r="K1485">
        <f>cocinacsv[[#This Row],[Precio Unitario]]</f>
        <v>35</v>
      </c>
      <c r="L1485" s="1">
        <f>(cocinacsv[[#This Row],[Ganancia neta]]*cocinacsv[[#This Row],[Cantidad Ordenada]])/(cocinacsv[[#This Row],[Precio Unitario]]*cocinacsv[[#This Row],[Cantidad Ordenada]])</f>
        <v>0.4</v>
      </c>
      <c r="M1485">
        <f>cocinacsv[[#This Row],[Ganancia bruta]]*cocinacsv[[#This Row],[Cantidad Ordenada]]</f>
        <v>70</v>
      </c>
    </row>
    <row r="1486" spans="1:13" x14ac:dyDescent="0.25">
      <c r="A1486">
        <v>602</v>
      </c>
      <c r="B1486">
        <v>12</v>
      </c>
      <c r="C1486" t="s">
        <v>92</v>
      </c>
      <c r="D1486" t="s">
        <v>1151</v>
      </c>
      <c r="E1486">
        <v>13</v>
      </c>
      <c r="F1486">
        <v>22</v>
      </c>
      <c r="G1486">
        <v>3</v>
      </c>
      <c r="H1486">
        <v>58</v>
      </c>
      <c r="I1486" t="s">
        <v>1136</v>
      </c>
      <c r="J1486">
        <f>cocinacsv[[#This Row],[Precio Unitario]]-cocinacsv[[#This Row],[Costo Unitario]]</f>
        <v>9</v>
      </c>
      <c r="K1486">
        <f>cocinacsv[[#This Row],[Precio Unitario]]</f>
        <v>22</v>
      </c>
      <c r="L1486" s="1">
        <f>(cocinacsv[[#This Row],[Ganancia neta]]*cocinacsv[[#This Row],[Cantidad Ordenada]])/(cocinacsv[[#This Row],[Precio Unitario]]*cocinacsv[[#This Row],[Cantidad Ordenada]])</f>
        <v>0.40909090909090912</v>
      </c>
      <c r="M1486">
        <f>cocinacsv[[#This Row],[Ganancia bruta]]*cocinacsv[[#This Row],[Cantidad Ordenada]]</f>
        <v>66</v>
      </c>
    </row>
    <row r="1487" spans="1:13" x14ac:dyDescent="0.25">
      <c r="A1487">
        <v>602</v>
      </c>
      <c r="B1487">
        <v>12</v>
      </c>
      <c r="C1487" t="s">
        <v>40</v>
      </c>
      <c r="D1487" t="s">
        <v>1140</v>
      </c>
      <c r="E1487">
        <v>18</v>
      </c>
      <c r="F1487">
        <v>30</v>
      </c>
      <c r="G1487">
        <v>3</v>
      </c>
      <c r="H1487">
        <v>12</v>
      </c>
      <c r="I1487" t="s">
        <v>1136</v>
      </c>
      <c r="J1487">
        <f>cocinacsv[[#This Row],[Precio Unitario]]-cocinacsv[[#This Row],[Costo Unitario]]</f>
        <v>12</v>
      </c>
      <c r="K1487">
        <f>cocinacsv[[#This Row],[Precio Unitario]]</f>
        <v>30</v>
      </c>
      <c r="L1487" s="1">
        <f>(cocinacsv[[#This Row],[Ganancia neta]]*cocinacsv[[#This Row],[Cantidad Ordenada]])/(cocinacsv[[#This Row],[Precio Unitario]]*cocinacsv[[#This Row],[Cantidad Ordenada]])</f>
        <v>0.4</v>
      </c>
      <c r="M1487">
        <f>cocinacsv[[#This Row],[Ganancia bruta]]*cocinacsv[[#This Row],[Cantidad Ordenada]]</f>
        <v>90</v>
      </c>
    </row>
    <row r="1488" spans="1:13" x14ac:dyDescent="0.25">
      <c r="A1488">
        <v>602</v>
      </c>
      <c r="B1488">
        <v>12</v>
      </c>
      <c r="C1488" t="s">
        <v>34</v>
      </c>
      <c r="D1488" t="s">
        <v>1143</v>
      </c>
      <c r="E1488">
        <v>25</v>
      </c>
      <c r="F1488">
        <v>40</v>
      </c>
      <c r="G1488">
        <v>1</v>
      </c>
      <c r="H1488">
        <v>36</v>
      </c>
      <c r="I1488" t="s">
        <v>1137</v>
      </c>
      <c r="J1488">
        <f>cocinacsv[[#This Row],[Precio Unitario]]-cocinacsv[[#This Row],[Costo Unitario]]</f>
        <v>15</v>
      </c>
      <c r="K1488">
        <f>cocinacsv[[#This Row],[Precio Unitario]]</f>
        <v>40</v>
      </c>
      <c r="L1488" s="1">
        <f>(cocinacsv[[#This Row],[Ganancia neta]]*cocinacsv[[#This Row],[Cantidad Ordenada]])/(cocinacsv[[#This Row],[Precio Unitario]]*cocinacsv[[#This Row],[Cantidad Ordenada]])</f>
        <v>0.375</v>
      </c>
      <c r="M1488">
        <f>cocinacsv[[#This Row],[Ganancia bruta]]*cocinacsv[[#This Row],[Cantidad Ordenada]]</f>
        <v>40</v>
      </c>
    </row>
    <row r="1489" spans="1:13" x14ac:dyDescent="0.25">
      <c r="A1489">
        <v>603</v>
      </c>
      <c r="B1489">
        <v>19</v>
      </c>
      <c r="C1489" t="s">
        <v>56</v>
      </c>
      <c r="D1489" t="s">
        <v>1141</v>
      </c>
      <c r="E1489">
        <v>19</v>
      </c>
      <c r="F1489">
        <v>31</v>
      </c>
      <c r="G1489">
        <v>2</v>
      </c>
      <c r="H1489">
        <v>17</v>
      </c>
      <c r="I1489" t="s">
        <v>1136</v>
      </c>
      <c r="J1489">
        <f>cocinacsv[[#This Row],[Precio Unitario]]-cocinacsv[[#This Row],[Costo Unitario]]</f>
        <v>12</v>
      </c>
      <c r="K1489">
        <f>cocinacsv[[#This Row],[Precio Unitario]]</f>
        <v>31</v>
      </c>
      <c r="L1489" s="1">
        <f>(cocinacsv[[#This Row],[Ganancia neta]]*cocinacsv[[#This Row],[Cantidad Ordenada]])/(cocinacsv[[#This Row],[Precio Unitario]]*cocinacsv[[#This Row],[Cantidad Ordenada]])</f>
        <v>0.38709677419354838</v>
      </c>
      <c r="M1489">
        <f>cocinacsv[[#This Row],[Ganancia bruta]]*cocinacsv[[#This Row],[Cantidad Ordenada]]</f>
        <v>62</v>
      </c>
    </row>
    <row r="1490" spans="1:13" x14ac:dyDescent="0.25">
      <c r="A1490">
        <v>604</v>
      </c>
      <c r="B1490">
        <v>14</v>
      </c>
      <c r="C1490" t="s">
        <v>19</v>
      </c>
      <c r="D1490" t="s">
        <v>1149</v>
      </c>
      <c r="E1490">
        <v>21</v>
      </c>
      <c r="F1490">
        <v>35</v>
      </c>
      <c r="G1490">
        <v>3</v>
      </c>
      <c r="H1490">
        <v>42</v>
      </c>
      <c r="I1490" t="s">
        <v>1136</v>
      </c>
      <c r="J1490">
        <f>cocinacsv[[#This Row],[Precio Unitario]]-cocinacsv[[#This Row],[Costo Unitario]]</f>
        <v>14</v>
      </c>
      <c r="K1490">
        <f>cocinacsv[[#This Row],[Precio Unitario]]</f>
        <v>35</v>
      </c>
      <c r="L1490" s="1">
        <f>(cocinacsv[[#This Row],[Ganancia neta]]*cocinacsv[[#This Row],[Cantidad Ordenada]])/(cocinacsv[[#This Row],[Precio Unitario]]*cocinacsv[[#This Row],[Cantidad Ordenada]])</f>
        <v>0.4</v>
      </c>
      <c r="M1490">
        <f>cocinacsv[[#This Row],[Ganancia bruta]]*cocinacsv[[#This Row],[Cantidad Ordenada]]</f>
        <v>105</v>
      </c>
    </row>
    <row r="1491" spans="1:13" x14ac:dyDescent="0.25">
      <c r="A1491">
        <v>605</v>
      </c>
      <c r="B1491">
        <v>19</v>
      </c>
      <c r="C1491" t="s">
        <v>66</v>
      </c>
      <c r="D1491" t="s">
        <v>1153</v>
      </c>
      <c r="E1491">
        <v>12</v>
      </c>
      <c r="F1491">
        <v>20</v>
      </c>
      <c r="G1491">
        <v>1</v>
      </c>
      <c r="H1491">
        <v>47</v>
      </c>
      <c r="I1491" t="s">
        <v>1136</v>
      </c>
      <c r="J1491">
        <f>cocinacsv[[#This Row],[Precio Unitario]]-cocinacsv[[#This Row],[Costo Unitario]]</f>
        <v>8</v>
      </c>
      <c r="K1491">
        <f>cocinacsv[[#This Row],[Precio Unitario]]</f>
        <v>20</v>
      </c>
      <c r="L1491" s="1">
        <f>(cocinacsv[[#This Row],[Ganancia neta]]*cocinacsv[[#This Row],[Cantidad Ordenada]])/(cocinacsv[[#This Row],[Precio Unitario]]*cocinacsv[[#This Row],[Cantidad Ordenada]])</f>
        <v>0.4</v>
      </c>
      <c r="M1491">
        <f>cocinacsv[[#This Row],[Ganancia bruta]]*cocinacsv[[#This Row],[Cantidad Ordenada]]</f>
        <v>20</v>
      </c>
    </row>
    <row r="1492" spans="1:13" x14ac:dyDescent="0.25">
      <c r="A1492">
        <v>605</v>
      </c>
      <c r="B1492">
        <v>19</v>
      </c>
      <c r="C1492" t="s">
        <v>34</v>
      </c>
      <c r="D1492" t="s">
        <v>1143</v>
      </c>
      <c r="E1492">
        <v>25</v>
      </c>
      <c r="F1492">
        <v>40</v>
      </c>
      <c r="G1492">
        <v>1</v>
      </c>
      <c r="H1492">
        <v>24</v>
      </c>
      <c r="I1492" t="s">
        <v>1137</v>
      </c>
      <c r="J1492">
        <f>cocinacsv[[#This Row],[Precio Unitario]]-cocinacsv[[#This Row],[Costo Unitario]]</f>
        <v>15</v>
      </c>
      <c r="K1492">
        <f>cocinacsv[[#This Row],[Precio Unitario]]</f>
        <v>40</v>
      </c>
      <c r="L1492" s="1">
        <f>(cocinacsv[[#This Row],[Ganancia neta]]*cocinacsv[[#This Row],[Cantidad Ordenada]])/(cocinacsv[[#This Row],[Precio Unitario]]*cocinacsv[[#This Row],[Cantidad Ordenada]])</f>
        <v>0.375</v>
      </c>
      <c r="M1492">
        <f>cocinacsv[[#This Row],[Ganancia bruta]]*cocinacsv[[#This Row],[Cantidad Ordenada]]</f>
        <v>40</v>
      </c>
    </row>
    <row r="1493" spans="1:13" x14ac:dyDescent="0.25">
      <c r="A1493">
        <v>605</v>
      </c>
      <c r="B1493">
        <v>19</v>
      </c>
      <c r="C1493" t="s">
        <v>19</v>
      </c>
      <c r="D1493" t="s">
        <v>1149</v>
      </c>
      <c r="E1493">
        <v>21</v>
      </c>
      <c r="F1493">
        <v>35</v>
      </c>
      <c r="G1493">
        <v>2</v>
      </c>
      <c r="H1493">
        <v>55</v>
      </c>
      <c r="I1493" t="s">
        <v>1137</v>
      </c>
      <c r="J1493">
        <f>cocinacsv[[#This Row],[Precio Unitario]]-cocinacsv[[#This Row],[Costo Unitario]]</f>
        <v>14</v>
      </c>
      <c r="K1493">
        <f>cocinacsv[[#This Row],[Precio Unitario]]</f>
        <v>35</v>
      </c>
      <c r="L1493" s="1">
        <f>(cocinacsv[[#This Row],[Ganancia neta]]*cocinacsv[[#This Row],[Cantidad Ordenada]])/(cocinacsv[[#This Row],[Precio Unitario]]*cocinacsv[[#This Row],[Cantidad Ordenada]])</f>
        <v>0.4</v>
      </c>
      <c r="M1493">
        <f>cocinacsv[[#This Row],[Ganancia bruta]]*cocinacsv[[#This Row],[Cantidad Ordenada]]</f>
        <v>70</v>
      </c>
    </row>
    <row r="1494" spans="1:13" x14ac:dyDescent="0.25">
      <c r="A1494">
        <v>605</v>
      </c>
      <c r="B1494">
        <v>19</v>
      </c>
      <c r="C1494" t="s">
        <v>40</v>
      </c>
      <c r="D1494" t="s">
        <v>1140</v>
      </c>
      <c r="E1494">
        <v>18</v>
      </c>
      <c r="F1494">
        <v>30</v>
      </c>
      <c r="G1494">
        <v>3</v>
      </c>
      <c r="H1494">
        <v>50</v>
      </c>
      <c r="I1494" t="s">
        <v>1137</v>
      </c>
      <c r="J1494">
        <f>cocinacsv[[#This Row],[Precio Unitario]]-cocinacsv[[#This Row],[Costo Unitario]]</f>
        <v>12</v>
      </c>
      <c r="K1494">
        <f>cocinacsv[[#This Row],[Precio Unitario]]</f>
        <v>30</v>
      </c>
      <c r="L1494" s="1">
        <f>(cocinacsv[[#This Row],[Ganancia neta]]*cocinacsv[[#This Row],[Cantidad Ordenada]])/(cocinacsv[[#This Row],[Precio Unitario]]*cocinacsv[[#This Row],[Cantidad Ordenada]])</f>
        <v>0.4</v>
      </c>
      <c r="M1494">
        <f>cocinacsv[[#This Row],[Ganancia bruta]]*cocinacsv[[#This Row],[Cantidad Ordenada]]</f>
        <v>90</v>
      </c>
    </row>
    <row r="1495" spans="1:13" x14ac:dyDescent="0.25">
      <c r="A1495">
        <v>606</v>
      </c>
      <c r="B1495">
        <v>1</v>
      </c>
      <c r="C1495" t="s">
        <v>60</v>
      </c>
      <c r="D1495" t="s">
        <v>1158</v>
      </c>
      <c r="E1495">
        <v>15</v>
      </c>
      <c r="F1495">
        <v>25</v>
      </c>
      <c r="G1495">
        <v>2</v>
      </c>
      <c r="H1495">
        <v>47</v>
      </c>
      <c r="I1495" t="s">
        <v>1136</v>
      </c>
      <c r="J1495">
        <f>cocinacsv[[#This Row],[Precio Unitario]]-cocinacsv[[#This Row],[Costo Unitario]]</f>
        <v>10</v>
      </c>
      <c r="K1495">
        <f>cocinacsv[[#This Row],[Precio Unitario]]</f>
        <v>25</v>
      </c>
      <c r="L1495" s="1">
        <f>(cocinacsv[[#This Row],[Ganancia neta]]*cocinacsv[[#This Row],[Cantidad Ordenada]])/(cocinacsv[[#This Row],[Precio Unitario]]*cocinacsv[[#This Row],[Cantidad Ordenada]])</f>
        <v>0.4</v>
      </c>
      <c r="M1495">
        <f>cocinacsv[[#This Row],[Ganancia bruta]]*cocinacsv[[#This Row],[Cantidad Ordenada]]</f>
        <v>50</v>
      </c>
    </row>
    <row r="1496" spans="1:13" x14ac:dyDescent="0.25">
      <c r="A1496">
        <v>606</v>
      </c>
      <c r="B1496">
        <v>1</v>
      </c>
      <c r="C1496" t="s">
        <v>50</v>
      </c>
      <c r="D1496" t="s">
        <v>1142</v>
      </c>
      <c r="E1496">
        <v>16</v>
      </c>
      <c r="F1496">
        <v>27</v>
      </c>
      <c r="G1496">
        <v>3</v>
      </c>
      <c r="H1496">
        <v>48</v>
      </c>
      <c r="I1496" t="s">
        <v>1137</v>
      </c>
      <c r="J1496">
        <f>cocinacsv[[#This Row],[Precio Unitario]]-cocinacsv[[#This Row],[Costo Unitario]]</f>
        <v>11</v>
      </c>
      <c r="K1496">
        <f>cocinacsv[[#This Row],[Precio Unitario]]</f>
        <v>27</v>
      </c>
      <c r="L1496" s="1">
        <f>(cocinacsv[[#This Row],[Ganancia neta]]*cocinacsv[[#This Row],[Cantidad Ordenada]])/(cocinacsv[[#This Row],[Precio Unitario]]*cocinacsv[[#This Row],[Cantidad Ordenada]])</f>
        <v>0.40740740740740738</v>
      </c>
      <c r="M1496">
        <f>cocinacsv[[#This Row],[Ganancia bruta]]*cocinacsv[[#This Row],[Cantidad Ordenada]]</f>
        <v>81</v>
      </c>
    </row>
    <row r="1497" spans="1:13" x14ac:dyDescent="0.25">
      <c r="A1497">
        <v>606</v>
      </c>
      <c r="B1497">
        <v>1</v>
      </c>
      <c r="C1497" t="s">
        <v>71</v>
      </c>
      <c r="D1497" t="s">
        <v>1157</v>
      </c>
      <c r="E1497">
        <v>15</v>
      </c>
      <c r="F1497">
        <v>26</v>
      </c>
      <c r="G1497">
        <v>2</v>
      </c>
      <c r="H1497">
        <v>50</v>
      </c>
      <c r="I1497" t="s">
        <v>1137</v>
      </c>
      <c r="J1497">
        <f>cocinacsv[[#This Row],[Precio Unitario]]-cocinacsv[[#This Row],[Costo Unitario]]</f>
        <v>11</v>
      </c>
      <c r="K1497">
        <f>cocinacsv[[#This Row],[Precio Unitario]]</f>
        <v>26</v>
      </c>
      <c r="L1497" s="1">
        <f>(cocinacsv[[#This Row],[Ganancia neta]]*cocinacsv[[#This Row],[Cantidad Ordenada]])/(cocinacsv[[#This Row],[Precio Unitario]]*cocinacsv[[#This Row],[Cantidad Ordenada]])</f>
        <v>0.42307692307692307</v>
      </c>
      <c r="M1497">
        <f>cocinacsv[[#This Row],[Ganancia bruta]]*cocinacsv[[#This Row],[Cantidad Ordenada]]</f>
        <v>52</v>
      </c>
    </row>
    <row r="1498" spans="1:13" x14ac:dyDescent="0.25">
      <c r="A1498">
        <v>607</v>
      </c>
      <c r="B1498">
        <v>10</v>
      </c>
      <c r="C1498" t="s">
        <v>34</v>
      </c>
      <c r="D1498" t="s">
        <v>1143</v>
      </c>
      <c r="E1498">
        <v>25</v>
      </c>
      <c r="F1498">
        <v>40</v>
      </c>
      <c r="G1498">
        <v>1</v>
      </c>
      <c r="H1498">
        <v>25</v>
      </c>
      <c r="I1498" t="s">
        <v>1136</v>
      </c>
      <c r="J1498">
        <f>cocinacsv[[#This Row],[Precio Unitario]]-cocinacsv[[#This Row],[Costo Unitario]]</f>
        <v>15</v>
      </c>
      <c r="K1498">
        <f>cocinacsv[[#This Row],[Precio Unitario]]</f>
        <v>40</v>
      </c>
      <c r="L1498" s="1">
        <f>(cocinacsv[[#This Row],[Ganancia neta]]*cocinacsv[[#This Row],[Cantidad Ordenada]])/(cocinacsv[[#This Row],[Precio Unitario]]*cocinacsv[[#This Row],[Cantidad Ordenada]])</f>
        <v>0.375</v>
      </c>
      <c r="M1498">
        <f>cocinacsv[[#This Row],[Ganancia bruta]]*cocinacsv[[#This Row],[Cantidad Ordenada]]</f>
        <v>40</v>
      </c>
    </row>
    <row r="1499" spans="1:13" x14ac:dyDescent="0.25">
      <c r="A1499">
        <v>607</v>
      </c>
      <c r="B1499">
        <v>10</v>
      </c>
      <c r="C1499" t="s">
        <v>30</v>
      </c>
      <c r="D1499" t="s">
        <v>1147</v>
      </c>
      <c r="E1499">
        <v>16</v>
      </c>
      <c r="F1499">
        <v>28</v>
      </c>
      <c r="G1499">
        <v>1</v>
      </c>
      <c r="H1499">
        <v>44</v>
      </c>
      <c r="I1499" t="s">
        <v>1136</v>
      </c>
      <c r="J1499">
        <f>cocinacsv[[#This Row],[Precio Unitario]]-cocinacsv[[#This Row],[Costo Unitario]]</f>
        <v>12</v>
      </c>
      <c r="K1499">
        <f>cocinacsv[[#This Row],[Precio Unitario]]</f>
        <v>28</v>
      </c>
      <c r="L1499" s="1">
        <f>(cocinacsv[[#This Row],[Ganancia neta]]*cocinacsv[[#This Row],[Cantidad Ordenada]])/(cocinacsv[[#This Row],[Precio Unitario]]*cocinacsv[[#This Row],[Cantidad Ordenada]])</f>
        <v>0.42857142857142855</v>
      </c>
      <c r="M1499">
        <f>cocinacsv[[#This Row],[Ganancia bruta]]*cocinacsv[[#This Row],[Cantidad Ordenada]]</f>
        <v>28</v>
      </c>
    </row>
    <row r="1500" spans="1:13" x14ac:dyDescent="0.25">
      <c r="A1500">
        <v>608</v>
      </c>
      <c r="B1500">
        <v>7</v>
      </c>
      <c r="C1500" t="s">
        <v>26</v>
      </c>
      <c r="D1500" t="s">
        <v>1145</v>
      </c>
      <c r="E1500">
        <v>17</v>
      </c>
      <c r="F1500">
        <v>29</v>
      </c>
      <c r="G1500">
        <v>1</v>
      </c>
      <c r="H1500">
        <v>45</v>
      </c>
      <c r="I1500" t="s">
        <v>1136</v>
      </c>
      <c r="J1500">
        <f>cocinacsv[[#This Row],[Precio Unitario]]-cocinacsv[[#This Row],[Costo Unitario]]</f>
        <v>12</v>
      </c>
      <c r="K1500">
        <f>cocinacsv[[#This Row],[Precio Unitario]]</f>
        <v>29</v>
      </c>
      <c r="L1500" s="1">
        <f>(cocinacsv[[#This Row],[Ganancia neta]]*cocinacsv[[#This Row],[Cantidad Ordenada]])/(cocinacsv[[#This Row],[Precio Unitario]]*cocinacsv[[#This Row],[Cantidad Ordenada]])</f>
        <v>0.41379310344827586</v>
      </c>
      <c r="M1500">
        <f>cocinacsv[[#This Row],[Ganancia bruta]]*cocinacsv[[#This Row],[Cantidad Ordenada]]</f>
        <v>29</v>
      </c>
    </row>
    <row r="1501" spans="1:13" x14ac:dyDescent="0.25">
      <c r="A1501">
        <v>609</v>
      </c>
      <c r="B1501">
        <v>1</v>
      </c>
      <c r="C1501" t="s">
        <v>105</v>
      </c>
      <c r="D1501" t="s">
        <v>1150</v>
      </c>
      <c r="E1501">
        <v>19</v>
      </c>
      <c r="F1501">
        <v>32</v>
      </c>
      <c r="G1501">
        <v>1</v>
      </c>
      <c r="H1501">
        <v>27</v>
      </c>
      <c r="I1501" t="s">
        <v>1137</v>
      </c>
      <c r="J1501">
        <f>cocinacsv[[#This Row],[Precio Unitario]]-cocinacsv[[#This Row],[Costo Unitario]]</f>
        <v>13</v>
      </c>
      <c r="K1501">
        <f>cocinacsv[[#This Row],[Precio Unitario]]</f>
        <v>32</v>
      </c>
      <c r="L1501" s="1">
        <f>(cocinacsv[[#This Row],[Ganancia neta]]*cocinacsv[[#This Row],[Cantidad Ordenada]])/(cocinacsv[[#This Row],[Precio Unitario]]*cocinacsv[[#This Row],[Cantidad Ordenada]])</f>
        <v>0.40625</v>
      </c>
      <c r="M1501">
        <f>cocinacsv[[#This Row],[Ganancia bruta]]*cocinacsv[[#This Row],[Cantidad Ordenada]]</f>
        <v>32</v>
      </c>
    </row>
    <row r="1502" spans="1:13" x14ac:dyDescent="0.25">
      <c r="A1502">
        <v>610</v>
      </c>
      <c r="B1502">
        <v>19</v>
      </c>
      <c r="C1502" t="s">
        <v>71</v>
      </c>
      <c r="D1502" t="s">
        <v>1157</v>
      </c>
      <c r="E1502">
        <v>15</v>
      </c>
      <c r="F1502">
        <v>26</v>
      </c>
      <c r="G1502">
        <v>1</v>
      </c>
      <c r="H1502">
        <v>39</v>
      </c>
      <c r="I1502" t="s">
        <v>1137</v>
      </c>
      <c r="J1502">
        <f>cocinacsv[[#This Row],[Precio Unitario]]-cocinacsv[[#This Row],[Costo Unitario]]</f>
        <v>11</v>
      </c>
      <c r="K1502">
        <f>cocinacsv[[#This Row],[Precio Unitario]]</f>
        <v>26</v>
      </c>
      <c r="L1502" s="1">
        <f>(cocinacsv[[#This Row],[Ganancia neta]]*cocinacsv[[#This Row],[Cantidad Ordenada]])/(cocinacsv[[#This Row],[Precio Unitario]]*cocinacsv[[#This Row],[Cantidad Ordenada]])</f>
        <v>0.42307692307692307</v>
      </c>
      <c r="M1502">
        <f>cocinacsv[[#This Row],[Ganancia bruta]]*cocinacsv[[#This Row],[Cantidad Ordenada]]</f>
        <v>26</v>
      </c>
    </row>
    <row r="1503" spans="1:13" x14ac:dyDescent="0.25">
      <c r="A1503">
        <v>610</v>
      </c>
      <c r="B1503">
        <v>19</v>
      </c>
      <c r="C1503" t="s">
        <v>46</v>
      </c>
      <c r="D1503" t="s">
        <v>1156</v>
      </c>
      <c r="E1503">
        <v>10</v>
      </c>
      <c r="F1503">
        <v>18</v>
      </c>
      <c r="G1503">
        <v>1</v>
      </c>
      <c r="H1503">
        <v>8</v>
      </c>
      <c r="I1503" t="s">
        <v>1136</v>
      </c>
      <c r="J1503">
        <f>cocinacsv[[#This Row],[Precio Unitario]]-cocinacsv[[#This Row],[Costo Unitario]]</f>
        <v>8</v>
      </c>
      <c r="K1503">
        <f>cocinacsv[[#This Row],[Precio Unitario]]</f>
        <v>18</v>
      </c>
      <c r="L1503" s="1">
        <f>(cocinacsv[[#This Row],[Ganancia neta]]*cocinacsv[[#This Row],[Cantidad Ordenada]])/(cocinacsv[[#This Row],[Precio Unitario]]*cocinacsv[[#This Row],[Cantidad Ordenada]])</f>
        <v>0.44444444444444442</v>
      </c>
      <c r="M1503">
        <f>cocinacsv[[#This Row],[Ganancia bruta]]*cocinacsv[[#This Row],[Cantidad Ordenada]]</f>
        <v>18</v>
      </c>
    </row>
    <row r="1504" spans="1:13" x14ac:dyDescent="0.25">
      <c r="A1504">
        <v>611</v>
      </c>
      <c r="B1504">
        <v>13</v>
      </c>
      <c r="C1504" t="s">
        <v>42</v>
      </c>
      <c r="D1504" t="s">
        <v>1155</v>
      </c>
      <c r="E1504">
        <v>13</v>
      </c>
      <c r="F1504">
        <v>21</v>
      </c>
      <c r="G1504">
        <v>2</v>
      </c>
      <c r="H1504">
        <v>53</v>
      </c>
      <c r="I1504" t="s">
        <v>1137</v>
      </c>
      <c r="J1504">
        <f>cocinacsv[[#This Row],[Precio Unitario]]-cocinacsv[[#This Row],[Costo Unitario]]</f>
        <v>8</v>
      </c>
      <c r="K1504">
        <f>cocinacsv[[#This Row],[Precio Unitario]]</f>
        <v>21</v>
      </c>
      <c r="L1504" s="1">
        <f>(cocinacsv[[#This Row],[Ganancia neta]]*cocinacsv[[#This Row],[Cantidad Ordenada]])/(cocinacsv[[#This Row],[Precio Unitario]]*cocinacsv[[#This Row],[Cantidad Ordenada]])</f>
        <v>0.38095238095238093</v>
      </c>
      <c r="M1504">
        <f>cocinacsv[[#This Row],[Ganancia bruta]]*cocinacsv[[#This Row],[Cantidad Ordenada]]</f>
        <v>42</v>
      </c>
    </row>
    <row r="1505" spans="1:13" x14ac:dyDescent="0.25">
      <c r="A1505">
        <v>611</v>
      </c>
      <c r="B1505">
        <v>13</v>
      </c>
      <c r="C1505" t="s">
        <v>44</v>
      </c>
      <c r="D1505" t="s">
        <v>1144</v>
      </c>
      <c r="E1505">
        <v>22</v>
      </c>
      <c r="F1505">
        <v>36</v>
      </c>
      <c r="G1505">
        <v>1</v>
      </c>
      <c r="H1505">
        <v>30</v>
      </c>
      <c r="I1505" t="s">
        <v>1137</v>
      </c>
      <c r="J1505">
        <f>cocinacsv[[#This Row],[Precio Unitario]]-cocinacsv[[#This Row],[Costo Unitario]]</f>
        <v>14</v>
      </c>
      <c r="K1505">
        <f>cocinacsv[[#This Row],[Precio Unitario]]</f>
        <v>36</v>
      </c>
      <c r="L1505" s="1">
        <f>(cocinacsv[[#This Row],[Ganancia neta]]*cocinacsv[[#This Row],[Cantidad Ordenada]])/(cocinacsv[[#This Row],[Precio Unitario]]*cocinacsv[[#This Row],[Cantidad Ordenada]])</f>
        <v>0.3888888888888889</v>
      </c>
      <c r="M1505">
        <f>cocinacsv[[#This Row],[Ganancia bruta]]*cocinacsv[[#This Row],[Cantidad Ordenada]]</f>
        <v>36</v>
      </c>
    </row>
    <row r="1506" spans="1:13" x14ac:dyDescent="0.25">
      <c r="A1506">
        <v>612</v>
      </c>
      <c r="B1506">
        <v>11</v>
      </c>
      <c r="C1506" t="s">
        <v>50</v>
      </c>
      <c r="D1506" t="s">
        <v>1142</v>
      </c>
      <c r="E1506">
        <v>16</v>
      </c>
      <c r="F1506">
        <v>27</v>
      </c>
      <c r="G1506">
        <v>1</v>
      </c>
      <c r="H1506">
        <v>26</v>
      </c>
      <c r="I1506" t="s">
        <v>1136</v>
      </c>
      <c r="J1506">
        <f>cocinacsv[[#This Row],[Precio Unitario]]-cocinacsv[[#This Row],[Costo Unitario]]</f>
        <v>11</v>
      </c>
      <c r="K1506">
        <f>cocinacsv[[#This Row],[Precio Unitario]]</f>
        <v>27</v>
      </c>
      <c r="L1506" s="1">
        <f>(cocinacsv[[#This Row],[Ganancia neta]]*cocinacsv[[#This Row],[Cantidad Ordenada]])/(cocinacsv[[#This Row],[Precio Unitario]]*cocinacsv[[#This Row],[Cantidad Ordenada]])</f>
        <v>0.40740740740740738</v>
      </c>
      <c r="M1506">
        <f>cocinacsv[[#This Row],[Ganancia bruta]]*cocinacsv[[#This Row],[Cantidad Ordenada]]</f>
        <v>27</v>
      </c>
    </row>
    <row r="1507" spans="1:13" x14ac:dyDescent="0.25">
      <c r="A1507">
        <v>612</v>
      </c>
      <c r="B1507">
        <v>11</v>
      </c>
      <c r="C1507" t="s">
        <v>44</v>
      </c>
      <c r="D1507" t="s">
        <v>1144</v>
      </c>
      <c r="E1507">
        <v>22</v>
      </c>
      <c r="F1507">
        <v>36</v>
      </c>
      <c r="G1507">
        <v>3</v>
      </c>
      <c r="H1507">
        <v>37</v>
      </c>
      <c r="I1507" t="s">
        <v>1136</v>
      </c>
      <c r="J1507">
        <f>cocinacsv[[#This Row],[Precio Unitario]]-cocinacsv[[#This Row],[Costo Unitario]]</f>
        <v>14</v>
      </c>
      <c r="K1507">
        <f>cocinacsv[[#This Row],[Precio Unitario]]</f>
        <v>36</v>
      </c>
      <c r="L1507" s="1">
        <f>(cocinacsv[[#This Row],[Ganancia neta]]*cocinacsv[[#This Row],[Cantidad Ordenada]])/(cocinacsv[[#This Row],[Precio Unitario]]*cocinacsv[[#This Row],[Cantidad Ordenada]])</f>
        <v>0.3888888888888889</v>
      </c>
      <c r="M1507">
        <f>cocinacsv[[#This Row],[Ganancia bruta]]*cocinacsv[[#This Row],[Cantidad Ordenada]]</f>
        <v>108</v>
      </c>
    </row>
    <row r="1508" spans="1:13" x14ac:dyDescent="0.25">
      <c r="A1508">
        <v>612</v>
      </c>
      <c r="B1508">
        <v>11</v>
      </c>
      <c r="C1508" t="s">
        <v>30</v>
      </c>
      <c r="D1508" t="s">
        <v>1147</v>
      </c>
      <c r="E1508">
        <v>16</v>
      </c>
      <c r="F1508">
        <v>28</v>
      </c>
      <c r="G1508">
        <v>2</v>
      </c>
      <c r="H1508">
        <v>15</v>
      </c>
      <c r="I1508" t="s">
        <v>1136</v>
      </c>
      <c r="J1508">
        <f>cocinacsv[[#This Row],[Precio Unitario]]-cocinacsv[[#This Row],[Costo Unitario]]</f>
        <v>12</v>
      </c>
      <c r="K1508">
        <f>cocinacsv[[#This Row],[Precio Unitario]]</f>
        <v>28</v>
      </c>
      <c r="L1508" s="1">
        <f>(cocinacsv[[#This Row],[Ganancia neta]]*cocinacsv[[#This Row],[Cantidad Ordenada]])/(cocinacsv[[#This Row],[Precio Unitario]]*cocinacsv[[#This Row],[Cantidad Ordenada]])</f>
        <v>0.42857142857142855</v>
      </c>
      <c r="M1508">
        <f>cocinacsv[[#This Row],[Ganancia bruta]]*cocinacsv[[#This Row],[Cantidad Ordenada]]</f>
        <v>56</v>
      </c>
    </row>
    <row r="1509" spans="1:13" x14ac:dyDescent="0.25">
      <c r="A1509">
        <v>612</v>
      </c>
      <c r="B1509">
        <v>11</v>
      </c>
      <c r="C1509" t="s">
        <v>66</v>
      </c>
      <c r="D1509" t="s">
        <v>1153</v>
      </c>
      <c r="E1509">
        <v>12</v>
      </c>
      <c r="F1509">
        <v>20</v>
      </c>
      <c r="G1509">
        <v>2</v>
      </c>
      <c r="H1509">
        <v>51</v>
      </c>
      <c r="I1509" t="s">
        <v>1136</v>
      </c>
      <c r="J1509">
        <f>cocinacsv[[#This Row],[Precio Unitario]]-cocinacsv[[#This Row],[Costo Unitario]]</f>
        <v>8</v>
      </c>
      <c r="K1509">
        <f>cocinacsv[[#This Row],[Precio Unitario]]</f>
        <v>20</v>
      </c>
      <c r="L1509" s="1">
        <f>(cocinacsv[[#This Row],[Ganancia neta]]*cocinacsv[[#This Row],[Cantidad Ordenada]])/(cocinacsv[[#This Row],[Precio Unitario]]*cocinacsv[[#This Row],[Cantidad Ordenada]])</f>
        <v>0.4</v>
      </c>
      <c r="M1509">
        <f>cocinacsv[[#This Row],[Ganancia bruta]]*cocinacsv[[#This Row],[Cantidad Ordenada]]</f>
        <v>40</v>
      </c>
    </row>
    <row r="1510" spans="1:13" x14ac:dyDescent="0.25">
      <c r="A1510">
        <v>613</v>
      </c>
      <c r="B1510">
        <v>1</v>
      </c>
      <c r="C1510" t="s">
        <v>53</v>
      </c>
      <c r="D1510" t="s">
        <v>1148</v>
      </c>
      <c r="E1510">
        <v>11</v>
      </c>
      <c r="F1510">
        <v>19</v>
      </c>
      <c r="G1510">
        <v>3</v>
      </c>
      <c r="H1510">
        <v>41</v>
      </c>
      <c r="I1510" t="s">
        <v>1137</v>
      </c>
      <c r="J1510">
        <f>cocinacsv[[#This Row],[Precio Unitario]]-cocinacsv[[#This Row],[Costo Unitario]]</f>
        <v>8</v>
      </c>
      <c r="K1510">
        <f>cocinacsv[[#This Row],[Precio Unitario]]</f>
        <v>19</v>
      </c>
      <c r="L1510" s="1">
        <f>(cocinacsv[[#This Row],[Ganancia neta]]*cocinacsv[[#This Row],[Cantidad Ordenada]])/(cocinacsv[[#This Row],[Precio Unitario]]*cocinacsv[[#This Row],[Cantidad Ordenada]])</f>
        <v>0.42105263157894735</v>
      </c>
      <c r="M1510">
        <f>cocinacsv[[#This Row],[Ganancia bruta]]*cocinacsv[[#This Row],[Cantidad Ordenada]]</f>
        <v>57</v>
      </c>
    </row>
    <row r="1511" spans="1:13" x14ac:dyDescent="0.25">
      <c r="A1511">
        <v>613</v>
      </c>
      <c r="B1511">
        <v>1</v>
      </c>
      <c r="C1511" t="s">
        <v>89</v>
      </c>
      <c r="D1511" t="s">
        <v>1154</v>
      </c>
      <c r="E1511">
        <v>14</v>
      </c>
      <c r="F1511">
        <v>23</v>
      </c>
      <c r="G1511">
        <v>3</v>
      </c>
      <c r="H1511">
        <v>23</v>
      </c>
      <c r="I1511" t="s">
        <v>1137</v>
      </c>
      <c r="J1511">
        <f>cocinacsv[[#This Row],[Precio Unitario]]-cocinacsv[[#This Row],[Costo Unitario]]</f>
        <v>9</v>
      </c>
      <c r="K1511">
        <f>cocinacsv[[#This Row],[Precio Unitario]]</f>
        <v>23</v>
      </c>
      <c r="L1511" s="1">
        <f>(cocinacsv[[#This Row],[Ganancia neta]]*cocinacsv[[#This Row],[Cantidad Ordenada]])/(cocinacsv[[#This Row],[Precio Unitario]]*cocinacsv[[#This Row],[Cantidad Ordenada]])</f>
        <v>0.39130434782608697</v>
      </c>
      <c r="M1511">
        <f>cocinacsv[[#This Row],[Ganancia bruta]]*cocinacsv[[#This Row],[Cantidad Ordenada]]</f>
        <v>69</v>
      </c>
    </row>
    <row r="1512" spans="1:13" x14ac:dyDescent="0.25">
      <c r="A1512">
        <v>613</v>
      </c>
      <c r="B1512">
        <v>1</v>
      </c>
      <c r="C1512" t="s">
        <v>46</v>
      </c>
      <c r="D1512" t="s">
        <v>1156</v>
      </c>
      <c r="E1512">
        <v>10</v>
      </c>
      <c r="F1512">
        <v>18</v>
      </c>
      <c r="G1512">
        <v>3</v>
      </c>
      <c r="H1512">
        <v>31</v>
      </c>
      <c r="I1512" t="s">
        <v>1137</v>
      </c>
      <c r="J1512">
        <f>cocinacsv[[#This Row],[Precio Unitario]]-cocinacsv[[#This Row],[Costo Unitario]]</f>
        <v>8</v>
      </c>
      <c r="K1512">
        <f>cocinacsv[[#This Row],[Precio Unitario]]</f>
        <v>18</v>
      </c>
      <c r="L1512" s="1">
        <f>(cocinacsv[[#This Row],[Ganancia neta]]*cocinacsv[[#This Row],[Cantidad Ordenada]])/(cocinacsv[[#This Row],[Precio Unitario]]*cocinacsv[[#This Row],[Cantidad Ordenada]])</f>
        <v>0.44444444444444442</v>
      </c>
      <c r="M1512">
        <f>cocinacsv[[#This Row],[Ganancia bruta]]*cocinacsv[[#This Row],[Cantidad Ordenada]]</f>
        <v>54</v>
      </c>
    </row>
    <row r="1513" spans="1:13" x14ac:dyDescent="0.25">
      <c r="A1513">
        <v>613</v>
      </c>
      <c r="B1513">
        <v>1</v>
      </c>
      <c r="C1513" t="s">
        <v>19</v>
      </c>
      <c r="D1513" t="s">
        <v>1149</v>
      </c>
      <c r="E1513">
        <v>21</v>
      </c>
      <c r="F1513">
        <v>35</v>
      </c>
      <c r="G1513">
        <v>3</v>
      </c>
      <c r="H1513">
        <v>57</v>
      </c>
      <c r="I1513" t="s">
        <v>1137</v>
      </c>
      <c r="J1513">
        <f>cocinacsv[[#This Row],[Precio Unitario]]-cocinacsv[[#This Row],[Costo Unitario]]</f>
        <v>14</v>
      </c>
      <c r="K1513">
        <f>cocinacsv[[#This Row],[Precio Unitario]]</f>
        <v>35</v>
      </c>
      <c r="L1513" s="1">
        <f>(cocinacsv[[#This Row],[Ganancia neta]]*cocinacsv[[#This Row],[Cantidad Ordenada]])/(cocinacsv[[#This Row],[Precio Unitario]]*cocinacsv[[#This Row],[Cantidad Ordenada]])</f>
        <v>0.4</v>
      </c>
      <c r="M1513">
        <f>cocinacsv[[#This Row],[Ganancia bruta]]*cocinacsv[[#This Row],[Cantidad Ordenada]]</f>
        <v>105</v>
      </c>
    </row>
    <row r="1514" spans="1:13" x14ac:dyDescent="0.25">
      <c r="A1514">
        <v>614</v>
      </c>
      <c r="B1514">
        <v>19</v>
      </c>
      <c r="C1514" t="s">
        <v>75</v>
      </c>
      <c r="D1514" t="s">
        <v>1139</v>
      </c>
      <c r="E1514">
        <v>14</v>
      </c>
      <c r="F1514">
        <v>24</v>
      </c>
      <c r="G1514">
        <v>3</v>
      </c>
      <c r="H1514">
        <v>50</v>
      </c>
      <c r="I1514" t="s">
        <v>1136</v>
      </c>
      <c r="J1514">
        <f>cocinacsv[[#This Row],[Precio Unitario]]-cocinacsv[[#This Row],[Costo Unitario]]</f>
        <v>10</v>
      </c>
      <c r="K1514">
        <f>cocinacsv[[#This Row],[Precio Unitario]]</f>
        <v>24</v>
      </c>
      <c r="L1514" s="1">
        <f>(cocinacsv[[#This Row],[Ganancia neta]]*cocinacsv[[#This Row],[Cantidad Ordenada]])/(cocinacsv[[#This Row],[Precio Unitario]]*cocinacsv[[#This Row],[Cantidad Ordenada]])</f>
        <v>0.41666666666666669</v>
      </c>
      <c r="M1514">
        <f>cocinacsv[[#This Row],[Ganancia bruta]]*cocinacsv[[#This Row],[Cantidad Ordenada]]</f>
        <v>72</v>
      </c>
    </row>
    <row r="1515" spans="1:13" x14ac:dyDescent="0.25">
      <c r="A1515">
        <v>615</v>
      </c>
      <c r="B1515">
        <v>7</v>
      </c>
      <c r="C1515" t="s">
        <v>56</v>
      </c>
      <c r="D1515" t="s">
        <v>1141</v>
      </c>
      <c r="E1515">
        <v>19</v>
      </c>
      <c r="F1515">
        <v>31</v>
      </c>
      <c r="G1515">
        <v>3</v>
      </c>
      <c r="H1515">
        <v>50</v>
      </c>
      <c r="I1515" t="s">
        <v>1136</v>
      </c>
      <c r="J1515">
        <f>cocinacsv[[#This Row],[Precio Unitario]]-cocinacsv[[#This Row],[Costo Unitario]]</f>
        <v>12</v>
      </c>
      <c r="K1515">
        <f>cocinacsv[[#This Row],[Precio Unitario]]</f>
        <v>31</v>
      </c>
      <c r="L1515" s="1">
        <f>(cocinacsv[[#This Row],[Ganancia neta]]*cocinacsv[[#This Row],[Cantidad Ordenada]])/(cocinacsv[[#This Row],[Precio Unitario]]*cocinacsv[[#This Row],[Cantidad Ordenada]])</f>
        <v>0.38709677419354838</v>
      </c>
      <c r="M1515">
        <f>cocinacsv[[#This Row],[Ganancia bruta]]*cocinacsv[[#This Row],[Cantidad Ordenada]]</f>
        <v>93</v>
      </c>
    </row>
    <row r="1516" spans="1:13" x14ac:dyDescent="0.25">
      <c r="A1516">
        <v>615</v>
      </c>
      <c r="B1516">
        <v>7</v>
      </c>
      <c r="C1516" t="s">
        <v>89</v>
      </c>
      <c r="D1516" t="s">
        <v>1154</v>
      </c>
      <c r="E1516">
        <v>14</v>
      </c>
      <c r="F1516">
        <v>23</v>
      </c>
      <c r="G1516">
        <v>3</v>
      </c>
      <c r="H1516">
        <v>43</v>
      </c>
      <c r="I1516" t="s">
        <v>1136</v>
      </c>
      <c r="J1516">
        <f>cocinacsv[[#This Row],[Precio Unitario]]-cocinacsv[[#This Row],[Costo Unitario]]</f>
        <v>9</v>
      </c>
      <c r="K1516">
        <f>cocinacsv[[#This Row],[Precio Unitario]]</f>
        <v>23</v>
      </c>
      <c r="L1516" s="1">
        <f>(cocinacsv[[#This Row],[Ganancia neta]]*cocinacsv[[#This Row],[Cantidad Ordenada]])/(cocinacsv[[#This Row],[Precio Unitario]]*cocinacsv[[#This Row],[Cantidad Ordenada]])</f>
        <v>0.39130434782608697</v>
      </c>
      <c r="M1516">
        <f>cocinacsv[[#This Row],[Ganancia bruta]]*cocinacsv[[#This Row],[Cantidad Ordenada]]</f>
        <v>69</v>
      </c>
    </row>
    <row r="1517" spans="1:13" x14ac:dyDescent="0.25">
      <c r="A1517">
        <v>615</v>
      </c>
      <c r="B1517">
        <v>7</v>
      </c>
      <c r="C1517" t="s">
        <v>60</v>
      </c>
      <c r="D1517" t="s">
        <v>1158</v>
      </c>
      <c r="E1517">
        <v>15</v>
      </c>
      <c r="F1517">
        <v>25</v>
      </c>
      <c r="G1517">
        <v>3</v>
      </c>
      <c r="H1517">
        <v>41</v>
      </c>
      <c r="I1517" t="s">
        <v>1136</v>
      </c>
      <c r="J1517">
        <f>cocinacsv[[#This Row],[Precio Unitario]]-cocinacsv[[#This Row],[Costo Unitario]]</f>
        <v>10</v>
      </c>
      <c r="K1517">
        <f>cocinacsv[[#This Row],[Precio Unitario]]</f>
        <v>25</v>
      </c>
      <c r="L1517" s="1">
        <f>(cocinacsv[[#This Row],[Ganancia neta]]*cocinacsv[[#This Row],[Cantidad Ordenada]])/(cocinacsv[[#This Row],[Precio Unitario]]*cocinacsv[[#This Row],[Cantidad Ordenada]])</f>
        <v>0.4</v>
      </c>
      <c r="M1517">
        <f>cocinacsv[[#This Row],[Ganancia bruta]]*cocinacsv[[#This Row],[Cantidad Ordenada]]</f>
        <v>75</v>
      </c>
    </row>
    <row r="1518" spans="1:13" x14ac:dyDescent="0.25">
      <c r="A1518">
        <v>615</v>
      </c>
      <c r="B1518">
        <v>7</v>
      </c>
      <c r="C1518" t="s">
        <v>105</v>
      </c>
      <c r="D1518" t="s">
        <v>1150</v>
      </c>
      <c r="E1518">
        <v>19</v>
      </c>
      <c r="F1518">
        <v>32</v>
      </c>
      <c r="G1518">
        <v>3</v>
      </c>
      <c r="H1518">
        <v>22</v>
      </c>
      <c r="I1518" t="s">
        <v>1137</v>
      </c>
      <c r="J1518">
        <f>cocinacsv[[#This Row],[Precio Unitario]]-cocinacsv[[#This Row],[Costo Unitario]]</f>
        <v>13</v>
      </c>
      <c r="K1518">
        <f>cocinacsv[[#This Row],[Precio Unitario]]</f>
        <v>32</v>
      </c>
      <c r="L1518" s="1">
        <f>(cocinacsv[[#This Row],[Ganancia neta]]*cocinacsv[[#This Row],[Cantidad Ordenada]])/(cocinacsv[[#This Row],[Precio Unitario]]*cocinacsv[[#This Row],[Cantidad Ordenada]])</f>
        <v>0.40625</v>
      </c>
      <c r="M1518">
        <f>cocinacsv[[#This Row],[Ganancia bruta]]*cocinacsv[[#This Row],[Cantidad Ordenada]]</f>
        <v>96</v>
      </c>
    </row>
    <row r="1519" spans="1:13" x14ac:dyDescent="0.25">
      <c r="A1519">
        <v>616</v>
      </c>
      <c r="B1519">
        <v>4</v>
      </c>
      <c r="C1519" t="s">
        <v>75</v>
      </c>
      <c r="D1519" t="s">
        <v>1139</v>
      </c>
      <c r="E1519">
        <v>14</v>
      </c>
      <c r="F1519">
        <v>24</v>
      </c>
      <c r="G1519">
        <v>3</v>
      </c>
      <c r="H1519">
        <v>33</v>
      </c>
      <c r="I1519" t="s">
        <v>1136</v>
      </c>
      <c r="J1519">
        <f>cocinacsv[[#This Row],[Precio Unitario]]-cocinacsv[[#This Row],[Costo Unitario]]</f>
        <v>10</v>
      </c>
      <c r="K1519">
        <f>cocinacsv[[#This Row],[Precio Unitario]]</f>
        <v>24</v>
      </c>
      <c r="L1519" s="1">
        <f>(cocinacsv[[#This Row],[Ganancia neta]]*cocinacsv[[#This Row],[Cantidad Ordenada]])/(cocinacsv[[#This Row],[Precio Unitario]]*cocinacsv[[#This Row],[Cantidad Ordenada]])</f>
        <v>0.41666666666666669</v>
      </c>
      <c r="M1519">
        <f>cocinacsv[[#This Row],[Ganancia bruta]]*cocinacsv[[#This Row],[Cantidad Ordenada]]</f>
        <v>72</v>
      </c>
    </row>
    <row r="1520" spans="1:13" x14ac:dyDescent="0.25">
      <c r="A1520">
        <v>616</v>
      </c>
      <c r="B1520">
        <v>4</v>
      </c>
      <c r="C1520" t="s">
        <v>40</v>
      </c>
      <c r="D1520" t="s">
        <v>1140</v>
      </c>
      <c r="E1520">
        <v>18</v>
      </c>
      <c r="F1520">
        <v>30</v>
      </c>
      <c r="G1520">
        <v>2</v>
      </c>
      <c r="H1520">
        <v>14</v>
      </c>
      <c r="I1520" t="s">
        <v>1137</v>
      </c>
      <c r="J1520">
        <f>cocinacsv[[#This Row],[Precio Unitario]]-cocinacsv[[#This Row],[Costo Unitario]]</f>
        <v>12</v>
      </c>
      <c r="K1520">
        <f>cocinacsv[[#This Row],[Precio Unitario]]</f>
        <v>30</v>
      </c>
      <c r="L1520" s="1">
        <f>(cocinacsv[[#This Row],[Ganancia neta]]*cocinacsv[[#This Row],[Cantidad Ordenada]])/(cocinacsv[[#This Row],[Precio Unitario]]*cocinacsv[[#This Row],[Cantidad Ordenada]])</f>
        <v>0.4</v>
      </c>
      <c r="M1520">
        <f>cocinacsv[[#This Row],[Ganancia bruta]]*cocinacsv[[#This Row],[Cantidad Ordenada]]</f>
        <v>60</v>
      </c>
    </row>
    <row r="1521" spans="1:13" x14ac:dyDescent="0.25">
      <c r="A1521">
        <v>617</v>
      </c>
      <c r="B1521">
        <v>13</v>
      </c>
      <c r="C1521" t="s">
        <v>71</v>
      </c>
      <c r="D1521" t="s">
        <v>1157</v>
      </c>
      <c r="E1521">
        <v>15</v>
      </c>
      <c r="F1521">
        <v>26</v>
      </c>
      <c r="G1521">
        <v>2</v>
      </c>
      <c r="H1521">
        <v>18</v>
      </c>
      <c r="I1521" t="s">
        <v>1137</v>
      </c>
      <c r="J1521">
        <f>cocinacsv[[#This Row],[Precio Unitario]]-cocinacsv[[#This Row],[Costo Unitario]]</f>
        <v>11</v>
      </c>
      <c r="K1521">
        <f>cocinacsv[[#This Row],[Precio Unitario]]</f>
        <v>26</v>
      </c>
      <c r="L1521" s="1">
        <f>(cocinacsv[[#This Row],[Ganancia neta]]*cocinacsv[[#This Row],[Cantidad Ordenada]])/(cocinacsv[[#This Row],[Precio Unitario]]*cocinacsv[[#This Row],[Cantidad Ordenada]])</f>
        <v>0.42307692307692307</v>
      </c>
      <c r="M1521">
        <f>cocinacsv[[#This Row],[Ganancia bruta]]*cocinacsv[[#This Row],[Cantidad Ordenada]]</f>
        <v>52</v>
      </c>
    </row>
    <row r="1522" spans="1:13" x14ac:dyDescent="0.25">
      <c r="A1522">
        <v>617</v>
      </c>
      <c r="B1522">
        <v>13</v>
      </c>
      <c r="C1522" t="s">
        <v>40</v>
      </c>
      <c r="D1522" t="s">
        <v>1140</v>
      </c>
      <c r="E1522">
        <v>18</v>
      </c>
      <c r="F1522">
        <v>30</v>
      </c>
      <c r="G1522">
        <v>3</v>
      </c>
      <c r="H1522">
        <v>33</v>
      </c>
      <c r="I1522" t="s">
        <v>1137</v>
      </c>
      <c r="J1522">
        <f>cocinacsv[[#This Row],[Precio Unitario]]-cocinacsv[[#This Row],[Costo Unitario]]</f>
        <v>12</v>
      </c>
      <c r="K1522">
        <f>cocinacsv[[#This Row],[Precio Unitario]]</f>
        <v>30</v>
      </c>
      <c r="L1522" s="1">
        <f>(cocinacsv[[#This Row],[Ganancia neta]]*cocinacsv[[#This Row],[Cantidad Ordenada]])/(cocinacsv[[#This Row],[Precio Unitario]]*cocinacsv[[#This Row],[Cantidad Ordenada]])</f>
        <v>0.4</v>
      </c>
      <c r="M1522">
        <f>cocinacsv[[#This Row],[Ganancia bruta]]*cocinacsv[[#This Row],[Cantidad Ordenada]]</f>
        <v>90</v>
      </c>
    </row>
    <row r="1523" spans="1:13" x14ac:dyDescent="0.25">
      <c r="A1523">
        <v>618</v>
      </c>
      <c r="B1523">
        <v>3</v>
      </c>
      <c r="C1523" t="s">
        <v>105</v>
      </c>
      <c r="D1523" t="s">
        <v>1150</v>
      </c>
      <c r="E1523">
        <v>19</v>
      </c>
      <c r="F1523">
        <v>32</v>
      </c>
      <c r="G1523">
        <v>2</v>
      </c>
      <c r="H1523">
        <v>6</v>
      </c>
      <c r="I1523" t="s">
        <v>1137</v>
      </c>
      <c r="J1523">
        <f>cocinacsv[[#This Row],[Precio Unitario]]-cocinacsv[[#This Row],[Costo Unitario]]</f>
        <v>13</v>
      </c>
      <c r="K1523">
        <f>cocinacsv[[#This Row],[Precio Unitario]]</f>
        <v>32</v>
      </c>
      <c r="L1523" s="1">
        <f>(cocinacsv[[#This Row],[Ganancia neta]]*cocinacsv[[#This Row],[Cantidad Ordenada]])/(cocinacsv[[#This Row],[Precio Unitario]]*cocinacsv[[#This Row],[Cantidad Ordenada]])</f>
        <v>0.40625</v>
      </c>
      <c r="M1523">
        <f>cocinacsv[[#This Row],[Ganancia bruta]]*cocinacsv[[#This Row],[Cantidad Ordenada]]</f>
        <v>64</v>
      </c>
    </row>
    <row r="1524" spans="1:13" x14ac:dyDescent="0.25">
      <c r="A1524">
        <v>618</v>
      </c>
      <c r="B1524">
        <v>3</v>
      </c>
      <c r="C1524" t="s">
        <v>56</v>
      </c>
      <c r="D1524" t="s">
        <v>1141</v>
      </c>
      <c r="E1524">
        <v>19</v>
      </c>
      <c r="F1524">
        <v>31</v>
      </c>
      <c r="G1524">
        <v>3</v>
      </c>
      <c r="H1524">
        <v>35</v>
      </c>
      <c r="I1524" t="s">
        <v>1136</v>
      </c>
      <c r="J1524">
        <f>cocinacsv[[#This Row],[Precio Unitario]]-cocinacsv[[#This Row],[Costo Unitario]]</f>
        <v>12</v>
      </c>
      <c r="K1524">
        <f>cocinacsv[[#This Row],[Precio Unitario]]</f>
        <v>31</v>
      </c>
      <c r="L1524" s="1">
        <f>(cocinacsv[[#This Row],[Ganancia neta]]*cocinacsv[[#This Row],[Cantidad Ordenada]])/(cocinacsv[[#This Row],[Precio Unitario]]*cocinacsv[[#This Row],[Cantidad Ordenada]])</f>
        <v>0.38709677419354838</v>
      </c>
      <c r="M1524">
        <f>cocinacsv[[#This Row],[Ganancia bruta]]*cocinacsv[[#This Row],[Cantidad Ordenada]]</f>
        <v>93</v>
      </c>
    </row>
    <row r="1525" spans="1:13" x14ac:dyDescent="0.25">
      <c r="A1525">
        <v>618</v>
      </c>
      <c r="B1525">
        <v>3</v>
      </c>
      <c r="C1525" t="s">
        <v>46</v>
      </c>
      <c r="D1525" t="s">
        <v>1156</v>
      </c>
      <c r="E1525">
        <v>10</v>
      </c>
      <c r="F1525">
        <v>18</v>
      </c>
      <c r="G1525">
        <v>3</v>
      </c>
      <c r="H1525">
        <v>24</v>
      </c>
      <c r="I1525" t="s">
        <v>1136</v>
      </c>
      <c r="J1525">
        <f>cocinacsv[[#This Row],[Precio Unitario]]-cocinacsv[[#This Row],[Costo Unitario]]</f>
        <v>8</v>
      </c>
      <c r="K1525">
        <f>cocinacsv[[#This Row],[Precio Unitario]]</f>
        <v>18</v>
      </c>
      <c r="L1525" s="1">
        <f>(cocinacsv[[#This Row],[Ganancia neta]]*cocinacsv[[#This Row],[Cantidad Ordenada]])/(cocinacsv[[#This Row],[Precio Unitario]]*cocinacsv[[#This Row],[Cantidad Ordenada]])</f>
        <v>0.44444444444444442</v>
      </c>
      <c r="M1525">
        <f>cocinacsv[[#This Row],[Ganancia bruta]]*cocinacsv[[#This Row],[Cantidad Ordenada]]</f>
        <v>54</v>
      </c>
    </row>
    <row r="1526" spans="1:13" x14ac:dyDescent="0.25">
      <c r="A1526">
        <v>618</v>
      </c>
      <c r="B1526">
        <v>3</v>
      </c>
      <c r="C1526" t="s">
        <v>44</v>
      </c>
      <c r="D1526" t="s">
        <v>1144</v>
      </c>
      <c r="E1526">
        <v>22</v>
      </c>
      <c r="F1526">
        <v>36</v>
      </c>
      <c r="G1526">
        <v>3</v>
      </c>
      <c r="H1526">
        <v>53</v>
      </c>
      <c r="I1526" t="s">
        <v>1136</v>
      </c>
      <c r="J1526">
        <f>cocinacsv[[#This Row],[Precio Unitario]]-cocinacsv[[#This Row],[Costo Unitario]]</f>
        <v>14</v>
      </c>
      <c r="K1526">
        <f>cocinacsv[[#This Row],[Precio Unitario]]</f>
        <v>36</v>
      </c>
      <c r="L1526" s="1">
        <f>(cocinacsv[[#This Row],[Ganancia neta]]*cocinacsv[[#This Row],[Cantidad Ordenada]])/(cocinacsv[[#This Row],[Precio Unitario]]*cocinacsv[[#This Row],[Cantidad Ordenada]])</f>
        <v>0.3888888888888889</v>
      </c>
      <c r="M1526">
        <f>cocinacsv[[#This Row],[Ganancia bruta]]*cocinacsv[[#This Row],[Cantidad Ordenada]]</f>
        <v>108</v>
      </c>
    </row>
    <row r="1527" spans="1:13" x14ac:dyDescent="0.25">
      <c r="A1527">
        <v>619</v>
      </c>
      <c r="B1527">
        <v>6</v>
      </c>
      <c r="C1527" t="s">
        <v>50</v>
      </c>
      <c r="D1527" t="s">
        <v>1142</v>
      </c>
      <c r="E1527">
        <v>16</v>
      </c>
      <c r="F1527">
        <v>27</v>
      </c>
      <c r="G1527">
        <v>2</v>
      </c>
      <c r="H1527">
        <v>40</v>
      </c>
      <c r="I1527" t="s">
        <v>1136</v>
      </c>
      <c r="J1527">
        <f>cocinacsv[[#This Row],[Precio Unitario]]-cocinacsv[[#This Row],[Costo Unitario]]</f>
        <v>11</v>
      </c>
      <c r="K1527">
        <f>cocinacsv[[#This Row],[Precio Unitario]]</f>
        <v>27</v>
      </c>
      <c r="L1527" s="1">
        <f>(cocinacsv[[#This Row],[Ganancia neta]]*cocinacsv[[#This Row],[Cantidad Ordenada]])/(cocinacsv[[#This Row],[Precio Unitario]]*cocinacsv[[#This Row],[Cantidad Ordenada]])</f>
        <v>0.40740740740740738</v>
      </c>
      <c r="M1527">
        <f>cocinacsv[[#This Row],[Ganancia bruta]]*cocinacsv[[#This Row],[Cantidad Ordenada]]</f>
        <v>54</v>
      </c>
    </row>
    <row r="1528" spans="1:13" x14ac:dyDescent="0.25">
      <c r="A1528">
        <v>619</v>
      </c>
      <c r="B1528">
        <v>6</v>
      </c>
      <c r="C1528" t="s">
        <v>71</v>
      </c>
      <c r="D1528" t="s">
        <v>1157</v>
      </c>
      <c r="E1528">
        <v>15</v>
      </c>
      <c r="F1528">
        <v>26</v>
      </c>
      <c r="G1528">
        <v>3</v>
      </c>
      <c r="H1528">
        <v>56</v>
      </c>
      <c r="I1528" t="s">
        <v>1137</v>
      </c>
      <c r="J1528">
        <f>cocinacsv[[#This Row],[Precio Unitario]]-cocinacsv[[#This Row],[Costo Unitario]]</f>
        <v>11</v>
      </c>
      <c r="K1528">
        <f>cocinacsv[[#This Row],[Precio Unitario]]</f>
        <v>26</v>
      </c>
      <c r="L1528" s="1">
        <f>(cocinacsv[[#This Row],[Ganancia neta]]*cocinacsv[[#This Row],[Cantidad Ordenada]])/(cocinacsv[[#This Row],[Precio Unitario]]*cocinacsv[[#This Row],[Cantidad Ordenada]])</f>
        <v>0.42307692307692307</v>
      </c>
      <c r="M1528">
        <f>cocinacsv[[#This Row],[Ganancia bruta]]*cocinacsv[[#This Row],[Cantidad Ordenada]]</f>
        <v>78</v>
      </c>
    </row>
    <row r="1529" spans="1:13" x14ac:dyDescent="0.25">
      <c r="A1529">
        <v>620</v>
      </c>
      <c r="B1529">
        <v>16</v>
      </c>
      <c r="C1529" t="s">
        <v>53</v>
      </c>
      <c r="D1529" t="s">
        <v>1148</v>
      </c>
      <c r="E1529">
        <v>11</v>
      </c>
      <c r="F1529">
        <v>19</v>
      </c>
      <c r="G1529">
        <v>3</v>
      </c>
      <c r="H1529">
        <v>40</v>
      </c>
      <c r="I1529" t="s">
        <v>1137</v>
      </c>
      <c r="J1529">
        <f>cocinacsv[[#This Row],[Precio Unitario]]-cocinacsv[[#This Row],[Costo Unitario]]</f>
        <v>8</v>
      </c>
      <c r="K1529">
        <f>cocinacsv[[#This Row],[Precio Unitario]]</f>
        <v>19</v>
      </c>
      <c r="L1529" s="1">
        <f>(cocinacsv[[#This Row],[Ganancia neta]]*cocinacsv[[#This Row],[Cantidad Ordenada]])/(cocinacsv[[#This Row],[Precio Unitario]]*cocinacsv[[#This Row],[Cantidad Ordenada]])</f>
        <v>0.42105263157894735</v>
      </c>
      <c r="M1529">
        <f>cocinacsv[[#This Row],[Ganancia bruta]]*cocinacsv[[#This Row],[Cantidad Ordenada]]</f>
        <v>57</v>
      </c>
    </row>
    <row r="1530" spans="1:13" x14ac:dyDescent="0.25">
      <c r="A1530">
        <v>621</v>
      </c>
      <c r="B1530">
        <v>5</v>
      </c>
      <c r="C1530" t="s">
        <v>19</v>
      </c>
      <c r="D1530" t="s">
        <v>1149</v>
      </c>
      <c r="E1530">
        <v>21</v>
      </c>
      <c r="F1530">
        <v>35</v>
      </c>
      <c r="G1530">
        <v>3</v>
      </c>
      <c r="H1530">
        <v>8</v>
      </c>
      <c r="I1530" t="s">
        <v>1137</v>
      </c>
      <c r="J1530">
        <f>cocinacsv[[#This Row],[Precio Unitario]]-cocinacsv[[#This Row],[Costo Unitario]]</f>
        <v>14</v>
      </c>
      <c r="K1530">
        <f>cocinacsv[[#This Row],[Precio Unitario]]</f>
        <v>35</v>
      </c>
      <c r="L1530" s="1">
        <f>(cocinacsv[[#This Row],[Ganancia neta]]*cocinacsv[[#This Row],[Cantidad Ordenada]])/(cocinacsv[[#This Row],[Precio Unitario]]*cocinacsv[[#This Row],[Cantidad Ordenada]])</f>
        <v>0.4</v>
      </c>
      <c r="M1530">
        <f>cocinacsv[[#This Row],[Ganancia bruta]]*cocinacsv[[#This Row],[Cantidad Ordenada]]</f>
        <v>105</v>
      </c>
    </row>
    <row r="1531" spans="1:13" x14ac:dyDescent="0.25">
      <c r="A1531">
        <v>622</v>
      </c>
      <c r="B1531">
        <v>7</v>
      </c>
      <c r="C1531" t="s">
        <v>56</v>
      </c>
      <c r="D1531" t="s">
        <v>1141</v>
      </c>
      <c r="E1531">
        <v>19</v>
      </c>
      <c r="F1531">
        <v>31</v>
      </c>
      <c r="G1531">
        <v>3</v>
      </c>
      <c r="H1531">
        <v>53</v>
      </c>
      <c r="I1531" t="s">
        <v>1136</v>
      </c>
      <c r="J1531">
        <f>cocinacsv[[#This Row],[Precio Unitario]]-cocinacsv[[#This Row],[Costo Unitario]]</f>
        <v>12</v>
      </c>
      <c r="K1531">
        <f>cocinacsv[[#This Row],[Precio Unitario]]</f>
        <v>31</v>
      </c>
      <c r="L1531" s="1">
        <f>(cocinacsv[[#This Row],[Ganancia neta]]*cocinacsv[[#This Row],[Cantidad Ordenada]])/(cocinacsv[[#This Row],[Precio Unitario]]*cocinacsv[[#This Row],[Cantidad Ordenada]])</f>
        <v>0.38709677419354838</v>
      </c>
      <c r="M1531">
        <f>cocinacsv[[#This Row],[Ganancia bruta]]*cocinacsv[[#This Row],[Cantidad Ordenada]]</f>
        <v>93</v>
      </c>
    </row>
    <row r="1532" spans="1:13" x14ac:dyDescent="0.25">
      <c r="A1532">
        <v>622</v>
      </c>
      <c r="B1532">
        <v>7</v>
      </c>
      <c r="C1532" t="s">
        <v>30</v>
      </c>
      <c r="D1532" t="s">
        <v>1147</v>
      </c>
      <c r="E1532">
        <v>16</v>
      </c>
      <c r="F1532">
        <v>28</v>
      </c>
      <c r="G1532">
        <v>1</v>
      </c>
      <c r="H1532">
        <v>25</v>
      </c>
      <c r="I1532" t="s">
        <v>1136</v>
      </c>
      <c r="J1532">
        <f>cocinacsv[[#This Row],[Precio Unitario]]-cocinacsv[[#This Row],[Costo Unitario]]</f>
        <v>12</v>
      </c>
      <c r="K1532">
        <f>cocinacsv[[#This Row],[Precio Unitario]]</f>
        <v>28</v>
      </c>
      <c r="L1532" s="1">
        <f>(cocinacsv[[#This Row],[Ganancia neta]]*cocinacsv[[#This Row],[Cantidad Ordenada]])/(cocinacsv[[#This Row],[Precio Unitario]]*cocinacsv[[#This Row],[Cantidad Ordenada]])</f>
        <v>0.42857142857142855</v>
      </c>
      <c r="M1532">
        <f>cocinacsv[[#This Row],[Ganancia bruta]]*cocinacsv[[#This Row],[Cantidad Ordenada]]</f>
        <v>28</v>
      </c>
    </row>
    <row r="1533" spans="1:13" x14ac:dyDescent="0.25">
      <c r="A1533">
        <v>623</v>
      </c>
      <c r="B1533">
        <v>13</v>
      </c>
      <c r="C1533" t="s">
        <v>92</v>
      </c>
      <c r="D1533" t="s">
        <v>1151</v>
      </c>
      <c r="E1533">
        <v>13</v>
      </c>
      <c r="F1533">
        <v>22</v>
      </c>
      <c r="G1533">
        <v>2</v>
      </c>
      <c r="H1533">
        <v>23</v>
      </c>
      <c r="I1533" t="s">
        <v>1136</v>
      </c>
      <c r="J1533">
        <f>cocinacsv[[#This Row],[Precio Unitario]]-cocinacsv[[#This Row],[Costo Unitario]]</f>
        <v>9</v>
      </c>
      <c r="K1533">
        <f>cocinacsv[[#This Row],[Precio Unitario]]</f>
        <v>22</v>
      </c>
      <c r="L1533" s="1">
        <f>(cocinacsv[[#This Row],[Ganancia neta]]*cocinacsv[[#This Row],[Cantidad Ordenada]])/(cocinacsv[[#This Row],[Precio Unitario]]*cocinacsv[[#This Row],[Cantidad Ordenada]])</f>
        <v>0.40909090909090912</v>
      </c>
      <c r="M1533">
        <f>cocinacsv[[#This Row],[Ganancia bruta]]*cocinacsv[[#This Row],[Cantidad Ordenada]]</f>
        <v>44</v>
      </c>
    </row>
    <row r="1534" spans="1:13" x14ac:dyDescent="0.25">
      <c r="A1534">
        <v>623</v>
      </c>
      <c r="B1534">
        <v>13</v>
      </c>
      <c r="C1534" t="s">
        <v>19</v>
      </c>
      <c r="D1534" t="s">
        <v>1149</v>
      </c>
      <c r="E1534">
        <v>21</v>
      </c>
      <c r="F1534">
        <v>35</v>
      </c>
      <c r="G1534">
        <v>2</v>
      </c>
      <c r="H1534">
        <v>59</v>
      </c>
      <c r="I1534" t="s">
        <v>1136</v>
      </c>
      <c r="J1534">
        <f>cocinacsv[[#This Row],[Precio Unitario]]-cocinacsv[[#This Row],[Costo Unitario]]</f>
        <v>14</v>
      </c>
      <c r="K1534">
        <f>cocinacsv[[#This Row],[Precio Unitario]]</f>
        <v>35</v>
      </c>
      <c r="L1534" s="1">
        <f>(cocinacsv[[#This Row],[Ganancia neta]]*cocinacsv[[#This Row],[Cantidad Ordenada]])/(cocinacsv[[#This Row],[Precio Unitario]]*cocinacsv[[#This Row],[Cantidad Ordenada]])</f>
        <v>0.4</v>
      </c>
      <c r="M1534">
        <f>cocinacsv[[#This Row],[Ganancia bruta]]*cocinacsv[[#This Row],[Cantidad Ordenada]]</f>
        <v>70</v>
      </c>
    </row>
    <row r="1535" spans="1:13" x14ac:dyDescent="0.25">
      <c r="A1535">
        <v>623</v>
      </c>
      <c r="B1535">
        <v>13</v>
      </c>
      <c r="C1535" t="s">
        <v>60</v>
      </c>
      <c r="D1535" t="s">
        <v>1158</v>
      </c>
      <c r="E1535">
        <v>15</v>
      </c>
      <c r="F1535">
        <v>25</v>
      </c>
      <c r="G1535">
        <v>1</v>
      </c>
      <c r="H1535">
        <v>20</v>
      </c>
      <c r="I1535" t="s">
        <v>1136</v>
      </c>
      <c r="J1535">
        <f>cocinacsv[[#This Row],[Precio Unitario]]-cocinacsv[[#This Row],[Costo Unitario]]</f>
        <v>10</v>
      </c>
      <c r="K1535">
        <f>cocinacsv[[#This Row],[Precio Unitario]]</f>
        <v>25</v>
      </c>
      <c r="L1535" s="1">
        <f>(cocinacsv[[#This Row],[Ganancia neta]]*cocinacsv[[#This Row],[Cantidad Ordenada]])/(cocinacsv[[#This Row],[Precio Unitario]]*cocinacsv[[#This Row],[Cantidad Ordenada]])</f>
        <v>0.4</v>
      </c>
      <c r="M1535">
        <f>cocinacsv[[#This Row],[Ganancia bruta]]*cocinacsv[[#This Row],[Cantidad Ordenada]]</f>
        <v>25</v>
      </c>
    </row>
    <row r="1536" spans="1:13" x14ac:dyDescent="0.25">
      <c r="A1536">
        <v>623</v>
      </c>
      <c r="B1536">
        <v>13</v>
      </c>
      <c r="C1536" t="s">
        <v>105</v>
      </c>
      <c r="D1536" t="s">
        <v>1150</v>
      </c>
      <c r="E1536">
        <v>19</v>
      </c>
      <c r="F1536">
        <v>32</v>
      </c>
      <c r="G1536">
        <v>3</v>
      </c>
      <c r="H1536">
        <v>43</v>
      </c>
      <c r="I1536" t="s">
        <v>1137</v>
      </c>
      <c r="J1536">
        <f>cocinacsv[[#This Row],[Precio Unitario]]-cocinacsv[[#This Row],[Costo Unitario]]</f>
        <v>13</v>
      </c>
      <c r="K1536">
        <f>cocinacsv[[#This Row],[Precio Unitario]]</f>
        <v>32</v>
      </c>
      <c r="L1536" s="1">
        <f>(cocinacsv[[#This Row],[Ganancia neta]]*cocinacsv[[#This Row],[Cantidad Ordenada]])/(cocinacsv[[#This Row],[Precio Unitario]]*cocinacsv[[#This Row],[Cantidad Ordenada]])</f>
        <v>0.40625</v>
      </c>
      <c r="M1536">
        <f>cocinacsv[[#This Row],[Ganancia bruta]]*cocinacsv[[#This Row],[Cantidad Ordenada]]</f>
        <v>96</v>
      </c>
    </row>
    <row r="1537" spans="1:13" x14ac:dyDescent="0.25">
      <c r="A1537">
        <v>624</v>
      </c>
      <c r="B1537">
        <v>1</v>
      </c>
      <c r="C1537" t="s">
        <v>44</v>
      </c>
      <c r="D1537" t="s">
        <v>1144</v>
      </c>
      <c r="E1537">
        <v>22</v>
      </c>
      <c r="F1537">
        <v>36</v>
      </c>
      <c r="G1537">
        <v>1</v>
      </c>
      <c r="H1537">
        <v>19</v>
      </c>
      <c r="I1537" t="s">
        <v>1137</v>
      </c>
      <c r="J1537">
        <f>cocinacsv[[#This Row],[Precio Unitario]]-cocinacsv[[#This Row],[Costo Unitario]]</f>
        <v>14</v>
      </c>
      <c r="K1537">
        <f>cocinacsv[[#This Row],[Precio Unitario]]</f>
        <v>36</v>
      </c>
      <c r="L1537" s="1">
        <f>(cocinacsv[[#This Row],[Ganancia neta]]*cocinacsv[[#This Row],[Cantidad Ordenada]])/(cocinacsv[[#This Row],[Precio Unitario]]*cocinacsv[[#This Row],[Cantidad Ordenada]])</f>
        <v>0.3888888888888889</v>
      </c>
      <c r="M1537">
        <f>cocinacsv[[#This Row],[Ganancia bruta]]*cocinacsv[[#This Row],[Cantidad Ordenada]]</f>
        <v>36</v>
      </c>
    </row>
    <row r="1538" spans="1:13" x14ac:dyDescent="0.25">
      <c r="A1538">
        <v>624</v>
      </c>
      <c r="B1538">
        <v>1</v>
      </c>
      <c r="C1538" t="s">
        <v>75</v>
      </c>
      <c r="D1538" t="s">
        <v>1139</v>
      </c>
      <c r="E1538">
        <v>14</v>
      </c>
      <c r="F1538">
        <v>24</v>
      </c>
      <c r="G1538">
        <v>1</v>
      </c>
      <c r="H1538">
        <v>45</v>
      </c>
      <c r="I1538" t="s">
        <v>1136</v>
      </c>
      <c r="J1538">
        <f>cocinacsv[[#This Row],[Precio Unitario]]-cocinacsv[[#This Row],[Costo Unitario]]</f>
        <v>10</v>
      </c>
      <c r="K1538">
        <f>cocinacsv[[#This Row],[Precio Unitario]]</f>
        <v>24</v>
      </c>
      <c r="L1538" s="1">
        <f>(cocinacsv[[#This Row],[Ganancia neta]]*cocinacsv[[#This Row],[Cantidad Ordenada]])/(cocinacsv[[#This Row],[Precio Unitario]]*cocinacsv[[#This Row],[Cantidad Ordenada]])</f>
        <v>0.41666666666666669</v>
      </c>
      <c r="M1538">
        <f>cocinacsv[[#This Row],[Ganancia bruta]]*cocinacsv[[#This Row],[Cantidad Ordenada]]</f>
        <v>24</v>
      </c>
    </row>
    <row r="1539" spans="1:13" x14ac:dyDescent="0.25">
      <c r="A1539">
        <v>624</v>
      </c>
      <c r="B1539">
        <v>1</v>
      </c>
      <c r="C1539" t="s">
        <v>42</v>
      </c>
      <c r="D1539" t="s">
        <v>1155</v>
      </c>
      <c r="E1539">
        <v>13</v>
      </c>
      <c r="F1539">
        <v>21</v>
      </c>
      <c r="G1539">
        <v>2</v>
      </c>
      <c r="H1539">
        <v>15</v>
      </c>
      <c r="I1539" t="s">
        <v>1137</v>
      </c>
      <c r="J1539">
        <f>cocinacsv[[#This Row],[Precio Unitario]]-cocinacsv[[#This Row],[Costo Unitario]]</f>
        <v>8</v>
      </c>
      <c r="K1539">
        <f>cocinacsv[[#This Row],[Precio Unitario]]</f>
        <v>21</v>
      </c>
      <c r="L1539" s="1">
        <f>(cocinacsv[[#This Row],[Ganancia neta]]*cocinacsv[[#This Row],[Cantidad Ordenada]])/(cocinacsv[[#This Row],[Precio Unitario]]*cocinacsv[[#This Row],[Cantidad Ordenada]])</f>
        <v>0.38095238095238093</v>
      </c>
      <c r="M1539">
        <f>cocinacsv[[#This Row],[Ganancia bruta]]*cocinacsv[[#This Row],[Cantidad Ordenada]]</f>
        <v>42</v>
      </c>
    </row>
    <row r="1540" spans="1:13" x14ac:dyDescent="0.25">
      <c r="A1540">
        <v>625</v>
      </c>
      <c r="B1540">
        <v>5</v>
      </c>
      <c r="C1540" t="s">
        <v>46</v>
      </c>
      <c r="D1540" t="s">
        <v>1156</v>
      </c>
      <c r="E1540">
        <v>10</v>
      </c>
      <c r="F1540">
        <v>18</v>
      </c>
      <c r="G1540">
        <v>2</v>
      </c>
      <c r="H1540">
        <v>12</v>
      </c>
      <c r="I1540" t="s">
        <v>1136</v>
      </c>
      <c r="J1540">
        <f>cocinacsv[[#This Row],[Precio Unitario]]-cocinacsv[[#This Row],[Costo Unitario]]</f>
        <v>8</v>
      </c>
      <c r="K1540">
        <f>cocinacsv[[#This Row],[Precio Unitario]]</f>
        <v>18</v>
      </c>
      <c r="L1540" s="1">
        <f>(cocinacsv[[#This Row],[Ganancia neta]]*cocinacsv[[#This Row],[Cantidad Ordenada]])/(cocinacsv[[#This Row],[Precio Unitario]]*cocinacsv[[#This Row],[Cantidad Ordenada]])</f>
        <v>0.44444444444444442</v>
      </c>
      <c r="M1540">
        <f>cocinacsv[[#This Row],[Ganancia bruta]]*cocinacsv[[#This Row],[Cantidad Ordenada]]</f>
        <v>36</v>
      </c>
    </row>
    <row r="1541" spans="1:13" x14ac:dyDescent="0.25">
      <c r="A1541">
        <v>625</v>
      </c>
      <c r="B1541">
        <v>5</v>
      </c>
      <c r="C1541" t="s">
        <v>34</v>
      </c>
      <c r="D1541" t="s">
        <v>1143</v>
      </c>
      <c r="E1541">
        <v>25</v>
      </c>
      <c r="F1541">
        <v>40</v>
      </c>
      <c r="G1541">
        <v>1</v>
      </c>
      <c r="H1541">
        <v>46</v>
      </c>
      <c r="I1541" t="s">
        <v>1137</v>
      </c>
      <c r="J1541">
        <f>cocinacsv[[#This Row],[Precio Unitario]]-cocinacsv[[#This Row],[Costo Unitario]]</f>
        <v>15</v>
      </c>
      <c r="K1541">
        <f>cocinacsv[[#This Row],[Precio Unitario]]</f>
        <v>40</v>
      </c>
      <c r="L1541" s="1">
        <f>(cocinacsv[[#This Row],[Ganancia neta]]*cocinacsv[[#This Row],[Cantidad Ordenada]])/(cocinacsv[[#This Row],[Precio Unitario]]*cocinacsv[[#This Row],[Cantidad Ordenada]])</f>
        <v>0.375</v>
      </c>
      <c r="M1541">
        <f>cocinacsv[[#This Row],[Ganancia bruta]]*cocinacsv[[#This Row],[Cantidad Ordenada]]</f>
        <v>40</v>
      </c>
    </row>
    <row r="1542" spans="1:13" x14ac:dyDescent="0.25">
      <c r="A1542">
        <v>625</v>
      </c>
      <c r="B1542">
        <v>5</v>
      </c>
      <c r="C1542" t="s">
        <v>42</v>
      </c>
      <c r="D1542" t="s">
        <v>1155</v>
      </c>
      <c r="E1542">
        <v>13</v>
      </c>
      <c r="F1542">
        <v>21</v>
      </c>
      <c r="G1542">
        <v>3</v>
      </c>
      <c r="H1542">
        <v>39</v>
      </c>
      <c r="I1542" t="s">
        <v>1136</v>
      </c>
      <c r="J1542">
        <f>cocinacsv[[#This Row],[Precio Unitario]]-cocinacsv[[#This Row],[Costo Unitario]]</f>
        <v>8</v>
      </c>
      <c r="K1542">
        <f>cocinacsv[[#This Row],[Precio Unitario]]</f>
        <v>21</v>
      </c>
      <c r="L1542" s="1">
        <f>(cocinacsv[[#This Row],[Ganancia neta]]*cocinacsv[[#This Row],[Cantidad Ordenada]])/(cocinacsv[[#This Row],[Precio Unitario]]*cocinacsv[[#This Row],[Cantidad Ordenada]])</f>
        <v>0.38095238095238093</v>
      </c>
      <c r="M1542">
        <f>cocinacsv[[#This Row],[Ganancia bruta]]*cocinacsv[[#This Row],[Cantidad Ordenada]]</f>
        <v>63</v>
      </c>
    </row>
    <row r="1543" spans="1:13" x14ac:dyDescent="0.25">
      <c r="A1543">
        <v>626</v>
      </c>
      <c r="B1543">
        <v>14</v>
      </c>
      <c r="C1543" t="s">
        <v>40</v>
      </c>
      <c r="D1543" t="s">
        <v>1140</v>
      </c>
      <c r="E1543">
        <v>18</v>
      </c>
      <c r="F1543">
        <v>30</v>
      </c>
      <c r="G1543">
        <v>2</v>
      </c>
      <c r="H1543">
        <v>11</v>
      </c>
      <c r="I1543" t="s">
        <v>1136</v>
      </c>
      <c r="J1543">
        <f>cocinacsv[[#This Row],[Precio Unitario]]-cocinacsv[[#This Row],[Costo Unitario]]</f>
        <v>12</v>
      </c>
      <c r="K1543">
        <f>cocinacsv[[#This Row],[Precio Unitario]]</f>
        <v>30</v>
      </c>
      <c r="L1543" s="1">
        <f>(cocinacsv[[#This Row],[Ganancia neta]]*cocinacsv[[#This Row],[Cantidad Ordenada]])/(cocinacsv[[#This Row],[Precio Unitario]]*cocinacsv[[#This Row],[Cantidad Ordenada]])</f>
        <v>0.4</v>
      </c>
      <c r="M1543">
        <f>cocinacsv[[#This Row],[Ganancia bruta]]*cocinacsv[[#This Row],[Cantidad Ordenada]]</f>
        <v>60</v>
      </c>
    </row>
    <row r="1544" spans="1:13" x14ac:dyDescent="0.25">
      <c r="A1544">
        <v>626</v>
      </c>
      <c r="B1544">
        <v>14</v>
      </c>
      <c r="C1544" t="s">
        <v>75</v>
      </c>
      <c r="D1544" t="s">
        <v>1139</v>
      </c>
      <c r="E1544">
        <v>14</v>
      </c>
      <c r="F1544">
        <v>24</v>
      </c>
      <c r="G1544">
        <v>2</v>
      </c>
      <c r="H1544">
        <v>36</v>
      </c>
      <c r="I1544" t="s">
        <v>1137</v>
      </c>
      <c r="J1544">
        <f>cocinacsv[[#This Row],[Precio Unitario]]-cocinacsv[[#This Row],[Costo Unitario]]</f>
        <v>10</v>
      </c>
      <c r="K1544">
        <f>cocinacsv[[#This Row],[Precio Unitario]]</f>
        <v>24</v>
      </c>
      <c r="L1544" s="1">
        <f>(cocinacsv[[#This Row],[Ganancia neta]]*cocinacsv[[#This Row],[Cantidad Ordenada]])/(cocinacsv[[#This Row],[Precio Unitario]]*cocinacsv[[#This Row],[Cantidad Ordenada]])</f>
        <v>0.41666666666666669</v>
      </c>
      <c r="M1544">
        <f>cocinacsv[[#This Row],[Ganancia bruta]]*cocinacsv[[#This Row],[Cantidad Ordenada]]</f>
        <v>48</v>
      </c>
    </row>
    <row r="1545" spans="1:13" x14ac:dyDescent="0.25">
      <c r="A1545">
        <v>626</v>
      </c>
      <c r="B1545">
        <v>14</v>
      </c>
      <c r="C1545" t="s">
        <v>26</v>
      </c>
      <c r="D1545" t="s">
        <v>1145</v>
      </c>
      <c r="E1545">
        <v>17</v>
      </c>
      <c r="F1545">
        <v>29</v>
      </c>
      <c r="G1545">
        <v>1</v>
      </c>
      <c r="H1545">
        <v>11</v>
      </c>
      <c r="I1545" t="s">
        <v>1137</v>
      </c>
      <c r="J1545">
        <f>cocinacsv[[#This Row],[Precio Unitario]]-cocinacsv[[#This Row],[Costo Unitario]]</f>
        <v>12</v>
      </c>
      <c r="K1545">
        <f>cocinacsv[[#This Row],[Precio Unitario]]</f>
        <v>29</v>
      </c>
      <c r="L1545" s="1">
        <f>(cocinacsv[[#This Row],[Ganancia neta]]*cocinacsv[[#This Row],[Cantidad Ordenada]])/(cocinacsv[[#This Row],[Precio Unitario]]*cocinacsv[[#This Row],[Cantidad Ordenada]])</f>
        <v>0.41379310344827586</v>
      </c>
      <c r="M1545">
        <f>cocinacsv[[#This Row],[Ganancia bruta]]*cocinacsv[[#This Row],[Cantidad Ordenada]]</f>
        <v>29</v>
      </c>
    </row>
    <row r="1546" spans="1:13" x14ac:dyDescent="0.25">
      <c r="A1546">
        <v>627</v>
      </c>
      <c r="B1546">
        <v>4</v>
      </c>
      <c r="C1546" t="s">
        <v>42</v>
      </c>
      <c r="D1546" t="s">
        <v>1155</v>
      </c>
      <c r="E1546">
        <v>13</v>
      </c>
      <c r="F1546">
        <v>21</v>
      </c>
      <c r="G1546">
        <v>1</v>
      </c>
      <c r="H1546">
        <v>37</v>
      </c>
      <c r="I1546" t="s">
        <v>1136</v>
      </c>
      <c r="J1546">
        <f>cocinacsv[[#This Row],[Precio Unitario]]-cocinacsv[[#This Row],[Costo Unitario]]</f>
        <v>8</v>
      </c>
      <c r="K1546">
        <f>cocinacsv[[#This Row],[Precio Unitario]]</f>
        <v>21</v>
      </c>
      <c r="L1546" s="1">
        <f>(cocinacsv[[#This Row],[Ganancia neta]]*cocinacsv[[#This Row],[Cantidad Ordenada]])/(cocinacsv[[#This Row],[Precio Unitario]]*cocinacsv[[#This Row],[Cantidad Ordenada]])</f>
        <v>0.38095238095238093</v>
      </c>
      <c r="M1546">
        <f>cocinacsv[[#This Row],[Ganancia bruta]]*cocinacsv[[#This Row],[Cantidad Ordenada]]</f>
        <v>21</v>
      </c>
    </row>
    <row r="1547" spans="1:13" x14ac:dyDescent="0.25">
      <c r="A1547">
        <v>628</v>
      </c>
      <c r="B1547">
        <v>2</v>
      </c>
      <c r="C1547" t="s">
        <v>75</v>
      </c>
      <c r="D1547" t="s">
        <v>1139</v>
      </c>
      <c r="E1547">
        <v>14</v>
      </c>
      <c r="F1547">
        <v>24</v>
      </c>
      <c r="G1547">
        <v>2</v>
      </c>
      <c r="H1547">
        <v>10</v>
      </c>
      <c r="I1547" t="s">
        <v>1136</v>
      </c>
      <c r="J1547">
        <f>cocinacsv[[#This Row],[Precio Unitario]]-cocinacsv[[#This Row],[Costo Unitario]]</f>
        <v>10</v>
      </c>
      <c r="K1547">
        <f>cocinacsv[[#This Row],[Precio Unitario]]</f>
        <v>24</v>
      </c>
      <c r="L1547" s="1">
        <f>(cocinacsv[[#This Row],[Ganancia neta]]*cocinacsv[[#This Row],[Cantidad Ordenada]])/(cocinacsv[[#This Row],[Precio Unitario]]*cocinacsv[[#This Row],[Cantidad Ordenada]])</f>
        <v>0.41666666666666669</v>
      </c>
      <c r="M1547">
        <f>cocinacsv[[#This Row],[Ganancia bruta]]*cocinacsv[[#This Row],[Cantidad Ordenada]]</f>
        <v>48</v>
      </c>
    </row>
    <row r="1548" spans="1:13" x14ac:dyDescent="0.25">
      <c r="A1548">
        <v>628</v>
      </c>
      <c r="B1548">
        <v>2</v>
      </c>
      <c r="C1548" t="s">
        <v>34</v>
      </c>
      <c r="D1548" t="s">
        <v>1143</v>
      </c>
      <c r="E1548">
        <v>25</v>
      </c>
      <c r="F1548">
        <v>40</v>
      </c>
      <c r="G1548">
        <v>3</v>
      </c>
      <c r="H1548">
        <v>33</v>
      </c>
      <c r="I1548" t="s">
        <v>1137</v>
      </c>
      <c r="J1548">
        <f>cocinacsv[[#This Row],[Precio Unitario]]-cocinacsv[[#This Row],[Costo Unitario]]</f>
        <v>15</v>
      </c>
      <c r="K1548">
        <f>cocinacsv[[#This Row],[Precio Unitario]]</f>
        <v>40</v>
      </c>
      <c r="L1548" s="1">
        <f>(cocinacsv[[#This Row],[Ganancia neta]]*cocinacsv[[#This Row],[Cantidad Ordenada]])/(cocinacsv[[#This Row],[Precio Unitario]]*cocinacsv[[#This Row],[Cantidad Ordenada]])</f>
        <v>0.375</v>
      </c>
      <c r="M1548">
        <f>cocinacsv[[#This Row],[Ganancia bruta]]*cocinacsv[[#This Row],[Cantidad Ordenada]]</f>
        <v>120</v>
      </c>
    </row>
    <row r="1549" spans="1:13" x14ac:dyDescent="0.25">
      <c r="A1549">
        <v>629</v>
      </c>
      <c r="B1549">
        <v>17</v>
      </c>
      <c r="C1549" t="s">
        <v>38</v>
      </c>
      <c r="D1549" t="s">
        <v>1152</v>
      </c>
      <c r="E1549">
        <v>20</v>
      </c>
      <c r="F1549">
        <v>34</v>
      </c>
      <c r="G1549">
        <v>1</v>
      </c>
      <c r="H1549">
        <v>22</v>
      </c>
      <c r="I1549" t="s">
        <v>1137</v>
      </c>
      <c r="J1549">
        <f>cocinacsv[[#This Row],[Precio Unitario]]-cocinacsv[[#This Row],[Costo Unitario]]</f>
        <v>14</v>
      </c>
      <c r="K1549">
        <f>cocinacsv[[#This Row],[Precio Unitario]]</f>
        <v>34</v>
      </c>
      <c r="L1549" s="1">
        <f>(cocinacsv[[#This Row],[Ganancia neta]]*cocinacsv[[#This Row],[Cantidad Ordenada]])/(cocinacsv[[#This Row],[Precio Unitario]]*cocinacsv[[#This Row],[Cantidad Ordenada]])</f>
        <v>0.41176470588235292</v>
      </c>
      <c r="M1549">
        <f>cocinacsv[[#This Row],[Ganancia bruta]]*cocinacsv[[#This Row],[Cantidad Ordenada]]</f>
        <v>34</v>
      </c>
    </row>
    <row r="1550" spans="1:13" x14ac:dyDescent="0.25">
      <c r="A1550">
        <v>629</v>
      </c>
      <c r="B1550">
        <v>17</v>
      </c>
      <c r="C1550" t="s">
        <v>66</v>
      </c>
      <c r="D1550" t="s">
        <v>1153</v>
      </c>
      <c r="E1550">
        <v>12</v>
      </c>
      <c r="F1550">
        <v>20</v>
      </c>
      <c r="G1550">
        <v>3</v>
      </c>
      <c r="H1550">
        <v>19</v>
      </c>
      <c r="I1550" t="s">
        <v>1136</v>
      </c>
      <c r="J1550">
        <f>cocinacsv[[#This Row],[Precio Unitario]]-cocinacsv[[#This Row],[Costo Unitario]]</f>
        <v>8</v>
      </c>
      <c r="K1550">
        <f>cocinacsv[[#This Row],[Precio Unitario]]</f>
        <v>20</v>
      </c>
      <c r="L1550" s="1">
        <f>(cocinacsv[[#This Row],[Ganancia neta]]*cocinacsv[[#This Row],[Cantidad Ordenada]])/(cocinacsv[[#This Row],[Precio Unitario]]*cocinacsv[[#This Row],[Cantidad Ordenada]])</f>
        <v>0.4</v>
      </c>
      <c r="M1550">
        <f>cocinacsv[[#This Row],[Ganancia bruta]]*cocinacsv[[#This Row],[Cantidad Ordenada]]</f>
        <v>60</v>
      </c>
    </row>
    <row r="1551" spans="1:13" x14ac:dyDescent="0.25">
      <c r="A1551">
        <v>629</v>
      </c>
      <c r="B1551">
        <v>17</v>
      </c>
      <c r="C1551" t="s">
        <v>46</v>
      </c>
      <c r="D1551" t="s">
        <v>1156</v>
      </c>
      <c r="E1551">
        <v>10</v>
      </c>
      <c r="F1551">
        <v>18</v>
      </c>
      <c r="G1551">
        <v>2</v>
      </c>
      <c r="H1551">
        <v>43</v>
      </c>
      <c r="I1551" t="s">
        <v>1137</v>
      </c>
      <c r="J1551">
        <f>cocinacsv[[#This Row],[Precio Unitario]]-cocinacsv[[#This Row],[Costo Unitario]]</f>
        <v>8</v>
      </c>
      <c r="K1551">
        <f>cocinacsv[[#This Row],[Precio Unitario]]</f>
        <v>18</v>
      </c>
      <c r="L1551" s="1">
        <f>(cocinacsv[[#This Row],[Ganancia neta]]*cocinacsv[[#This Row],[Cantidad Ordenada]])/(cocinacsv[[#This Row],[Precio Unitario]]*cocinacsv[[#This Row],[Cantidad Ordenada]])</f>
        <v>0.44444444444444442</v>
      </c>
      <c r="M1551">
        <f>cocinacsv[[#This Row],[Ganancia bruta]]*cocinacsv[[#This Row],[Cantidad Ordenada]]</f>
        <v>36</v>
      </c>
    </row>
    <row r="1552" spans="1:13" x14ac:dyDescent="0.25">
      <c r="A1552">
        <v>630</v>
      </c>
      <c r="B1552">
        <v>2</v>
      </c>
      <c r="C1552" t="s">
        <v>56</v>
      </c>
      <c r="D1552" t="s">
        <v>1141</v>
      </c>
      <c r="E1552">
        <v>19</v>
      </c>
      <c r="F1552">
        <v>31</v>
      </c>
      <c r="G1552">
        <v>2</v>
      </c>
      <c r="H1552">
        <v>19</v>
      </c>
      <c r="I1552" t="s">
        <v>1136</v>
      </c>
      <c r="J1552">
        <f>cocinacsv[[#This Row],[Precio Unitario]]-cocinacsv[[#This Row],[Costo Unitario]]</f>
        <v>12</v>
      </c>
      <c r="K1552">
        <f>cocinacsv[[#This Row],[Precio Unitario]]</f>
        <v>31</v>
      </c>
      <c r="L1552" s="1">
        <f>(cocinacsv[[#This Row],[Ganancia neta]]*cocinacsv[[#This Row],[Cantidad Ordenada]])/(cocinacsv[[#This Row],[Precio Unitario]]*cocinacsv[[#This Row],[Cantidad Ordenada]])</f>
        <v>0.38709677419354838</v>
      </c>
      <c r="M1552">
        <f>cocinacsv[[#This Row],[Ganancia bruta]]*cocinacsv[[#This Row],[Cantidad Ordenada]]</f>
        <v>62</v>
      </c>
    </row>
    <row r="1553" spans="1:13" x14ac:dyDescent="0.25">
      <c r="A1553">
        <v>630</v>
      </c>
      <c r="B1553">
        <v>2</v>
      </c>
      <c r="C1553" t="s">
        <v>34</v>
      </c>
      <c r="D1553" t="s">
        <v>1143</v>
      </c>
      <c r="E1553">
        <v>25</v>
      </c>
      <c r="F1553">
        <v>40</v>
      </c>
      <c r="G1553">
        <v>3</v>
      </c>
      <c r="H1553">
        <v>56</v>
      </c>
      <c r="I1553" t="s">
        <v>1136</v>
      </c>
      <c r="J1553">
        <f>cocinacsv[[#This Row],[Precio Unitario]]-cocinacsv[[#This Row],[Costo Unitario]]</f>
        <v>15</v>
      </c>
      <c r="K1553">
        <f>cocinacsv[[#This Row],[Precio Unitario]]</f>
        <v>40</v>
      </c>
      <c r="L1553" s="1">
        <f>(cocinacsv[[#This Row],[Ganancia neta]]*cocinacsv[[#This Row],[Cantidad Ordenada]])/(cocinacsv[[#This Row],[Precio Unitario]]*cocinacsv[[#This Row],[Cantidad Ordenada]])</f>
        <v>0.375</v>
      </c>
      <c r="M1553">
        <f>cocinacsv[[#This Row],[Ganancia bruta]]*cocinacsv[[#This Row],[Cantidad Ordenada]]</f>
        <v>120</v>
      </c>
    </row>
    <row r="1554" spans="1:13" x14ac:dyDescent="0.25">
      <c r="A1554">
        <v>631</v>
      </c>
      <c r="B1554">
        <v>6</v>
      </c>
      <c r="C1554" t="s">
        <v>92</v>
      </c>
      <c r="D1554" t="s">
        <v>1151</v>
      </c>
      <c r="E1554">
        <v>13</v>
      </c>
      <c r="F1554">
        <v>22</v>
      </c>
      <c r="G1554">
        <v>3</v>
      </c>
      <c r="H1554">
        <v>46</v>
      </c>
      <c r="I1554" t="s">
        <v>1136</v>
      </c>
      <c r="J1554">
        <f>cocinacsv[[#This Row],[Precio Unitario]]-cocinacsv[[#This Row],[Costo Unitario]]</f>
        <v>9</v>
      </c>
      <c r="K1554">
        <f>cocinacsv[[#This Row],[Precio Unitario]]</f>
        <v>22</v>
      </c>
      <c r="L1554" s="1">
        <f>(cocinacsv[[#This Row],[Ganancia neta]]*cocinacsv[[#This Row],[Cantidad Ordenada]])/(cocinacsv[[#This Row],[Precio Unitario]]*cocinacsv[[#This Row],[Cantidad Ordenada]])</f>
        <v>0.40909090909090912</v>
      </c>
      <c r="M1554">
        <f>cocinacsv[[#This Row],[Ganancia bruta]]*cocinacsv[[#This Row],[Cantidad Ordenada]]</f>
        <v>66</v>
      </c>
    </row>
    <row r="1555" spans="1:13" x14ac:dyDescent="0.25">
      <c r="A1555">
        <v>632</v>
      </c>
      <c r="B1555">
        <v>16</v>
      </c>
      <c r="C1555" t="s">
        <v>105</v>
      </c>
      <c r="D1555" t="s">
        <v>1150</v>
      </c>
      <c r="E1555">
        <v>19</v>
      </c>
      <c r="F1555">
        <v>32</v>
      </c>
      <c r="G1555">
        <v>3</v>
      </c>
      <c r="H1555">
        <v>41</v>
      </c>
      <c r="I1555" t="s">
        <v>1137</v>
      </c>
      <c r="J1555">
        <f>cocinacsv[[#This Row],[Precio Unitario]]-cocinacsv[[#This Row],[Costo Unitario]]</f>
        <v>13</v>
      </c>
      <c r="K1555">
        <f>cocinacsv[[#This Row],[Precio Unitario]]</f>
        <v>32</v>
      </c>
      <c r="L1555" s="1">
        <f>(cocinacsv[[#This Row],[Ganancia neta]]*cocinacsv[[#This Row],[Cantidad Ordenada]])/(cocinacsv[[#This Row],[Precio Unitario]]*cocinacsv[[#This Row],[Cantidad Ordenada]])</f>
        <v>0.40625</v>
      </c>
      <c r="M1555">
        <f>cocinacsv[[#This Row],[Ganancia bruta]]*cocinacsv[[#This Row],[Cantidad Ordenada]]</f>
        <v>96</v>
      </c>
    </row>
    <row r="1556" spans="1:13" x14ac:dyDescent="0.25">
      <c r="A1556">
        <v>632</v>
      </c>
      <c r="B1556">
        <v>16</v>
      </c>
      <c r="C1556" t="s">
        <v>112</v>
      </c>
      <c r="D1556" t="s">
        <v>1146</v>
      </c>
      <c r="E1556">
        <v>20</v>
      </c>
      <c r="F1556">
        <v>33</v>
      </c>
      <c r="G1556">
        <v>1</v>
      </c>
      <c r="H1556">
        <v>47</v>
      </c>
      <c r="I1556" t="s">
        <v>1136</v>
      </c>
      <c r="J1556">
        <f>cocinacsv[[#This Row],[Precio Unitario]]-cocinacsv[[#This Row],[Costo Unitario]]</f>
        <v>13</v>
      </c>
      <c r="K1556">
        <f>cocinacsv[[#This Row],[Precio Unitario]]</f>
        <v>33</v>
      </c>
      <c r="L1556" s="1">
        <f>(cocinacsv[[#This Row],[Ganancia neta]]*cocinacsv[[#This Row],[Cantidad Ordenada]])/(cocinacsv[[#This Row],[Precio Unitario]]*cocinacsv[[#This Row],[Cantidad Ordenada]])</f>
        <v>0.39393939393939392</v>
      </c>
      <c r="M1556">
        <f>cocinacsv[[#This Row],[Ganancia bruta]]*cocinacsv[[#This Row],[Cantidad Ordenada]]</f>
        <v>33</v>
      </c>
    </row>
    <row r="1557" spans="1:13" x14ac:dyDescent="0.25">
      <c r="A1557">
        <v>633</v>
      </c>
      <c r="B1557">
        <v>16</v>
      </c>
      <c r="C1557" t="s">
        <v>40</v>
      </c>
      <c r="D1557" t="s">
        <v>1140</v>
      </c>
      <c r="E1557">
        <v>18</v>
      </c>
      <c r="F1557">
        <v>30</v>
      </c>
      <c r="G1557">
        <v>3</v>
      </c>
      <c r="H1557">
        <v>10</v>
      </c>
      <c r="I1557" t="s">
        <v>1136</v>
      </c>
      <c r="J1557">
        <f>cocinacsv[[#This Row],[Precio Unitario]]-cocinacsv[[#This Row],[Costo Unitario]]</f>
        <v>12</v>
      </c>
      <c r="K1557">
        <f>cocinacsv[[#This Row],[Precio Unitario]]</f>
        <v>30</v>
      </c>
      <c r="L1557" s="1">
        <f>(cocinacsv[[#This Row],[Ganancia neta]]*cocinacsv[[#This Row],[Cantidad Ordenada]])/(cocinacsv[[#This Row],[Precio Unitario]]*cocinacsv[[#This Row],[Cantidad Ordenada]])</f>
        <v>0.4</v>
      </c>
      <c r="M1557">
        <f>cocinacsv[[#This Row],[Ganancia bruta]]*cocinacsv[[#This Row],[Cantidad Ordenada]]</f>
        <v>90</v>
      </c>
    </row>
    <row r="1558" spans="1:13" x14ac:dyDescent="0.25">
      <c r="A1558">
        <v>633</v>
      </c>
      <c r="B1558">
        <v>16</v>
      </c>
      <c r="C1558" t="s">
        <v>75</v>
      </c>
      <c r="D1558" t="s">
        <v>1139</v>
      </c>
      <c r="E1558">
        <v>14</v>
      </c>
      <c r="F1558">
        <v>24</v>
      </c>
      <c r="G1558">
        <v>2</v>
      </c>
      <c r="H1558">
        <v>51</v>
      </c>
      <c r="I1558" t="s">
        <v>1137</v>
      </c>
      <c r="J1558">
        <f>cocinacsv[[#This Row],[Precio Unitario]]-cocinacsv[[#This Row],[Costo Unitario]]</f>
        <v>10</v>
      </c>
      <c r="K1558">
        <f>cocinacsv[[#This Row],[Precio Unitario]]</f>
        <v>24</v>
      </c>
      <c r="L1558" s="1">
        <f>(cocinacsv[[#This Row],[Ganancia neta]]*cocinacsv[[#This Row],[Cantidad Ordenada]])/(cocinacsv[[#This Row],[Precio Unitario]]*cocinacsv[[#This Row],[Cantidad Ordenada]])</f>
        <v>0.41666666666666669</v>
      </c>
      <c r="M1558">
        <f>cocinacsv[[#This Row],[Ganancia bruta]]*cocinacsv[[#This Row],[Cantidad Ordenada]]</f>
        <v>48</v>
      </c>
    </row>
    <row r="1559" spans="1:13" x14ac:dyDescent="0.25">
      <c r="A1559">
        <v>633</v>
      </c>
      <c r="B1559">
        <v>16</v>
      </c>
      <c r="C1559" t="s">
        <v>92</v>
      </c>
      <c r="D1559" t="s">
        <v>1151</v>
      </c>
      <c r="E1559">
        <v>13</v>
      </c>
      <c r="F1559">
        <v>22</v>
      </c>
      <c r="G1559">
        <v>2</v>
      </c>
      <c r="H1559">
        <v>34</v>
      </c>
      <c r="I1559" t="s">
        <v>1136</v>
      </c>
      <c r="J1559">
        <f>cocinacsv[[#This Row],[Precio Unitario]]-cocinacsv[[#This Row],[Costo Unitario]]</f>
        <v>9</v>
      </c>
      <c r="K1559">
        <f>cocinacsv[[#This Row],[Precio Unitario]]</f>
        <v>22</v>
      </c>
      <c r="L1559" s="1">
        <f>(cocinacsv[[#This Row],[Ganancia neta]]*cocinacsv[[#This Row],[Cantidad Ordenada]])/(cocinacsv[[#This Row],[Precio Unitario]]*cocinacsv[[#This Row],[Cantidad Ordenada]])</f>
        <v>0.40909090909090912</v>
      </c>
      <c r="M1559">
        <f>cocinacsv[[#This Row],[Ganancia bruta]]*cocinacsv[[#This Row],[Cantidad Ordenada]]</f>
        <v>44</v>
      </c>
    </row>
    <row r="1560" spans="1:13" x14ac:dyDescent="0.25">
      <c r="A1560">
        <v>633</v>
      </c>
      <c r="B1560">
        <v>16</v>
      </c>
      <c r="C1560" t="s">
        <v>46</v>
      </c>
      <c r="D1560" t="s">
        <v>1156</v>
      </c>
      <c r="E1560">
        <v>10</v>
      </c>
      <c r="F1560">
        <v>18</v>
      </c>
      <c r="G1560">
        <v>3</v>
      </c>
      <c r="H1560">
        <v>54</v>
      </c>
      <c r="I1560" t="s">
        <v>1137</v>
      </c>
      <c r="J1560">
        <f>cocinacsv[[#This Row],[Precio Unitario]]-cocinacsv[[#This Row],[Costo Unitario]]</f>
        <v>8</v>
      </c>
      <c r="K1560">
        <f>cocinacsv[[#This Row],[Precio Unitario]]</f>
        <v>18</v>
      </c>
      <c r="L1560" s="1">
        <f>(cocinacsv[[#This Row],[Ganancia neta]]*cocinacsv[[#This Row],[Cantidad Ordenada]])/(cocinacsv[[#This Row],[Precio Unitario]]*cocinacsv[[#This Row],[Cantidad Ordenada]])</f>
        <v>0.44444444444444442</v>
      </c>
      <c r="M1560">
        <f>cocinacsv[[#This Row],[Ganancia bruta]]*cocinacsv[[#This Row],[Cantidad Ordenada]]</f>
        <v>54</v>
      </c>
    </row>
    <row r="1561" spans="1:13" x14ac:dyDescent="0.25">
      <c r="A1561">
        <v>634</v>
      </c>
      <c r="B1561">
        <v>2</v>
      </c>
      <c r="C1561" t="s">
        <v>92</v>
      </c>
      <c r="D1561" t="s">
        <v>1151</v>
      </c>
      <c r="E1561">
        <v>13</v>
      </c>
      <c r="F1561">
        <v>22</v>
      </c>
      <c r="G1561">
        <v>2</v>
      </c>
      <c r="H1561">
        <v>25</v>
      </c>
      <c r="I1561" t="s">
        <v>1136</v>
      </c>
      <c r="J1561">
        <f>cocinacsv[[#This Row],[Precio Unitario]]-cocinacsv[[#This Row],[Costo Unitario]]</f>
        <v>9</v>
      </c>
      <c r="K1561">
        <f>cocinacsv[[#This Row],[Precio Unitario]]</f>
        <v>22</v>
      </c>
      <c r="L1561" s="1">
        <f>(cocinacsv[[#This Row],[Ganancia neta]]*cocinacsv[[#This Row],[Cantidad Ordenada]])/(cocinacsv[[#This Row],[Precio Unitario]]*cocinacsv[[#This Row],[Cantidad Ordenada]])</f>
        <v>0.40909090909090912</v>
      </c>
      <c r="M1561">
        <f>cocinacsv[[#This Row],[Ganancia bruta]]*cocinacsv[[#This Row],[Cantidad Ordenada]]</f>
        <v>44</v>
      </c>
    </row>
    <row r="1562" spans="1:13" x14ac:dyDescent="0.25">
      <c r="A1562">
        <v>634</v>
      </c>
      <c r="B1562">
        <v>2</v>
      </c>
      <c r="C1562" t="s">
        <v>34</v>
      </c>
      <c r="D1562" t="s">
        <v>1143</v>
      </c>
      <c r="E1562">
        <v>25</v>
      </c>
      <c r="F1562">
        <v>40</v>
      </c>
      <c r="G1562">
        <v>3</v>
      </c>
      <c r="H1562">
        <v>38</v>
      </c>
      <c r="I1562" t="s">
        <v>1137</v>
      </c>
      <c r="J1562">
        <f>cocinacsv[[#This Row],[Precio Unitario]]-cocinacsv[[#This Row],[Costo Unitario]]</f>
        <v>15</v>
      </c>
      <c r="K1562">
        <f>cocinacsv[[#This Row],[Precio Unitario]]</f>
        <v>40</v>
      </c>
      <c r="L1562" s="1">
        <f>(cocinacsv[[#This Row],[Ganancia neta]]*cocinacsv[[#This Row],[Cantidad Ordenada]])/(cocinacsv[[#This Row],[Precio Unitario]]*cocinacsv[[#This Row],[Cantidad Ordenada]])</f>
        <v>0.375</v>
      </c>
      <c r="M1562">
        <f>cocinacsv[[#This Row],[Ganancia bruta]]*cocinacsv[[#This Row],[Cantidad Ordenada]]</f>
        <v>120</v>
      </c>
    </row>
    <row r="1563" spans="1:13" x14ac:dyDescent="0.25">
      <c r="A1563">
        <v>634</v>
      </c>
      <c r="B1563">
        <v>2</v>
      </c>
      <c r="C1563" t="s">
        <v>60</v>
      </c>
      <c r="D1563" t="s">
        <v>1158</v>
      </c>
      <c r="E1563">
        <v>15</v>
      </c>
      <c r="F1563">
        <v>25</v>
      </c>
      <c r="G1563">
        <v>3</v>
      </c>
      <c r="H1563">
        <v>43</v>
      </c>
      <c r="I1563" t="s">
        <v>1137</v>
      </c>
      <c r="J1563">
        <f>cocinacsv[[#This Row],[Precio Unitario]]-cocinacsv[[#This Row],[Costo Unitario]]</f>
        <v>10</v>
      </c>
      <c r="K1563">
        <f>cocinacsv[[#This Row],[Precio Unitario]]</f>
        <v>25</v>
      </c>
      <c r="L1563" s="1">
        <f>(cocinacsv[[#This Row],[Ganancia neta]]*cocinacsv[[#This Row],[Cantidad Ordenada]])/(cocinacsv[[#This Row],[Precio Unitario]]*cocinacsv[[#This Row],[Cantidad Ordenada]])</f>
        <v>0.4</v>
      </c>
      <c r="M1563">
        <f>cocinacsv[[#This Row],[Ganancia bruta]]*cocinacsv[[#This Row],[Cantidad Ordenada]]</f>
        <v>75</v>
      </c>
    </row>
    <row r="1564" spans="1:13" x14ac:dyDescent="0.25">
      <c r="A1564">
        <v>634</v>
      </c>
      <c r="B1564">
        <v>2</v>
      </c>
      <c r="C1564" t="s">
        <v>19</v>
      </c>
      <c r="D1564" t="s">
        <v>1149</v>
      </c>
      <c r="E1564">
        <v>21</v>
      </c>
      <c r="F1564">
        <v>35</v>
      </c>
      <c r="G1564">
        <v>3</v>
      </c>
      <c r="H1564">
        <v>51</v>
      </c>
      <c r="I1564" t="s">
        <v>1136</v>
      </c>
      <c r="J1564">
        <f>cocinacsv[[#This Row],[Precio Unitario]]-cocinacsv[[#This Row],[Costo Unitario]]</f>
        <v>14</v>
      </c>
      <c r="K1564">
        <f>cocinacsv[[#This Row],[Precio Unitario]]</f>
        <v>35</v>
      </c>
      <c r="L1564" s="1">
        <f>(cocinacsv[[#This Row],[Ganancia neta]]*cocinacsv[[#This Row],[Cantidad Ordenada]])/(cocinacsv[[#This Row],[Precio Unitario]]*cocinacsv[[#This Row],[Cantidad Ordenada]])</f>
        <v>0.4</v>
      </c>
      <c r="M1564">
        <f>cocinacsv[[#This Row],[Ganancia bruta]]*cocinacsv[[#This Row],[Cantidad Ordenada]]</f>
        <v>105</v>
      </c>
    </row>
    <row r="1565" spans="1:13" x14ac:dyDescent="0.25">
      <c r="A1565">
        <v>635</v>
      </c>
      <c r="B1565">
        <v>5</v>
      </c>
      <c r="C1565" t="s">
        <v>26</v>
      </c>
      <c r="D1565" t="s">
        <v>1145</v>
      </c>
      <c r="E1565">
        <v>17</v>
      </c>
      <c r="F1565">
        <v>29</v>
      </c>
      <c r="G1565">
        <v>2</v>
      </c>
      <c r="H1565">
        <v>25</v>
      </c>
      <c r="I1565" t="s">
        <v>1137</v>
      </c>
      <c r="J1565">
        <f>cocinacsv[[#This Row],[Precio Unitario]]-cocinacsv[[#This Row],[Costo Unitario]]</f>
        <v>12</v>
      </c>
      <c r="K1565">
        <f>cocinacsv[[#This Row],[Precio Unitario]]</f>
        <v>29</v>
      </c>
      <c r="L1565" s="1">
        <f>(cocinacsv[[#This Row],[Ganancia neta]]*cocinacsv[[#This Row],[Cantidad Ordenada]])/(cocinacsv[[#This Row],[Precio Unitario]]*cocinacsv[[#This Row],[Cantidad Ordenada]])</f>
        <v>0.41379310344827586</v>
      </c>
      <c r="M1565">
        <f>cocinacsv[[#This Row],[Ganancia bruta]]*cocinacsv[[#This Row],[Cantidad Ordenada]]</f>
        <v>58</v>
      </c>
    </row>
    <row r="1566" spans="1:13" x14ac:dyDescent="0.25">
      <c r="A1566">
        <v>636</v>
      </c>
      <c r="B1566">
        <v>14</v>
      </c>
      <c r="C1566" t="s">
        <v>75</v>
      </c>
      <c r="D1566" t="s">
        <v>1139</v>
      </c>
      <c r="E1566">
        <v>14</v>
      </c>
      <c r="F1566">
        <v>24</v>
      </c>
      <c r="G1566">
        <v>2</v>
      </c>
      <c r="H1566">
        <v>45</v>
      </c>
      <c r="I1566" t="s">
        <v>1136</v>
      </c>
      <c r="J1566">
        <f>cocinacsv[[#This Row],[Precio Unitario]]-cocinacsv[[#This Row],[Costo Unitario]]</f>
        <v>10</v>
      </c>
      <c r="K1566">
        <f>cocinacsv[[#This Row],[Precio Unitario]]</f>
        <v>24</v>
      </c>
      <c r="L1566" s="1">
        <f>(cocinacsv[[#This Row],[Ganancia neta]]*cocinacsv[[#This Row],[Cantidad Ordenada]])/(cocinacsv[[#This Row],[Precio Unitario]]*cocinacsv[[#This Row],[Cantidad Ordenada]])</f>
        <v>0.41666666666666669</v>
      </c>
      <c r="M1566">
        <f>cocinacsv[[#This Row],[Ganancia bruta]]*cocinacsv[[#This Row],[Cantidad Ordenada]]</f>
        <v>48</v>
      </c>
    </row>
    <row r="1567" spans="1:13" x14ac:dyDescent="0.25">
      <c r="A1567">
        <v>636</v>
      </c>
      <c r="B1567">
        <v>14</v>
      </c>
      <c r="C1567" t="s">
        <v>53</v>
      </c>
      <c r="D1567" t="s">
        <v>1148</v>
      </c>
      <c r="E1567">
        <v>11</v>
      </c>
      <c r="F1567">
        <v>19</v>
      </c>
      <c r="G1567">
        <v>3</v>
      </c>
      <c r="H1567">
        <v>54</v>
      </c>
      <c r="I1567" t="s">
        <v>1137</v>
      </c>
      <c r="J1567">
        <f>cocinacsv[[#This Row],[Precio Unitario]]-cocinacsv[[#This Row],[Costo Unitario]]</f>
        <v>8</v>
      </c>
      <c r="K1567">
        <f>cocinacsv[[#This Row],[Precio Unitario]]</f>
        <v>19</v>
      </c>
      <c r="L1567" s="1">
        <f>(cocinacsv[[#This Row],[Ganancia neta]]*cocinacsv[[#This Row],[Cantidad Ordenada]])/(cocinacsv[[#This Row],[Precio Unitario]]*cocinacsv[[#This Row],[Cantidad Ordenada]])</f>
        <v>0.42105263157894735</v>
      </c>
      <c r="M1567">
        <f>cocinacsv[[#This Row],[Ganancia bruta]]*cocinacsv[[#This Row],[Cantidad Ordenada]]</f>
        <v>57</v>
      </c>
    </row>
    <row r="1568" spans="1:13" x14ac:dyDescent="0.25">
      <c r="A1568">
        <v>636</v>
      </c>
      <c r="B1568">
        <v>14</v>
      </c>
      <c r="C1568" t="s">
        <v>42</v>
      </c>
      <c r="D1568" t="s">
        <v>1155</v>
      </c>
      <c r="E1568">
        <v>13</v>
      </c>
      <c r="F1568">
        <v>21</v>
      </c>
      <c r="G1568">
        <v>1</v>
      </c>
      <c r="H1568">
        <v>52</v>
      </c>
      <c r="I1568" t="s">
        <v>1137</v>
      </c>
      <c r="J1568">
        <f>cocinacsv[[#This Row],[Precio Unitario]]-cocinacsv[[#This Row],[Costo Unitario]]</f>
        <v>8</v>
      </c>
      <c r="K1568">
        <f>cocinacsv[[#This Row],[Precio Unitario]]</f>
        <v>21</v>
      </c>
      <c r="L1568" s="1">
        <f>(cocinacsv[[#This Row],[Ganancia neta]]*cocinacsv[[#This Row],[Cantidad Ordenada]])/(cocinacsv[[#This Row],[Precio Unitario]]*cocinacsv[[#This Row],[Cantidad Ordenada]])</f>
        <v>0.38095238095238093</v>
      </c>
      <c r="M1568">
        <f>cocinacsv[[#This Row],[Ganancia bruta]]*cocinacsv[[#This Row],[Cantidad Ordenada]]</f>
        <v>21</v>
      </c>
    </row>
    <row r="1569" spans="1:13" x14ac:dyDescent="0.25">
      <c r="A1569">
        <v>637</v>
      </c>
      <c r="B1569">
        <v>6</v>
      </c>
      <c r="C1569" t="s">
        <v>112</v>
      </c>
      <c r="D1569" t="s">
        <v>1146</v>
      </c>
      <c r="E1569">
        <v>20</v>
      </c>
      <c r="F1569">
        <v>33</v>
      </c>
      <c r="G1569">
        <v>1</v>
      </c>
      <c r="H1569">
        <v>23</v>
      </c>
      <c r="I1569" t="s">
        <v>1137</v>
      </c>
      <c r="J1569">
        <f>cocinacsv[[#This Row],[Precio Unitario]]-cocinacsv[[#This Row],[Costo Unitario]]</f>
        <v>13</v>
      </c>
      <c r="K1569">
        <f>cocinacsv[[#This Row],[Precio Unitario]]</f>
        <v>33</v>
      </c>
      <c r="L1569" s="1">
        <f>(cocinacsv[[#This Row],[Ganancia neta]]*cocinacsv[[#This Row],[Cantidad Ordenada]])/(cocinacsv[[#This Row],[Precio Unitario]]*cocinacsv[[#This Row],[Cantidad Ordenada]])</f>
        <v>0.39393939393939392</v>
      </c>
      <c r="M1569">
        <f>cocinacsv[[#This Row],[Ganancia bruta]]*cocinacsv[[#This Row],[Cantidad Ordenada]]</f>
        <v>33</v>
      </c>
    </row>
    <row r="1570" spans="1:13" x14ac:dyDescent="0.25">
      <c r="A1570">
        <v>637</v>
      </c>
      <c r="B1570">
        <v>6</v>
      </c>
      <c r="C1570" t="s">
        <v>38</v>
      </c>
      <c r="D1570" t="s">
        <v>1152</v>
      </c>
      <c r="E1570">
        <v>20</v>
      </c>
      <c r="F1570">
        <v>34</v>
      </c>
      <c r="G1570">
        <v>1</v>
      </c>
      <c r="H1570">
        <v>6</v>
      </c>
      <c r="I1570" t="s">
        <v>1137</v>
      </c>
      <c r="J1570">
        <f>cocinacsv[[#This Row],[Precio Unitario]]-cocinacsv[[#This Row],[Costo Unitario]]</f>
        <v>14</v>
      </c>
      <c r="K1570">
        <f>cocinacsv[[#This Row],[Precio Unitario]]</f>
        <v>34</v>
      </c>
      <c r="L1570" s="1">
        <f>(cocinacsv[[#This Row],[Ganancia neta]]*cocinacsv[[#This Row],[Cantidad Ordenada]])/(cocinacsv[[#This Row],[Precio Unitario]]*cocinacsv[[#This Row],[Cantidad Ordenada]])</f>
        <v>0.41176470588235292</v>
      </c>
      <c r="M1570">
        <f>cocinacsv[[#This Row],[Ganancia bruta]]*cocinacsv[[#This Row],[Cantidad Ordenada]]</f>
        <v>34</v>
      </c>
    </row>
    <row r="1571" spans="1:13" x14ac:dyDescent="0.25">
      <c r="A1571">
        <v>637</v>
      </c>
      <c r="B1571">
        <v>6</v>
      </c>
      <c r="C1571" t="s">
        <v>60</v>
      </c>
      <c r="D1571" t="s">
        <v>1158</v>
      </c>
      <c r="E1571">
        <v>15</v>
      </c>
      <c r="F1571">
        <v>25</v>
      </c>
      <c r="G1571">
        <v>2</v>
      </c>
      <c r="H1571">
        <v>32</v>
      </c>
      <c r="I1571" t="s">
        <v>1136</v>
      </c>
      <c r="J1571">
        <f>cocinacsv[[#This Row],[Precio Unitario]]-cocinacsv[[#This Row],[Costo Unitario]]</f>
        <v>10</v>
      </c>
      <c r="K1571">
        <f>cocinacsv[[#This Row],[Precio Unitario]]</f>
        <v>25</v>
      </c>
      <c r="L1571" s="1">
        <f>(cocinacsv[[#This Row],[Ganancia neta]]*cocinacsv[[#This Row],[Cantidad Ordenada]])/(cocinacsv[[#This Row],[Precio Unitario]]*cocinacsv[[#This Row],[Cantidad Ordenada]])</f>
        <v>0.4</v>
      </c>
      <c r="M1571">
        <f>cocinacsv[[#This Row],[Ganancia bruta]]*cocinacsv[[#This Row],[Cantidad Ordenada]]</f>
        <v>50</v>
      </c>
    </row>
    <row r="1572" spans="1:13" x14ac:dyDescent="0.25">
      <c r="A1572">
        <v>638</v>
      </c>
      <c r="B1572">
        <v>16</v>
      </c>
      <c r="C1572" t="s">
        <v>40</v>
      </c>
      <c r="D1572" t="s">
        <v>1140</v>
      </c>
      <c r="E1572">
        <v>18</v>
      </c>
      <c r="F1572">
        <v>30</v>
      </c>
      <c r="G1572">
        <v>3</v>
      </c>
      <c r="H1572">
        <v>44</v>
      </c>
      <c r="I1572" t="s">
        <v>1136</v>
      </c>
      <c r="J1572">
        <f>cocinacsv[[#This Row],[Precio Unitario]]-cocinacsv[[#This Row],[Costo Unitario]]</f>
        <v>12</v>
      </c>
      <c r="K1572">
        <f>cocinacsv[[#This Row],[Precio Unitario]]</f>
        <v>30</v>
      </c>
      <c r="L1572" s="1">
        <f>(cocinacsv[[#This Row],[Ganancia neta]]*cocinacsv[[#This Row],[Cantidad Ordenada]])/(cocinacsv[[#This Row],[Precio Unitario]]*cocinacsv[[#This Row],[Cantidad Ordenada]])</f>
        <v>0.4</v>
      </c>
      <c r="M1572">
        <f>cocinacsv[[#This Row],[Ganancia bruta]]*cocinacsv[[#This Row],[Cantidad Ordenada]]</f>
        <v>90</v>
      </c>
    </row>
    <row r="1573" spans="1:13" x14ac:dyDescent="0.25">
      <c r="A1573">
        <v>639</v>
      </c>
      <c r="B1573">
        <v>8</v>
      </c>
      <c r="C1573" t="s">
        <v>71</v>
      </c>
      <c r="D1573" t="s">
        <v>1157</v>
      </c>
      <c r="E1573">
        <v>15</v>
      </c>
      <c r="F1573">
        <v>26</v>
      </c>
      <c r="G1573">
        <v>2</v>
      </c>
      <c r="H1573">
        <v>52</v>
      </c>
      <c r="I1573" t="s">
        <v>1136</v>
      </c>
      <c r="J1573">
        <f>cocinacsv[[#This Row],[Precio Unitario]]-cocinacsv[[#This Row],[Costo Unitario]]</f>
        <v>11</v>
      </c>
      <c r="K1573">
        <f>cocinacsv[[#This Row],[Precio Unitario]]</f>
        <v>26</v>
      </c>
      <c r="L1573" s="1">
        <f>(cocinacsv[[#This Row],[Ganancia neta]]*cocinacsv[[#This Row],[Cantidad Ordenada]])/(cocinacsv[[#This Row],[Precio Unitario]]*cocinacsv[[#This Row],[Cantidad Ordenada]])</f>
        <v>0.42307692307692307</v>
      </c>
      <c r="M1573">
        <f>cocinacsv[[#This Row],[Ganancia bruta]]*cocinacsv[[#This Row],[Cantidad Ordenada]]</f>
        <v>52</v>
      </c>
    </row>
    <row r="1574" spans="1:13" x14ac:dyDescent="0.25">
      <c r="A1574">
        <v>639</v>
      </c>
      <c r="B1574">
        <v>8</v>
      </c>
      <c r="C1574" t="s">
        <v>56</v>
      </c>
      <c r="D1574" t="s">
        <v>1141</v>
      </c>
      <c r="E1574">
        <v>19</v>
      </c>
      <c r="F1574">
        <v>31</v>
      </c>
      <c r="G1574">
        <v>2</v>
      </c>
      <c r="H1574">
        <v>29</v>
      </c>
      <c r="I1574" t="s">
        <v>1136</v>
      </c>
      <c r="J1574">
        <f>cocinacsv[[#This Row],[Precio Unitario]]-cocinacsv[[#This Row],[Costo Unitario]]</f>
        <v>12</v>
      </c>
      <c r="K1574">
        <f>cocinacsv[[#This Row],[Precio Unitario]]</f>
        <v>31</v>
      </c>
      <c r="L1574" s="1">
        <f>(cocinacsv[[#This Row],[Ganancia neta]]*cocinacsv[[#This Row],[Cantidad Ordenada]])/(cocinacsv[[#This Row],[Precio Unitario]]*cocinacsv[[#This Row],[Cantidad Ordenada]])</f>
        <v>0.38709677419354838</v>
      </c>
      <c r="M1574">
        <f>cocinacsv[[#This Row],[Ganancia bruta]]*cocinacsv[[#This Row],[Cantidad Ordenada]]</f>
        <v>62</v>
      </c>
    </row>
    <row r="1575" spans="1:13" x14ac:dyDescent="0.25">
      <c r="A1575">
        <v>639</v>
      </c>
      <c r="B1575">
        <v>8</v>
      </c>
      <c r="C1575" t="s">
        <v>53</v>
      </c>
      <c r="D1575" t="s">
        <v>1148</v>
      </c>
      <c r="E1575">
        <v>11</v>
      </c>
      <c r="F1575">
        <v>19</v>
      </c>
      <c r="G1575">
        <v>2</v>
      </c>
      <c r="H1575">
        <v>55</v>
      </c>
      <c r="I1575" t="s">
        <v>1136</v>
      </c>
      <c r="J1575">
        <f>cocinacsv[[#This Row],[Precio Unitario]]-cocinacsv[[#This Row],[Costo Unitario]]</f>
        <v>8</v>
      </c>
      <c r="K1575">
        <f>cocinacsv[[#This Row],[Precio Unitario]]</f>
        <v>19</v>
      </c>
      <c r="L1575" s="1">
        <f>(cocinacsv[[#This Row],[Ganancia neta]]*cocinacsv[[#This Row],[Cantidad Ordenada]])/(cocinacsv[[#This Row],[Precio Unitario]]*cocinacsv[[#This Row],[Cantidad Ordenada]])</f>
        <v>0.42105263157894735</v>
      </c>
      <c r="M1575">
        <f>cocinacsv[[#This Row],[Ganancia bruta]]*cocinacsv[[#This Row],[Cantidad Ordenada]]</f>
        <v>38</v>
      </c>
    </row>
    <row r="1576" spans="1:13" x14ac:dyDescent="0.25">
      <c r="A1576">
        <v>640</v>
      </c>
      <c r="B1576">
        <v>14</v>
      </c>
      <c r="C1576" t="s">
        <v>71</v>
      </c>
      <c r="D1576" t="s">
        <v>1157</v>
      </c>
      <c r="E1576">
        <v>15</v>
      </c>
      <c r="F1576">
        <v>26</v>
      </c>
      <c r="G1576">
        <v>3</v>
      </c>
      <c r="H1576">
        <v>7</v>
      </c>
      <c r="I1576" t="s">
        <v>1137</v>
      </c>
      <c r="J1576">
        <f>cocinacsv[[#This Row],[Precio Unitario]]-cocinacsv[[#This Row],[Costo Unitario]]</f>
        <v>11</v>
      </c>
      <c r="K1576">
        <f>cocinacsv[[#This Row],[Precio Unitario]]</f>
        <v>26</v>
      </c>
      <c r="L1576" s="1">
        <f>(cocinacsv[[#This Row],[Ganancia neta]]*cocinacsv[[#This Row],[Cantidad Ordenada]])/(cocinacsv[[#This Row],[Precio Unitario]]*cocinacsv[[#This Row],[Cantidad Ordenada]])</f>
        <v>0.42307692307692307</v>
      </c>
      <c r="M1576">
        <f>cocinacsv[[#This Row],[Ganancia bruta]]*cocinacsv[[#This Row],[Cantidad Ordenada]]</f>
        <v>78</v>
      </c>
    </row>
    <row r="1577" spans="1:13" x14ac:dyDescent="0.25">
      <c r="A1577">
        <v>640</v>
      </c>
      <c r="B1577">
        <v>14</v>
      </c>
      <c r="C1577" t="s">
        <v>42</v>
      </c>
      <c r="D1577" t="s">
        <v>1155</v>
      </c>
      <c r="E1577">
        <v>13</v>
      </c>
      <c r="F1577">
        <v>21</v>
      </c>
      <c r="G1577">
        <v>2</v>
      </c>
      <c r="H1577">
        <v>12</v>
      </c>
      <c r="I1577" t="s">
        <v>1136</v>
      </c>
      <c r="J1577">
        <f>cocinacsv[[#This Row],[Precio Unitario]]-cocinacsv[[#This Row],[Costo Unitario]]</f>
        <v>8</v>
      </c>
      <c r="K1577">
        <f>cocinacsv[[#This Row],[Precio Unitario]]</f>
        <v>21</v>
      </c>
      <c r="L1577" s="1">
        <f>(cocinacsv[[#This Row],[Ganancia neta]]*cocinacsv[[#This Row],[Cantidad Ordenada]])/(cocinacsv[[#This Row],[Precio Unitario]]*cocinacsv[[#This Row],[Cantidad Ordenada]])</f>
        <v>0.38095238095238093</v>
      </c>
      <c r="M1577">
        <f>cocinacsv[[#This Row],[Ganancia bruta]]*cocinacsv[[#This Row],[Cantidad Ordenada]]</f>
        <v>42</v>
      </c>
    </row>
    <row r="1578" spans="1:13" x14ac:dyDescent="0.25">
      <c r="A1578">
        <v>640</v>
      </c>
      <c r="B1578">
        <v>14</v>
      </c>
      <c r="C1578" t="s">
        <v>112</v>
      </c>
      <c r="D1578" t="s">
        <v>1146</v>
      </c>
      <c r="E1578">
        <v>20</v>
      </c>
      <c r="F1578">
        <v>33</v>
      </c>
      <c r="G1578">
        <v>3</v>
      </c>
      <c r="H1578">
        <v>56</v>
      </c>
      <c r="I1578" t="s">
        <v>1137</v>
      </c>
      <c r="J1578">
        <f>cocinacsv[[#This Row],[Precio Unitario]]-cocinacsv[[#This Row],[Costo Unitario]]</f>
        <v>13</v>
      </c>
      <c r="K1578">
        <f>cocinacsv[[#This Row],[Precio Unitario]]</f>
        <v>33</v>
      </c>
      <c r="L1578" s="1">
        <f>(cocinacsv[[#This Row],[Ganancia neta]]*cocinacsv[[#This Row],[Cantidad Ordenada]])/(cocinacsv[[#This Row],[Precio Unitario]]*cocinacsv[[#This Row],[Cantidad Ordenada]])</f>
        <v>0.39393939393939392</v>
      </c>
      <c r="M1578">
        <f>cocinacsv[[#This Row],[Ganancia bruta]]*cocinacsv[[#This Row],[Cantidad Ordenada]]</f>
        <v>99</v>
      </c>
    </row>
    <row r="1579" spans="1:13" x14ac:dyDescent="0.25">
      <c r="A1579">
        <v>641</v>
      </c>
      <c r="B1579">
        <v>2</v>
      </c>
      <c r="C1579" t="s">
        <v>26</v>
      </c>
      <c r="D1579" t="s">
        <v>1145</v>
      </c>
      <c r="E1579">
        <v>17</v>
      </c>
      <c r="F1579">
        <v>29</v>
      </c>
      <c r="G1579">
        <v>3</v>
      </c>
      <c r="H1579">
        <v>17</v>
      </c>
      <c r="I1579" t="s">
        <v>1136</v>
      </c>
      <c r="J1579">
        <f>cocinacsv[[#This Row],[Precio Unitario]]-cocinacsv[[#This Row],[Costo Unitario]]</f>
        <v>12</v>
      </c>
      <c r="K1579">
        <f>cocinacsv[[#This Row],[Precio Unitario]]</f>
        <v>29</v>
      </c>
      <c r="L1579" s="1">
        <f>(cocinacsv[[#This Row],[Ganancia neta]]*cocinacsv[[#This Row],[Cantidad Ordenada]])/(cocinacsv[[#This Row],[Precio Unitario]]*cocinacsv[[#This Row],[Cantidad Ordenada]])</f>
        <v>0.41379310344827586</v>
      </c>
      <c r="M1579">
        <f>cocinacsv[[#This Row],[Ganancia bruta]]*cocinacsv[[#This Row],[Cantidad Ordenada]]</f>
        <v>87</v>
      </c>
    </row>
    <row r="1580" spans="1:13" x14ac:dyDescent="0.25">
      <c r="A1580">
        <v>641</v>
      </c>
      <c r="B1580">
        <v>2</v>
      </c>
      <c r="C1580" t="s">
        <v>60</v>
      </c>
      <c r="D1580" t="s">
        <v>1158</v>
      </c>
      <c r="E1580">
        <v>15</v>
      </c>
      <c r="F1580">
        <v>25</v>
      </c>
      <c r="G1580">
        <v>3</v>
      </c>
      <c r="H1580">
        <v>28</v>
      </c>
      <c r="I1580" t="s">
        <v>1137</v>
      </c>
      <c r="J1580">
        <f>cocinacsv[[#This Row],[Precio Unitario]]-cocinacsv[[#This Row],[Costo Unitario]]</f>
        <v>10</v>
      </c>
      <c r="K1580">
        <f>cocinacsv[[#This Row],[Precio Unitario]]</f>
        <v>25</v>
      </c>
      <c r="L1580" s="1">
        <f>(cocinacsv[[#This Row],[Ganancia neta]]*cocinacsv[[#This Row],[Cantidad Ordenada]])/(cocinacsv[[#This Row],[Precio Unitario]]*cocinacsv[[#This Row],[Cantidad Ordenada]])</f>
        <v>0.4</v>
      </c>
      <c r="M1580">
        <f>cocinacsv[[#This Row],[Ganancia bruta]]*cocinacsv[[#This Row],[Cantidad Ordenada]]</f>
        <v>75</v>
      </c>
    </row>
    <row r="1581" spans="1:13" x14ac:dyDescent="0.25">
      <c r="A1581">
        <v>641</v>
      </c>
      <c r="B1581">
        <v>2</v>
      </c>
      <c r="C1581" t="s">
        <v>89</v>
      </c>
      <c r="D1581" t="s">
        <v>1154</v>
      </c>
      <c r="E1581">
        <v>14</v>
      </c>
      <c r="F1581">
        <v>23</v>
      </c>
      <c r="G1581">
        <v>2</v>
      </c>
      <c r="H1581">
        <v>29</v>
      </c>
      <c r="I1581" t="s">
        <v>1136</v>
      </c>
      <c r="J1581">
        <f>cocinacsv[[#This Row],[Precio Unitario]]-cocinacsv[[#This Row],[Costo Unitario]]</f>
        <v>9</v>
      </c>
      <c r="K1581">
        <f>cocinacsv[[#This Row],[Precio Unitario]]</f>
        <v>23</v>
      </c>
      <c r="L1581" s="1">
        <f>(cocinacsv[[#This Row],[Ganancia neta]]*cocinacsv[[#This Row],[Cantidad Ordenada]])/(cocinacsv[[#This Row],[Precio Unitario]]*cocinacsv[[#This Row],[Cantidad Ordenada]])</f>
        <v>0.39130434782608697</v>
      </c>
      <c r="M1581">
        <f>cocinacsv[[#This Row],[Ganancia bruta]]*cocinacsv[[#This Row],[Cantidad Ordenada]]</f>
        <v>46</v>
      </c>
    </row>
    <row r="1582" spans="1:13" x14ac:dyDescent="0.25">
      <c r="A1582">
        <v>642</v>
      </c>
      <c r="B1582">
        <v>15</v>
      </c>
      <c r="C1582" t="s">
        <v>42</v>
      </c>
      <c r="D1582" t="s">
        <v>1155</v>
      </c>
      <c r="E1582">
        <v>13</v>
      </c>
      <c r="F1582">
        <v>21</v>
      </c>
      <c r="G1582">
        <v>3</v>
      </c>
      <c r="H1582">
        <v>6</v>
      </c>
      <c r="I1582" t="s">
        <v>1137</v>
      </c>
      <c r="J1582">
        <f>cocinacsv[[#This Row],[Precio Unitario]]-cocinacsv[[#This Row],[Costo Unitario]]</f>
        <v>8</v>
      </c>
      <c r="K1582">
        <f>cocinacsv[[#This Row],[Precio Unitario]]</f>
        <v>21</v>
      </c>
      <c r="L1582" s="1">
        <f>(cocinacsv[[#This Row],[Ganancia neta]]*cocinacsv[[#This Row],[Cantidad Ordenada]])/(cocinacsv[[#This Row],[Precio Unitario]]*cocinacsv[[#This Row],[Cantidad Ordenada]])</f>
        <v>0.38095238095238093</v>
      </c>
      <c r="M1582">
        <f>cocinacsv[[#This Row],[Ganancia bruta]]*cocinacsv[[#This Row],[Cantidad Ordenada]]</f>
        <v>63</v>
      </c>
    </row>
    <row r="1583" spans="1:13" x14ac:dyDescent="0.25">
      <c r="A1583">
        <v>642</v>
      </c>
      <c r="B1583">
        <v>15</v>
      </c>
      <c r="C1583" t="s">
        <v>71</v>
      </c>
      <c r="D1583" t="s">
        <v>1157</v>
      </c>
      <c r="E1583">
        <v>15</v>
      </c>
      <c r="F1583">
        <v>26</v>
      </c>
      <c r="G1583">
        <v>1</v>
      </c>
      <c r="H1583">
        <v>57</v>
      </c>
      <c r="I1583" t="s">
        <v>1137</v>
      </c>
      <c r="J1583">
        <f>cocinacsv[[#This Row],[Precio Unitario]]-cocinacsv[[#This Row],[Costo Unitario]]</f>
        <v>11</v>
      </c>
      <c r="K1583">
        <f>cocinacsv[[#This Row],[Precio Unitario]]</f>
        <v>26</v>
      </c>
      <c r="L1583" s="1">
        <f>(cocinacsv[[#This Row],[Ganancia neta]]*cocinacsv[[#This Row],[Cantidad Ordenada]])/(cocinacsv[[#This Row],[Precio Unitario]]*cocinacsv[[#This Row],[Cantidad Ordenada]])</f>
        <v>0.42307692307692307</v>
      </c>
      <c r="M1583">
        <f>cocinacsv[[#This Row],[Ganancia bruta]]*cocinacsv[[#This Row],[Cantidad Ordenada]]</f>
        <v>26</v>
      </c>
    </row>
    <row r="1584" spans="1:13" x14ac:dyDescent="0.25">
      <c r="A1584">
        <v>642</v>
      </c>
      <c r="B1584">
        <v>15</v>
      </c>
      <c r="C1584" t="s">
        <v>26</v>
      </c>
      <c r="D1584" t="s">
        <v>1145</v>
      </c>
      <c r="E1584">
        <v>17</v>
      </c>
      <c r="F1584">
        <v>29</v>
      </c>
      <c r="G1584">
        <v>3</v>
      </c>
      <c r="H1584">
        <v>18</v>
      </c>
      <c r="I1584" t="s">
        <v>1137</v>
      </c>
      <c r="J1584">
        <f>cocinacsv[[#This Row],[Precio Unitario]]-cocinacsv[[#This Row],[Costo Unitario]]</f>
        <v>12</v>
      </c>
      <c r="K1584">
        <f>cocinacsv[[#This Row],[Precio Unitario]]</f>
        <v>29</v>
      </c>
      <c r="L1584" s="1">
        <f>(cocinacsv[[#This Row],[Ganancia neta]]*cocinacsv[[#This Row],[Cantidad Ordenada]])/(cocinacsv[[#This Row],[Precio Unitario]]*cocinacsv[[#This Row],[Cantidad Ordenada]])</f>
        <v>0.41379310344827586</v>
      </c>
      <c r="M1584">
        <f>cocinacsv[[#This Row],[Ganancia bruta]]*cocinacsv[[#This Row],[Cantidad Ordenada]]</f>
        <v>87</v>
      </c>
    </row>
    <row r="1585" spans="1:13" x14ac:dyDescent="0.25">
      <c r="A1585">
        <v>643</v>
      </c>
      <c r="B1585">
        <v>17</v>
      </c>
      <c r="C1585" t="s">
        <v>112</v>
      </c>
      <c r="D1585" t="s">
        <v>1146</v>
      </c>
      <c r="E1585">
        <v>20</v>
      </c>
      <c r="F1585">
        <v>33</v>
      </c>
      <c r="G1585">
        <v>1</v>
      </c>
      <c r="H1585">
        <v>18</v>
      </c>
      <c r="I1585" t="s">
        <v>1136</v>
      </c>
      <c r="J1585">
        <f>cocinacsv[[#This Row],[Precio Unitario]]-cocinacsv[[#This Row],[Costo Unitario]]</f>
        <v>13</v>
      </c>
      <c r="K1585">
        <f>cocinacsv[[#This Row],[Precio Unitario]]</f>
        <v>33</v>
      </c>
      <c r="L1585" s="1">
        <f>(cocinacsv[[#This Row],[Ganancia neta]]*cocinacsv[[#This Row],[Cantidad Ordenada]])/(cocinacsv[[#This Row],[Precio Unitario]]*cocinacsv[[#This Row],[Cantidad Ordenada]])</f>
        <v>0.39393939393939392</v>
      </c>
      <c r="M1585">
        <f>cocinacsv[[#This Row],[Ganancia bruta]]*cocinacsv[[#This Row],[Cantidad Ordenada]]</f>
        <v>33</v>
      </c>
    </row>
    <row r="1586" spans="1:13" x14ac:dyDescent="0.25">
      <c r="A1586">
        <v>644</v>
      </c>
      <c r="B1586">
        <v>9</v>
      </c>
      <c r="C1586" t="s">
        <v>56</v>
      </c>
      <c r="D1586" t="s">
        <v>1141</v>
      </c>
      <c r="E1586">
        <v>19</v>
      </c>
      <c r="F1586">
        <v>31</v>
      </c>
      <c r="G1586">
        <v>3</v>
      </c>
      <c r="H1586">
        <v>51</v>
      </c>
      <c r="I1586" t="s">
        <v>1136</v>
      </c>
      <c r="J1586">
        <f>cocinacsv[[#This Row],[Precio Unitario]]-cocinacsv[[#This Row],[Costo Unitario]]</f>
        <v>12</v>
      </c>
      <c r="K1586">
        <f>cocinacsv[[#This Row],[Precio Unitario]]</f>
        <v>31</v>
      </c>
      <c r="L1586" s="1">
        <f>(cocinacsv[[#This Row],[Ganancia neta]]*cocinacsv[[#This Row],[Cantidad Ordenada]])/(cocinacsv[[#This Row],[Precio Unitario]]*cocinacsv[[#This Row],[Cantidad Ordenada]])</f>
        <v>0.38709677419354838</v>
      </c>
      <c r="M1586">
        <f>cocinacsv[[#This Row],[Ganancia bruta]]*cocinacsv[[#This Row],[Cantidad Ordenada]]</f>
        <v>93</v>
      </c>
    </row>
    <row r="1587" spans="1:13" x14ac:dyDescent="0.25">
      <c r="A1587">
        <v>645</v>
      </c>
      <c r="B1587">
        <v>6</v>
      </c>
      <c r="C1587" t="s">
        <v>112</v>
      </c>
      <c r="D1587" t="s">
        <v>1146</v>
      </c>
      <c r="E1587">
        <v>20</v>
      </c>
      <c r="F1587">
        <v>33</v>
      </c>
      <c r="G1587">
        <v>3</v>
      </c>
      <c r="H1587">
        <v>43</v>
      </c>
      <c r="I1587" t="s">
        <v>1137</v>
      </c>
      <c r="J1587">
        <f>cocinacsv[[#This Row],[Precio Unitario]]-cocinacsv[[#This Row],[Costo Unitario]]</f>
        <v>13</v>
      </c>
      <c r="K1587">
        <f>cocinacsv[[#This Row],[Precio Unitario]]</f>
        <v>33</v>
      </c>
      <c r="L1587" s="1">
        <f>(cocinacsv[[#This Row],[Ganancia neta]]*cocinacsv[[#This Row],[Cantidad Ordenada]])/(cocinacsv[[#This Row],[Precio Unitario]]*cocinacsv[[#This Row],[Cantidad Ordenada]])</f>
        <v>0.39393939393939392</v>
      </c>
      <c r="M1587">
        <f>cocinacsv[[#This Row],[Ganancia bruta]]*cocinacsv[[#This Row],[Cantidad Ordenada]]</f>
        <v>99</v>
      </c>
    </row>
    <row r="1588" spans="1:13" x14ac:dyDescent="0.25">
      <c r="A1588">
        <v>645</v>
      </c>
      <c r="B1588">
        <v>6</v>
      </c>
      <c r="C1588" t="s">
        <v>50</v>
      </c>
      <c r="D1588" t="s">
        <v>1142</v>
      </c>
      <c r="E1588">
        <v>16</v>
      </c>
      <c r="F1588">
        <v>27</v>
      </c>
      <c r="G1588">
        <v>3</v>
      </c>
      <c r="H1588">
        <v>54</v>
      </c>
      <c r="I1588" t="s">
        <v>1136</v>
      </c>
      <c r="J1588">
        <f>cocinacsv[[#This Row],[Precio Unitario]]-cocinacsv[[#This Row],[Costo Unitario]]</f>
        <v>11</v>
      </c>
      <c r="K1588">
        <f>cocinacsv[[#This Row],[Precio Unitario]]</f>
        <v>27</v>
      </c>
      <c r="L1588" s="1">
        <f>(cocinacsv[[#This Row],[Ganancia neta]]*cocinacsv[[#This Row],[Cantidad Ordenada]])/(cocinacsv[[#This Row],[Precio Unitario]]*cocinacsv[[#This Row],[Cantidad Ordenada]])</f>
        <v>0.40740740740740738</v>
      </c>
      <c r="M1588">
        <f>cocinacsv[[#This Row],[Ganancia bruta]]*cocinacsv[[#This Row],[Cantidad Ordenada]]</f>
        <v>81</v>
      </c>
    </row>
    <row r="1589" spans="1:13" x14ac:dyDescent="0.25">
      <c r="A1589">
        <v>646</v>
      </c>
      <c r="B1589">
        <v>12</v>
      </c>
      <c r="C1589" t="s">
        <v>19</v>
      </c>
      <c r="D1589" t="s">
        <v>1149</v>
      </c>
      <c r="E1589">
        <v>21</v>
      </c>
      <c r="F1589">
        <v>35</v>
      </c>
      <c r="G1589">
        <v>2</v>
      </c>
      <c r="H1589">
        <v>36</v>
      </c>
      <c r="I1589" t="s">
        <v>1136</v>
      </c>
      <c r="J1589">
        <f>cocinacsv[[#This Row],[Precio Unitario]]-cocinacsv[[#This Row],[Costo Unitario]]</f>
        <v>14</v>
      </c>
      <c r="K1589">
        <f>cocinacsv[[#This Row],[Precio Unitario]]</f>
        <v>35</v>
      </c>
      <c r="L1589" s="1">
        <f>(cocinacsv[[#This Row],[Ganancia neta]]*cocinacsv[[#This Row],[Cantidad Ordenada]])/(cocinacsv[[#This Row],[Precio Unitario]]*cocinacsv[[#This Row],[Cantidad Ordenada]])</f>
        <v>0.4</v>
      </c>
      <c r="M1589">
        <f>cocinacsv[[#This Row],[Ganancia bruta]]*cocinacsv[[#This Row],[Cantidad Ordenada]]</f>
        <v>70</v>
      </c>
    </row>
    <row r="1590" spans="1:13" x14ac:dyDescent="0.25">
      <c r="A1590">
        <v>647</v>
      </c>
      <c r="B1590">
        <v>12</v>
      </c>
      <c r="C1590" t="s">
        <v>46</v>
      </c>
      <c r="D1590" t="s">
        <v>1156</v>
      </c>
      <c r="E1590">
        <v>10</v>
      </c>
      <c r="F1590">
        <v>18</v>
      </c>
      <c r="G1590">
        <v>2</v>
      </c>
      <c r="H1590">
        <v>13</v>
      </c>
      <c r="I1590" t="s">
        <v>1137</v>
      </c>
      <c r="J1590">
        <f>cocinacsv[[#This Row],[Precio Unitario]]-cocinacsv[[#This Row],[Costo Unitario]]</f>
        <v>8</v>
      </c>
      <c r="K1590">
        <f>cocinacsv[[#This Row],[Precio Unitario]]</f>
        <v>18</v>
      </c>
      <c r="L1590" s="1">
        <f>(cocinacsv[[#This Row],[Ganancia neta]]*cocinacsv[[#This Row],[Cantidad Ordenada]])/(cocinacsv[[#This Row],[Precio Unitario]]*cocinacsv[[#This Row],[Cantidad Ordenada]])</f>
        <v>0.44444444444444442</v>
      </c>
      <c r="M1590">
        <f>cocinacsv[[#This Row],[Ganancia bruta]]*cocinacsv[[#This Row],[Cantidad Ordenada]]</f>
        <v>36</v>
      </c>
    </row>
    <row r="1591" spans="1:13" x14ac:dyDescent="0.25">
      <c r="A1591">
        <v>647</v>
      </c>
      <c r="B1591">
        <v>12</v>
      </c>
      <c r="C1591" t="s">
        <v>56</v>
      </c>
      <c r="D1591" t="s">
        <v>1141</v>
      </c>
      <c r="E1591">
        <v>19</v>
      </c>
      <c r="F1591">
        <v>31</v>
      </c>
      <c r="G1591">
        <v>2</v>
      </c>
      <c r="H1591">
        <v>26</v>
      </c>
      <c r="I1591" t="s">
        <v>1137</v>
      </c>
      <c r="J1591">
        <f>cocinacsv[[#This Row],[Precio Unitario]]-cocinacsv[[#This Row],[Costo Unitario]]</f>
        <v>12</v>
      </c>
      <c r="K1591">
        <f>cocinacsv[[#This Row],[Precio Unitario]]</f>
        <v>31</v>
      </c>
      <c r="L1591" s="1">
        <f>(cocinacsv[[#This Row],[Ganancia neta]]*cocinacsv[[#This Row],[Cantidad Ordenada]])/(cocinacsv[[#This Row],[Precio Unitario]]*cocinacsv[[#This Row],[Cantidad Ordenada]])</f>
        <v>0.38709677419354838</v>
      </c>
      <c r="M1591">
        <f>cocinacsv[[#This Row],[Ganancia bruta]]*cocinacsv[[#This Row],[Cantidad Ordenada]]</f>
        <v>62</v>
      </c>
    </row>
    <row r="1592" spans="1:13" x14ac:dyDescent="0.25">
      <c r="A1592">
        <v>648</v>
      </c>
      <c r="B1592">
        <v>9</v>
      </c>
      <c r="C1592" t="s">
        <v>30</v>
      </c>
      <c r="D1592" t="s">
        <v>1147</v>
      </c>
      <c r="E1592">
        <v>16</v>
      </c>
      <c r="F1592">
        <v>28</v>
      </c>
      <c r="G1592">
        <v>2</v>
      </c>
      <c r="H1592">
        <v>47</v>
      </c>
      <c r="I1592" t="s">
        <v>1136</v>
      </c>
      <c r="J1592">
        <f>cocinacsv[[#This Row],[Precio Unitario]]-cocinacsv[[#This Row],[Costo Unitario]]</f>
        <v>12</v>
      </c>
      <c r="K1592">
        <f>cocinacsv[[#This Row],[Precio Unitario]]</f>
        <v>28</v>
      </c>
      <c r="L1592" s="1">
        <f>(cocinacsv[[#This Row],[Ganancia neta]]*cocinacsv[[#This Row],[Cantidad Ordenada]])/(cocinacsv[[#This Row],[Precio Unitario]]*cocinacsv[[#This Row],[Cantidad Ordenada]])</f>
        <v>0.42857142857142855</v>
      </c>
      <c r="M1592">
        <f>cocinacsv[[#This Row],[Ganancia bruta]]*cocinacsv[[#This Row],[Cantidad Ordenada]]</f>
        <v>56</v>
      </c>
    </row>
    <row r="1593" spans="1:13" x14ac:dyDescent="0.25">
      <c r="A1593">
        <v>649</v>
      </c>
      <c r="B1593">
        <v>9</v>
      </c>
      <c r="C1593" t="s">
        <v>26</v>
      </c>
      <c r="D1593" t="s">
        <v>1145</v>
      </c>
      <c r="E1593">
        <v>17</v>
      </c>
      <c r="F1593">
        <v>29</v>
      </c>
      <c r="G1593">
        <v>3</v>
      </c>
      <c r="H1593">
        <v>22</v>
      </c>
      <c r="I1593" t="s">
        <v>1137</v>
      </c>
      <c r="J1593">
        <f>cocinacsv[[#This Row],[Precio Unitario]]-cocinacsv[[#This Row],[Costo Unitario]]</f>
        <v>12</v>
      </c>
      <c r="K1593">
        <f>cocinacsv[[#This Row],[Precio Unitario]]</f>
        <v>29</v>
      </c>
      <c r="L1593" s="1">
        <f>(cocinacsv[[#This Row],[Ganancia neta]]*cocinacsv[[#This Row],[Cantidad Ordenada]])/(cocinacsv[[#This Row],[Precio Unitario]]*cocinacsv[[#This Row],[Cantidad Ordenada]])</f>
        <v>0.41379310344827586</v>
      </c>
      <c r="M1593">
        <f>cocinacsv[[#This Row],[Ganancia bruta]]*cocinacsv[[#This Row],[Cantidad Ordenada]]</f>
        <v>87</v>
      </c>
    </row>
    <row r="1594" spans="1:13" x14ac:dyDescent="0.25">
      <c r="A1594">
        <v>649</v>
      </c>
      <c r="B1594">
        <v>9</v>
      </c>
      <c r="C1594" t="s">
        <v>30</v>
      </c>
      <c r="D1594" t="s">
        <v>1147</v>
      </c>
      <c r="E1594">
        <v>16</v>
      </c>
      <c r="F1594">
        <v>28</v>
      </c>
      <c r="G1594">
        <v>3</v>
      </c>
      <c r="H1594">
        <v>40</v>
      </c>
      <c r="I1594" t="s">
        <v>1136</v>
      </c>
      <c r="J1594">
        <f>cocinacsv[[#This Row],[Precio Unitario]]-cocinacsv[[#This Row],[Costo Unitario]]</f>
        <v>12</v>
      </c>
      <c r="K1594">
        <f>cocinacsv[[#This Row],[Precio Unitario]]</f>
        <v>28</v>
      </c>
      <c r="L1594" s="1">
        <f>(cocinacsv[[#This Row],[Ganancia neta]]*cocinacsv[[#This Row],[Cantidad Ordenada]])/(cocinacsv[[#This Row],[Precio Unitario]]*cocinacsv[[#This Row],[Cantidad Ordenada]])</f>
        <v>0.42857142857142855</v>
      </c>
      <c r="M1594">
        <f>cocinacsv[[#This Row],[Ganancia bruta]]*cocinacsv[[#This Row],[Cantidad Ordenada]]</f>
        <v>84</v>
      </c>
    </row>
    <row r="1595" spans="1:13" x14ac:dyDescent="0.25">
      <c r="A1595">
        <v>649</v>
      </c>
      <c r="B1595">
        <v>9</v>
      </c>
      <c r="C1595" t="s">
        <v>60</v>
      </c>
      <c r="D1595" t="s">
        <v>1158</v>
      </c>
      <c r="E1595">
        <v>15</v>
      </c>
      <c r="F1595">
        <v>25</v>
      </c>
      <c r="G1595">
        <v>1</v>
      </c>
      <c r="H1595">
        <v>32</v>
      </c>
      <c r="I1595" t="s">
        <v>1137</v>
      </c>
      <c r="J1595">
        <f>cocinacsv[[#This Row],[Precio Unitario]]-cocinacsv[[#This Row],[Costo Unitario]]</f>
        <v>10</v>
      </c>
      <c r="K1595">
        <f>cocinacsv[[#This Row],[Precio Unitario]]</f>
        <v>25</v>
      </c>
      <c r="L1595" s="1">
        <f>(cocinacsv[[#This Row],[Ganancia neta]]*cocinacsv[[#This Row],[Cantidad Ordenada]])/(cocinacsv[[#This Row],[Precio Unitario]]*cocinacsv[[#This Row],[Cantidad Ordenada]])</f>
        <v>0.4</v>
      </c>
      <c r="M1595">
        <f>cocinacsv[[#This Row],[Ganancia bruta]]*cocinacsv[[#This Row],[Cantidad Ordenada]]</f>
        <v>25</v>
      </c>
    </row>
    <row r="1596" spans="1:13" x14ac:dyDescent="0.25">
      <c r="A1596">
        <v>649</v>
      </c>
      <c r="B1596">
        <v>9</v>
      </c>
      <c r="C1596" t="s">
        <v>66</v>
      </c>
      <c r="D1596" t="s">
        <v>1153</v>
      </c>
      <c r="E1596">
        <v>12</v>
      </c>
      <c r="F1596">
        <v>20</v>
      </c>
      <c r="G1596">
        <v>3</v>
      </c>
      <c r="H1596">
        <v>15</v>
      </c>
      <c r="I1596" t="s">
        <v>1136</v>
      </c>
      <c r="J1596">
        <f>cocinacsv[[#This Row],[Precio Unitario]]-cocinacsv[[#This Row],[Costo Unitario]]</f>
        <v>8</v>
      </c>
      <c r="K1596">
        <f>cocinacsv[[#This Row],[Precio Unitario]]</f>
        <v>20</v>
      </c>
      <c r="L1596" s="1">
        <f>(cocinacsv[[#This Row],[Ganancia neta]]*cocinacsv[[#This Row],[Cantidad Ordenada]])/(cocinacsv[[#This Row],[Precio Unitario]]*cocinacsv[[#This Row],[Cantidad Ordenada]])</f>
        <v>0.4</v>
      </c>
      <c r="M1596">
        <f>cocinacsv[[#This Row],[Ganancia bruta]]*cocinacsv[[#This Row],[Cantidad Ordenada]]</f>
        <v>60</v>
      </c>
    </row>
    <row r="1597" spans="1:13" x14ac:dyDescent="0.25">
      <c r="A1597">
        <v>650</v>
      </c>
      <c r="B1597">
        <v>11</v>
      </c>
      <c r="C1597" t="s">
        <v>42</v>
      </c>
      <c r="D1597" t="s">
        <v>1155</v>
      </c>
      <c r="E1597">
        <v>13</v>
      </c>
      <c r="F1597">
        <v>21</v>
      </c>
      <c r="G1597">
        <v>2</v>
      </c>
      <c r="H1597">
        <v>18</v>
      </c>
      <c r="I1597" t="s">
        <v>1137</v>
      </c>
      <c r="J1597">
        <f>cocinacsv[[#This Row],[Precio Unitario]]-cocinacsv[[#This Row],[Costo Unitario]]</f>
        <v>8</v>
      </c>
      <c r="K1597">
        <f>cocinacsv[[#This Row],[Precio Unitario]]</f>
        <v>21</v>
      </c>
      <c r="L1597" s="1">
        <f>(cocinacsv[[#This Row],[Ganancia neta]]*cocinacsv[[#This Row],[Cantidad Ordenada]])/(cocinacsv[[#This Row],[Precio Unitario]]*cocinacsv[[#This Row],[Cantidad Ordenada]])</f>
        <v>0.38095238095238093</v>
      </c>
      <c r="M1597">
        <f>cocinacsv[[#This Row],[Ganancia bruta]]*cocinacsv[[#This Row],[Cantidad Ordenada]]</f>
        <v>42</v>
      </c>
    </row>
    <row r="1598" spans="1:13" x14ac:dyDescent="0.25">
      <c r="A1598">
        <v>650</v>
      </c>
      <c r="B1598">
        <v>11</v>
      </c>
      <c r="C1598" t="s">
        <v>26</v>
      </c>
      <c r="D1598" t="s">
        <v>1145</v>
      </c>
      <c r="E1598">
        <v>17</v>
      </c>
      <c r="F1598">
        <v>29</v>
      </c>
      <c r="G1598">
        <v>2</v>
      </c>
      <c r="H1598">
        <v>35</v>
      </c>
      <c r="I1598" t="s">
        <v>1137</v>
      </c>
      <c r="J1598">
        <f>cocinacsv[[#This Row],[Precio Unitario]]-cocinacsv[[#This Row],[Costo Unitario]]</f>
        <v>12</v>
      </c>
      <c r="K1598">
        <f>cocinacsv[[#This Row],[Precio Unitario]]</f>
        <v>29</v>
      </c>
      <c r="L1598" s="1">
        <f>(cocinacsv[[#This Row],[Ganancia neta]]*cocinacsv[[#This Row],[Cantidad Ordenada]])/(cocinacsv[[#This Row],[Precio Unitario]]*cocinacsv[[#This Row],[Cantidad Ordenada]])</f>
        <v>0.41379310344827586</v>
      </c>
      <c r="M1598">
        <f>cocinacsv[[#This Row],[Ganancia bruta]]*cocinacsv[[#This Row],[Cantidad Ordenada]]</f>
        <v>58</v>
      </c>
    </row>
    <row r="1599" spans="1:13" x14ac:dyDescent="0.25">
      <c r="A1599">
        <v>650</v>
      </c>
      <c r="B1599">
        <v>11</v>
      </c>
      <c r="C1599" t="s">
        <v>105</v>
      </c>
      <c r="D1599" t="s">
        <v>1150</v>
      </c>
      <c r="E1599">
        <v>19</v>
      </c>
      <c r="F1599">
        <v>32</v>
      </c>
      <c r="G1599">
        <v>1</v>
      </c>
      <c r="H1599">
        <v>12</v>
      </c>
      <c r="I1599" t="s">
        <v>1137</v>
      </c>
      <c r="J1599">
        <f>cocinacsv[[#This Row],[Precio Unitario]]-cocinacsv[[#This Row],[Costo Unitario]]</f>
        <v>13</v>
      </c>
      <c r="K1599">
        <f>cocinacsv[[#This Row],[Precio Unitario]]</f>
        <v>32</v>
      </c>
      <c r="L1599" s="1">
        <f>(cocinacsv[[#This Row],[Ganancia neta]]*cocinacsv[[#This Row],[Cantidad Ordenada]])/(cocinacsv[[#This Row],[Precio Unitario]]*cocinacsv[[#This Row],[Cantidad Ordenada]])</f>
        <v>0.40625</v>
      </c>
      <c r="M1599">
        <f>cocinacsv[[#This Row],[Ganancia bruta]]*cocinacsv[[#This Row],[Cantidad Ordenada]]</f>
        <v>32</v>
      </c>
    </row>
    <row r="1600" spans="1:13" x14ac:dyDescent="0.25">
      <c r="A1600">
        <v>650</v>
      </c>
      <c r="B1600">
        <v>11</v>
      </c>
      <c r="C1600" t="s">
        <v>19</v>
      </c>
      <c r="D1600" t="s">
        <v>1149</v>
      </c>
      <c r="E1600">
        <v>21</v>
      </c>
      <c r="F1600">
        <v>35</v>
      </c>
      <c r="G1600">
        <v>3</v>
      </c>
      <c r="H1600">
        <v>11</v>
      </c>
      <c r="I1600" t="s">
        <v>1136</v>
      </c>
      <c r="J1600">
        <f>cocinacsv[[#This Row],[Precio Unitario]]-cocinacsv[[#This Row],[Costo Unitario]]</f>
        <v>14</v>
      </c>
      <c r="K1600">
        <f>cocinacsv[[#This Row],[Precio Unitario]]</f>
        <v>35</v>
      </c>
      <c r="L1600" s="1">
        <f>(cocinacsv[[#This Row],[Ganancia neta]]*cocinacsv[[#This Row],[Cantidad Ordenada]])/(cocinacsv[[#This Row],[Precio Unitario]]*cocinacsv[[#This Row],[Cantidad Ordenada]])</f>
        <v>0.4</v>
      </c>
      <c r="M1600">
        <f>cocinacsv[[#This Row],[Ganancia bruta]]*cocinacsv[[#This Row],[Cantidad Ordenada]]</f>
        <v>105</v>
      </c>
    </row>
    <row r="1601" spans="1:13" x14ac:dyDescent="0.25">
      <c r="A1601">
        <v>651</v>
      </c>
      <c r="B1601">
        <v>16</v>
      </c>
      <c r="C1601" t="s">
        <v>34</v>
      </c>
      <c r="D1601" t="s">
        <v>1143</v>
      </c>
      <c r="E1601">
        <v>25</v>
      </c>
      <c r="F1601">
        <v>40</v>
      </c>
      <c r="G1601">
        <v>2</v>
      </c>
      <c r="H1601">
        <v>50</v>
      </c>
      <c r="I1601" t="s">
        <v>1136</v>
      </c>
      <c r="J1601">
        <f>cocinacsv[[#This Row],[Precio Unitario]]-cocinacsv[[#This Row],[Costo Unitario]]</f>
        <v>15</v>
      </c>
      <c r="K1601">
        <f>cocinacsv[[#This Row],[Precio Unitario]]</f>
        <v>40</v>
      </c>
      <c r="L1601" s="1">
        <f>(cocinacsv[[#This Row],[Ganancia neta]]*cocinacsv[[#This Row],[Cantidad Ordenada]])/(cocinacsv[[#This Row],[Precio Unitario]]*cocinacsv[[#This Row],[Cantidad Ordenada]])</f>
        <v>0.375</v>
      </c>
      <c r="M1601">
        <f>cocinacsv[[#This Row],[Ganancia bruta]]*cocinacsv[[#This Row],[Cantidad Ordenada]]</f>
        <v>80</v>
      </c>
    </row>
    <row r="1602" spans="1:13" x14ac:dyDescent="0.25">
      <c r="A1602">
        <v>651</v>
      </c>
      <c r="B1602">
        <v>16</v>
      </c>
      <c r="C1602" t="s">
        <v>42</v>
      </c>
      <c r="D1602" t="s">
        <v>1155</v>
      </c>
      <c r="E1602">
        <v>13</v>
      </c>
      <c r="F1602">
        <v>21</v>
      </c>
      <c r="G1602">
        <v>3</v>
      </c>
      <c r="H1602">
        <v>9</v>
      </c>
      <c r="I1602" t="s">
        <v>1136</v>
      </c>
      <c r="J1602">
        <f>cocinacsv[[#This Row],[Precio Unitario]]-cocinacsv[[#This Row],[Costo Unitario]]</f>
        <v>8</v>
      </c>
      <c r="K1602">
        <f>cocinacsv[[#This Row],[Precio Unitario]]</f>
        <v>21</v>
      </c>
      <c r="L1602" s="1">
        <f>(cocinacsv[[#This Row],[Ganancia neta]]*cocinacsv[[#This Row],[Cantidad Ordenada]])/(cocinacsv[[#This Row],[Precio Unitario]]*cocinacsv[[#This Row],[Cantidad Ordenada]])</f>
        <v>0.38095238095238093</v>
      </c>
      <c r="M1602">
        <f>cocinacsv[[#This Row],[Ganancia bruta]]*cocinacsv[[#This Row],[Cantidad Ordenada]]</f>
        <v>63</v>
      </c>
    </row>
    <row r="1603" spans="1:13" x14ac:dyDescent="0.25">
      <c r="A1603">
        <v>651</v>
      </c>
      <c r="B1603">
        <v>16</v>
      </c>
      <c r="C1603" t="s">
        <v>112</v>
      </c>
      <c r="D1603" t="s">
        <v>1146</v>
      </c>
      <c r="E1603">
        <v>20</v>
      </c>
      <c r="F1603">
        <v>33</v>
      </c>
      <c r="G1603">
        <v>2</v>
      </c>
      <c r="H1603">
        <v>29</v>
      </c>
      <c r="I1603" t="s">
        <v>1136</v>
      </c>
      <c r="J1603">
        <f>cocinacsv[[#This Row],[Precio Unitario]]-cocinacsv[[#This Row],[Costo Unitario]]</f>
        <v>13</v>
      </c>
      <c r="K1603">
        <f>cocinacsv[[#This Row],[Precio Unitario]]</f>
        <v>33</v>
      </c>
      <c r="L1603" s="1">
        <f>(cocinacsv[[#This Row],[Ganancia neta]]*cocinacsv[[#This Row],[Cantidad Ordenada]])/(cocinacsv[[#This Row],[Precio Unitario]]*cocinacsv[[#This Row],[Cantidad Ordenada]])</f>
        <v>0.39393939393939392</v>
      </c>
      <c r="M1603">
        <f>cocinacsv[[#This Row],[Ganancia bruta]]*cocinacsv[[#This Row],[Cantidad Ordenada]]</f>
        <v>66</v>
      </c>
    </row>
    <row r="1604" spans="1:13" x14ac:dyDescent="0.25">
      <c r="A1604">
        <v>652</v>
      </c>
      <c r="B1604">
        <v>14</v>
      </c>
      <c r="C1604" t="s">
        <v>56</v>
      </c>
      <c r="D1604" t="s">
        <v>1141</v>
      </c>
      <c r="E1604">
        <v>19</v>
      </c>
      <c r="F1604">
        <v>31</v>
      </c>
      <c r="G1604">
        <v>2</v>
      </c>
      <c r="H1604">
        <v>12</v>
      </c>
      <c r="I1604" t="s">
        <v>1136</v>
      </c>
      <c r="J1604">
        <f>cocinacsv[[#This Row],[Precio Unitario]]-cocinacsv[[#This Row],[Costo Unitario]]</f>
        <v>12</v>
      </c>
      <c r="K1604">
        <f>cocinacsv[[#This Row],[Precio Unitario]]</f>
        <v>31</v>
      </c>
      <c r="L1604" s="1">
        <f>(cocinacsv[[#This Row],[Ganancia neta]]*cocinacsv[[#This Row],[Cantidad Ordenada]])/(cocinacsv[[#This Row],[Precio Unitario]]*cocinacsv[[#This Row],[Cantidad Ordenada]])</f>
        <v>0.38709677419354838</v>
      </c>
      <c r="M1604">
        <f>cocinacsv[[#This Row],[Ganancia bruta]]*cocinacsv[[#This Row],[Cantidad Ordenada]]</f>
        <v>62</v>
      </c>
    </row>
    <row r="1605" spans="1:13" x14ac:dyDescent="0.25">
      <c r="A1605">
        <v>652</v>
      </c>
      <c r="B1605">
        <v>14</v>
      </c>
      <c r="C1605" t="s">
        <v>44</v>
      </c>
      <c r="D1605" t="s">
        <v>1144</v>
      </c>
      <c r="E1605">
        <v>22</v>
      </c>
      <c r="F1605">
        <v>36</v>
      </c>
      <c r="G1605">
        <v>3</v>
      </c>
      <c r="H1605">
        <v>38</v>
      </c>
      <c r="I1605" t="s">
        <v>1137</v>
      </c>
      <c r="J1605">
        <f>cocinacsv[[#This Row],[Precio Unitario]]-cocinacsv[[#This Row],[Costo Unitario]]</f>
        <v>14</v>
      </c>
      <c r="K1605">
        <f>cocinacsv[[#This Row],[Precio Unitario]]</f>
        <v>36</v>
      </c>
      <c r="L1605" s="1">
        <f>(cocinacsv[[#This Row],[Ganancia neta]]*cocinacsv[[#This Row],[Cantidad Ordenada]])/(cocinacsv[[#This Row],[Precio Unitario]]*cocinacsv[[#This Row],[Cantidad Ordenada]])</f>
        <v>0.3888888888888889</v>
      </c>
      <c r="M1605">
        <f>cocinacsv[[#This Row],[Ganancia bruta]]*cocinacsv[[#This Row],[Cantidad Ordenada]]</f>
        <v>108</v>
      </c>
    </row>
    <row r="1606" spans="1:13" x14ac:dyDescent="0.25">
      <c r="A1606">
        <v>653</v>
      </c>
      <c r="B1606">
        <v>13</v>
      </c>
      <c r="C1606" t="s">
        <v>30</v>
      </c>
      <c r="D1606" t="s">
        <v>1147</v>
      </c>
      <c r="E1606">
        <v>16</v>
      </c>
      <c r="F1606">
        <v>28</v>
      </c>
      <c r="G1606">
        <v>3</v>
      </c>
      <c r="H1606">
        <v>51</v>
      </c>
      <c r="I1606" t="s">
        <v>1137</v>
      </c>
      <c r="J1606">
        <f>cocinacsv[[#This Row],[Precio Unitario]]-cocinacsv[[#This Row],[Costo Unitario]]</f>
        <v>12</v>
      </c>
      <c r="K1606">
        <f>cocinacsv[[#This Row],[Precio Unitario]]</f>
        <v>28</v>
      </c>
      <c r="L1606" s="1">
        <f>(cocinacsv[[#This Row],[Ganancia neta]]*cocinacsv[[#This Row],[Cantidad Ordenada]])/(cocinacsv[[#This Row],[Precio Unitario]]*cocinacsv[[#This Row],[Cantidad Ordenada]])</f>
        <v>0.42857142857142855</v>
      </c>
      <c r="M1606">
        <f>cocinacsv[[#This Row],[Ganancia bruta]]*cocinacsv[[#This Row],[Cantidad Ordenada]]</f>
        <v>84</v>
      </c>
    </row>
    <row r="1607" spans="1:13" x14ac:dyDescent="0.25">
      <c r="A1607">
        <v>653</v>
      </c>
      <c r="B1607">
        <v>13</v>
      </c>
      <c r="C1607" t="s">
        <v>40</v>
      </c>
      <c r="D1607" t="s">
        <v>1140</v>
      </c>
      <c r="E1607">
        <v>18</v>
      </c>
      <c r="F1607">
        <v>30</v>
      </c>
      <c r="G1607">
        <v>3</v>
      </c>
      <c r="H1607">
        <v>46</v>
      </c>
      <c r="I1607" t="s">
        <v>1136</v>
      </c>
      <c r="J1607">
        <f>cocinacsv[[#This Row],[Precio Unitario]]-cocinacsv[[#This Row],[Costo Unitario]]</f>
        <v>12</v>
      </c>
      <c r="K1607">
        <f>cocinacsv[[#This Row],[Precio Unitario]]</f>
        <v>30</v>
      </c>
      <c r="L1607" s="1">
        <f>(cocinacsv[[#This Row],[Ganancia neta]]*cocinacsv[[#This Row],[Cantidad Ordenada]])/(cocinacsv[[#This Row],[Precio Unitario]]*cocinacsv[[#This Row],[Cantidad Ordenada]])</f>
        <v>0.4</v>
      </c>
      <c r="M1607">
        <f>cocinacsv[[#This Row],[Ganancia bruta]]*cocinacsv[[#This Row],[Cantidad Ordenada]]</f>
        <v>90</v>
      </c>
    </row>
    <row r="1608" spans="1:13" x14ac:dyDescent="0.25">
      <c r="A1608">
        <v>653</v>
      </c>
      <c r="B1608">
        <v>13</v>
      </c>
      <c r="C1608" t="s">
        <v>19</v>
      </c>
      <c r="D1608" t="s">
        <v>1149</v>
      </c>
      <c r="E1608">
        <v>21</v>
      </c>
      <c r="F1608">
        <v>35</v>
      </c>
      <c r="G1608">
        <v>2</v>
      </c>
      <c r="H1608">
        <v>53</v>
      </c>
      <c r="I1608" t="s">
        <v>1136</v>
      </c>
      <c r="J1608">
        <f>cocinacsv[[#This Row],[Precio Unitario]]-cocinacsv[[#This Row],[Costo Unitario]]</f>
        <v>14</v>
      </c>
      <c r="K1608">
        <f>cocinacsv[[#This Row],[Precio Unitario]]</f>
        <v>35</v>
      </c>
      <c r="L1608" s="1">
        <f>(cocinacsv[[#This Row],[Ganancia neta]]*cocinacsv[[#This Row],[Cantidad Ordenada]])/(cocinacsv[[#This Row],[Precio Unitario]]*cocinacsv[[#This Row],[Cantidad Ordenada]])</f>
        <v>0.4</v>
      </c>
      <c r="M1608">
        <f>cocinacsv[[#This Row],[Ganancia bruta]]*cocinacsv[[#This Row],[Cantidad Ordenada]]</f>
        <v>70</v>
      </c>
    </row>
    <row r="1609" spans="1:13" x14ac:dyDescent="0.25">
      <c r="A1609">
        <v>654</v>
      </c>
      <c r="B1609">
        <v>12</v>
      </c>
      <c r="C1609" t="s">
        <v>92</v>
      </c>
      <c r="D1609" t="s">
        <v>1151</v>
      </c>
      <c r="E1609">
        <v>13</v>
      </c>
      <c r="F1609">
        <v>22</v>
      </c>
      <c r="G1609">
        <v>1</v>
      </c>
      <c r="H1609">
        <v>31</v>
      </c>
      <c r="I1609" t="s">
        <v>1136</v>
      </c>
      <c r="J1609">
        <f>cocinacsv[[#This Row],[Precio Unitario]]-cocinacsv[[#This Row],[Costo Unitario]]</f>
        <v>9</v>
      </c>
      <c r="K1609">
        <f>cocinacsv[[#This Row],[Precio Unitario]]</f>
        <v>22</v>
      </c>
      <c r="L1609" s="1">
        <f>(cocinacsv[[#This Row],[Ganancia neta]]*cocinacsv[[#This Row],[Cantidad Ordenada]])/(cocinacsv[[#This Row],[Precio Unitario]]*cocinacsv[[#This Row],[Cantidad Ordenada]])</f>
        <v>0.40909090909090912</v>
      </c>
      <c r="M1609">
        <f>cocinacsv[[#This Row],[Ganancia bruta]]*cocinacsv[[#This Row],[Cantidad Ordenada]]</f>
        <v>22</v>
      </c>
    </row>
    <row r="1610" spans="1:13" x14ac:dyDescent="0.25">
      <c r="A1610">
        <v>654</v>
      </c>
      <c r="B1610">
        <v>12</v>
      </c>
      <c r="C1610" t="s">
        <v>66</v>
      </c>
      <c r="D1610" t="s">
        <v>1153</v>
      </c>
      <c r="E1610">
        <v>12</v>
      </c>
      <c r="F1610">
        <v>20</v>
      </c>
      <c r="G1610">
        <v>1</v>
      </c>
      <c r="H1610">
        <v>13</v>
      </c>
      <c r="I1610" t="s">
        <v>1136</v>
      </c>
      <c r="J1610">
        <f>cocinacsv[[#This Row],[Precio Unitario]]-cocinacsv[[#This Row],[Costo Unitario]]</f>
        <v>8</v>
      </c>
      <c r="K1610">
        <f>cocinacsv[[#This Row],[Precio Unitario]]</f>
        <v>20</v>
      </c>
      <c r="L1610" s="1">
        <f>(cocinacsv[[#This Row],[Ganancia neta]]*cocinacsv[[#This Row],[Cantidad Ordenada]])/(cocinacsv[[#This Row],[Precio Unitario]]*cocinacsv[[#This Row],[Cantidad Ordenada]])</f>
        <v>0.4</v>
      </c>
      <c r="M1610">
        <f>cocinacsv[[#This Row],[Ganancia bruta]]*cocinacsv[[#This Row],[Cantidad Ordenada]]</f>
        <v>20</v>
      </c>
    </row>
    <row r="1611" spans="1:13" x14ac:dyDescent="0.25">
      <c r="A1611">
        <v>655</v>
      </c>
      <c r="B1611">
        <v>5</v>
      </c>
      <c r="C1611" t="s">
        <v>56</v>
      </c>
      <c r="D1611" t="s">
        <v>1141</v>
      </c>
      <c r="E1611">
        <v>19</v>
      </c>
      <c r="F1611">
        <v>31</v>
      </c>
      <c r="G1611">
        <v>3</v>
      </c>
      <c r="H1611">
        <v>36</v>
      </c>
      <c r="I1611" t="s">
        <v>1137</v>
      </c>
      <c r="J1611">
        <f>cocinacsv[[#This Row],[Precio Unitario]]-cocinacsv[[#This Row],[Costo Unitario]]</f>
        <v>12</v>
      </c>
      <c r="K1611">
        <f>cocinacsv[[#This Row],[Precio Unitario]]</f>
        <v>31</v>
      </c>
      <c r="L1611" s="1">
        <f>(cocinacsv[[#This Row],[Ganancia neta]]*cocinacsv[[#This Row],[Cantidad Ordenada]])/(cocinacsv[[#This Row],[Precio Unitario]]*cocinacsv[[#This Row],[Cantidad Ordenada]])</f>
        <v>0.38709677419354838</v>
      </c>
      <c r="M1611">
        <f>cocinacsv[[#This Row],[Ganancia bruta]]*cocinacsv[[#This Row],[Cantidad Ordenada]]</f>
        <v>93</v>
      </c>
    </row>
    <row r="1612" spans="1:13" x14ac:dyDescent="0.25">
      <c r="A1612">
        <v>656</v>
      </c>
      <c r="B1612">
        <v>19</v>
      </c>
      <c r="C1612" t="s">
        <v>89</v>
      </c>
      <c r="D1612" t="s">
        <v>1154</v>
      </c>
      <c r="E1612">
        <v>14</v>
      </c>
      <c r="F1612">
        <v>23</v>
      </c>
      <c r="G1612">
        <v>1</v>
      </c>
      <c r="H1612">
        <v>13</v>
      </c>
      <c r="I1612" t="s">
        <v>1136</v>
      </c>
      <c r="J1612">
        <f>cocinacsv[[#This Row],[Precio Unitario]]-cocinacsv[[#This Row],[Costo Unitario]]</f>
        <v>9</v>
      </c>
      <c r="K1612">
        <f>cocinacsv[[#This Row],[Precio Unitario]]</f>
        <v>23</v>
      </c>
      <c r="L1612" s="1">
        <f>(cocinacsv[[#This Row],[Ganancia neta]]*cocinacsv[[#This Row],[Cantidad Ordenada]])/(cocinacsv[[#This Row],[Precio Unitario]]*cocinacsv[[#This Row],[Cantidad Ordenada]])</f>
        <v>0.39130434782608697</v>
      </c>
      <c r="M1612">
        <f>cocinacsv[[#This Row],[Ganancia bruta]]*cocinacsv[[#This Row],[Cantidad Ordenada]]</f>
        <v>23</v>
      </c>
    </row>
    <row r="1613" spans="1:13" x14ac:dyDescent="0.25">
      <c r="A1613">
        <v>656</v>
      </c>
      <c r="B1613">
        <v>19</v>
      </c>
      <c r="C1613" t="s">
        <v>66</v>
      </c>
      <c r="D1613" t="s">
        <v>1153</v>
      </c>
      <c r="E1613">
        <v>12</v>
      </c>
      <c r="F1613">
        <v>20</v>
      </c>
      <c r="G1613">
        <v>3</v>
      </c>
      <c r="H1613">
        <v>44</v>
      </c>
      <c r="I1613" t="s">
        <v>1137</v>
      </c>
      <c r="J1613">
        <f>cocinacsv[[#This Row],[Precio Unitario]]-cocinacsv[[#This Row],[Costo Unitario]]</f>
        <v>8</v>
      </c>
      <c r="K1613">
        <f>cocinacsv[[#This Row],[Precio Unitario]]</f>
        <v>20</v>
      </c>
      <c r="L1613" s="1">
        <f>(cocinacsv[[#This Row],[Ganancia neta]]*cocinacsv[[#This Row],[Cantidad Ordenada]])/(cocinacsv[[#This Row],[Precio Unitario]]*cocinacsv[[#This Row],[Cantidad Ordenada]])</f>
        <v>0.4</v>
      </c>
      <c r="M1613">
        <f>cocinacsv[[#This Row],[Ganancia bruta]]*cocinacsv[[#This Row],[Cantidad Ordenada]]</f>
        <v>60</v>
      </c>
    </row>
    <row r="1614" spans="1:13" x14ac:dyDescent="0.25">
      <c r="A1614">
        <v>656</v>
      </c>
      <c r="B1614">
        <v>19</v>
      </c>
      <c r="C1614" t="s">
        <v>53</v>
      </c>
      <c r="D1614" t="s">
        <v>1148</v>
      </c>
      <c r="E1614">
        <v>11</v>
      </c>
      <c r="F1614">
        <v>19</v>
      </c>
      <c r="G1614">
        <v>2</v>
      </c>
      <c r="H1614">
        <v>39</v>
      </c>
      <c r="I1614" t="s">
        <v>1137</v>
      </c>
      <c r="J1614">
        <f>cocinacsv[[#This Row],[Precio Unitario]]-cocinacsv[[#This Row],[Costo Unitario]]</f>
        <v>8</v>
      </c>
      <c r="K1614">
        <f>cocinacsv[[#This Row],[Precio Unitario]]</f>
        <v>19</v>
      </c>
      <c r="L1614" s="1">
        <f>(cocinacsv[[#This Row],[Ganancia neta]]*cocinacsv[[#This Row],[Cantidad Ordenada]])/(cocinacsv[[#This Row],[Precio Unitario]]*cocinacsv[[#This Row],[Cantidad Ordenada]])</f>
        <v>0.42105263157894735</v>
      </c>
      <c r="M1614">
        <f>cocinacsv[[#This Row],[Ganancia bruta]]*cocinacsv[[#This Row],[Cantidad Ordenada]]</f>
        <v>38</v>
      </c>
    </row>
    <row r="1615" spans="1:13" x14ac:dyDescent="0.25">
      <c r="A1615">
        <v>656</v>
      </c>
      <c r="B1615">
        <v>19</v>
      </c>
      <c r="C1615" t="s">
        <v>44</v>
      </c>
      <c r="D1615" t="s">
        <v>1144</v>
      </c>
      <c r="E1615">
        <v>22</v>
      </c>
      <c r="F1615">
        <v>36</v>
      </c>
      <c r="G1615">
        <v>1</v>
      </c>
      <c r="H1615">
        <v>14</v>
      </c>
      <c r="I1615" t="s">
        <v>1136</v>
      </c>
      <c r="J1615">
        <f>cocinacsv[[#This Row],[Precio Unitario]]-cocinacsv[[#This Row],[Costo Unitario]]</f>
        <v>14</v>
      </c>
      <c r="K1615">
        <f>cocinacsv[[#This Row],[Precio Unitario]]</f>
        <v>36</v>
      </c>
      <c r="L1615" s="1">
        <f>(cocinacsv[[#This Row],[Ganancia neta]]*cocinacsv[[#This Row],[Cantidad Ordenada]])/(cocinacsv[[#This Row],[Precio Unitario]]*cocinacsv[[#This Row],[Cantidad Ordenada]])</f>
        <v>0.3888888888888889</v>
      </c>
      <c r="M1615">
        <f>cocinacsv[[#This Row],[Ganancia bruta]]*cocinacsv[[#This Row],[Cantidad Ordenada]]</f>
        <v>36</v>
      </c>
    </row>
    <row r="1616" spans="1:13" x14ac:dyDescent="0.25">
      <c r="A1616">
        <v>657</v>
      </c>
      <c r="B1616">
        <v>1</v>
      </c>
      <c r="C1616" t="s">
        <v>34</v>
      </c>
      <c r="D1616" t="s">
        <v>1143</v>
      </c>
      <c r="E1616">
        <v>25</v>
      </c>
      <c r="F1616">
        <v>40</v>
      </c>
      <c r="G1616">
        <v>2</v>
      </c>
      <c r="H1616">
        <v>55</v>
      </c>
      <c r="I1616" t="s">
        <v>1137</v>
      </c>
      <c r="J1616">
        <f>cocinacsv[[#This Row],[Precio Unitario]]-cocinacsv[[#This Row],[Costo Unitario]]</f>
        <v>15</v>
      </c>
      <c r="K1616">
        <f>cocinacsv[[#This Row],[Precio Unitario]]</f>
        <v>40</v>
      </c>
      <c r="L1616" s="1">
        <f>(cocinacsv[[#This Row],[Ganancia neta]]*cocinacsv[[#This Row],[Cantidad Ordenada]])/(cocinacsv[[#This Row],[Precio Unitario]]*cocinacsv[[#This Row],[Cantidad Ordenada]])</f>
        <v>0.375</v>
      </c>
      <c r="M1616">
        <f>cocinacsv[[#This Row],[Ganancia bruta]]*cocinacsv[[#This Row],[Cantidad Ordenada]]</f>
        <v>80</v>
      </c>
    </row>
    <row r="1617" spans="1:13" x14ac:dyDescent="0.25">
      <c r="A1617">
        <v>657</v>
      </c>
      <c r="B1617">
        <v>1</v>
      </c>
      <c r="C1617" t="s">
        <v>89</v>
      </c>
      <c r="D1617" t="s">
        <v>1154</v>
      </c>
      <c r="E1617">
        <v>14</v>
      </c>
      <c r="F1617">
        <v>23</v>
      </c>
      <c r="G1617">
        <v>2</v>
      </c>
      <c r="H1617">
        <v>39</v>
      </c>
      <c r="I1617" t="s">
        <v>1137</v>
      </c>
      <c r="J1617">
        <f>cocinacsv[[#This Row],[Precio Unitario]]-cocinacsv[[#This Row],[Costo Unitario]]</f>
        <v>9</v>
      </c>
      <c r="K1617">
        <f>cocinacsv[[#This Row],[Precio Unitario]]</f>
        <v>23</v>
      </c>
      <c r="L1617" s="1">
        <f>(cocinacsv[[#This Row],[Ganancia neta]]*cocinacsv[[#This Row],[Cantidad Ordenada]])/(cocinacsv[[#This Row],[Precio Unitario]]*cocinacsv[[#This Row],[Cantidad Ordenada]])</f>
        <v>0.39130434782608697</v>
      </c>
      <c r="M1617">
        <f>cocinacsv[[#This Row],[Ganancia bruta]]*cocinacsv[[#This Row],[Cantidad Ordenada]]</f>
        <v>46</v>
      </c>
    </row>
    <row r="1618" spans="1:13" x14ac:dyDescent="0.25">
      <c r="A1618">
        <v>657</v>
      </c>
      <c r="B1618">
        <v>1</v>
      </c>
      <c r="C1618" t="s">
        <v>19</v>
      </c>
      <c r="D1618" t="s">
        <v>1149</v>
      </c>
      <c r="E1618">
        <v>21</v>
      </c>
      <c r="F1618">
        <v>35</v>
      </c>
      <c r="G1618">
        <v>2</v>
      </c>
      <c r="H1618">
        <v>40</v>
      </c>
      <c r="I1618" t="s">
        <v>1137</v>
      </c>
      <c r="J1618">
        <f>cocinacsv[[#This Row],[Precio Unitario]]-cocinacsv[[#This Row],[Costo Unitario]]</f>
        <v>14</v>
      </c>
      <c r="K1618">
        <f>cocinacsv[[#This Row],[Precio Unitario]]</f>
        <v>35</v>
      </c>
      <c r="L1618" s="1">
        <f>(cocinacsv[[#This Row],[Ganancia neta]]*cocinacsv[[#This Row],[Cantidad Ordenada]])/(cocinacsv[[#This Row],[Precio Unitario]]*cocinacsv[[#This Row],[Cantidad Ordenada]])</f>
        <v>0.4</v>
      </c>
      <c r="M1618">
        <f>cocinacsv[[#This Row],[Ganancia bruta]]*cocinacsv[[#This Row],[Cantidad Ordenada]]</f>
        <v>70</v>
      </c>
    </row>
    <row r="1619" spans="1:13" x14ac:dyDescent="0.25">
      <c r="A1619">
        <v>658</v>
      </c>
      <c r="B1619">
        <v>19</v>
      </c>
      <c r="C1619" t="s">
        <v>105</v>
      </c>
      <c r="D1619" t="s">
        <v>1150</v>
      </c>
      <c r="E1619">
        <v>19</v>
      </c>
      <c r="F1619">
        <v>32</v>
      </c>
      <c r="G1619">
        <v>1</v>
      </c>
      <c r="H1619">
        <v>21</v>
      </c>
      <c r="I1619" t="s">
        <v>1137</v>
      </c>
      <c r="J1619">
        <f>cocinacsv[[#This Row],[Precio Unitario]]-cocinacsv[[#This Row],[Costo Unitario]]</f>
        <v>13</v>
      </c>
      <c r="K1619">
        <f>cocinacsv[[#This Row],[Precio Unitario]]</f>
        <v>32</v>
      </c>
      <c r="L1619" s="1">
        <f>(cocinacsv[[#This Row],[Ganancia neta]]*cocinacsv[[#This Row],[Cantidad Ordenada]])/(cocinacsv[[#This Row],[Precio Unitario]]*cocinacsv[[#This Row],[Cantidad Ordenada]])</f>
        <v>0.40625</v>
      </c>
      <c r="M1619">
        <f>cocinacsv[[#This Row],[Ganancia bruta]]*cocinacsv[[#This Row],[Cantidad Ordenada]]</f>
        <v>32</v>
      </c>
    </row>
    <row r="1620" spans="1:13" x14ac:dyDescent="0.25">
      <c r="A1620">
        <v>658</v>
      </c>
      <c r="B1620">
        <v>19</v>
      </c>
      <c r="C1620" t="s">
        <v>50</v>
      </c>
      <c r="D1620" t="s">
        <v>1142</v>
      </c>
      <c r="E1620">
        <v>16</v>
      </c>
      <c r="F1620">
        <v>27</v>
      </c>
      <c r="G1620">
        <v>2</v>
      </c>
      <c r="H1620">
        <v>27</v>
      </c>
      <c r="I1620" t="s">
        <v>1137</v>
      </c>
      <c r="J1620">
        <f>cocinacsv[[#This Row],[Precio Unitario]]-cocinacsv[[#This Row],[Costo Unitario]]</f>
        <v>11</v>
      </c>
      <c r="K1620">
        <f>cocinacsv[[#This Row],[Precio Unitario]]</f>
        <v>27</v>
      </c>
      <c r="L1620" s="1">
        <f>(cocinacsv[[#This Row],[Ganancia neta]]*cocinacsv[[#This Row],[Cantidad Ordenada]])/(cocinacsv[[#This Row],[Precio Unitario]]*cocinacsv[[#This Row],[Cantidad Ordenada]])</f>
        <v>0.40740740740740738</v>
      </c>
      <c r="M1620">
        <f>cocinacsv[[#This Row],[Ganancia bruta]]*cocinacsv[[#This Row],[Cantidad Ordenada]]</f>
        <v>54</v>
      </c>
    </row>
    <row r="1621" spans="1:13" x14ac:dyDescent="0.25">
      <c r="A1621">
        <v>659</v>
      </c>
      <c r="B1621">
        <v>9</v>
      </c>
      <c r="C1621" t="s">
        <v>26</v>
      </c>
      <c r="D1621" t="s">
        <v>1145</v>
      </c>
      <c r="E1621">
        <v>17</v>
      </c>
      <c r="F1621">
        <v>29</v>
      </c>
      <c r="G1621">
        <v>3</v>
      </c>
      <c r="H1621">
        <v>31</v>
      </c>
      <c r="I1621" t="s">
        <v>1136</v>
      </c>
      <c r="J1621">
        <f>cocinacsv[[#This Row],[Precio Unitario]]-cocinacsv[[#This Row],[Costo Unitario]]</f>
        <v>12</v>
      </c>
      <c r="K1621">
        <f>cocinacsv[[#This Row],[Precio Unitario]]</f>
        <v>29</v>
      </c>
      <c r="L1621" s="1">
        <f>(cocinacsv[[#This Row],[Ganancia neta]]*cocinacsv[[#This Row],[Cantidad Ordenada]])/(cocinacsv[[#This Row],[Precio Unitario]]*cocinacsv[[#This Row],[Cantidad Ordenada]])</f>
        <v>0.41379310344827586</v>
      </c>
      <c r="M1621">
        <f>cocinacsv[[#This Row],[Ganancia bruta]]*cocinacsv[[#This Row],[Cantidad Ordenada]]</f>
        <v>87</v>
      </c>
    </row>
    <row r="1622" spans="1:13" x14ac:dyDescent="0.25">
      <c r="A1622">
        <v>660</v>
      </c>
      <c r="B1622">
        <v>19</v>
      </c>
      <c r="C1622" t="s">
        <v>53</v>
      </c>
      <c r="D1622" t="s">
        <v>1148</v>
      </c>
      <c r="E1622">
        <v>11</v>
      </c>
      <c r="F1622">
        <v>19</v>
      </c>
      <c r="G1622">
        <v>2</v>
      </c>
      <c r="H1622">
        <v>24</v>
      </c>
      <c r="I1622" t="s">
        <v>1137</v>
      </c>
      <c r="J1622">
        <f>cocinacsv[[#This Row],[Precio Unitario]]-cocinacsv[[#This Row],[Costo Unitario]]</f>
        <v>8</v>
      </c>
      <c r="K1622">
        <f>cocinacsv[[#This Row],[Precio Unitario]]</f>
        <v>19</v>
      </c>
      <c r="L1622" s="1">
        <f>(cocinacsv[[#This Row],[Ganancia neta]]*cocinacsv[[#This Row],[Cantidad Ordenada]])/(cocinacsv[[#This Row],[Precio Unitario]]*cocinacsv[[#This Row],[Cantidad Ordenada]])</f>
        <v>0.42105263157894735</v>
      </c>
      <c r="M1622">
        <f>cocinacsv[[#This Row],[Ganancia bruta]]*cocinacsv[[#This Row],[Cantidad Ordenada]]</f>
        <v>38</v>
      </c>
    </row>
    <row r="1623" spans="1:13" x14ac:dyDescent="0.25">
      <c r="A1623">
        <v>660</v>
      </c>
      <c r="B1623">
        <v>19</v>
      </c>
      <c r="C1623" t="s">
        <v>40</v>
      </c>
      <c r="D1623" t="s">
        <v>1140</v>
      </c>
      <c r="E1623">
        <v>18</v>
      </c>
      <c r="F1623">
        <v>30</v>
      </c>
      <c r="G1623">
        <v>3</v>
      </c>
      <c r="H1623">
        <v>16</v>
      </c>
      <c r="I1623" t="s">
        <v>1136</v>
      </c>
      <c r="J1623">
        <f>cocinacsv[[#This Row],[Precio Unitario]]-cocinacsv[[#This Row],[Costo Unitario]]</f>
        <v>12</v>
      </c>
      <c r="K1623">
        <f>cocinacsv[[#This Row],[Precio Unitario]]</f>
        <v>30</v>
      </c>
      <c r="L1623" s="1">
        <f>(cocinacsv[[#This Row],[Ganancia neta]]*cocinacsv[[#This Row],[Cantidad Ordenada]])/(cocinacsv[[#This Row],[Precio Unitario]]*cocinacsv[[#This Row],[Cantidad Ordenada]])</f>
        <v>0.4</v>
      </c>
      <c r="M1623">
        <f>cocinacsv[[#This Row],[Ganancia bruta]]*cocinacsv[[#This Row],[Cantidad Ordenada]]</f>
        <v>90</v>
      </c>
    </row>
    <row r="1624" spans="1:13" x14ac:dyDescent="0.25">
      <c r="A1624">
        <v>660</v>
      </c>
      <c r="B1624">
        <v>19</v>
      </c>
      <c r="C1624" t="s">
        <v>34</v>
      </c>
      <c r="D1624" t="s">
        <v>1143</v>
      </c>
      <c r="E1624">
        <v>25</v>
      </c>
      <c r="F1624">
        <v>40</v>
      </c>
      <c r="G1624">
        <v>2</v>
      </c>
      <c r="H1624">
        <v>5</v>
      </c>
      <c r="I1624" t="s">
        <v>1137</v>
      </c>
      <c r="J1624">
        <f>cocinacsv[[#This Row],[Precio Unitario]]-cocinacsv[[#This Row],[Costo Unitario]]</f>
        <v>15</v>
      </c>
      <c r="K1624">
        <f>cocinacsv[[#This Row],[Precio Unitario]]</f>
        <v>40</v>
      </c>
      <c r="L1624" s="1">
        <f>(cocinacsv[[#This Row],[Ganancia neta]]*cocinacsv[[#This Row],[Cantidad Ordenada]])/(cocinacsv[[#This Row],[Precio Unitario]]*cocinacsv[[#This Row],[Cantidad Ordenada]])</f>
        <v>0.375</v>
      </c>
      <c r="M1624">
        <f>cocinacsv[[#This Row],[Ganancia bruta]]*cocinacsv[[#This Row],[Cantidad Ordenada]]</f>
        <v>80</v>
      </c>
    </row>
    <row r="1625" spans="1:13" x14ac:dyDescent="0.25">
      <c r="A1625">
        <v>661</v>
      </c>
      <c r="B1625">
        <v>16</v>
      </c>
      <c r="C1625" t="s">
        <v>89</v>
      </c>
      <c r="D1625" t="s">
        <v>1154</v>
      </c>
      <c r="E1625">
        <v>14</v>
      </c>
      <c r="F1625">
        <v>23</v>
      </c>
      <c r="G1625">
        <v>3</v>
      </c>
      <c r="H1625">
        <v>56</v>
      </c>
      <c r="I1625" t="s">
        <v>1137</v>
      </c>
      <c r="J1625">
        <f>cocinacsv[[#This Row],[Precio Unitario]]-cocinacsv[[#This Row],[Costo Unitario]]</f>
        <v>9</v>
      </c>
      <c r="K1625">
        <f>cocinacsv[[#This Row],[Precio Unitario]]</f>
        <v>23</v>
      </c>
      <c r="L1625" s="1">
        <f>(cocinacsv[[#This Row],[Ganancia neta]]*cocinacsv[[#This Row],[Cantidad Ordenada]])/(cocinacsv[[#This Row],[Precio Unitario]]*cocinacsv[[#This Row],[Cantidad Ordenada]])</f>
        <v>0.39130434782608697</v>
      </c>
      <c r="M1625">
        <f>cocinacsv[[#This Row],[Ganancia bruta]]*cocinacsv[[#This Row],[Cantidad Ordenada]]</f>
        <v>69</v>
      </c>
    </row>
    <row r="1626" spans="1:13" x14ac:dyDescent="0.25">
      <c r="A1626">
        <v>661</v>
      </c>
      <c r="B1626">
        <v>16</v>
      </c>
      <c r="C1626" t="s">
        <v>56</v>
      </c>
      <c r="D1626" t="s">
        <v>1141</v>
      </c>
      <c r="E1626">
        <v>19</v>
      </c>
      <c r="F1626">
        <v>31</v>
      </c>
      <c r="G1626">
        <v>1</v>
      </c>
      <c r="H1626">
        <v>22</v>
      </c>
      <c r="I1626" t="s">
        <v>1137</v>
      </c>
      <c r="J1626">
        <f>cocinacsv[[#This Row],[Precio Unitario]]-cocinacsv[[#This Row],[Costo Unitario]]</f>
        <v>12</v>
      </c>
      <c r="K1626">
        <f>cocinacsv[[#This Row],[Precio Unitario]]</f>
        <v>31</v>
      </c>
      <c r="L1626" s="1">
        <f>(cocinacsv[[#This Row],[Ganancia neta]]*cocinacsv[[#This Row],[Cantidad Ordenada]])/(cocinacsv[[#This Row],[Precio Unitario]]*cocinacsv[[#This Row],[Cantidad Ordenada]])</f>
        <v>0.38709677419354838</v>
      </c>
      <c r="M1626">
        <f>cocinacsv[[#This Row],[Ganancia bruta]]*cocinacsv[[#This Row],[Cantidad Ordenada]]</f>
        <v>31</v>
      </c>
    </row>
    <row r="1627" spans="1:13" x14ac:dyDescent="0.25">
      <c r="A1627">
        <v>661</v>
      </c>
      <c r="B1627">
        <v>16</v>
      </c>
      <c r="C1627" t="s">
        <v>60</v>
      </c>
      <c r="D1627" t="s">
        <v>1158</v>
      </c>
      <c r="E1627">
        <v>15</v>
      </c>
      <c r="F1627">
        <v>25</v>
      </c>
      <c r="G1627">
        <v>2</v>
      </c>
      <c r="H1627">
        <v>30</v>
      </c>
      <c r="I1627" t="s">
        <v>1136</v>
      </c>
      <c r="J1627">
        <f>cocinacsv[[#This Row],[Precio Unitario]]-cocinacsv[[#This Row],[Costo Unitario]]</f>
        <v>10</v>
      </c>
      <c r="K1627">
        <f>cocinacsv[[#This Row],[Precio Unitario]]</f>
        <v>25</v>
      </c>
      <c r="L1627" s="1">
        <f>(cocinacsv[[#This Row],[Ganancia neta]]*cocinacsv[[#This Row],[Cantidad Ordenada]])/(cocinacsv[[#This Row],[Precio Unitario]]*cocinacsv[[#This Row],[Cantidad Ordenada]])</f>
        <v>0.4</v>
      </c>
      <c r="M1627">
        <f>cocinacsv[[#This Row],[Ganancia bruta]]*cocinacsv[[#This Row],[Cantidad Ordenada]]</f>
        <v>50</v>
      </c>
    </row>
    <row r="1628" spans="1:13" x14ac:dyDescent="0.25">
      <c r="A1628">
        <v>661</v>
      </c>
      <c r="B1628">
        <v>16</v>
      </c>
      <c r="C1628" t="s">
        <v>30</v>
      </c>
      <c r="D1628" t="s">
        <v>1147</v>
      </c>
      <c r="E1628">
        <v>16</v>
      </c>
      <c r="F1628">
        <v>28</v>
      </c>
      <c r="G1628">
        <v>2</v>
      </c>
      <c r="H1628">
        <v>27</v>
      </c>
      <c r="I1628" t="s">
        <v>1137</v>
      </c>
      <c r="J1628">
        <f>cocinacsv[[#This Row],[Precio Unitario]]-cocinacsv[[#This Row],[Costo Unitario]]</f>
        <v>12</v>
      </c>
      <c r="K1628">
        <f>cocinacsv[[#This Row],[Precio Unitario]]</f>
        <v>28</v>
      </c>
      <c r="L1628" s="1">
        <f>(cocinacsv[[#This Row],[Ganancia neta]]*cocinacsv[[#This Row],[Cantidad Ordenada]])/(cocinacsv[[#This Row],[Precio Unitario]]*cocinacsv[[#This Row],[Cantidad Ordenada]])</f>
        <v>0.42857142857142855</v>
      </c>
      <c r="M1628">
        <f>cocinacsv[[#This Row],[Ganancia bruta]]*cocinacsv[[#This Row],[Cantidad Ordenada]]</f>
        <v>56</v>
      </c>
    </row>
    <row r="1629" spans="1:13" x14ac:dyDescent="0.25">
      <c r="A1629">
        <v>662</v>
      </c>
      <c r="B1629">
        <v>15</v>
      </c>
      <c r="C1629" t="s">
        <v>75</v>
      </c>
      <c r="D1629" t="s">
        <v>1139</v>
      </c>
      <c r="E1629">
        <v>14</v>
      </c>
      <c r="F1629">
        <v>24</v>
      </c>
      <c r="G1629">
        <v>3</v>
      </c>
      <c r="H1629">
        <v>34</v>
      </c>
      <c r="I1629" t="s">
        <v>1136</v>
      </c>
      <c r="J1629">
        <f>cocinacsv[[#This Row],[Precio Unitario]]-cocinacsv[[#This Row],[Costo Unitario]]</f>
        <v>10</v>
      </c>
      <c r="K1629">
        <f>cocinacsv[[#This Row],[Precio Unitario]]</f>
        <v>24</v>
      </c>
      <c r="L1629" s="1">
        <f>(cocinacsv[[#This Row],[Ganancia neta]]*cocinacsv[[#This Row],[Cantidad Ordenada]])/(cocinacsv[[#This Row],[Precio Unitario]]*cocinacsv[[#This Row],[Cantidad Ordenada]])</f>
        <v>0.41666666666666669</v>
      </c>
      <c r="M1629">
        <f>cocinacsv[[#This Row],[Ganancia bruta]]*cocinacsv[[#This Row],[Cantidad Ordenada]]</f>
        <v>72</v>
      </c>
    </row>
    <row r="1630" spans="1:13" x14ac:dyDescent="0.25">
      <c r="A1630">
        <v>662</v>
      </c>
      <c r="B1630">
        <v>15</v>
      </c>
      <c r="C1630" t="s">
        <v>60</v>
      </c>
      <c r="D1630" t="s">
        <v>1158</v>
      </c>
      <c r="E1630">
        <v>15</v>
      </c>
      <c r="F1630">
        <v>25</v>
      </c>
      <c r="G1630">
        <v>1</v>
      </c>
      <c r="H1630">
        <v>10</v>
      </c>
      <c r="I1630" t="s">
        <v>1137</v>
      </c>
      <c r="J1630">
        <f>cocinacsv[[#This Row],[Precio Unitario]]-cocinacsv[[#This Row],[Costo Unitario]]</f>
        <v>10</v>
      </c>
      <c r="K1630">
        <f>cocinacsv[[#This Row],[Precio Unitario]]</f>
        <v>25</v>
      </c>
      <c r="L1630" s="1">
        <f>(cocinacsv[[#This Row],[Ganancia neta]]*cocinacsv[[#This Row],[Cantidad Ordenada]])/(cocinacsv[[#This Row],[Precio Unitario]]*cocinacsv[[#This Row],[Cantidad Ordenada]])</f>
        <v>0.4</v>
      </c>
      <c r="M1630">
        <f>cocinacsv[[#This Row],[Ganancia bruta]]*cocinacsv[[#This Row],[Cantidad Ordenada]]</f>
        <v>25</v>
      </c>
    </row>
    <row r="1631" spans="1:13" x14ac:dyDescent="0.25">
      <c r="A1631">
        <v>662</v>
      </c>
      <c r="B1631">
        <v>15</v>
      </c>
      <c r="C1631" t="s">
        <v>44</v>
      </c>
      <c r="D1631" t="s">
        <v>1144</v>
      </c>
      <c r="E1631">
        <v>22</v>
      </c>
      <c r="F1631">
        <v>36</v>
      </c>
      <c r="G1631">
        <v>1</v>
      </c>
      <c r="H1631">
        <v>41</v>
      </c>
      <c r="I1631" t="s">
        <v>1136</v>
      </c>
      <c r="J1631">
        <f>cocinacsv[[#This Row],[Precio Unitario]]-cocinacsv[[#This Row],[Costo Unitario]]</f>
        <v>14</v>
      </c>
      <c r="K1631">
        <f>cocinacsv[[#This Row],[Precio Unitario]]</f>
        <v>36</v>
      </c>
      <c r="L1631" s="1">
        <f>(cocinacsv[[#This Row],[Ganancia neta]]*cocinacsv[[#This Row],[Cantidad Ordenada]])/(cocinacsv[[#This Row],[Precio Unitario]]*cocinacsv[[#This Row],[Cantidad Ordenada]])</f>
        <v>0.3888888888888889</v>
      </c>
      <c r="M1631">
        <f>cocinacsv[[#This Row],[Ganancia bruta]]*cocinacsv[[#This Row],[Cantidad Ordenada]]</f>
        <v>36</v>
      </c>
    </row>
    <row r="1632" spans="1:13" x14ac:dyDescent="0.25">
      <c r="A1632">
        <v>663</v>
      </c>
      <c r="B1632">
        <v>3</v>
      </c>
      <c r="C1632" t="s">
        <v>46</v>
      </c>
      <c r="D1632" t="s">
        <v>1156</v>
      </c>
      <c r="E1632">
        <v>10</v>
      </c>
      <c r="F1632">
        <v>18</v>
      </c>
      <c r="G1632">
        <v>2</v>
      </c>
      <c r="H1632">
        <v>40</v>
      </c>
      <c r="I1632" t="s">
        <v>1137</v>
      </c>
      <c r="J1632">
        <f>cocinacsv[[#This Row],[Precio Unitario]]-cocinacsv[[#This Row],[Costo Unitario]]</f>
        <v>8</v>
      </c>
      <c r="K1632">
        <f>cocinacsv[[#This Row],[Precio Unitario]]</f>
        <v>18</v>
      </c>
      <c r="L1632" s="1">
        <f>(cocinacsv[[#This Row],[Ganancia neta]]*cocinacsv[[#This Row],[Cantidad Ordenada]])/(cocinacsv[[#This Row],[Precio Unitario]]*cocinacsv[[#This Row],[Cantidad Ordenada]])</f>
        <v>0.44444444444444442</v>
      </c>
      <c r="M1632">
        <f>cocinacsv[[#This Row],[Ganancia bruta]]*cocinacsv[[#This Row],[Cantidad Ordenada]]</f>
        <v>36</v>
      </c>
    </row>
    <row r="1633" spans="1:13" x14ac:dyDescent="0.25">
      <c r="A1633">
        <v>663</v>
      </c>
      <c r="B1633">
        <v>3</v>
      </c>
      <c r="C1633" t="s">
        <v>26</v>
      </c>
      <c r="D1633" t="s">
        <v>1145</v>
      </c>
      <c r="E1633">
        <v>17</v>
      </c>
      <c r="F1633">
        <v>29</v>
      </c>
      <c r="G1633">
        <v>2</v>
      </c>
      <c r="H1633">
        <v>5</v>
      </c>
      <c r="I1633" t="s">
        <v>1137</v>
      </c>
      <c r="J1633">
        <f>cocinacsv[[#This Row],[Precio Unitario]]-cocinacsv[[#This Row],[Costo Unitario]]</f>
        <v>12</v>
      </c>
      <c r="K1633">
        <f>cocinacsv[[#This Row],[Precio Unitario]]</f>
        <v>29</v>
      </c>
      <c r="L1633" s="1">
        <f>(cocinacsv[[#This Row],[Ganancia neta]]*cocinacsv[[#This Row],[Cantidad Ordenada]])/(cocinacsv[[#This Row],[Precio Unitario]]*cocinacsv[[#This Row],[Cantidad Ordenada]])</f>
        <v>0.41379310344827586</v>
      </c>
      <c r="M1633">
        <f>cocinacsv[[#This Row],[Ganancia bruta]]*cocinacsv[[#This Row],[Cantidad Ordenada]]</f>
        <v>58</v>
      </c>
    </row>
    <row r="1634" spans="1:13" x14ac:dyDescent="0.25">
      <c r="A1634">
        <v>663</v>
      </c>
      <c r="B1634">
        <v>3</v>
      </c>
      <c r="C1634" t="s">
        <v>66</v>
      </c>
      <c r="D1634" t="s">
        <v>1153</v>
      </c>
      <c r="E1634">
        <v>12</v>
      </c>
      <c r="F1634">
        <v>20</v>
      </c>
      <c r="G1634">
        <v>1</v>
      </c>
      <c r="H1634">
        <v>42</v>
      </c>
      <c r="I1634" t="s">
        <v>1137</v>
      </c>
      <c r="J1634">
        <f>cocinacsv[[#This Row],[Precio Unitario]]-cocinacsv[[#This Row],[Costo Unitario]]</f>
        <v>8</v>
      </c>
      <c r="K1634">
        <f>cocinacsv[[#This Row],[Precio Unitario]]</f>
        <v>20</v>
      </c>
      <c r="L1634" s="1">
        <f>(cocinacsv[[#This Row],[Ganancia neta]]*cocinacsv[[#This Row],[Cantidad Ordenada]])/(cocinacsv[[#This Row],[Precio Unitario]]*cocinacsv[[#This Row],[Cantidad Ordenada]])</f>
        <v>0.4</v>
      </c>
      <c r="M1634">
        <f>cocinacsv[[#This Row],[Ganancia bruta]]*cocinacsv[[#This Row],[Cantidad Ordenada]]</f>
        <v>20</v>
      </c>
    </row>
    <row r="1635" spans="1:13" x14ac:dyDescent="0.25">
      <c r="A1635">
        <v>664</v>
      </c>
      <c r="B1635">
        <v>20</v>
      </c>
      <c r="C1635" t="s">
        <v>46</v>
      </c>
      <c r="D1635" t="s">
        <v>1156</v>
      </c>
      <c r="E1635">
        <v>10</v>
      </c>
      <c r="F1635">
        <v>18</v>
      </c>
      <c r="G1635">
        <v>1</v>
      </c>
      <c r="H1635">
        <v>9</v>
      </c>
      <c r="I1635" t="s">
        <v>1136</v>
      </c>
      <c r="J1635">
        <f>cocinacsv[[#This Row],[Precio Unitario]]-cocinacsv[[#This Row],[Costo Unitario]]</f>
        <v>8</v>
      </c>
      <c r="K1635">
        <f>cocinacsv[[#This Row],[Precio Unitario]]</f>
        <v>18</v>
      </c>
      <c r="L1635" s="1">
        <f>(cocinacsv[[#This Row],[Ganancia neta]]*cocinacsv[[#This Row],[Cantidad Ordenada]])/(cocinacsv[[#This Row],[Precio Unitario]]*cocinacsv[[#This Row],[Cantidad Ordenada]])</f>
        <v>0.44444444444444442</v>
      </c>
      <c r="M1635">
        <f>cocinacsv[[#This Row],[Ganancia bruta]]*cocinacsv[[#This Row],[Cantidad Ordenada]]</f>
        <v>18</v>
      </c>
    </row>
    <row r="1636" spans="1:13" x14ac:dyDescent="0.25">
      <c r="A1636">
        <v>664</v>
      </c>
      <c r="B1636">
        <v>20</v>
      </c>
      <c r="C1636" t="s">
        <v>53</v>
      </c>
      <c r="D1636" t="s">
        <v>1148</v>
      </c>
      <c r="E1636">
        <v>11</v>
      </c>
      <c r="F1636">
        <v>19</v>
      </c>
      <c r="G1636">
        <v>2</v>
      </c>
      <c r="H1636">
        <v>42</v>
      </c>
      <c r="I1636" t="s">
        <v>1136</v>
      </c>
      <c r="J1636">
        <f>cocinacsv[[#This Row],[Precio Unitario]]-cocinacsv[[#This Row],[Costo Unitario]]</f>
        <v>8</v>
      </c>
      <c r="K1636">
        <f>cocinacsv[[#This Row],[Precio Unitario]]</f>
        <v>19</v>
      </c>
      <c r="L1636" s="1">
        <f>(cocinacsv[[#This Row],[Ganancia neta]]*cocinacsv[[#This Row],[Cantidad Ordenada]])/(cocinacsv[[#This Row],[Precio Unitario]]*cocinacsv[[#This Row],[Cantidad Ordenada]])</f>
        <v>0.42105263157894735</v>
      </c>
      <c r="M1636">
        <f>cocinacsv[[#This Row],[Ganancia bruta]]*cocinacsv[[#This Row],[Cantidad Ordenada]]</f>
        <v>38</v>
      </c>
    </row>
    <row r="1637" spans="1:13" x14ac:dyDescent="0.25">
      <c r="A1637">
        <v>664</v>
      </c>
      <c r="B1637">
        <v>20</v>
      </c>
      <c r="C1637" t="s">
        <v>92</v>
      </c>
      <c r="D1637" t="s">
        <v>1151</v>
      </c>
      <c r="E1637">
        <v>13</v>
      </c>
      <c r="F1637">
        <v>22</v>
      </c>
      <c r="G1637">
        <v>3</v>
      </c>
      <c r="H1637">
        <v>48</v>
      </c>
      <c r="I1637" t="s">
        <v>1137</v>
      </c>
      <c r="J1637">
        <f>cocinacsv[[#This Row],[Precio Unitario]]-cocinacsv[[#This Row],[Costo Unitario]]</f>
        <v>9</v>
      </c>
      <c r="K1637">
        <f>cocinacsv[[#This Row],[Precio Unitario]]</f>
        <v>22</v>
      </c>
      <c r="L1637" s="1">
        <f>(cocinacsv[[#This Row],[Ganancia neta]]*cocinacsv[[#This Row],[Cantidad Ordenada]])/(cocinacsv[[#This Row],[Precio Unitario]]*cocinacsv[[#This Row],[Cantidad Ordenada]])</f>
        <v>0.40909090909090912</v>
      </c>
      <c r="M1637">
        <f>cocinacsv[[#This Row],[Ganancia bruta]]*cocinacsv[[#This Row],[Cantidad Ordenada]]</f>
        <v>66</v>
      </c>
    </row>
    <row r="1638" spans="1:13" x14ac:dyDescent="0.25">
      <c r="A1638">
        <v>665</v>
      </c>
      <c r="B1638">
        <v>6</v>
      </c>
      <c r="C1638" t="s">
        <v>60</v>
      </c>
      <c r="D1638" t="s">
        <v>1158</v>
      </c>
      <c r="E1638">
        <v>15</v>
      </c>
      <c r="F1638">
        <v>25</v>
      </c>
      <c r="G1638">
        <v>3</v>
      </c>
      <c r="H1638">
        <v>25</v>
      </c>
      <c r="I1638" t="s">
        <v>1137</v>
      </c>
      <c r="J1638">
        <f>cocinacsv[[#This Row],[Precio Unitario]]-cocinacsv[[#This Row],[Costo Unitario]]</f>
        <v>10</v>
      </c>
      <c r="K1638">
        <f>cocinacsv[[#This Row],[Precio Unitario]]</f>
        <v>25</v>
      </c>
      <c r="L1638" s="1">
        <f>(cocinacsv[[#This Row],[Ganancia neta]]*cocinacsv[[#This Row],[Cantidad Ordenada]])/(cocinacsv[[#This Row],[Precio Unitario]]*cocinacsv[[#This Row],[Cantidad Ordenada]])</f>
        <v>0.4</v>
      </c>
      <c r="M1638">
        <f>cocinacsv[[#This Row],[Ganancia bruta]]*cocinacsv[[#This Row],[Cantidad Ordenada]]</f>
        <v>75</v>
      </c>
    </row>
    <row r="1639" spans="1:13" x14ac:dyDescent="0.25">
      <c r="A1639">
        <v>665</v>
      </c>
      <c r="B1639">
        <v>6</v>
      </c>
      <c r="C1639" t="s">
        <v>50</v>
      </c>
      <c r="D1639" t="s">
        <v>1142</v>
      </c>
      <c r="E1639">
        <v>16</v>
      </c>
      <c r="F1639">
        <v>27</v>
      </c>
      <c r="G1639">
        <v>2</v>
      </c>
      <c r="H1639">
        <v>15</v>
      </c>
      <c r="I1639" t="s">
        <v>1137</v>
      </c>
      <c r="J1639">
        <f>cocinacsv[[#This Row],[Precio Unitario]]-cocinacsv[[#This Row],[Costo Unitario]]</f>
        <v>11</v>
      </c>
      <c r="K1639">
        <f>cocinacsv[[#This Row],[Precio Unitario]]</f>
        <v>27</v>
      </c>
      <c r="L1639" s="1">
        <f>(cocinacsv[[#This Row],[Ganancia neta]]*cocinacsv[[#This Row],[Cantidad Ordenada]])/(cocinacsv[[#This Row],[Precio Unitario]]*cocinacsv[[#This Row],[Cantidad Ordenada]])</f>
        <v>0.40740740740740738</v>
      </c>
      <c r="M1639">
        <f>cocinacsv[[#This Row],[Ganancia bruta]]*cocinacsv[[#This Row],[Cantidad Ordenada]]</f>
        <v>54</v>
      </c>
    </row>
    <row r="1640" spans="1:13" x14ac:dyDescent="0.25">
      <c r="A1640">
        <v>666</v>
      </c>
      <c r="B1640">
        <v>8</v>
      </c>
      <c r="C1640" t="s">
        <v>66</v>
      </c>
      <c r="D1640" t="s">
        <v>1153</v>
      </c>
      <c r="E1640">
        <v>12</v>
      </c>
      <c r="F1640">
        <v>20</v>
      </c>
      <c r="G1640">
        <v>2</v>
      </c>
      <c r="H1640">
        <v>27</v>
      </c>
      <c r="I1640" t="s">
        <v>1137</v>
      </c>
      <c r="J1640">
        <f>cocinacsv[[#This Row],[Precio Unitario]]-cocinacsv[[#This Row],[Costo Unitario]]</f>
        <v>8</v>
      </c>
      <c r="K1640">
        <f>cocinacsv[[#This Row],[Precio Unitario]]</f>
        <v>20</v>
      </c>
      <c r="L1640" s="1">
        <f>(cocinacsv[[#This Row],[Ganancia neta]]*cocinacsv[[#This Row],[Cantidad Ordenada]])/(cocinacsv[[#This Row],[Precio Unitario]]*cocinacsv[[#This Row],[Cantidad Ordenada]])</f>
        <v>0.4</v>
      </c>
      <c r="M1640">
        <f>cocinacsv[[#This Row],[Ganancia bruta]]*cocinacsv[[#This Row],[Cantidad Ordenada]]</f>
        <v>40</v>
      </c>
    </row>
    <row r="1641" spans="1:13" x14ac:dyDescent="0.25">
      <c r="A1641">
        <v>667</v>
      </c>
      <c r="B1641">
        <v>6</v>
      </c>
      <c r="C1641" t="s">
        <v>44</v>
      </c>
      <c r="D1641" t="s">
        <v>1144</v>
      </c>
      <c r="E1641">
        <v>22</v>
      </c>
      <c r="F1641">
        <v>36</v>
      </c>
      <c r="G1641">
        <v>1</v>
      </c>
      <c r="H1641">
        <v>12</v>
      </c>
      <c r="I1641" t="s">
        <v>1136</v>
      </c>
      <c r="J1641">
        <f>cocinacsv[[#This Row],[Precio Unitario]]-cocinacsv[[#This Row],[Costo Unitario]]</f>
        <v>14</v>
      </c>
      <c r="K1641">
        <f>cocinacsv[[#This Row],[Precio Unitario]]</f>
        <v>36</v>
      </c>
      <c r="L1641" s="1">
        <f>(cocinacsv[[#This Row],[Ganancia neta]]*cocinacsv[[#This Row],[Cantidad Ordenada]])/(cocinacsv[[#This Row],[Precio Unitario]]*cocinacsv[[#This Row],[Cantidad Ordenada]])</f>
        <v>0.3888888888888889</v>
      </c>
      <c r="M1641">
        <f>cocinacsv[[#This Row],[Ganancia bruta]]*cocinacsv[[#This Row],[Cantidad Ordenada]]</f>
        <v>36</v>
      </c>
    </row>
    <row r="1642" spans="1:13" x14ac:dyDescent="0.25">
      <c r="A1642">
        <v>668</v>
      </c>
      <c r="B1642">
        <v>12</v>
      </c>
      <c r="C1642" t="s">
        <v>71</v>
      </c>
      <c r="D1642" t="s">
        <v>1157</v>
      </c>
      <c r="E1642">
        <v>15</v>
      </c>
      <c r="F1642">
        <v>26</v>
      </c>
      <c r="G1642">
        <v>3</v>
      </c>
      <c r="H1642">
        <v>59</v>
      </c>
      <c r="I1642" t="s">
        <v>1136</v>
      </c>
      <c r="J1642">
        <f>cocinacsv[[#This Row],[Precio Unitario]]-cocinacsv[[#This Row],[Costo Unitario]]</f>
        <v>11</v>
      </c>
      <c r="K1642">
        <f>cocinacsv[[#This Row],[Precio Unitario]]</f>
        <v>26</v>
      </c>
      <c r="L1642" s="1">
        <f>(cocinacsv[[#This Row],[Ganancia neta]]*cocinacsv[[#This Row],[Cantidad Ordenada]])/(cocinacsv[[#This Row],[Precio Unitario]]*cocinacsv[[#This Row],[Cantidad Ordenada]])</f>
        <v>0.42307692307692307</v>
      </c>
      <c r="M1642">
        <f>cocinacsv[[#This Row],[Ganancia bruta]]*cocinacsv[[#This Row],[Cantidad Ordenada]]</f>
        <v>78</v>
      </c>
    </row>
    <row r="1643" spans="1:13" x14ac:dyDescent="0.25">
      <c r="A1643">
        <v>668</v>
      </c>
      <c r="B1643">
        <v>12</v>
      </c>
      <c r="C1643" t="s">
        <v>75</v>
      </c>
      <c r="D1643" t="s">
        <v>1139</v>
      </c>
      <c r="E1643">
        <v>14</v>
      </c>
      <c r="F1643">
        <v>24</v>
      </c>
      <c r="G1643">
        <v>2</v>
      </c>
      <c r="H1643">
        <v>9</v>
      </c>
      <c r="I1643" t="s">
        <v>1137</v>
      </c>
      <c r="J1643">
        <f>cocinacsv[[#This Row],[Precio Unitario]]-cocinacsv[[#This Row],[Costo Unitario]]</f>
        <v>10</v>
      </c>
      <c r="K1643">
        <f>cocinacsv[[#This Row],[Precio Unitario]]</f>
        <v>24</v>
      </c>
      <c r="L1643" s="1">
        <f>(cocinacsv[[#This Row],[Ganancia neta]]*cocinacsv[[#This Row],[Cantidad Ordenada]])/(cocinacsv[[#This Row],[Precio Unitario]]*cocinacsv[[#This Row],[Cantidad Ordenada]])</f>
        <v>0.41666666666666669</v>
      </c>
      <c r="M1643">
        <f>cocinacsv[[#This Row],[Ganancia bruta]]*cocinacsv[[#This Row],[Cantidad Ordenada]]</f>
        <v>48</v>
      </c>
    </row>
    <row r="1644" spans="1:13" x14ac:dyDescent="0.25">
      <c r="A1644">
        <v>668</v>
      </c>
      <c r="B1644">
        <v>12</v>
      </c>
      <c r="C1644" t="s">
        <v>60</v>
      </c>
      <c r="D1644" t="s">
        <v>1158</v>
      </c>
      <c r="E1644">
        <v>15</v>
      </c>
      <c r="F1644">
        <v>25</v>
      </c>
      <c r="G1644">
        <v>3</v>
      </c>
      <c r="H1644">
        <v>47</v>
      </c>
      <c r="I1644" t="s">
        <v>1136</v>
      </c>
      <c r="J1644">
        <f>cocinacsv[[#This Row],[Precio Unitario]]-cocinacsv[[#This Row],[Costo Unitario]]</f>
        <v>10</v>
      </c>
      <c r="K1644">
        <f>cocinacsv[[#This Row],[Precio Unitario]]</f>
        <v>25</v>
      </c>
      <c r="L1644" s="1">
        <f>(cocinacsv[[#This Row],[Ganancia neta]]*cocinacsv[[#This Row],[Cantidad Ordenada]])/(cocinacsv[[#This Row],[Precio Unitario]]*cocinacsv[[#This Row],[Cantidad Ordenada]])</f>
        <v>0.4</v>
      </c>
      <c r="M1644">
        <f>cocinacsv[[#This Row],[Ganancia bruta]]*cocinacsv[[#This Row],[Cantidad Ordenada]]</f>
        <v>75</v>
      </c>
    </row>
    <row r="1645" spans="1:13" x14ac:dyDescent="0.25">
      <c r="A1645">
        <v>669</v>
      </c>
      <c r="B1645">
        <v>10</v>
      </c>
      <c r="C1645" t="s">
        <v>56</v>
      </c>
      <c r="D1645" t="s">
        <v>1141</v>
      </c>
      <c r="E1645">
        <v>19</v>
      </c>
      <c r="F1645">
        <v>31</v>
      </c>
      <c r="G1645">
        <v>1</v>
      </c>
      <c r="H1645">
        <v>13</v>
      </c>
      <c r="I1645" t="s">
        <v>1137</v>
      </c>
      <c r="J1645">
        <f>cocinacsv[[#This Row],[Precio Unitario]]-cocinacsv[[#This Row],[Costo Unitario]]</f>
        <v>12</v>
      </c>
      <c r="K1645">
        <f>cocinacsv[[#This Row],[Precio Unitario]]</f>
        <v>31</v>
      </c>
      <c r="L1645" s="1">
        <f>(cocinacsv[[#This Row],[Ganancia neta]]*cocinacsv[[#This Row],[Cantidad Ordenada]])/(cocinacsv[[#This Row],[Precio Unitario]]*cocinacsv[[#This Row],[Cantidad Ordenada]])</f>
        <v>0.38709677419354838</v>
      </c>
      <c r="M1645">
        <f>cocinacsv[[#This Row],[Ganancia bruta]]*cocinacsv[[#This Row],[Cantidad Ordenada]]</f>
        <v>31</v>
      </c>
    </row>
    <row r="1646" spans="1:13" x14ac:dyDescent="0.25">
      <c r="A1646">
        <v>669</v>
      </c>
      <c r="B1646">
        <v>10</v>
      </c>
      <c r="C1646" t="s">
        <v>50</v>
      </c>
      <c r="D1646" t="s">
        <v>1142</v>
      </c>
      <c r="E1646">
        <v>16</v>
      </c>
      <c r="F1646">
        <v>27</v>
      </c>
      <c r="G1646">
        <v>2</v>
      </c>
      <c r="H1646">
        <v>14</v>
      </c>
      <c r="I1646" t="s">
        <v>1137</v>
      </c>
      <c r="J1646">
        <f>cocinacsv[[#This Row],[Precio Unitario]]-cocinacsv[[#This Row],[Costo Unitario]]</f>
        <v>11</v>
      </c>
      <c r="K1646">
        <f>cocinacsv[[#This Row],[Precio Unitario]]</f>
        <v>27</v>
      </c>
      <c r="L1646" s="1">
        <f>(cocinacsv[[#This Row],[Ganancia neta]]*cocinacsv[[#This Row],[Cantidad Ordenada]])/(cocinacsv[[#This Row],[Precio Unitario]]*cocinacsv[[#This Row],[Cantidad Ordenada]])</f>
        <v>0.40740740740740738</v>
      </c>
      <c r="M1646">
        <f>cocinacsv[[#This Row],[Ganancia bruta]]*cocinacsv[[#This Row],[Cantidad Ordenada]]</f>
        <v>54</v>
      </c>
    </row>
    <row r="1647" spans="1:13" x14ac:dyDescent="0.25">
      <c r="A1647">
        <v>669</v>
      </c>
      <c r="B1647">
        <v>10</v>
      </c>
      <c r="C1647" t="s">
        <v>105</v>
      </c>
      <c r="D1647" t="s">
        <v>1150</v>
      </c>
      <c r="E1647">
        <v>19</v>
      </c>
      <c r="F1647">
        <v>32</v>
      </c>
      <c r="G1647">
        <v>3</v>
      </c>
      <c r="H1647">
        <v>42</v>
      </c>
      <c r="I1647" t="s">
        <v>1137</v>
      </c>
      <c r="J1647">
        <f>cocinacsv[[#This Row],[Precio Unitario]]-cocinacsv[[#This Row],[Costo Unitario]]</f>
        <v>13</v>
      </c>
      <c r="K1647">
        <f>cocinacsv[[#This Row],[Precio Unitario]]</f>
        <v>32</v>
      </c>
      <c r="L1647" s="1">
        <f>(cocinacsv[[#This Row],[Ganancia neta]]*cocinacsv[[#This Row],[Cantidad Ordenada]])/(cocinacsv[[#This Row],[Precio Unitario]]*cocinacsv[[#This Row],[Cantidad Ordenada]])</f>
        <v>0.40625</v>
      </c>
      <c r="M1647">
        <f>cocinacsv[[#This Row],[Ganancia bruta]]*cocinacsv[[#This Row],[Cantidad Ordenada]]</f>
        <v>96</v>
      </c>
    </row>
    <row r="1648" spans="1:13" x14ac:dyDescent="0.25">
      <c r="A1648">
        <v>670</v>
      </c>
      <c r="B1648">
        <v>16</v>
      </c>
      <c r="C1648" t="s">
        <v>89</v>
      </c>
      <c r="D1648" t="s">
        <v>1154</v>
      </c>
      <c r="E1648">
        <v>14</v>
      </c>
      <c r="F1648">
        <v>23</v>
      </c>
      <c r="G1648">
        <v>1</v>
      </c>
      <c r="H1648">
        <v>26</v>
      </c>
      <c r="I1648" t="s">
        <v>1136</v>
      </c>
      <c r="J1648">
        <f>cocinacsv[[#This Row],[Precio Unitario]]-cocinacsv[[#This Row],[Costo Unitario]]</f>
        <v>9</v>
      </c>
      <c r="K1648">
        <f>cocinacsv[[#This Row],[Precio Unitario]]</f>
        <v>23</v>
      </c>
      <c r="L1648" s="1">
        <f>(cocinacsv[[#This Row],[Ganancia neta]]*cocinacsv[[#This Row],[Cantidad Ordenada]])/(cocinacsv[[#This Row],[Precio Unitario]]*cocinacsv[[#This Row],[Cantidad Ordenada]])</f>
        <v>0.39130434782608697</v>
      </c>
      <c r="M1648">
        <f>cocinacsv[[#This Row],[Ganancia bruta]]*cocinacsv[[#This Row],[Cantidad Ordenada]]</f>
        <v>23</v>
      </c>
    </row>
    <row r="1649" spans="1:13" x14ac:dyDescent="0.25">
      <c r="A1649">
        <v>670</v>
      </c>
      <c r="B1649">
        <v>16</v>
      </c>
      <c r="C1649" t="s">
        <v>19</v>
      </c>
      <c r="D1649" t="s">
        <v>1149</v>
      </c>
      <c r="E1649">
        <v>21</v>
      </c>
      <c r="F1649">
        <v>35</v>
      </c>
      <c r="G1649">
        <v>1</v>
      </c>
      <c r="H1649">
        <v>17</v>
      </c>
      <c r="I1649" t="s">
        <v>1137</v>
      </c>
      <c r="J1649">
        <f>cocinacsv[[#This Row],[Precio Unitario]]-cocinacsv[[#This Row],[Costo Unitario]]</f>
        <v>14</v>
      </c>
      <c r="K1649">
        <f>cocinacsv[[#This Row],[Precio Unitario]]</f>
        <v>35</v>
      </c>
      <c r="L1649" s="1">
        <f>(cocinacsv[[#This Row],[Ganancia neta]]*cocinacsv[[#This Row],[Cantidad Ordenada]])/(cocinacsv[[#This Row],[Precio Unitario]]*cocinacsv[[#This Row],[Cantidad Ordenada]])</f>
        <v>0.4</v>
      </c>
      <c r="M1649">
        <f>cocinacsv[[#This Row],[Ganancia bruta]]*cocinacsv[[#This Row],[Cantidad Ordenada]]</f>
        <v>35</v>
      </c>
    </row>
    <row r="1650" spans="1:13" x14ac:dyDescent="0.25">
      <c r="A1650">
        <v>670</v>
      </c>
      <c r="B1650">
        <v>16</v>
      </c>
      <c r="C1650" t="s">
        <v>44</v>
      </c>
      <c r="D1650" t="s">
        <v>1144</v>
      </c>
      <c r="E1650">
        <v>22</v>
      </c>
      <c r="F1650">
        <v>36</v>
      </c>
      <c r="G1650">
        <v>1</v>
      </c>
      <c r="H1650">
        <v>32</v>
      </c>
      <c r="I1650" t="s">
        <v>1136</v>
      </c>
      <c r="J1650">
        <f>cocinacsv[[#This Row],[Precio Unitario]]-cocinacsv[[#This Row],[Costo Unitario]]</f>
        <v>14</v>
      </c>
      <c r="K1650">
        <f>cocinacsv[[#This Row],[Precio Unitario]]</f>
        <v>36</v>
      </c>
      <c r="L1650" s="1">
        <f>(cocinacsv[[#This Row],[Ganancia neta]]*cocinacsv[[#This Row],[Cantidad Ordenada]])/(cocinacsv[[#This Row],[Precio Unitario]]*cocinacsv[[#This Row],[Cantidad Ordenada]])</f>
        <v>0.3888888888888889</v>
      </c>
      <c r="M1650">
        <f>cocinacsv[[#This Row],[Ganancia bruta]]*cocinacsv[[#This Row],[Cantidad Ordenada]]</f>
        <v>36</v>
      </c>
    </row>
    <row r="1651" spans="1:13" x14ac:dyDescent="0.25">
      <c r="A1651">
        <v>671</v>
      </c>
      <c r="B1651">
        <v>17</v>
      </c>
      <c r="C1651" t="s">
        <v>19</v>
      </c>
      <c r="D1651" t="s">
        <v>1149</v>
      </c>
      <c r="E1651">
        <v>21</v>
      </c>
      <c r="F1651">
        <v>35</v>
      </c>
      <c r="G1651">
        <v>2</v>
      </c>
      <c r="H1651">
        <v>29</v>
      </c>
      <c r="I1651" t="s">
        <v>1137</v>
      </c>
      <c r="J1651">
        <f>cocinacsv[[#This Row],[Precio Unitario]]-cocinacsv[[#This Row],[Costo Unitario]]</f>
        <v>14</v>
      </c>
      <c r="K1651">
        <f>cocinacsv[[#This Row],[Precio Unitario]]</f>
        <v>35</v>
      </c>
      <c r="L1651" s="1">
        <f>(cocinacsv[[#This Row],[Ganancia neta]]*cocinacsv[[#This Row],[Cantidad Ordenada]])/(cocinacsv[[#This Row],[Precio Unitario]]*cocinacsv[[#This Row],[Cantidad Ordenada]])</f>
        <v>0.4</v>
      </c>
      <c r="M1651">
        <f>cocinacsv[[#This Row],[Ganancia bruta]]*cocinacsv[[#This Row],[Cantidad Ordenada]]</f>
        <v>70</v>
      </c>
    </row>
    <row r="1652" spans="1:13" x14ac:dyDescent="0.25">
      <c r="A1652">
        <v>671</v>
      </c>
      <c r="B1652">
        <v>17</v>
      </c>
      <c r="C1652" t="s">
        <v>60</v>
      </c>
      <c r="D1652" t="s">
        <v>1158</v>
      </c>
      <c r="E1652">
        <v>15</v>
      </c>
      <c r="F1652">
        <v>25</v>
      </c>
      <c r="G1652">
        <v>2</v>
      </c>
      <c r="H1652">
        <v>32</v>
      </c>
      <c r="I1652" t="s">
        <v>1136</v>
      </c>
      <c r="J1652">
        <f>cocinacsv[[#This Row],[Precio Unitario]]-cocinacsv[[#This Row],[Costo Unitario]]</f>
        <v>10</v>
      </c>
      <c r="K1652">
        <f>cocinacsv[[#This Row],[Precio Unitario]]</f>
        <v>25</v>
      </c>
      <c r="L1652" s="1">
        <f>(cocinacsv[[#This Row],[Ganancia neta]]*cocinacsv[[#This Row],[Cantidad Ordenada]])/(cocinacsv[[#This Row],[Precio Unitario]]*cocinacsv[[#This Row],[Cantidad Ordenada]])</f>
        <v>0.4</v>
      </c>
      <c r="M1652">
        <f>cocinacsv[[#This Row],[Ganancia bruta]]*cocinacsv[[#This Row],[Cantidad Ordenada]]</f>
        <v>50</v>
      </c>
    </row>
    <row r="1653" spans="1:13" x14ac:dyDescent="0.25">
      <c r="A1653">
        <v>671</v>
      </c>
      <c r="B1653">
        <v>17</v>
      </c>
      <c r="C1653" t="s">
        <v>105</v>
      </c>
      <c r="D1653" t="s">
        <v>1150</v>
      </c>
      <c r="E1653">
        <v>19</v>
      </c>
      <c r="F1653">
        <v>32</v>
      </c>
      <c r="G1653">
        <v>2</v>
      </c>
      <c r="H1653">
        <v>34</v>
      </c>
      <c r="I1653" t="s">
        <v>1136</v>
      </c>
      <c r="J1653">
        <f>cocinacsv[[#This Row],[Precio Unitario]]-cocinacsv[[#This Row],[Costo Unitario]]</f>
        <v>13</v>
      </c>
      <c r="K1653">
        <f>cocinacsv[[#This Row],[Precio Unitario]]</f>
        <v>32</v>
      </c>
      <c r="L1653" s="1">
        <f>(cocinacsv[[#This Row],[Ganancia neta]]*cocinacsv[[#This Row],[Cantidad Ordenada]])/(cocinacsv[[#This Row],[Precio Unitario]]*cocinacsv[[#This Row],[Cantidad Ordenada]])</f>
        <v>0.40625</v>
      </c>
      <c r="M1653">
        <f>cocinacsv[[#This Row],[Ganancia bruta]]*cocinacsv[[#This Row],[Cantidad Ordenada]]</f>
        <v>64</v>
      </c>
    </row>
    <row r="1654" spans="1:13" x14ac:dyDescent="0.25">
      <c r="A1654">
        <v>672</v>
      </c>
      <c r="B1654">
        <v>12</v>
      </c>
      <c r="C1654" t="s">
        <v>105</v>
      </c>
      <c r="D1654" t="s">
        <v>1150</v>
      </c>
      <c r="E1654">
        <v>19</v>
      </c>
      <c r="F1654">
        <v>32</v>
      </c>
      <c r="G1654">
        <v>3</v>
      </c>
      <c r="H1654">
        <v>21</v>
      </c>
      <c r="I1654" t="s">
        <v>1137</v>
      </c>
      <c r="J1654">
        <f>cocinacsv[[#This Row],[Precio Unitario]]-cocinacsv[[#This Row],[Costo Unitario]]</f>
        <v>13</v>
      </c>
      <c r="K1654">
        <f>cocinacsv[[#This Row],[Precio Unitario]]</f>
        <v>32</v>
      </c>
      <c r="L1654" s="1">
        <f>(cocinacsv[[#This Row],[Ganancia neta]]*cocinacsv[[#This Row],[Cantidad Ordenada]])/(cocinacsv[[#This Row],[Precio Unitario]]*cocinacsv[[#This Row],[Cantidad Ordenada]])</f>
        <v>0.40625</v>
      </c>
      <c r="M1654">
        <f>cocinacsv[[#This Row],[Ganancia bruta]]*cocinacsv[[#This Row],[Cantidad Ordenada]]</f>
        <v>96</v>
      </c>
    </row>
    <row r="1655" spans="1:13" x14ac:dyDescent="0.25">
      <c r="A1655">
        <v>672</v>
      </c>
      <c r="B1655">
        <v>12</v>
      </c>
      <c r="C1655" t="s">
        <v>42</v>
      </c>
      <c r="D1655" t="s">
        <v>1155</v>
      </c>
      <c r="E1655">
        <v>13</v>
      </c>
      <c r="F1655">
        <v>21</v>
      </c>
      <c r="G1655">
        <v>2</v>
      </c>
      <c r="H1655">
        <v>15</v>
      </c>
      <c r="I1655" t="s">
        <v>1137</v>
      </c>
      <c r="J1655">
        <f>cocinacsv[[#This Row],[Precio Unitario]]-cocinacsv[[#This Row],[Costo Unitario]]</f>
        <v>8</v>
      </c>
      <c r="K1655">
        <f>cocinacsv[[#This Row],[Precio Unitario]]</f>
        <v>21</v>
      </c>
      <c r="L1655" s="1">
        <f>(cocinacsv[[#This Row],[Ganancia neta]]*cocinacsv[[#This Row],[Cantidad Ordenada]])/(cocinacsv[[#This Row],[Precio Unitario]]*cocinacsv[[#This Row],[Cantidad Ordenada]])</f>
        <v>0.38095238095238093</v>
      </c>
      <c r="M1655">
        <f>cocinacsv[[#This Row],[Ganancia bruta]]*cocinacsv[[#This Row],[Cantidad Ordenada]]</f>
        <v>42</v>
      </c>
    </row>
    <row r="1656" spans="1:13" x14ac:dyDescent="0.25">
      <c r="A1656">
        <v>672</v>
      </c>
      <c r="B1656">
        <v>12</v>
      </c>
      <c r="C1656" t="s">
        <v>53</v>
      </c>
      <c r="D1656" t="s">
        <v>1148</v>
      </c>
      <c r="E1656">
        <v>11</v>
      </c>
      <c r="F1656">
        <v>19</v>
      </c>
      <c r="G1656">
        <v>1</v>
      </c>
      <c r="H1656">
        <v>42</v>
      </c>
      <c r="I1656" t="s">
        <v>1136</v>
      </c>
      <c r="J1656">
        <f>cocinacsv[[#This Row],[Precio Unitario]]-cocinacsv[[#This Row],[Costo Unitario]]</f>
        <v>8</v>
      </c>
      <c r="K1656">
        <f>cocinacsv[[#This Row],[Precio Unitario]]</f>
        <v>19</v>
      </c>
      <c r="L1656" s="1">
        <f>(cocinacsv[[#This Row],[Ganancia neta]]*cocinacsv[[#This Row],[Cantidad Ordenada]])/(cocinacsv[[#This Row],[Precio Unitario]]*cocinacsv[[#This Row],[Cantidad Ordenada]])</f>
        <v>0.42105263157894735</v>
      </c>
      <c r="M1656">
        <f>cocinacsv[[#This Row],[Ganancia bruta]]*cocinacsv[[#This Row],[Cantidad Ordenada]]</f>
        <v>19</v>
      </c>
    </row>
    <row r="1657" spans="1:13" x14ac:dyDescent="0.25">
      <c r="A1657">
        <v>673</v>
      </c>
      <c r="B1657">
        <v>20</v>
      </c>
      <c r="C1657" t="s">
        <v>34</v>
      </c>
      <c r="D1657" t="s">
        <v>1143</v>
      </c>
      <c r="E1657">
        <v>25</v>
      </c>
      <c r="F1657">
        <v>40</v>
      </c>
      <c r="G1657">
        <v>2</v>
      </c>
      <c r="H1657">
        <v>13</v>
      </c>
      <c r="I1657" t="s">
        <v>1136</v>
      </c>
      <c r="J1657">
        <f>cocinacsv[[#This Row],[Precio Unitario]]-cocinacsv[[#This Row],[Costo Unitario]]</f>
        <v>15</v>
      </c>
      <c r="K1657">
        <f>cocinacsv[[#This Row],[Precio Unitario]]</f>
        <v>40</v>
      </c>
      <c r="L1657" s="1">
        <f>(cocinacsv[[#This Row],[Ganancia neta]]*cocinacsv[[#This Row],[Cantidad Ordenada]])/(cocinacsv[[#This Row],[Precio Unitario]]*cocinacsv[[#This Row],[Cantidad Ordenada]])</f>
        <v>0.375</v>
      </c>
      <c r="M1657">
        <f>cocinacsv[[#This Row],[Ganancia bruta]]*cocinacsv[[#This Row],[Cantidad Ordenada]]</f>
        <v>80</v>
      </c>
    </row>
    <row r="1658" spans="1:13" x14ac:dyDescent="0.25">
      <c r="A1658">
        <v>673</v>
      </c>
      <c r="B1658">
        <v>20</v>
      </c>
      <c r="C1658" t="s">
        <v>19</v>
      </c>
      <c r="D1658" t="s">
        <v>1149</v>
      </c>
      <c r="E1658">
        <v>21</v>
      </c>
      <c r="F1658">
        <v>35</v>
      </c>
      <c r="G1658">
        <v>3</v>
      </c>
      <c r="H1658">
        <v>10</v>
      </c>
      <c r="I1658" t="s">
        <v>1136</v>
      </c>
      <c r="J1658">
        <f>cocinacsv[[#This Row],[Precio Unitario]]-cocinacsv[[#This Row],[Costo Unitario]]</f>
        <v>14</v>
      </c>
      <c r="K1658">
        <f>cocinacsv[[#This Row],[Precio Unitario]]</f>
        <v>35</v>
      </c>
      <c r="L1658" s="1">
        <f>(cocinacsv[[#This Row],[Ganancia neta]]*cocinacsv[[#This Row],[Cantidad Ordenada]])/(cocinacsv[[#This Row],[Precio Unitario]]*cocinacsv[[#This Row],[Cantidad Ordenada]])</f>
        <v>0.4</v>
      </c>
      <c r="M1658">
        <f>cocinacsv[[#This Row],[Ganancia bruta]]*cocinacsv[[#This Row],[Cantidad Ordenada]]</f>
        <v>105</v>
      </c>
    </row>
    <row r="1659" spans="1:13" x14ac:dyDescent="0.25">
      <c r="A1659">
        <v>673</v>
      </c>
      <c r="B1659">
        <v>20</v>
      </c>
      <c r="C1659" t="s">
        <v>40</v>
      </c>
      <c r="D1659" t="s">
        <v>1140</v>
      </c>
      <c r="E1659">
        <v>18</v>
      </c>
      <c r="F1659">
        <v>30</v>
      </c>
      <c r="G1659">
        <v>1</v>
      </c>
      <c r="H1659">
        <v>25</v>
      </c>
      <c r="I1659" t="s">
        <v>1136</v>
      </c>
      <c r="J1659">
        <f>cocinacsv[[#This Row],[Precio Unitario]]-cocinacsv[[#This Row],[Costo Unitario]]</f>
        <v>12</v>
      </c>
      <c r="K1659">
        <f>cocinacsv[[#This Row],[Precio Unitario]]</f>
        <v>30</v>
      </c>
      <c r="L1659" s="1">
        <f>(cocinacsv[[#This Row],[Ganancia neta]]*cocinacsv[[#This Row],[Cantidad Ordenada]])/(cocinacsv[[#This Row],[Precio Unitario]]*cocinacsv[[#This Row],[Cantidad Ordenada]])</f>
        <v>0.4</v>
      </c>
      <c r="M1659">
        <f>cocinacsv[[#This Row],[Ganancia bruta]]*cocinacsv[[#This Row],[Cantidad Ordenada]]</f>
        <v>30</v>
      </c>
    </row>
    <row r="1660" spans="1:13" x14ac:dyDescent="0.25">
      <c r="A1660">
        <v>673</v>
      </c>
      <c r="B1660">
        <v>20</v>
      </c>
      <c r="C1660" t="s">
        <v>60</v>
      </c>
      <c r="D1660" t="s">
        <v>1158</v>
      </c>
      <c r="E1660">
        <v>15</v>
      </c>
      <c r="F1660">
        <v>25</v>
      </c>
      <c r="G1660">
        <v>2</v>
      </c>
      <c r="H1660">
        <v>45</v>
      </c>
      <c r="I1660" t="s">
        <v>1137</v>
      </c>
      <c r="J1660">
        <f>cocinacsv[[#This Row],[Precio Unitario]]-cocinacsv[[#This Row],[Costo Unitario]]</f>
        <v>10</v>
      </c>
      <c r="K1660">
        <f>cocinacsv[[#This Row],[Precio Unitario]]</f>
        <v>25</v>
      </c>
      <c r="L1660" s="1">
        <f>(cocinacsv[[#This Row],[Ganancia neta]]*cocinacsv[[#This Row],[Cantidad Ordenada]])/(cocinacsv[[#This Row],[Precio Unitario]]*cocinacsv[[#This Row],[Cantidad Ordenada]])</f>
        <v>0.4</v>
      </c>
      <c r="M1660">
        <f>cocinacsv[[#This Row],[Ganancia bruta]]*cocinacsv[[#This Row],[Cantidad Ordenada]]</f>
        <v>50</v>
      </c>
    </row>
    <row r="1661" spans="1:13" x14ac:dyDescent="0.25">
      <c r="A1661">
        <v>674</v>
      </c>
      <c r="B1661">
        <v>1</v>
      </c>
      <c r="C1661" t="s">
        <v>53</v>
      </c>
      <c r="D1661" t="s">
        <v>1148</v>
      </c>
      <c r="E1661">
        <v>11</v>
      </c>
      <c r="F1661">
        <v>19</v>
      </c>
      <c r="G1661">
        <v>3</v>
      </c>
      <c r="H1661">
        <v>11</v>
      </c>
      <c r="I1661" t="s">
        <v>1136</v>
      </c>
      <c r="J1661">
        <f>cocinacsv[[#This Row],[Precio Unitario]]-cocinacsv[[#This Row],[Costo Unitario]]</f>
        <v>8</v>
      </c>
      <c r="K1661">
        <f>cocinacsv[[#This Row],[Precio Unitario]]</f>
        <v>19</v>
      </c>
      <c r="L1661" s="1">
        <f>(cocinacsv[[#This Row],[Ganancia neta]]*cocinacsv[[#This Row],[Cantidad Ordenada]])/(cocinacsv[[#This Row],[Precio Unitario]]*cocinacsv[[#This Row],[Cantidad Ordenada]])</f>
        <v>0.42105263157894735</v>
      </c>
      <c r="M1661">
        <f>cocinacsv[[#This Row],[Ganancia bruta]]*cocinacsv[[#This Row],[Cantidad Ordenada]]</f>
        <v>57</v>
      </c>
    </row>
    <row r="1662" spans="1:13" x14ac:dyDescent="0.25">
      <c r="A1662">
        <v>674</v>
      </c>
      <c r="B1662">
        <v>1</v>
      </c>
      <c r="C1662" t="s">
        <v>46</v>
      </c>
      <c r="D1662" t="s">
        <v>1156</v>
      </c>
      <c r="E1662">
        <v>10</v>
      </c>
      <c r="F1662">
        <v>18</v>
      </c>
      <c r="G1662">
        <v>2</v>
      </c>
      <c r="H1662">
        <v>12</v>
      </c>
      <c r="I1662" t="s">
        <v>1136</v>
      </c>
      <c r="J1662">
        <f>cocinacsv[[#This Row],[Precio Unitario]]-cocinacsv[[#This Row],[Costo Unitario]]</f>
        <v>8</v>
      </c>
      <c r="K1662">
        <f>cocinacsv[[#This Row],[Precio Unitario]]</f>
        <v>18</v>
      </c>
      <c r="L1662" s="1">
        <f>(cocinacsv[[#This Row],[Ganancia neta]]*cocinacsv[[#This Row],[Cantidad Ordenada]])/(cocinacsv[[#This Row],[Precio Unitario]]*cocinacsv[[#This Row],[Cantidad Ordenada]])</f>
        <v>0.44444444444444442</v>
      </c>
      <c r="M1662">
        <f>cocinacsv[[#This Row],[Ganancia bruta]]*cocinacsv[[#This Row],[Cantidad Ordenada]]</f>
        <v>36</v>
      </c>
    </row>
    <row r="1663" spans="1:13" x14ac:dyDescent="0.25">
      <c r="A1663">
        <v>674</v>
      </c>
      <c r="B1663">
        <v>1</v>
      </c>
      <c r="C1663" t="s">
        <v>56</v>
      </c>
      <c r="D1663" t="s">
        <v>1141</v>
      </c>
      <c r="E1663">
        <v>19</v>
      </c>
      <c r="F1663">
        <v>31</v>
      </c>
      <c r="G1663">
        <v>3</v>
      </c>
      <c r="H1663">
        <v>7</v>
      </c>
      <c r="I1663" t="s">
        <v>1137</v>
      </c>
      <c r="J1663">
        <f>cocinacsv[[#This Row],[Precio Unitario]]-cocinacsv[[#This Row],[Costo Unitario]]</f>
        <v>12</v>
      </c>
      <c r="K1663">
        <f>cocinacsv[[#This Row],[Precio Unitario]]</f>
        <v>31</v>
      </c>
      <c r="L1663" s="1">
        <f>(cocinacsv[[#This Row],[Ganancia neta]]*cocinacsv[[#This Row],[Cantidad Ordenada]])/(cocinacsv[[#This Row],[Precio Unitario]]*cocinacsv[[#This Row],[Cantidad Ordenada]])</f>
        <v>0.38709677419354838</v>
      </c>
      <c r="M1663">
        <f>cocinacsv[[#This Row],[Ganancia bruta]]*cocinacsv[[#This Row],[Cantidad Ordenada]]</f>
        <v>93</v>
      </c>
    </row>
    <row r="1664" spans="1:13" x14ac:dyDescent="0.25">
      <c r="A1664">
        <v>674</v>
      </c>
      <c r="B1664">
        <v>1</v>
      </c>
      <c r="C1664" t="s">
        <v>42</v>
      </c>
      <c r="D1664" t="s">
        <v>1155</v>
      </c>
      <c r="E1664">
        <v>13</v>
      </c>
      <c r="F1664">
        <v>21</v>
      </c>
      <c r="G1664">
        <v>1</v>
      </c>
      <c r="H1664">
        <v>35</v>
      </c>
      <c r="I1664" t="s">
        <v>1136</v>
      </c>
      <c r="J1664">
        <f>cocinacsv[[#This Row],[Precio Unitario]]-cocinacsv[[#This Row],[Costo Unitario]]</f>
        <v>8</v>
      </c>
      <c r="K1664">
        <f>cocinacsv[[#This Row],[Precio Unitario]]</f>
        <v>21</v>
      </c>
      <c r="L1664" s="1">
        <f>(cocinacsv[[#This Row],[Ganancia neta]]*cocinacsv[[#This Row],[Cantidad Ordenada]])/(cocinacsv[[#This Row],[Precio Unitario]]*cocinacsv[[#This Row],[Cantidad Ordenada]])</f>
        <v>0.38095238095238093</v>
      </c>
      <c r="M1664">
        <f>cocinacsv[[#This Row],[Ganancia bruta]]*cocinacsv[[#This Row],[Cantidad Ordenada]]</f>
        <v>21</v>
      </c>
    </row>
    <row r="1665" spans="1:13" x14ac:dyDescent="0.25">
      <c r="A1665">
        <v>675</v>
      </c>
      <c r="B1665">
        <v>5</v>
      </c>
      <c r="C1665" t="s">
        <v>60</v>
      </c>
      <c r="D1665" t="s">
        <v>1158</v>
      </c>
      <c r="E1665">
        <v>15</v>
      </c>
      <c r="F1665">
        <v>25</v>
      </c>
      <c r="G1665">
        <v>1</v>
      </c>
      <c r="H1665">
        <v>8</v>
      </c>
      <c r="I1665" t="s">
        <v>1136</v>
      </c>
      <c r="J1665">
        <f>cocinacsv[[#This Row],[Precio Unitario]]-cocinacsv[[#This Row],[Costo Unitario]]</f>
        <v>10</v>
      </c>
      <c r="K1665">
        <f>cocinacsv[[#This Row],[Precio Unitario]]</f>
        <v>25</v>
      </c>
      <c r="L1665" s="1">
        <f>(cocinacsv[[#This Row],[Ganancia neta]]*cocinacsv[[#This Row],[Cantidad Ordenada]])/(cocinacsv[[#This Row],[Precio Unitario]]*cocinacsv[[#This Row],[Cantidad Ordenada]])</f>
        <v>0.4</v>
      </c>
      <c r="M1665">
        <f>cocinacsv[[#This Row],[Ganancia bruta]]*cocinacsv[[#This Row],[Cantidad Ordenada]]</f>
        <v>25</v>
      </c>
    </row>
    <row r="1666" spans="1:13" x14ac:dyDescent="0.25">
      <c r="A1666">
        <v>675</v>
      </c>
      <c r="B1666">
        <v>5</v>
      </c>
      <c r="C1666" t="s">
        <v>66</v>
      </c>
      <c r="D1666" t="s">
        <v>1153</v>
      </c>
      <c r="E1666">
        <v>12</v>
      </c>
      <c r="F1666">
        <v>20</v>
      </c>
      <c r="G1666">
        <v>3</v>
      </c>
      <c r="H1666">
        <v>54</v>
      </c>
      <c r="I1666" t="s">
        <v>1137</v>
      </c>
      <c r="J1666">
        <f>cocinacsv[[#This Row],[Precio Unitario]]-cocinacsv[[#This Row],[Costo Unitario]]</f>
        <v>8</v>
      </c>
      <c r="K1666">
        <f>cocinacsv[[#This Row],[Precio Unitario]]</f>
        <v>20</v>
      </c>
      <c r="L1666" s="1">
        <f>(cocinacsv[[#This Row],[Ganancia neta]]*cocinacsv[[#This Row],[Cantidad Ordenada]])/(cocinacsv[[#This Row],[Precio Unitario]]*cocinacsv[[#This Row],[Cantidad Ordenada]])</f>
        <v>0.4</v>
      </c>
      <c r="M1666">
        <f>cocinacsv[[#This Row],[Ganancia bruta]]*cocinacsv[[#This Row],[Cantidad Ordenada]]</f>
        <v>60</v>
      </c>
    </row>
    <row r="1667" spans="1:13" x14ac:dyDescent="0.25">
      <c r="A1667">
        <v>675</v>
      </c>
      <c r="B1667">
        <v>5</v>
      </c>
      <c r="C1667" t="s">
        <v>44</v>
      </c>
      <c r="D1667" t="s">
        <v>1144</v>
      </c>
      <c r="E1667">
        <v>22</v>
      </c>
      <c r="F1667">
        <v>36</v>
      </c>
      <c r="G1667">
        <v>3</v>
      </c>
      <c r="H1667">
        <v>59</v>
      </c>
      <c r="I1667" t="s">
        <v>1136</v>
      </c>
      <c r="J1667">
        <f>cocinacsv[[#This Row],[Precio Unitario]]-cocinacsv[[#This Row],[Costo Unitario]]</f>
        <v>14</v>
      </c>
      <c r="K1667">
        <f>cocinacsv[[#This Row],[Precio Unitario]]</f>
        <v>36</v>
      </c>
      <c r="L1667" s="1">
        <f>(cocinacsv[[#This Row],[Ganancia neta]]*cocinacsv[[#This Row],[Cantidad Ordenada]])/(cocinacsv[[#This Row],[Precio Unitario]]*cocinacsv[[#This Row],[Cantidad Ordenada]])</f>
        <v>0.3888888888888889</v>
      </c>
      <c r="M1667">
        <f>cocinacsv[[#This Row],[Ganancia bruta]]*cocinacsv[[#This Row],[Cantidad Ordenada]]</f>
        <v>108</v>
      </c>
    </row>
    <row r="1668" spans="1:13" x14ac:dyDescent="0.25">
      <c r="A1668">
        <v>676</v>
      </c>
      <c r="B1668">
        <v>7</v>
      </c>
      <c r="C1668" t="s">
        <v>56</v>
      </c>
      <c r="D1668" t="s">
        <v>1141</v>
      </c>
      <c r="E1668">
        <v>19</v>
      </c>
      <c r="F1668">
        <v>31</v>
      </c>
      <c r="G1668">
        <v>1</v>
      </c>
      <c r="H1668">
        <v>45</v>
      </c>
      <c r="I1668" t="s">
        <v>1136</v>
      </c>
      <c r="J1668">
        <f>cocinacsv[[#This Row],[Precio Unitario]]-cocinacsv[[#This Row],[Costo Unitario]]</f>
        <v>12</v>
      </c>
      <c r="K1668">
        <f>cocinacsv[[#This Row],[Precio Unitario]]</f>
        <v>31</v>
      </c>
      <c r="L1668" s="1">
        <f>(cocinacsv[[#This Row],[Ganancia neta]]*cocinacsv[[#This Row],[Cantidad Ordenada]])/(cocinacsv[[#This Row],[Precio Unitario]]*cocinacsv[[#This Row],[Cantidad Ordenada]])</f>
        <v>0.38709677419354838</v>
      </c>
      <c r="M1668">
        <f>cocinacsv[[#This Row],[Ganancia bruta]]*cocinacsv[[#This Row],[Cantidad Ordenada]]</f>
        <v>31</v>
      </c>
    </row>
    <row r="1669" spans="1:13" x14ac:dyDescent="0.25">
      <c r="A1669">
        <v>676</v>
      </c>
      <c r="B1669">
        <v>7</v>
      </c>
      <c r="C1669" t="s">
        <v>89</v>
      </c>
      <c r="D1669" t="s">
        <v>1154</v>
      </c>
      <c r="E1669">
        <v>14</v>
      </c>
      <c r="F1669">
        <v>23</v>
      </c>
      <c r="G1669">
        <v>1</v>
      </c>
      <c r="H1669">
        <v>40</v>
      </c>
      <c r="I1669" t="s">
        <v>1137</v>
      </c>
      <c r="J1669">
        <f>cocinacsv[[#This Row],[Precio Unitario]]-cocinacsv[[#This Row],[Costo Unitario]]</f>
        <v>9</v>
      </c>
      <c r="K1669">
        <f>cocinacsv[[#This Row],[Precio Unitario]]</f>
        <v>23</v>
      </c>
      <c r="L1669" s="1">
        <f>(cocinacsv[[#This Row],[Ganancia neta]]*cocinacsv[[#This Row],[Cantidad Ordenada]])/(cocinacsv[[#This Row],[Precio Unitario]]*cocinacsv[[#This Row],[Cantidad Ordenada]])</f>
        <v>0.39130434782608697</v>
      </c>
      <c r="M1669">
        <f>cocinacsv[[#This Row],[Ganancia bruta]]*cocinacsv[[#This Row],[Cantidad Ordenada]]</f>
        <v>23</v>
      </c>
    </row>
    <row r="1670" spans="1:13" x14ac:dyDescent="0.25">
      <c r="A1670">
        <v>676</v>
      </c>
      <c r="B1670">
        <v>7</v>
      </c>
      <c r="C1670" t="s">
        <v>30</v>
      </c>
      <c r="D1670" t="s">
        <v>1147</v>
      </c>
      <c r="E1670">
        <v>16</v>
      </c>
      <c r="F1670">
        <v>28</v>
      </c>
      <c r="G1670">
        <v>1</v>
      </c>
      <c r="H1670">
        <v>12</v>
      </c>
      <c r="I1670" t="s">
        <v>1137</v>
      </c>
      <c r="J1670">
        <f>cocinacsv[[#This Row],[Precio Unitario]]-cocinacsv[[#This Row],[Costo Unitario]]</f>
        <v>12</v>
      </c>
      <c r="K1670">
        <f>cocinacsv[[#This Row],[Precio Unitario]]</f>
        <v>28</v>
      </c>
      <c r="L1670" s="1">
        <f>(cocinacsv[[#This Row],[Ganancia neta]]*cocinacsv[[#This Row],[Cantidad Ordenada]])/(cocinacsv[[#This Row],[Precio Unitario]]*cocinacsv[[#This Row],[Cantidad Ordenada]])</f>
        <v>0.42857142857142855</v>
      </c>
      <c r="M1670">
        <f>cocinacsv[[#This Row],[Ganancia bruta]]*cocinacsv[[#This Row],[Cantidad Ordenada]]</f>
        <v>28</v>
      </c>
    </row>
    <row r="1671" spans="1:13" x14ac:dyDescent="0.25">
      <c r="A1671">
        <v>676</v>
      </c>
      <c r="B1671">
        <v>7</v>
      </c>
      <c r="C1671" t="s">
        <v>42</v>
      </c>
      <c r="D1671" t="s">
        <v>1155</v>
      </c>
      <c r="E1671">
        <v>13</v>
      </c>
      <c r="F1671">
        <v>21</v>
      </c>
      <c r="G1671">
        <v>2</v>
      </c>
      <c r="H1671">
        <v>24</v>
      </c>
      <c r="I1671" t="s">
        <v>1136</v>
      </c>
      <c r="J1671">
        <f>cocinacsv[[#This Row],[Precio Unitario]]-cocinacsv[[#This Row],[Costo Unitario]]</f>
        <v>8</v>
      </c>
      <c r="K1671">
        <f>cocinacsv[[#This Row],[Precio Unitario]]</f>
        <v>21</v>
      </c>
      <c r="L1671" s="1">
        <f>(cocinacsv[[#This Row],[Ganancia neta]]*cocinacsv[[#This Row],[Cantidad Ordenada]])/(cocinacsv[[#This Row],[Precio Unitario]]*cocinacsv[[#This Row],[Cantidad Ordenada]])</f>
        <v>0.38095238095238093</v>
      </c>
      <c r="M1671">
        <f>cocinacsv[[#This Row],[Ganancia bruta]]*cocinacsv[[#This Row],[Cantidad Ordenada]]</f>
        <v>42</v>
      </c>
    </row>
    <row r="1672" spans="1:13" x14ac:dyDescent="0.25">
      <c r="A1672">
        <v>677</v>
      </c>
      <c r="B1672">
        <v>14</v>
      </c>
      <c r="C1672" t="s">
        <v>66</v>
      </c>
      <c r="D1672" t="s">
        <v>1153</v>
      </c>
      <c r="E1672">
        <v>12</v>
      </c>
      <c r="F1672">
        <v>20</v>
      </c>
      <c r="G1672">
        <v>2</v>
      </c>
      <c r="H1672">
        <v>55</v>
      </c>
      <c r="I1672" t="s">
        <v>1136</v>
      </c>
      <c r="J1672">
        <f>cocinacsv[[#This Row],[Precio Unitario]]-cocinacsv[[#This Row],[Costo Unitario]]</f>
        <v>8</v>
      </c>
      <c r="K1672">
        <f>cocinacsv[[#This Row],[Precio Unitario]]</f>
        <v>20</v>
      </c>
      <c r="L1672" s="1">
        <f>(cocinacsv[[#This Row],[Ganancia neta]]*cocinacsv[[#This Row],[Cantidad Ordenada]])/(cocinacsv[[#This Row],[Precio Unitario]]*cocinacsv[[#This Row],[Cantidad Ordenada]])</f>
        <v>0.4</v>
      </c>
      <c r="M1672">
        <f>cocinacsv[[#This Row],[Ganancia bruta]]*cocinacsv[[#This Row],[Cantidad Ordenada]]</f>
        <v>40</v>
      </c>
    </row>
    <row r="1673" spans="1:13" x14ac:dyDescent="0.25">
      <c r="A1673">
        <v>677</v>
      </c>
      <c r="B1673">
        <v>14</v>
      </c>
      <c r="C1673" t="s">
        <v>19</v>
      </c>
      <c r="D1673" t="s">
        <v>1149</v>
      </c>
      <c r="E1673">
        <v>21</v>
      </c>
      <c r="F1673">
        <v>35</v>
      </c>
      <c r="G1673">
        <v>2</v>
      </c>
      <c r="H1673">
        <v>59</v>
      </c>
      <c r="I1673" t="s">
        <v>1137</v>
      </c>
      <c r="J1673">
        <f>cocinacsv[[#This Row],[Precio Unitario]]-cocinacsv[[#This Row],[Costo Unitario]]</f>
        <v>14</v>
      </c>
      <c r="K1673">
        <f>cocinacsv[[#This Row],[Precio Unitario]]</f>
        <v>35</v>
      </c>
      <c r="L1673" s="1">
        <f>(cocinacsv[[#This Row],[Ganancia neta]]*cocinacsv[[#This Row],[Cantidad Ordenada]])/(cocinacsv[[#This Row],[Precio Unitario]]*cocinacsv[[#This Row],[Cantidad Ordenada]])</f>
        <v>0.4</v>
      </c>
      <c r="M1673">
        <f>cocinacsv[[#This Row],[Ganancia bruta]]*cocinacsv[[#This Row],[Cantidad Ordenada]]</f>
        <v>70</v>
      </c>
    </row>
    <row r="1674" spans="1:13" x14ac:dyDescent="0.25">
      <c r="A1674">
        <v>677</v>
      </c>
      <c r="B1674">
        <v>14</v>
      </c>
      <c r="C1674" t="s">
        <v>38</v>
      </c>
      <c r="D1674" t="s">
        <v>1152</v>
      </c>
      <c r="E1674">
        <v>20</v>
      </c>
      <c r="F1674">
        <v>34</v>
      </c>
      <c r="G1674">
        <v>1</v>
      </c>
      <c r="H1674">
        <v>34</v>
      </c>
      <c r="I1674" t="s">
        <v>1137</v>
      </c>
      <c r="J1674">
        <f>cocinacsv[[#This Row],[Precio Unitario]]-cocinacsv[[#This Row],[Costo Unitario]]</f>
        <v>14</v>
      </c>
      <c r="K1674">
        <f>cocinacsv[[#This Row],[Precio Unitario]]</f>
        <v>34</v>
      </c>
      <c r="L1674" s="1">
        <f>(cocinacsv[[#This Row],[Ganancia neta]]*cocinacsv[[#This Row],[Cantidad Ordenada]])/(cocinacsv[[#This Row],[Precio Unitario]]*cocinacsv[[#This Row],[Cantidad Ordenada]])</f>
        <v>0.41176470588235292</v>
      </c>
      <c r="M1674">
        <f>cocinacsv[[#This Row],[Ganancia bruta]]*cocinacsv[[#This Row],[Cantidad Ordenada]]</f>
        <v>34</v>
      </c>
    </row>
    <row r="1675" spans="1:13" x14ac:dyDescent="0.25">
      <c r="A1675">
        <v>678</v>
      </c>
      <c r="B1675">
        <v>19</v>
      </c>
      <c r="C1675" t="s">
        <v>26</v>
      </c>
      <c r="D1675" t="s">
        <v>1145</v>
      </c>
      <c r="E1675">
        <v>17</v>
      </c>
      <c r="F1675">
        <v>29</v>
      </c>
      <c r="G1675">
        <v>1</v>
      </c>
      <c r="H1675">
        <v>27</v>
      </c>
      <c r="I1675" t="s">
        <v>1136</v>
      </c>
      <c r="J1675">
        <f>cocinacsv[[#This Row],[Precio Unitario]]-cocinacsv[[#This Row],[Costo Unitario]]</f>
        <v>12</v>
      </c>
      <c r="K1675">
        <f>cocinacsv[[#This Row],[Precio Unitario]]</f>
        <v>29</v>
      </c>
      <c r="L1675" s="1">
        <f>(cocinacsv[[#This Row],[Ganancia neta]]*cocinacsv[[#This Row],[Cantidad Ordenada]])/(cocinacsv[[#This Row],[Precio Unitario]]*cocinacsv[[#This Row],[Cantidad Ordenada]])</f>
        <v>0.41379310344827586</v>
      </c>
      <c r="M1675">
        <f>cocinacsv[[#This Row],[Ganancia bruta]]*cocinacsv[[#This Row],[Cantidad Ordenada]]</f>
        <v>29</v>
      </c>
    </row>
    <row r="1676" spans="1:13" x14ac:dyDescent="0.25">
      <c r="A1676">
        <v>678</v>
      </c>
      <c r="B1676">
        <v>19</v>
      </c>
      <c r="C1676" t="s">
        <v>53</v>
      </c>
      <c r="D1676" t="s">
        <v>1148</v>
      </c>
      <c r="E1676">
        <v>11</v>
      </c>
      <c r="F1676">
        <v>19</v>
      </c>
      <c r="G1676">
        <v>3</v>
      </c>
      <c r="H1676">
        <v>37</v>
      </c>
      <c r="I1676" t="s">
        <v>1137</v>
      </c>
      <c r="J1676">
        <f>cocinacsv[[#This Row],[Precio Unitario]]-cocinacsv[[#This Row],[Costo Unitario]]</f>
        <v>8</v>
      </c>
      <c r="K1676">
        <f>cocinacsv[[#This Row],[Precio Unitario]]</f>
        <v>19</v>
      </c>
      <c r="L1676" s="1">
        <f>(cocinacsv[[#This Row],[Ganancia neta]]*cocinacsv[[#This Row],[Cantidad Ordenada]])/(cocinacsv[[#This Row],[Precio Unitario]]*cocinacsv[[#This Row],[Cantidad Ordenada]])</f>
        <v>0.42105263157894735</v>
      </c>
      <c r="M1676">
        <f>cocinacsv[[#This Row],[Ganancia bruta]]*cocinacsv[[#This Row],[Cantidad Ordenada]]</f>
        <v>57</v>
      </c>
    </row>
    <row r="1677" spans="1:13" x14ac:dyDescent="0.25">
      <c r="A1677">
        <v>678</v>
      </c>
      <c r="B1677">
        <v>19</v>
      </c>
      <c r="C1677" t="s">
        <v>19</v>
      </c>
      <c r="D1677" t="s">
        <v>1149</v>
      </c>
      <c r="E1677">
        <v>21</v>
      </c>
      <c r="F1677">
        <v>35</v>
      </c>
      <c r="G1677">
        <v>2</v>
      </c>
      <c r="H1677">
        <v>37</v>
      </c>
      <c r="I1677" t="s">
        <v>1137</v>
      </c>
      <c r="J1677">
        <f>cocinacsv[[#This Row],[Precio Unitario]]-cocinacsv[[#This Row],[Costo Unitario]]</f>
        <v>14</v>
      </c>
      <c r="K1677">
        <f>cocinacsv[[#This Row],[Precio Unitario]]</f>
        <v>35</v>
      </c>
      <c r="L1677" s="1">
        <f>(cocinacsv[[#This Row],[Ganancia neta]]*cocinacsv[[#This Row],[Cantidad Ordenada]])/(cocinacsv[[#This Row],[Precio Unitario]]*cocinacsv[[#This Row],[Cantidad Ordenada]])</f>
        <v>0.4</v>
      </c>
      <c r="M1677">
        <f>cocinacsv[[#This Row],[Ganancia bruta]]*cocinacsv[[#This Row],[Cantidad Ordenada]]</f>
        <v>70</v>
      </c>
    </row>
    <row r="1678" spans="1:13" x14ac:dyDescent="0.25">
      <c r="A1678">
        <v>678</v>
      </c>
      <c r="B1678">
        <v>19</v>
      </c>
      <c r="C1678" t="s">
        <v>75</v>
      </c>
      <c r="D1678" t="s">
        <v>1139</v>
      </c>
      <c r="E1678">
        <v>14</v>
      </c>
      <c r="F1678">
        <v>24</v>
      </c>
      <c r="G1678">
        <v>2</v>
      </c>
      <c r="H1678">
        <v>20</v>
      </c>
      <c r="I1678" t="s">
        <v>1137</v>
      </c>
      <c r="J1678">
        <f>cocinacsv[[#This Row],[Precio Unitario]]-cocinacsv[[#This Row],[Costo Unitario]]</f>
        <v>10</v>
      </c>
      <c r="K1678">
        <f>cocinacsv[[#This Row],[Precio Unitario]]</f>
        <v>24</v>
      </c>
      <c r="L1678" s="1">
        <f>(cocinacsv[[#This Row],[Ganancia neta]]*cocinacsv[[#This Row],[Cantidad Ordenada]])/(cocinacsv[[#This Row],[Precio Unitario]]*cocinacsv[[#This Row],[Cantidad Ordenada]])</f>
        <v>0.41666666666666669</v>
      </c>
      <c r="M1678">
        <f>cocinacsv[[#This Row],[Ganancia bruta]]*cocinacsv[[#This Row],[Cantidad Ordenada]]</f>
        <v>48</v>
      </c>
    </row>
    <row r="1679" spans="1:13" x14ac:dyDescent="0.25">
      <c r="A1679">
        <v>679</v>
      </c>
      <c r="B1679">
        <v>9</v>
      </c>
      <c r="C1679" t="s">
        <v>42</v>
      </c>
      <c r="D1679" t="s">
        <v>1155</v>
      </c>
      <c r="E1679">
        <v>13</v>
      </c>
      <c r="F1679">
        <v>21</v>
      </c>
      <c r="G1679">
        <v>2</v>
      </c>
      <c r="H1679">
        <v>27</v>
      </c>
      <c r="I1679" t="s">
        <v>1137</v>
      </c>
      <c r="J1679">
        <f>cocinacsv[[#This Row],[Precio Unitario]]-cocinacsv[[#This Row],[Costo Unitario]]</f>
        <v>8</v>
      </c>
      <c r="K1679">
        <f>cocinacsv[[#This Row],[Precio Unitario]]</f>
        <v>21</v>
      </c>
      <c r="L1679" s="1">
        <f>(cocinacsv[[#This Row],[Ganancia neta]]*cocinacsv[[#This Row],[Cantidad Ordenada]])/(cocinacsv[[#This Row],[Precio Unitario]]*cocinacsv[[#This Row],[Cantidad Ordenada]])</f>
        <v>0.38095238095238093</v>
      </c>
      <c r="M1679">
        <f>cocinacsv[[#This Row],[Ganancia bruta]]*cocinacsv[[#This Row],[Cantidad Ordenada]]</f>
        <v>42</v>
      </c>
    </row>
    <row r="1680" spans="1:13" x14ac:dyDescent="0.25">
      <c r="A1680">
        <v>679</v>
      </c>
      <c r="B1680">
        <v>9</v>
      </c>
      <c r="C1680" t="s">
        <v>71</v>
      </c>
      <c r="D1680" t="s">
        <v>1157</v>
      </c>
      <c r="E1680">
        <v>15</v>
      </c>
      <c r="F1680">
        <v>26</v>
      </c>
      <c r="G1680">
        <v>1</v>
      </c>
      <c r="H1680">
        <v>11</v>
      </c>
      <c r="I1680" t="s">
        <v>1137</v>
      </c>
      <c r="J1680">
        <f>cocinacsv[[#This Row],[Precio Unitario]]-cocinacsv[[#This Row],[Costo Unitario]]</f>
        <v>11</v>
      </c>
      <c r="K1680">
        <f>cocinacsv[[#This Row],[Precio Unitario]]</f>
        <v>26</v>
      </c>
      <c r="L1680" s="1">
        <f>(cocinacsv[[#This Row],[Ganancia neta]]*cocinacsv[[#This Row],[Cantidad Ordenada]])/(cocinacsv[[#This Row],[Precio Unitario]]*cocinacsv[[#This Row],[Cantidad Ordenada]])</f>
        <v>0.42307692307692307</v>
      </c>
      <c r="M1680">
        <f>cocinacsv[[#This Row],[Ganancia bruta]]*cocinacsv[[#This Row],[Cantidad Ordenada]]</f>
        <v>26</v>
      </c>
    </row>
    <row r="1681" spans="1:13" x14ac:dyDescent="0.25">
      <c r="A1681">
        <v>679</v>
      </c>
      <c r="B1681">
        <v>9</v>
      </c>
      <c r="C1681" t="s">
        <v>30</v>
      </c>
      <c r="D1681" t="s">
        <v>1147</v>
      </c>
      <c r="E1681">
        <v>16</v>
      </c>
      <c r="F1681">
        <v>28</v>
      </c>
      <c r="G1681">
        <v>2</v>
      </c>
      <c r="H1681">
        <v>16</v>
      </c>
      <c r="I1681" t="s">
        <v>1137</v>
      </c>
      <c r="J1681">
        <f>cocinacsv[[#This Row],[Precio Unitario]]-cocinacsv[[#This Row],[Costo Unitario]]</f>
        <v>12</v>
      </c>
      <c r="K1681">
        <f>cocinacsv[[#This Row],[Precio Unitario]]</f>
        <v>28</v>
      </c>
      <c r="L1681" s="1">
        <f>(cocinacsv[[#This Row],[Ganancia neta]]*cocinacsv[[#This Row],[Cantidad Ordenada]])/(cocinacsv[[#This Row],[Precio Unitario]]*cocinacsv[[#This Row],[Cantidad Ordenada]])</f>
        <v>0.42857142857142855</v>
      </c>
      <c r="M1681">
        <f>cocinacsv[[#This Row],[Ganancia bruta]]*cocinacsv[[#This Row],[Cantidad Ordenada]]</f>
        <v>56</v>
      </c>
    </row>
    <row r="1682" spans="1:13" x14ac:dyDescent="0.25">
      <c r="A1682">
        <v>679</v>
      </c>
      <c r="B1682">
        <v>9</v>
      </c>
      <c r="C1682" t="s">
        <v>60</v>
      </c>
      <c r="D1682" t="s">
        <v>1158</v>
      </c>
      <c r="E1682">
        <v>15</v>
      </c>
      <c r="F1682">
        <v>25</v>
      </c>
      <c r="G1682">
        <v>3</v>
      </c>
      <c r="H1682">
        <v>52</v>
      </c>
      <c r="I1682" t="s">
        <v>1137</v>
      </c>
      <c r="J1682">
        <f>cocinacsv[[#This Row],[Precio Unitario]]-cocinacsv[[#This Row],[Costo Unitario]]</f>
        <v>10</v>
      </c>
      <c r="K1682">
        <f>cocinacsv[[#This Row],[Precio Unitario]]</f>
        <v>25</v>
      </c>
      <c r="L1682" s="1">
        <f>(cocinacsv[[#This Row],[Ganancia neta]]*cocinacsv[[#This Row],[Cantidad Ordenada]])/(cocinacsv[[#This Row],[Precio Unitario]]*cocinacsv[[#This Row],[Cantidad Ordenada]])</f>
        <v>0.4</v>
      </c>
      <c r="M1682">
        <f>cocinacsv[[#This Row],[Ganancia bruta]]*cocinacsv[[#This Row],[Cantidad Ordenada]]</f>
        <v>75</v>
      </c>
    </row>
    <row r="1683" spans="1:13" x14ac:dyDescent="0.25">
      <c r="A1683">
        <v>680</v>
      </c>
      <c r="B1683">
        <v>5</v>
      </c>
      <c r="C1683" t="s">
        <v>46</v>
      </c>
      <c r="D1683" t="s">
        <v>1156</v>
      </c>
      <c r="E1683">
        <v>10</v>
      </c>
      <c r="F1683">
        <v>18</v>
      </c>
      <c r="G1683">
        <v>2</v>
      </c>
      <c r="H1683">
        <v>6</v>
      </c>
      <c r="I1683" t="s">
        <v>1137</v>
      </c>
      <c r="J1683">
        <f>cocinacsv[[#This Row],[Precio Unitario]]-cocinacsv[[#This Row],[Costo Unitario]]</f>
        <v>8</v>
      </c>
      <c r="K1683">
        <f>cocinacsv[[#This Row],[Precio Unitario]]</f>
        <v>18</v>
      </c>
      <c r="L1683" s="1">
        <f>(cocinacsv[[#This Row],[Ganancia neta]]*cocinacsv[[#This Row],[Cantidad Ordenada]])/(cocinacsv[[#This Row],[Precio Unitario]]*cocinacsv[[#This Row],[Cantidad Ordenada]])</f>
        <v>0.44444444444444442</v>
      </c>
      <c r="M1683">
        <f>cocinacsv[[#This Row],[Ganancia bruta]]*cocinacsv[[#This Row],[Cantidad Ordenada]]</f>
        <v>36</v>
      </c>
    </row>
    <row r="1684" spans="1:13" x14ac:dyDescent="0.25">
      <c r="A1684">
        <v>680</v>
      </c>
      <c r="B1684">
        <v>5</v>
      </c>
      <c r="C1684" t="s">
        <v>66</v>
      </c>
      <c r="D1684" t="s">
        <v>1153</v>
      </c>
      <c r="E1684">
        <v>12</v>
      </c>
      <c r="F1684">
        <v>20</v>
      </c>
      <c r="G1684">
        <v>3</v>
      </c>
      <c r="H1684">
        <v>49</v>
      </c>
      <c r="I1684" t="s">
        <v>1137</v>
      </c>
      <c r="J1684">
        <f>cocinacsv[[#This Row],[Precio Unitario]]-cocinacsv[[#This Row],[Costo Unitario]]</f>
        <v>8</v>
      </c>
      <c r="K1684">
        <f>cocinacsv[[#This Row],[Precio Unitario]]</f>
        <v>20</v>
      </c>
      <c r="L1684" s="1">
        <f>(cocinacsv[[#This Row],[Ganancia neta]]*cocinacsv[[#This Row],[Cantidad Ordenada]])/(cocinacsv[[#This Row],[Precio Unitario]]*cocinacsv[[#This Row],[Cantidad Ordenada]])</f>
        <v>0.4</v>
      </c>
      <c r="M1684">
        <f>cocinacsv[[#This Row],[Ganancia bruta]]*cocinacsv[[#This Row],[Cantidad Ordenada]]</f>
        <v>60</v>
      </c>
    </row>
    <row r="1685" spans="1:13" x14ac:dyDescent="0.25">
      <c r="A1685">
        <v>680</v>
      </c>
      <c r="B1685">
        <v>5</v>
      </c>
      <c r="C1685" t="s">
        <v>112</v>
      </c>
      <c r="D1685" t="s">
        <v>1146</v>
      </c>
      <c r="E1685">
        <v>20</v>
      </c>
      <c r="F1685">
        <v>33</v>
      </c>
      <c r="G1685">
        <v>2</v>
      </c>
      <c r="H1685">
        <v>56</v>
      </c>
      <c r="I1685" t="s">
        <v>1136</v>
      </c>
      <c r="J1685">
        <f>cocinacsv[[#This Row],[Precio Unitario]]-cocinacsv[[#This Row],[Costo Unitario]]</f>
        <v>13</v>
      </c>
      <c r="K1685">
        <f>cocinacsv[[#This Row],[Precio Unitario]]</f>
        <v>33</v>
      </c>
      <c r="L1685" s="1">
        <f>(cocinacsv[[#This Row],[Ganancia neta]]*cocinacsv[[#This Row],[Cantidad Ordenada]])/(cocinacsv[[#This Row],[Precio Unitario]]*cocinacsv[[#This Row],[Cantidad Ordenada]])</f>
        <v>0.39393939393939392</v>
      </c>
      <c r="M1685">
        <f>cocinacsv[[#This Row],[Ganancia bruta]]*cocinacsv[[#This Row],[Cantidad Ordenada]]</f>
        <v>66</v>
      </c>
    </row>
    <row r="1686" spans="1:13" x14ac:dyDescent="0.25">
      <c r="A1686">
        <v>681</v>
      </c>
      <c r="B1686">
        <v>2</v>
      </c>
      <c r="C1686" t="s">
        <v>112</v>
      </c>
      <c r="D1686" t="s">
        <v>1146</v>
      </c>
      <c r="E1686">
        <v>20</v>
      </c>
      <c r="F1686">
        <v>33</v>
      </c>
      <c r="G1686">
        <v>1</v>
      </c>
      <c r="H1686">
        <v>44</v>
      </c>
      <c r="I1686" t="s">
        <v>1136</v>
      </c>
      <c r="J1686">
        <f>cocinacsv[[#This Row],[Precio Unitario]]-cocinacsv[[#This Row],[Costo Unitario]]</f>
        <v>13</v>
      </c>
      <c r="K1686">
        <f>cocinacsv[[#This Row],[Precio Unitario]]</f>
        <v>33</v>
      </c>
      <c r="L1686" s="1">
        <f>(cocinacsv[[#This Row],[Ganancia neta]]*cocinacsv[[#This Row],[Cantidad Ordenada]])/(cocinacsv[[#This Row],[Precio Unitario]]*cocinacsv[[#This Row],[Cantidad Ordenada]])</f>
        <v>0.39393939393939392</v>
      </c>
      <c r="M1686">
        <f>cocinacsv[[#This Row],[Ganancia bruta]]*cocinacsv[[#This Row],[Cantidad Ordenada]]</f>
        <v>33</v>
      </c>
    </row>
    <row r="1687" spans="1:13" x14ac:dyDescent="0.25">
      <c r="A1687">
        <v>681</v>
      </c>
      <c r="B1687">
        <v>2</v>
      </c>
      <c r="C1687" t="s">
        <v>42</v>
      </c>
      <c r="D1687" t="s">
        <v>1155</v>
      </c>
      <c r="E1687">
        <v>13</v>
      </c>
      <c r="F1687">
        <v>21</v>
      </c>
      <c r="G1687">
        <v>2</v>
      </c>
      <c r="H1687">
        <v>21</v>
      </c>
      <c r="I1687" t="s">
        <v>1137</v>
      </c>
      <c r="J1687">
        <f>cocinacsv[[#This Row],[Precio Unitario]]-cocinacsv[[#This Row],[Costo Unitario]]</f>
        <v>8</v>
      </c>
      <c r="K1687">
        <f>cocinacsv[[#This Row],[Precio Unitario]]</f>
        <v>21</v>
      </c>
      <c r="L1687" s="1">
        <f>(cocinacsv[[#This Row],[Ganancia neta]]*cocinacsv[[#This Row],[Cantidad Ordenada]])/(cocinacsv[[#This Row],[Precio Unitario]]*cocinacsv[[#This Row],[Cantidad Ordenada]])</f>
        <v>0.38095238095238093</v>
      </c>
      <c r="M1687">
        <f>cocinacsv[[#This Row],[Ganancia bruta]]*cocinacsv[[#This Row],[Cantidad Ordenada]]</f>
        <v>42</v>
      </c>
    </row>
    <row r="1688" spans="1:13" x14ac:dyDescent="0.25">
      <c r="A1688">
        <v>682</v>
      </c>
      <c r="B1688">
        <v>1</v>
      </c>
      <c r="C1688" t="s">
        <v>89</v>
      </c>
      <c r="D1688" t="s">
        <v>1154</v>
      </c>
      <c r="E1688">
        <v>14</v>
      </c>
      <c r="F1688">
        <v>23</v>
      </c>
      <c r="G1688">
        <v>1</v>
      </c>
      <c r="H1688">
        <v>43</v>
      </c>
      <c r="I1688" t="s">
        <v>1136</v>
      </c>
      <c r="J1688">
        <f>cocinacsv[[#This Row],[Precio Unitario]]-cocinacsv[[#This Row],[Costo Unitario]]</f>
        <v>9</v>
      </c>
      <c r="K1688">
        <f>cocinacsv[[#This Row],[Precio Unitario]]</f>
        <v>23</v>
      </c>
      <c r="L1688" s="1">
        <f>(cocinacsv[[#This Row],[Ganancia neta]]*cocinacsv[[#This Row],[Cantidad Ordenada]])/(cocinacsv[[#This Row],[Precio Unitario]]*cocinacsv[[#This Row],[Cantidad Ordenada]])</f>
        <v>0.39130434782608697</v>
      </c>
      <c r="M1688">
        <f>cocinacsv[[#This Row],[Ganancia bruta]]*cocinacsv[[#This Row],[Cantidad Ordenada]]</f>
        <v>23</v>
      </c>
    </row>
    <row r="1689" spans="1:13" x14ac:dyDescent="0.25">
      <c r="A1689">
        <v>683</v>
      </c>
      <c r="B1689">
        <v>2</v>
      </c>
      <c r="C1689" t="s">
        <v>92</v>
      </c>
      <c r="D1689" t="s">
        <v>1151</v>
      </c>
      <c r="E1689">
        <v>13</v>
      </c>
      <c r="F1689">
        <v>22</v>
      </c>
      <c r="G1689">
        <v>1</v>
      </c>
      <c r="H1689">
        <v>25</v>
      </c>
      <c r="I1689" t="s">
        <v>1137</v>
      </c>
      <c r="J1689">
        <f>cocinacsv[[#This Row],[Precio Unitario]]-cocinacsv[[#This Row],[Costo Unitario]]</f>
        <v>9</v>
      </c>
      <c r="K1689">
        <f>cocinacsv[[#This Row],[Precio Unitario]]</f>
        <v>22</v>
      </c>
      <c r="L1689" s="1">
        <f>(cocinacsv[[#This Row],[Ganancia neta]]*cocinacsv[[#This Row],[Cantidad Ordenada]])/(cocinacsv[[#This Row],[Precio Unitario]]*cocinacsv[[#This Row],[Cantidad Ordenada]])</f>
        <v>0.40909090909090912</v>
      </c>
      <c r="M1689">
        <f>cocinacsv[[#This Row],[Ganancia bruta]]*cocinacsv[[#This Row],[Cantidad Ordenada]]</f>
        <v>22</v>
      </c>
    </row>
    <row r="1690" spans="1:13" x14ac:dyDescent="0.25">
      <c r="A1690">
        <v>683</v>
      </c>
      <c r="B1690">
        <v>2</v>
      </c>
      <c r="C1690" t="s">
        <v>66</v>
      </c>
      <c r="D1690" t="s">
        <v>1153</v>
      </c>
      <c r="E1690">
        <v>12</v>
      </c>
      <c r="F1690">
        <v>20</v>
      </c>
      <c r="G1690">
        <v>2</v>
      </c>
      <c r="H1690">
        <v>35</v>
      </c>
      <c r="I1690" t="s">
        <v>1136</v>
      </c>
      <c r="J1690">
        <f>cocinacsv[[#This Row],[Precio Unitario]]-cocinacsv[[#This Row],[Costo Unitario]]</f>
        <v>8</v>
      </c>
      <c r="K1690">
        <f>cocinacsv[[#This Row],[Precio Unitario]]</f>
        <v>20</v>
      </c>
      <c r="L1690" s="1">
        <f>(cocinacsv[[#This Row],[Ganancia neta]]*cocinacsv[[#This Row],[Cantidad Ordenada]])/(cocinacsv[[#This Row],[Precio Unitario]]*cocinacsv[[#This Row],[Cantidad Ordenada]])</f>
        <v>0.4</v>
      </c>
      <c r="M1690">
        <f>cocinacsv[[#This Row],[Ganancia bruta]]*cocinacsv[[#This Row],[Cantidad Ordenada]]</f>
        <v>40</v>
      </c>
    </row>
    <row r="1691" spans="1:13" x14ac:dyDescent="0.25">
      <c r="A1691">
        <v>683</v>
      </c>
      <c r="B1691">
        <v>2</v>
      </c>
      <c r="C1691" t="s">
        <v>34</v>
      </c>
      <c r="D1691" t="s">
        <v>1143</v>
      </c>
      <c r="E1691">
        <v>25</v>
      </c>
      <c r="F1691">
        <v>40</v>
      </c>
      <c r="G1691">
        <v>1</v>
      </c>
      <c r="H1691">
        <v>6</v>
      </c>
      <c r="I1691" t="s">
        <v>1137</v>
      </c>
      <c r="J1691">
        <f>cocinacsv[[#This Row],[Precio Unitario]]-cocinacsv[[#This Row],[Costo Unitario]]</f>
        <v>15</v>
      </c>
      <c r="K1691">
        <f>cocinacsv[[#This Row],[Precio Unitario]]</f>
        <v>40</v>
      </c>
      <c r="L1691" s="1">
        <f>(cocinacsv[[#This Row],[Ganancia neta]]*cocinacsv[[#This Row],[Cantidad Ordenada]])/(cocinacsv[[#This Row],[Precio Unitario]]*cocinacsv[[#This Row],[Cantidad Ordenada]])</f>
        <v>0.375</v>
      </c>
      <c r="M1691">
        <f>cocinacsv[[#This Row],[Ganancia bruta]]*cocinacsv[[#This Row],[Cantidad Ordenada]]</f>
        <v>40</v>
      </c>
    </row>
    <row r="1692" spans="1:13" x14ac:dyDescent="0.25">
      <c r="A1692">
        <v>683</v>
      </c>
      <c r="B1692">
        <v>2</v>
      </c>
      <c r="C1692" t="s">
        <v>56</v>
      </c>
      <c r="D1692" t="s">
        <v>1141</v>
      </c>
      <c r="E1692">
        <v>19</v>
      </c>
      <c r="F1692">
        <v>31</v>
      </c>
      <c r="G1692">
        <v>2</v>
      </c>
      <c r="H1692">
        <v>16</v>
      </c>
      <c r="I1692" t="s">
        <v>1137</v>
      </c>
      <c r="J1692">
        <f>cocinacsv[[#This Row],[Precio Unitario]]-cocinacsv[[#This Row],[Costo Unitario]]</f>
        <v>12</v>
      </c>
      <c r="K1692">
        <f>cocinacsv[[#This Row],[Precio Unitario]]</f>
        <v>31</v>
      </c>
      <c r="L1692" s="1">
        <f>(cocinacsv[[#This Row],[Ganancia neta]]*cocinacsv[[#This Row],[Cantidad Ordenada]])/(cocinacsv[[#This Row],[Precio Unitario]]*cocinacsv[[#This Row],[Cantidad Ordenada]])</f>
        <v>0.38709677419354838</v>
      </c>
      <c r="M1692">
        <f>cocinacsv[[#This Row],[Ganancia bruta]]*cocinacsv[[#This Row],[Cantidad Ordenada]]</f>
        <v>62</v>
      </c>
    </row>
    <row r="1693" spans="1:13" x14ac:dyDescent="0.25">
      <c r="A1693">
        <v>684</v>
      </c>
      <c r="B1693">
        <v>10</v>
      </c>
      <c r="C1693" t="s">
        <v>44</v>
      </c>
      <c r="D1693" t="s">
        <v>1144</v>
      </c>
      <c r="E1693">
        <v>22</v>
      </c>
      <c r="F1693">
        <v>36</v>
      </c>
      <c r="G1693">
        <v>1</v>
      </c>
      <c r="H1693">
        <v>38</v>
      </c>
      <c r="I1693" t="s">
        <v>1136</v>
      </c>
      <c r="J1693">
        <f>cocinacsv[[#This Row],[Precio Unitario]]-cocinacsv[[#This Row],[Costo Unitario]]</f>
        <v>14</v>
      </c>
      <c r="K1693">
        <f>cocinacsv[[#This Row],[Precio Unitario]]</f>
        <v>36</v>
      </c>
      <c r="L1693" s="1">
        <f>(cocinacsv[[#This Row],[Ganancia neta]]*cocinacsv[[#This Row],[Cantidad Ordenada]])/(cocinacsv[[#This Row],[Precio Unitario]]*cocinacsv[[#This Row],[Cantidad Ordenada]])</f>
        <v>0.3888888888888889</v>
      </c>
      <c r="M1693">
        <f>cocinacsv[[#This Row],[Ganancia bruta]]*cocinacsv[[#This Row],[Cantidad Ordenada]]</f>
        <v>36</v>
      </c>
    </row>
    <row r="1694" spans="1:13" x14ac:dyDescent="0.25">
      <c r="A1694">
        <v>684</v>
      </c>
      <c r="B1694">
        <v>10</v>
      </c>
      <c r="C1694" t="s">
        <v>56</v>
      </c>
      <c r="D1694" t="s">
        <v>1141</v>
      </c>
      <c r="E1694">
        <v>19</v>
      </c>
      <c r="F1694">
        <v>31</v>
      </c>
      <c r="G1694">
        <v>1</v>
      </c>
      <c r="H1694">
        <v>10</v>
      </c>
      <c r="I1694" t="s">
        <v>1137</v>
      </c>
      <c r="J1694">
        <f>cocinacsv[[#This Row],[Precio Unitario]]-cocinacsv[[#This Row],[Costo Unitario]]</f>
        <v>12</v>
      </c>
      <c r="K1694">
        <f>cocinacsv[[#This Row],[Precio Unitario]]</f>
        <v>31</v>
      </c>
      <c r="L1694" s="1">
        <f>(cocinacsv[[#This Row],[Ganancia neta]]*cocinacsv[[#This Row],[Cantidad Ordenada]])/(cocinacsv[[#This Row],[Precio Unitario]]*cocinacsv[[#This Row],[Cantidad Ordenada]])</f>
        <v>0.38709677419354838</v>
      </c>
      <c r="M1694">
        <f>cocinacsv[[#This Row],[Ganancia bruta]]*cocinacsv[[#This Row],[Cantidad Ordenada]]</f>
        <v>31</v>
      </c>
    </row>
    <row r="1695" spans="1:13" x14ac:dyDescent="0.25">
      <c r="A1695">
        <v>684</v>
      </c>
      <c r="B1695">
        <v>10</v>
      </c>
      <c r="C1695" t="s">
        <v>71</v>
      </c>
      <c r="D1695" t="s">
        <v>1157</v>
      </c>
      <c r="E1695">
        <v>15</v>
      </c>
      <c r="F1695">
        <v>26</v>
      </c>
      <c r="G1695">
        <v>1</v>
      </c>
      <c r="H1695">
        <v>25</v>
      </c>
      <c r="I1695" t="s">
        <v>1136</v>
      </c>
      <c r="J1695">
        <f>cocinacsv[[#This Row],[Precio Unitario]]-cocinacsv[[#This Row],[Costo Unitario]]</f>
        <v>11</v>
      </c>
      <c r="K1695">
        <f>cocinacsv[[#This Row],[Precio Unitario]]</f>
        <v>26</v>
      </c>
      <c r="L1695" s="1">
        <f>(cocinacsv[[#This Row],[Ganancia neta]]*cocinacsv[[#This Row],[Cantidad Ordenada]])/(cocinacsv[[#This Row],[Precio Unitario]]*cocinacsv[[#This Row],[Cantidad Ordenada]])</f>
        <v>0.42307692307692307</v>
      </c>
      <c r="M1695">
        <f>cocinacsv[[#This Row],[Ganancia bruta]]*cocinacsv[[#This Row],[Cantidad Ordenada]]</f>
        <v>26</v>
      </c>
    </row>
    <row r="1696" spans="1:13" x14ac:dyDescent="0.25">
      <c r="A1696">
        <v>684</v>
      </c>
      <c r="B1696">
        <v>10</v>
      </c>
      <c r="C1696" t="s">
        <v>26</v>
      </c>
      <c r="D1696" t="s">
        <v>1145</v>
      </c>
      <c r="E1696">
        <v>17</v>
      </c>
      <c r="F1696">
        <v>29</v>
      </c>
      <c r="G1696">
        <v>3</v>
      </c>
      <c r="H1696">
        <v>37</v>
      </c>
      <c r="I1696" t="s">
        <v>1136</v>
      </c>
      <c r="J1696">
        <f>cocinacsv[[#This Row],[Precio Unitario]]-cocinacsv[[#This Row],[Costo Unitario]]</f>
        <v>12</v>
      </c>
      <c r="K1696">
        <f>cocinacsv[[#This Row],[Precio Unitario]]</f>
        <v>29</v>
      </c>
      <c r="L1696" s="1">
        <f>(cocinacsv[[#This Row],[Ganancia neta]]*cocinacsv[[#This Row],[Cantidad Ordenada]])/(cocinacsv[[#This Row],[Precio Unitario]]*cocinacsv[[#This Row],[Cantidad Ordenada]])</f>
        <v>0.41379310344827586</v>
      </c>
      <c r="M1696">
        <f>cocinacsv[[#This Row],[Ganancia bruta]]*cocinacsv[[#This Row],[Cantidad Ordenada]]</f>
        <v>87</v>
      </c>
    </row>
    <row r="1697" spans="1:13" x14ac:dyDescent="0.25">
      <c r="A1697">
        <v>685</v>
      </c>
      <c r="B1697">
        <v>5</v>
      </c>
      <c r="C1697" t="s">
        <v>50</v>
      </c>
      <c r="D1697" t="s">
        <v>1142</v>
      </c>
      <c r="E1697">
        <v>16</v>
      </c>
      <c r="F1697">
        <v>27</v>
      </c>
      <c r="G1697">
        <v>2</v>
      </c>
      <c r="H1697">
        <v>17</v>
      </c>
      <c r="I1697" t="s">
        <v>1137</v>
      </c>
      <c r="J1697">
        <f>cocinacsv[[#This Row],[Precio Unitario]]-cocinacsv[[#This Row],[Costo Unitario]]</f>
        <v>11</v>
      </c>
      <c r="K1697">
        <f>cocinacsv[[#This Row],[Precio Unitario]]</f>
        <v>27</v>
      </c>
      <c r="L1697" s="1">
        <f>(cocinacsv[[#This Row],[Ganancia neta]]*cocinacsv[[#This Row],[Cantidad Ordenada]])/(cocinacsv[[#This Row],[Precio Unitario]]*cocinacsv[[#This Row],[Cantidad Ordenada]])</f>
        <v>0.40740740740740738</v>
      </c>
      <c r="M1697">
        <f>cocinacsv[[#This Row],[Ganancia bruta]]*cocinacsv[[#This Row],[Cantidad Ordenada]]</f>
        <v>54</v>
      </c>
    </row>
    <row r="1698" spans="1:13" x14ac:dyDescent="0.25">
      <c r="A1698">
        <v>686</v>
      </c>
      <c r="B1698">
        <v>10</v>
      </c>
      <c r="C1698" t="s">
        <v>56</v>
      </c>
      <c r="D1698" t="s">
        <v>1141</v>
      </c>
      <c r="E1698">
        <v>19</v>
      </c>
      <c r="F1698">
        <v>31</v>
      </c>
      <c r="G1698">
        <v>2</v>
      </c>
      <c r="H1698">
        <v>37</v>
      </c>
      <c r="I1698" t="s">
        <v>1136</v>
      </c>
      <c r="J1698">
        <f>cocinacsv[[#This Row],[Precio Unitario]]-cocinacsv[[#This Row],[Costo Unitario]]</f>
        <v>12</v>
      </c>
      <c r="K1698">
        <f>cocinacsv[[#This Row],[Precio Unitario]]</f>
        <v>31</v>
      </c>
      <c r="L1698" s="1">
        <f>(cocinacsv[[#This Row],[Ganancia neta]]*cocinacsv[[#This Row],[Cantidad Ordenada]])/(cocinacsv[[#This Row],[Precio Unitario]]*cocinacsv[[#This Row],[Cantidad Ordenada]])</f>
        <v>0.38709677419354838</v>
      </c>
      <c r="M1698">
        <f>cocinacsv[[#This Row],[Ganancia bruta]]*cocinacsv[[#This Row],[Cantidad Ordenada]]</f>
        <v>62</v>
      </c>
    </row>
    <row r="1699" spans="1:13" x14ac:dyDescent="0.25">
      <c r="A1699">
        <v>686</v>
      </c>
      <c r="B1699">
        <v>10</v>
      </c>
      <c r="C1699" t="s">
        <v>66</v>
      </c>
      <c r="D1699" t="s">
        <v>1153</v>
      </c>
      <c r="E1699">
        <v>12</v>
      </c>
      <c r="F1699">
        <v>20</v>
      </c>
      <c r="G1699">
        <v>2</v>
      </c>
      <c r="H1699">
        <v>21</v>
      </c>
      <c r="I1699" t="s">
        <v>1137</v>
      </c>
      <c r="J1699">
        <f>cocinacsv[[#This Row],[Precio Unitario]]-cocinacsv[[#This Row],[Costo Unitario]]</f>
        <v>8</v>
      </c>
      <c r="K1699">
        <f>cocinacsv[[#This Row],[Precio Unitario]]</f>
        <v>20</v>
      </c>
      <c r="L1699" s="1">
        <f>(cocinacsv[[#This Row],[Ganancia neta]]*cocinacsv[[#This Row],[Cantidad Ordenada]])/(cocinacsv[[#This Row],[Precio Unitario]]*cocinacsv[[#This Row],[Cantidad Ordenada]])</f>
        <v>0.4</v>
      </c>
      <c r="M1699">
        <f>cocinacsv[[#This Row],[Ganancia bruta]]*cocinacsv[[#This Row],[Cantidad Ordenada]]</f>
        <v>40</v>
      </c>
    </row>
    <row r="1700" spans="1:13" x14ac:dyDescent="0.25">
      <c r="A1700">
        <v>687</v>
      </c>
      <c r="B1700">
        <v>2</v>
      </c>
      <c r="C1700" t="s">
        <v>44</v>
      </c>
      <c r="D1700" t="s">
        <v>1144</v>
      </c>
      <c r="E1700">
        <v>22</v>
      </c>
      <c r="F1700">
        <v>36</v>
      </c>
      <c r="G1700">
        <v>2</v>
      </c>
      <c r="H1700">
        <v>29</v>
      </c>
      <c r="I1700" t="s">
        <v>1136</v>
      </c>
      <c r="J1700">
        <f>cocinacsv[[#This Row],[Precio Unitario]]-cocinacsv[[#This Row],[Costo Unitario]]</f>
        <v>14</v>
      </c>
      <c r="K1700">
        <f>cocinacsv[[#This Row],[Precio Unitario]]</f>
        <v>36</v>
      </c>
      <c r="L1700" s="1">
        <f>(cocinacsv[[#This Row],[Ganancia neta]]*cocinacsv[[#This Row],[Cantidad Ordenada]])/(cocinacsv[[#This Row],[Precio Unitario]]*cocinacsv[[#This Row],[Cantidad Ordenada]])</f>
        <v>0.3888888888888889</v>
      </c>
      <c r="M1700">
        <f>cocinacsv[[#This Row],[Ganancia bruta]]*cocinacsv[[#This Row],[Cantidad Ordenada]]</f>
        <v>72</v>
      </c>
    </row>
    <row r="1701" spans="1:13" x14ac:dyDescent="0.25">
      <c r="A1701">
        <v>688</v>
      </c>
      <c r="B1701">
        <v>3</v>
      </c>
      <c r="C1701" t="s">
        <v>26</v>
      </c>
      <c r="D1701" t="s">
        <v>1145</v>
      </c>
      <c r="E1701">
        <v>17</v>
      </c>
      <c r="F1701">
        <v>29</v>
      </c>
      <c r="G1701">
        <v>1</v>
      </c>
      <c r="H1701">
        <v>14</v>
      </c>
      <c r="I1701" t="s">
        <v>1137</v>
      </c>
      <c r="J1701">
        <f>cocinacsv[[#This Row],[Precio Unitario]]-cocinacsv[[#This Row],[Costo Unitario]]</f>
        <v>12</v>
      </c>
      <c r="K1701">
        <f>cocinacsv[[#This Row],[Precio Unitario]]</f>
        <v>29</v>
      </c>
      <c r="L1701" s="1">
        <f>(cocinacsv[[#This Row],[Ganancia neta]]*cocinacsv[[#This Row],[Cantidad Ordenada]])/(cocinacsv[[#This Row],[Precio Unitario]]*cocinacsv[[#This Row],[Cantidad Ordenada]])</f>
        <v>0.41379310344827586</v>
      </c>
      <c r="M1701">
        <f>cocinacsv[[#This Row],[Ganancia bruta]]*cocinacsv[[#This Row],[Cantidad Ordenada]]</f>
        <v>29</v>
      </c>
    </row>
    <row r="1702" spans="1:13" x14ac:dyDescent="0.25">
      <c r="A1702">
        <v>689</v>
      </c>
      <c r="B1702">
        <v>14</v>
      </c>
      <c r="C1702" t="s">
        <v>89</v>
      </c>
      <c r="D1702" t="s">
        <v>1154</v>
      </c>
      <c r="E1702">
        <v>14</v>
      </c>
      <c r="F1702">
        <v>23</v>
      </c>
      <c r="G1702">
        <v>3</v>
      </c>
      <c r="H1702">
        <v>16</v>
      </c>
      <c r="I1702" t="s">
        <v>1136</v>
      </c>
      <c r="J1702">
        <f>cocinacsv[[#This Row],[Precio Unitario]]-cocinacsv[[#This Row],[Costo Unitario]]</f>
        <v>9</v>
      </c>
      <c r="K1702">
        <f>cocinacsv[[#This Row],[Precio Unitario]]</f>
        <v>23</v>
      </c>
      <c r="L1702" s="1">
        <f>(cocinacsv[[#This Row],[Ganancia neta]]*cocinacsv[[#This Row],[Cantidad Ordenada]])/(cocinacsv[[#This Row],[Precio Unitario]]*cocinacsv[[#This Row],[Cantidad Ordenada]])</f>
        <v>0.39130434782608697</v>
      </c>
      <c r="M1702">
        <f>cocinacsv[[#This Row],[Ganancia bruta]]*cocinacsv[[#This Row],[Cantidad Ordenada]]</f>
        <v>69</v>
      </c>
    </row>
    <row r="1703" spans="1:13" x14ac:dyDescent="0.25">
      <c r="A1703">
        <v>689</v>
      </c>
      <c r="B1703">
        <v>14</v>
      </c>
      <c r="C1703" t="s">
        <v>60</v>
      </c>
      <c r="D1703" t="s">
        <v>1158</v>
      </c>
      <c r="E1703">
        <v>15</v>
      </c>
      <c r="F1703">
        <v>25</v>
      </c>
      <c r="G1703">
        <v>3</v>
      </c>
      <c r="H1703">
        <v>7</v>
      </c>
      <c r="I1703" t="s">
        <v>1136</v>
      </c>
      <c r="J1703">
        <f>cocinacsv[[#This Row],[Precio Unitario]]-cocinacsv[[#This Row],[Costo Unitario]]</f>
        <v>10</v>
      </c>
      <c r="K1703">
        <f>cocinacsv[[#This Row],[Precio Unitario]]</f>
        <v>25</v>
      </c>
      <c r="L1703" s="1">
        <f>(cocinacsv[[#This Row],[Ganancia neta]]*cocinacsv[[#This Row],[Cantidad Ordenada]])/(cocinacsv[[#This Row],[Precio Unitario]]*cocinacsv[[#This Row],[Cantidad Ordenada]])</f>
        <v>0.4</v>
      </c>
      <c r="M1703">
        <f>cocinacsv[[#This Row],[Ganancia bruta]]*cocinacsv[[#This Row],[Cantidad Ordenada]]</f>
        <v>75</v>
      </c>
    </row>
    <row r="1704" spans="1:13" x14ac:dyDescent="0.25">
      <c r="A1704">
        <v>689</v>
      </c>
      <c r="B1704">
        <v>14</v>
      </c>
      <c r="C1704" t="s">
        <v>42</v>
      </c>
      <c r="D1704" t="s">
        <v>1155</v>
      </c>
      <c r="E1704">
        <v>13</v>
      </c>
      <c r="F1704">
        <v>21</v>
      </c>
      <c r="G1704">
        <v>1</v>
      </c>
      <c r="H1704">
        <v>6</v>
      </c>
      <c r="I1704" t="s">
        <v>1137</v>
      </c>
      <c r="J1704">
        <f>cocinacsv[[#This Row],[Precio Unitario]]-cocinacsv[[#This Row],[Costo Unitario]]</f>
        <v>8</v>
      </c>
      <c r="K1704">
        <f>cocinacsv[[#This Row],[Precio Unitario]]</f>
        <v>21</v>
      </c>
      <c r="L1704" s="1">
        <f>(cocinacsv[[#This Row],[Ganancia neta]]*cocinacsv[[#This Row],[Cantidad Ordenada]])/(cocinacsv[[#This Row],[Precio Unitario]]*cocinacsv[[#This Row],[Cantidad Ordenada]])</f>
        <v>0.38095238095238093</v>
      </c>
      <c r="M1704">
        <f>cocinacsv[[#This Row],[Ganancia bruta]]*cocinacsv[[#This Row],[Cantidad Ordenada]]</f>
        <v>21</v>
      </c>
    </row>
    <row r="1705" spans="1:13" x14ac:dyDescent="0.25">
      <c r="A1705">
        <v>690</v>
      </c>
      <c r="B1705">
        <v>15</v>
      </c>
      <c r="C1705" t="s">
        <v>34</v>
      </c>
      <c r="D1705" t="s">
        <v>1143</v>
      </c>
      <c r="E1705">
        <v>25</v>
      </c>
      <c r="F1705">
        <v>40</v>
      </c>
      <c r="G1705">
        <v>1</v>
      </c>
      <c r="H1705">
        <v>49</v>
      </c>
      <c r="I1705" t="s">
        <v>1136</v>
      </c>
      <c r="J1705">
        <f>cocinacsv[[#This Row],[Precio Unitario]]-cocinacsv[[#This Row],[Costo Unitario]]</f>
        <v>15</v>
      </c>
      <c r="K1705">
        <f>cocinacsv[[#This Row],[Precio Unitario]]</f>
        <v>40</v>
      </c>
      <c r="L1705" s="1">
        <f>(cocinacsv[[#This Row],[Ganancia neta]]*cocinacsv[[#This Row],[Cantidad Ordenada]])/(cocinacsv[[#This Row],[Precio Unitario]]*cocinacsv[[#This Row],[Cantidad Ordenada]])</f>
        <v>0.375</v>
      </c>
      <c r="M1705">
        <f>cocinacsv[[#This Row],[Ganancia bruta]]*cocinacsv[[#This Row],[Cantidad Ordenada]]</f>
        <v>40</v>
      </c>
    </row>
    <row r="1706" spans="1:13" x14ac:dyDescent="0.25">
      <c r="A1706">
        <v>690</v>
      </c>
      <c r="B1706">
        <v>15</v>
      </c>
      <c r="C1706" t="s">
        <v>56</v>
      </c>
      <c r="D1706" t="s">
        <v>1141</v>
      </c>
      <c r="E1706">
        <v>19</v>
      </c>
      <c r="F1706">
        <v>31</v>
      </c>
      <c r="G1706">
        <v>2</v>
      </c>
      <c r="H1706">
        <v>16</v>
      </c>
      <c r="I1706" t="s">
        <v>1136</v>
      </c>
      <c r="J1706">
        <f>cocinacsv[[#This Row],[Precio Unitario]]-cocinacsv[[#This Row],[Costo Unitario]]</f>
        <v>12</v>
      </c>
      <c r="K1706">
        <f>cocinacsv[[#This Row],[Precio Unitario]]</f>
        <v>31</v>
      </c>
      <c r="L1706" s="1">
        <f>(cocinacsv[[#This Row],[Ganancia neta]]*cocinacsv[[#This Row],[Cantidad Ordenada]])/(cocinacsv[[#This Row],[Precio Unitario]]*cocinacsv[[#This Row],[Cantidad Ordenada]])</f>
        <v>0.38709677419354838</v>
      </c>
      <c r="M1706">
        <f>cocinacsv[[#This Row],[Ganancia bruta]]*cocinacsv[[#This Row],[Cantidad Ordenada]]</f>
        <v>62</v>
      </c>
    </row>
    <row r="1707" spans="1:13" x14ac:dyDescent="0.25">
      <c r="A1707">
        <v>690</v>
      </c>
      <c r="B1707">
        <v>15</v>
      </c>
      <c r="C1707" t="s">
        <v>30</v>
      </c>
      <c r="D1707" t="s">
        <v>1147</v>
      </c>
      <c r="E1707">
        <v>16</v>
      </c>
      <c r="F1707">
        <v>28</v>
      </c>
      <c r="G1707">
        <v>2</v>
      </c>
      <c r="H1707">
        <v>54</v>
      </c>
      <c r="I1707" t="s">
        <v>1136</v>
      </c>
      <c r="J1707">
        <f>cocinacsv[[#This Row],[Precio Unitario]]-cocinacsv[[#This Row],[Costo Unitario]]</f>
        <v>12</v>
      </c>
      <c r="K1707">
        <f>cocinacsv[[#This Row],[Precio Unitario]]</f>
        <v>28</v>
      </c>
      <c r="L1707" s="1">
        <f>(cocinacsv[[#This Row],[Ganancia neta]]*cocinacsv[[#This Row],[Cantidad Ordenada]])/(cocinacsv[[#This Row],[Precio Unitario]]*cocinacsv[[#This Row],[Cantidad Ordenada]])</f>
        <v>0.42857142857142855</v>
      </c>
      <c r="M1707">
        <f>cocinacsv[[#This Row],[Ganancia bruta]]*cocinacsv[[#This Row],[Cantidad Ordenada]]</f>
        <v>56</v>
      </c>
    </row>
    <row r="1708" spans="1:13" x14ac:dyDescent="0.25">
      <c r="A1708">
        <v>690</v>
      </c>
      <c r="B1708">
        <v>15</v>
      </c>
      <c r="C1708" t="s">
        <v>112</v>
      </c>
      <c r="D1708" t="s">
        <v>1146</v>
      </c>
      <c r="E1708">
        <v>20</v>
      </c>
      <c r="F1708">
        <v>33</v>
      </c>
      <c r="G1708">
        <v>1</v>
      </c>
      <c r="H1708">
        <v>24</v>
      </c>
      <c r="I1708" t="s">
        <v>1136</v>
      </c>
      <c r="J1708">
        <f>cocinacsv[[#This Row],[Precio Unitario]]-cocinacsv[[#This Row],[Costo Unitario]]</f>
        <v>13</v>
      </c>
      <c r="K1708">
        <f>cocinacsv[[#This Row],[Precio Unitario]]</f>
        <v>33</v>
      </c>
      <c r="L1708" s="1">
        <f>(cocinacsv[[#This Row],[Ganancia neta]]*cocinacsv[[#This Row],[Cantidad Ordenada]])/(cocinacsv[[#This Row],[Precio Unitario]]*cocinacsv[[#This Row],[Cantidad Ordenada]])</f>
        <v>0.39393939393939392</v>
      </c>
      <c r="M1708">
        <f>cocinacsv[[#This Row],[Ganancia bruta]]*cocinacsv[[#This Row],[Cantidad Ordenada]]</f>
        <v>33</v>
      </c>
    </row>
    <row r="1709" spans="1:13" x14ac:dyDescent="0.25">
      <c r="A1709">
        <v>691</v>
      </c>
      <c r="B1709">
        <v>19</v>
      </c>
      <c r="C1709" t="s">
        <v>92</v>
      </c>
      <c r="D1709" t="s">
        <v>1151</v>
      </c>
      <c r="E1709">
        <v>13</v>
      </c>
      <c r="F1709">
        <v>22</v>
      </c>
      <c r="G1709">
        <v>3</v>
      </c>
      <c r="H1709">
        <v>34</v>
      </c>
      <c r="I1709" t="s">
        <v>1136</v>
      </c>
      <c r="J1709">
        <f>cocinacsv[[#This Row],[Precio Unitario]]-cocinacsv[[#This Row],[Costo Unitario]]</f>
        <v>9</v>
      </c>
      <c r="K1709">
        <f>cocinacsv[[#This Row],[Precio Unitario]]</f>
        <v>22</v>
      </c>
      <c r="L1709" s="1">
        <f>(cocinacsv[[#This Row],[Ganancia neta]]*cocinacsv[[#This Row],[Cantidad Ordenada]])/(cocinacsv[[#This Row],[Precio Unitario]]*cocinacsv[[#This Row],[Cantidad Ordenada]])</f>
        <v>0.40909090909090912</v>
      </c>
      <c r="M1709">
        <f>cocinacsv[[#This Row],[Ganancia bruta]]*cocinacsv[[#This Row],[Cantidad Ordenada]]</f>
        <v>66</v>
      </c>
    </row>
    <row r="1710" spans="1:13" x14ac:dyDescent="0.25">
      <c r="A1710">
        <v>692</v>
      </c>
      <c r="B1710">
        <v>9</v>
      </c>
      <c r="C1710" t="s">
        <v>19</v>
      </c>
      <c r="D1710" t="s">
        <v>1149</v>
      </c>
      <c r="E1710">
        <v>21</v>
      </c>
      <c r="F1710">
        <v>35</v>
      </c>
      <c r="G1710">
        <v>3</v>
      </c>
      <c r="H1710">
        <v>33</v>
      </c>
      <c r="I1710" t="s">
        <v>1137</v>
      </c>
      <c r="J1710">
        <f>cocinacsv[[#This Row],[Precio Unitario]]-cocinacsv[[#This Row],[Costo Unitario]]</f>
        <v>14</v>
      </c>
      <c r="K1710">
        <f>cocinacsv[[#This Row],[Precio Unitario]]</f>
        <v>35</v>
      </c>
      <c r="L1710" s="1">
        <f>(cocinacsv[[#This Row],[Ganancia neta]]*cocinacsv[[#This Row],[Cantidad Ordenada]])/(cocinacsv[[#This Row],[Precio Unitario]]*cocinacsv[[#This Row],[Cantidad Ordenada]])</f>
        <v>0.4</v>
      </c>
      <c r="M1710">
        <f>cocinacsv[[#This Row],[Ganancia bruta]]*cocinacsv[[#This Row],[Cantidad Ordenada]]</f>
        <v>105</v>
      </c>
    </row>
    <row r="1711" spans="1:13" x14ac:dyDescent="0.25">
      <c r="A1711">
        <v>692</v>
      </c>
      <c r="B1711">
        <v>9</v>
      </c>
      <c r="C1711" t="s">
        <v>40</v>
      </c>
      <c r="D1711" t="s">
        <v>1140</v>
      </c>
      <c r="E1711">
        <v>18</v>
      </c>
      <c r="F1711">
        <v>30</v>
      </c>
      <c r="G1711">
        <v>1</v>
      </c>
      <c r="H1711">
        <v>49</v>
      </c>
      <c r="I1711" t="s">
        <v>1136</v>
      </c>
      <c r="J1711">
        <f>cocinacsv[[#This Row],[Precio Unitario]]-cocinacsv[[#This Row],[Costo Unitario]]</f>
        <v>12</v>
      </c>
      <c r="K1711">
        <f>cocinacsv[[#This Row],[Precio Unitario]]</f>
        <v>30</v>
      </c>
      <c r="L1711" s="1">
        <f>(cocinacsv[[#This Row],[Ganancia neta]]*cocinacsv[[#This Row],[Cantidad Ordenada]])/(cocinacsv[[#This Row],[Precio Unitario]]*cocinacsv[[#This Row],[Cantidad Ordenada]])</f>
        <v>0.4</v>
      </c>
      <c r="M1711">
        <f>cocinacsv[[#This Row],[Ganancia bruta]]*cocinacsv[[#This Row],[Cantidad Ordenada]]</f>
        <v>30</v>
      </c>
    </row>
    <row r="1712" spans="1:13" x14ac:dyDescent="0.25">
      <c r="A1712">
        <v>692</v>
      </c>
      <c r="B1712">
        <v>9</v>
      </c>
      <c r="C1712" t="s">
        <v>46</v>
      </c>
      <c r="D1712" t="s">
        <v>1156</v>
      </c>
      <c r="E1712">
        <v>10</v>
      </c>
      <c r="F1712">
        <v>18</v>
      </c>
      <c r="G1712">
        <v>1</v>
      </c>
      <c r="H1712">
        <v>11</v>
      </c>
      <c r="I1712" t="s">
        <v>1136</v>
      </c>
      <c r="J1712">
        <f>cocinacsv[[#This Row],[Precio Unitario]]-cocinacsv[[#This Row],[Costo Unitario]]</f>
        <v>8</v>
      </c>
      <c r="K1712">
        <f>cocinacsv[[#This Row],[Precio Unitario]]</f>
        <v>18</v>
      </c>
      <c r="L1712" s="1">
        <f>(cocinacsv[[#This Row],[Ganancia neta]]*cocinacsv[[#This Row],[Cantidad Ordenada]])/(cocinacsv[[#This Row],[Precio Unitario]]*cocinacsv[[#This Row],[Cantidad Ordenada]])</f>
        <v>0.44444444444444442</v>
      </c>
      <c r="M1712">
        <f>cocinacsv[[#This Row],[Ganancia bruta]]*cocinacsv[[#This Row],[Cantidad Ordenada]]</f>
        <v>18</v>
      </c>
    </row>
    <row r="1713" spans="1:13" x14ac:dyDescent="0.25">
      <c r="A1713">
        <v>692</v>
      </c>
      <c r="B1713">
        <v>9</v>
      </c>
      <c r="C1713" t="s">
        <v>66</v>
      </c>
      <c r="D1713" t="s">
        <v>1153</v>
      </c>
      <c r="E1713">
        <v>12</v>
      </c>
      <c r="F1713">
        <v>20</v>
      </c>
      <c r="G1713">
        <v>1</v>
      </c>
      <c r="H1713">
        <v>7</v>
      </c>
      <c r="I1713" t="s">
        <v>1136</v>
      </c>
      <c r="J1713">
        <f>cocinacsv[[#This Row],[Precio Unitario]]-cocinacsv[[#This Row],[Costo Unitario]]</f>
        <v>8</v>
      </c>
      <c r="K1713">
        <f>cocinacsv[[#This Row],[Precio Unitario]]</f>
        <v>20</v>
      </c>
      <c r="L1713" s="1">
        <f>(cocinacsv[[#This Row],[Ganancia neta]]*cocinacsv[[#This Row],[Cantidad Ordenada]])/(cocinacsv[[#This Row],[Precio Unitario]]*cocinacsv[[#This Row],[Cantidad Ordenada]])</f>
        <v>0.4</v>
      </c>
      <c r="M1713">
        <f>cocinacsv[[#This Row],[Ganancia bruta]]*cocinacsv[[#This Row],[Cantidad Ordenada]]</f>
        <v>20</v>
      </c>
    </row>
    <row r="1714" spans="1:13" x14ac:dyDescent="0.25">
      <c r="A1714">
        <v>693</v>
      </c>
      <c r="B1714">
        <v>15</v>
      </c>
      <c r="C1714" t="s">
        <v>44</v>
      </c>
      <c r="D1714" t="s">
        <v>1144</v>
      </c>
      <c r="E1714">
        <v>22</v>
      </c>
      <c r="F1714">
        <v>36</v>
      </c>
      <c r="G1714">
        <v>1</v>
      </c>
      <c r="H1714">
        <v>20</v>
      </c>
      <c r="I1714" t="s">
        <v>1136</v>
      </c>
      <c r="J1714">
        <f>cocinacsv[[#This Row],[Precio Unitario]]-cocinacsv[[#This Row],[Costo Unitario]]</f>
        <v>14</v>
      </c>
      <c r="K1714">
        <f>cocinacsv[[#This Row],[Precio Unitario]]</f>
        <v>36</v>
      </c>
      <c r="L1714" s="1">
        <f>(cocinacsv[[#This Row],[Ganancia neta]]*cocinacsv[[#This Row],[Cantidad Ordenada]])/(cocinacsv[[#This Row],[Precio Unitario]]*cocinacsv[[#This Row],[Cantidad Ordenada]])</f>
        <v>0.3888888888888889</v>
      </c>
      <c r="M1714">
        <f>cocinacsv[[#This Row],[Ganancia bruta]]*cocinacsv[[#This Row],[Cantidad Ordenada]]</f>
        <v>36</v>
      </c>
    </row>
    <row r="1715" spans="1:13" x14ac:dyDescent="0.25">
      <c r="A1715">
        <v>693</v>
      </c>
      <c r="B1715">
        <v>15</v>
      </c>
      <c r="C1715" t="s">
        <v>42</v>
      </c>
      <c r="D1715" t="s">
        <v>1155</v>
      </c>
      <c r="E1715">
        <v>13</v>
      </c>
      <c r="F1715">
        <v>21</v>
      </c>
      <c r="G1715">
        <v>2</v>
      </c>
      <c r="H1715">
        <v>24</v>
      </c>
      <c r="I1715" t="s">
        <v>1136</v>
      </c>
      <c r="J1715">
        <f>cocinacsv[[#This Row],[Precio Unitario]]-cocinacsv[[#This Row],[Costo Unitario]]</f>
        <v>8</v>
      </c>
      <c r="K1715">
        <f>cocinacsv[[#This Row],[Precio Unitario]]</f>
        <v>21</v>
      </c>
      <c r="L1715" s="1">
        <f>(cocinacsv[[#This Row],[Ganancia neta]]*cocinacsv[[#This Row],[Cantidad Ordenada]])/(cocinacsv[[#This Row],[Precio Unitario]]*cocinacsv[[#This Row],[Cantidad Ordenada]])</f>
        <v>0.38095238095238093</v>
      </c>
      <c r="M1715">
        <f>cocinacsv[[#This Row],[Ganancia bruta]]*cocinacsv[[#This Row],[Cantidad Ordenada]]</f>
        <v>42</v>
      </c>
    </row>
    <row r="1716" spans="1:13" x14ac:dyDescent="0.25">
      <c r="A1716">
        <v>694</v>
      </c>
      <c r="B1716">
        <v>5</v>
      </c>
      <c r="C1716" t="s">
        <v>66</v>
      </c>
      <c r="D1716" t="s">
        <v>1153</v>
      </c>
      <c r="E1716">
        <v>12</v>
      </c>
      <c r="F1716">
        <v>20</v>
      </c>
      <c r="G1716">
        <v>3</v>
      </c>
      <c r="H1716">
        <v>20</v>
      </c>
      <c r="I1716" t="s">
        <v>1136</v>
      </c>
      <c r="J1716">
        <f>cocinacsv[[#This Row],[Precio Unitario]]-cocinacsv[[#This Row],[Costo Unitario]]</f>
        <v>8</v>
      </c>
      <c r="K1716">
        <f>cocinacsv[[#This Row],[Precio Unitario]]</f>
        <v>20</v>
      </c>
      <c r="L1716" s="1">
        <f>(cocinacsv[[#This Row],[Ganancia neta]]*cocinacsv[[#This Row],[Cantidad Ordenada]])/(cocinacsv[[#This Row],[Precio Unitario]]*cocinacsv[[#This Row],[Cantidad Ordenada]])</f>
        <v>0.4</v>
      </c>
      <c r="M1716">
        <f>cocinacsv[[#This Row],[Ganancia bruta]]*cocinacsv[[#This Row],[Cantidad Ordenada]]</f>
        <v>60</v>
      </c>
    </row>
    <row r="1717" spans="1:13" x14ac:dyDescent="0.25">
      <c r="A1717">
        <v>694</v>
      </c>
      <c r="B1717">
        <v>5</v>
      </c>
      <c r="C1717" t="s">
        <v>46</v>
      </c>
      <c r="D1717" t="s">
        <v>1156</v>
      </c>
      <c r="E1717">
        <v>10</v>
      </c>
      <c r="F1717">
        <v>18</v>
      </c>
      <c r="G1717">
        <v>2</v>
      </c>
      <c r="H1717">
        <v>26</v>
      </c>
      <c r="I1717" t="s">
        <v>1137</v>
      </c>
      <c r="J1717">
        <f>cocinacsv[[#This Row],[Precio Unitario]]-cocinacsv[[#This Row],[Costo Unitario]]</f>
        <v>8</v>
      </c>
      <c r="K1717">
        <f>cocinacsv[[#This Row],[Precio Unitario]]</f>
        <v>18</v>
      </c>
      <c r="L1717" s="1">
        <f>(cocinacsv[[#This Row],[Ganancia neta]]*cocinacsv[[#This Row],[Cantidad Ordenada]])/(cocinacsv[[#This Row],[Precio Unitario]]*cocinacsv[[#This Row],[Cantidad Ordenada]])</f>
        <v>0.44444444444444442</v>
      </c>
      <c r="M1717">
        <f>cocinacsv[[#This Row],[Ganancia bruta]]*cocinacsv[[#This Row],[Cantidad Ordenada]]</f>
        <v>36</v>
      </c>
    </row>
    <row r="1718" spans="1:13" x14ac:dyDescent="0.25">
      <c r="A1718">
        <v>694</v>
      </c>
      <c r="B1718">
        <v>5</v>
      </c>
      <c r="C1718" t="s">
        <v>34</v>
      </c>
      <c r="D1718" t="s">
        <v>1143</v>
      </c>
      <c r="E1718">
        <v>25</v>
      </c>
      <c r="F1718">
        <v>40</v>
      </c>
      <c r="G1718">
        <v>1</v>
      </c>
      <c r="H1718">
        <v>40</v>
      </c>
      <c r="I1718" t="s">
        <v>1136</v>
      </c>
      <c r="J1718">
        <f>cocinacsv[[#This Row],[Precio Unitario]]-cocinacsv[[#This Row],[Costo Unitario]]</f>
        <v>15</v>
      </c>
      <c r="K1718">
        <f>cocinacsv[[#This Row],[Precio Unitario]]</f>
        <v>40</v>
      </c>
      <c r="L1718" s="1">
        <f>(cocinacsv[[#This Row],[Ganancia neta]]*cocinacsv[[#This Row],[Cantidad Ordenada]])/(cocinacsv[[#This Row],[Precio Unitario]]*cocinacsv[[#This Row],[Cantidad Ordenada]])</f>
        <v>0.375</v>
      </c>
      <c r="M1718">
        <f>cocinacsv[[#This Row],[Ganancia bruta]]*cocinacsv[[#This Row],[Cantidad Ordenada]]</f>
        <v>40</v>
      </c>
    </row>
    <row r="1719" spans="1:13" x14ac:dyDescent="0.25">
      <c r="A1719">
        <v>694</v>
      </c>
      <c r="B1719">
        <v>5</v>
      </c>
      <c r="C1719" t="s">
        <v>42</v>
      </c>
      <c r="D1719" t="s">
        <v>1155</v>
      </c>
      <c r="E1719">
        <v>13</v>
      </c>
      <c r="F1719">
        <v>21</v>
      </c>
      <c r="G1719">
        <v>1</v>
      </c>
      <c r="H1719">
        <v>42</v>
      </c>
      <c r="I1719" t="s">
        <v>1137</v>
      </c>
      <c r="J1719">
        <f>cocinacsv[[#This Row],[Precio Unitario]]-cocinacsv[[#This Row],[Costo Unitario]]</f>
        <v>8</v>
      </c>
      <c r="K1719">
        <f>cocinacsv[[#This Row],[Precio Unitario]]</f>
        <v>21</v>
      </c>
      <c r="L1719" s="1">
        <f>(cocinacsv[[#This Row],[Ganancia neta]]*cocinacsv[[#This Row],[Cantidad Ordenada]])/(cocinacsv[[#This Row],[Precio Unitario]]*cocinacsv[[#This Row],[Cantidad Ordenada]])</f>
        <v>0.38095238095238093</v>
      </c>
      <c r="M1719">
        <f>cocinacsv[[#This Row],[Ganancia bruta]]*cocinacsv[[#This Row],[Cantidad Ordenada]]</f>
        <v>21</v>
      </c>
    </row>
    <row r="1720" spans="1:13" x14ac:dyDescent="0.25">
      <c r="A1720">
        <v>695</v>
      </c>
      <c r="B1720">
        <v>9</v>
      </c>
      <c r="C1720" t="s">
        <v>30</v>
      </c>
      <c r="D1720" t="s">
        <v>1147</v>
      </c>
      <c r="E1720">
        <v>16</v>
      </c>
      <c r="F1720">
        <v>28</v>
      </c>
      <c r="G1720">
        <v>2</v>
      </c>
      <c r="H1720">
        <v>30</v>
      </c>
      <c r="I1720" t="s">
        <v>1137</v>
      </c>
      <c r="J1720">
        <f>cocinacsv[[#This Row],[Precio Unitario]]-cocinacsv[[#This Row],[Costo Unitario]]</f>
        <v>12</v>
      </c>
      <c r="K1720">
        <f>cocinacsv[[#This Row],[Precio Unitario]]</f>
        <v>28</v>
      </c>
      <c r="L1720" s="1">
        <f>(cocinacsv[[#This Row],[Ganancia neta]]*cocinacsv[[#This Row],[Cantidad Ordenada]])/(cocinacsv[[#This Row],[Precio Unitario]]*cocinacsv[[#This Row],[Cantidad Ordenada]])</f>
        <v>0.42857142857142855</v>
      </c>
      <c r="M1720">
        <f>cocinacsv[[#This Row],[Ganancia bruta]]*cocinacsv[[#This Row],[Cantidad Ordenada]]</f>
        <v>56</v>
      </c>
    </row>
    <row r="1721" spans="1:13" x14ac:dyDescent="0.25">
      <c r="A1721">
        <v>695</v>
      </c>
      <c r="B1721">
        <v>9</v>
      </c>
      <c r="C1721" t="s">
        <v>40</v>
      </c>
      <c r="D1721" t="s">
        <v>1140</v>
      </c>
      <c r="E1721">
        <v>18</v>
      </c>
      <c r="F1721">
        <v>30</v>
      </c>
      <c r="G1721">
        <v>2</v>
      </c>
      <c r="H1721">
        <v>7</v>
      </c>
      <c r="I1721" t="s">
        <v>1137</v>
      </c>
      <c r="J1721">
        <f>cocinacsv[[#This Row],[Precio Unitario]]-cocinacsv[[#This Row],[Costo Unitario]]</f>
        <v>12</v>
      </c>
      <c r="K1721">
        <f>cocinacsv[[#This Row],[Precio Unitario]]</f>
        <v>30</v>
      </c>
      <c r="L1721" s="1">
        <f>(cocinacsv[[#This Row],[Ganancia neta]]*cocinacsv[[#This Row],[Cantidad Ordenada]])/(cocinacsv[[#This Row],[Precio Unitario]]*cocinacsv[[#This Row],[Cantidad Ordenada]])</f>
        <v>0.4</v>
      </c>
      <c r="M1721">
        <f>cocinacsv[[#This Row],[Ganancia bruta]]*cocinacsv[[#This Row],[Cantidad Ordenada]]</f>
        <v>60</v>
      </c>
    </row>
    <row r="1722" spans="1:13" x14ac:dyDescent="0.25">
      <c r="A1722">
        <v>696</v>
      </c>
      <c r="B1722">
        <v>2</v>
      </c>
      <c r="C1722" t="s">
        <v>89</v>
      </c>
      <c r="D1722" t="s">
        <v>1154</v>
      </c>
      <c r="E1722">
        <v>14</v>
      </c>
      <c r="F1722">
        <v>23</v>
      </c>
      <c r="G1722">
        <v>2</v>
      </c>
      <c r="H1722">
        <v>23</v>
      </c>
      <c r="I1722" t="s">
        <v>1136</v>
      </c>
      <c r="J1722">
        <f>cocinacsv[[#This Row],[Precio Unitario]]-cocinacsv[[#This Row],[Costo Unitario]]</f>
        <v>9</v>
      </c>
      <c r="K1722">
        <f>cocinacsv[[#This Row],[Precio Unitario]]</f>
        <v>23</v>
      </c>
      <c r="L1722" s="1">
        <f>(cocinacsv[[#This Row],[Ganancia neta]]*cocinacsv[[#This Row],[Cantidad Ordenada]])/(cocinacsv[[#This Row],[Precio Unitario]]*cocinacsv[[#This Row],[Cantidad Ordenada]])</f>
        <v>0.39130434782608697</v>
      </c>
      <c r="M1722">
        <f>cocinacsv[[#This Row],[Ganancia bruta]]*cocinacsv[[#This Row],[Cantidad Ordenada]]</f>
        <v>46</v>
      </c>
    </row>
    <row r="1723" spans="1:13" x14ac:dyDescent="0.25">
      <c r="A1723">
        <v>697</v>
      </c>
      <c r="B1723">
        <v>4</v>
      </c>
      <c r="C1723" t="s">
        <v>89</v>
      </c>
      <c r="D1723" t="s">
        <v>1154</v>
      </c>
      <c r="E1723">
        <v>14</v>
      </c>
      <c r="F1723">
        <v>23</v>
      </c>
      <c r="G1723">
        <v>2</v>
      </c>
      <c r="H1723">
        <v>24</v>
      </c>
      <c r="I1723" t="s">
        <v>1136</v>
      </c>
      <c r="J1723">
        <f>cocinacsv[[#This Row],[Precio Unitario]]-cocinacsv[[#This Row],[Costo Unitario]]</f>
        <v>9</v>
      </c>
      <c r="K1723">
        <f>cocinacsv[[#This Row],[Precio Unitario]]</f>
        <v>23</v>
      </c>
      <c r="L1723" s="1">
        <f>(cocinacsv[[#This Row],[Ganancia neta]]*cocinacsv[[#This Row],[Cantidad Ordenada]])/(cocinacsv[[#This Row],[Precio Unitario]]*cocinacsv[[#This Row],[Cantidad Ordenada]])</f>
        <v>0.39130434782608697</v>
      </c>
      <c r="M1723">
        <f>cocinacsv[[#This Row],[Ganancia bruta]]*cocinacsv[[#This Row],[Cantidad Ordenada]]</f>
        <v>46</v>
      </c>
    </row>
    <row r="1724" spans="1:13" x14ac:dyDescent="0.25">
      <c r="A1724">
        <v>697</v>
      </c>
      <c r="B1724">
        <v>4</v>
      </c>
      <c r="C1724" t="s">
        <v>112</v>
      </c>
      <c r="D1724" t="s">
        <v>1146</v>
      </c>
      <c r="E1724">
        <v>20</v>
      </c>
      <c r="F1724">
        <v>33</v>
      </c>
      <c r="G1724">
        <v>2</v>
      </c>
      <c r="H1724">
        <v>41</v>
      </c>
      <c r="I1724" t="s">
        <v>1137</v>
      </c>
      <c r="J1724">
        <f>cocinacsv[[#This Row],[Precio Unitario]]-cocinacsv[[#This Row],[Costo Unitario]]</f>
        <v>13</v>
      </c>
      <c r="K1724">
        <f>cocinacsv[[#This Row],[Precio Unitario]]</f>
        <v>33</v>
      </c>
      <c r="L1724" s="1">
        <f>(cocinacsv[[#This Row],[Ganancia neta]]*cocinacsv[[#This Row],[Cantidad Ordenada]])/(cocinacsv[[#This Row],[Precio Unitario]]*cocinacsv[[#This Row],[Cantidad Ordenada]])</f>
        <v>0.39393939393939392</v>
      </c>
      <c r="M1724">
        <f>cocinacsv[[#This Row],[Ganancia bruta]]*cocinacsv[[#This Row],[Cantidad Ordenada]]</f>
        <v>66</v>
      </c>
    </row>
    <row r="1725" spans="1:13" x14ac:dyDescent="0.25">
      <c r="A1725">
        <v>697</v>
      </c>
      <c r="B1725">
        <v>4</v>
      </c>
      <c r="C1725" t="s">
        <v>40</v>
      </c>
      <c r="D1725" t="s">
        <v>1140</v>
      </c>
      <c r="E1725">
        <v>18</v>
      </c>
      <c r="F1725">
        <v>30</v>
      </c>
      <c r="G1725">
        <v>2</v>
      </c>
      <c r="H1725">
        <v>35</v>
      </c>
      <c r="I1725" t="s">
        <v>1137</v>
      </c>
      <c r="J1725">
        <f>cocinacsv[[#This Row],[Precio Unitario]]-cocinacsv[[#This Row],[Costo Unitario]]</f>
        <v>12</v>
      </c>
      <c r="K1725">
        <f>cocinacsv[[#This Row],[Precio Unitario]]</f>
        <v>30</v>
      </c>
      <c r="L1725" s="1">
        <f>(cocinacsv[[#This Row],[Ganancia neta]]*cocinacsv[[#This Row],[Cantidad Ordenada]])/(cocinacsv[[#This Row],[Precio Unitario]]*cocinacsv[[#This Row],[Cantidad Ordenada]])</f>
        <v>0.4</v>
      </c>
      <c r="M1725">
        <f>cocinacsv[[#This Row],[Ganancia bruta]]*cocinacsv[[#This Row],[Cantidad Ordenada]]</f>
        <v>60</v>
      </c>
    </row>
    <row r="1726" spans="1:13" x14ac:dyDescent="0.25">
      <c r="A1726">
        <v>697</v>
      </c>
      <c r="B1726">
        <v>4</v>
      </c>
      <c r="C1726" t="s">
        <v>50</v>
      </c>
      <c r="D1726" t="s">
        <v>1142</v>
      </c>
      <c r="E1726">
        <v>16</v>
      </c>
      <c r="F1726">
        <v>27</v>
      </c>
      <c r="G1726">
        <v>1</v>
      </c>
      <c r="H1726">
        <v>7</v>
      </c>
      <c r="I1726" t="s">
        <v>1136</v>
      </c>
      <c r="J1726">
        <f>cocinacsv[[#This Row],[Precio Unitario]]-cocinacsv[[#This Row],[Costo Unitario]]</f>
        <v>11</v>
      </c>
      <c r="K1726">
        <f>cocinacsv[[#This Row],[Precio Unitario]]</f>
        <v>27</v>
      </c>
      <c r="L1726" s="1">
        <f>(cocinacsv[[#This Row],[Ganancia neta]]*cocinacsv[[#This Row],[Cantidad Ordenada]])/(cocinacsv[[#This Row],[Precio Unitario]]*cocinacsv[[#This Row],[Cantidad Ordenada]])</f>
        <v>0.40740740740740738</v>
      </c>
      <c r="M1726">
        <f>cocinacsv[[#This Row],[Ganancia bruta]]*cocinacsv[[#This Row],[Cantidad Ordenada]]</f>
        <v>27</v>
      </c>
    </row>
    <row r="1727" spans="1:13" x14ac:dyDescent="0.25">
      <c r="A1727">
        <v>698</v>
      </c>
      <c r="B1727">
        <v>19</v>
      </c>
      <c r="C1727" t="s">
        <v>50</v>
      </c>
      <c r="D1727" t="s">
        <v>1142</v>
      </c>
      <c r="E1727">
        <v>16</v>
      </c>
      <c r="F1727">
        <v>27</v>
      </c>
      <c r="G1727">
        <v>1</v>
      </c>
      <c r="H1727">
        <v>55</v>
      </c>
      <c r="I1727" t="s">
        <v>1137</v>
      </c>
      <c r="J1727">
        <f>cocinacsv[[#This Row],[Precio Unitario]]-cocinacsv[[#This Row],[Costo Unitario]]</f>
        <v>11</v>
      </c>
      <c r="K1727">
        <f>cocinacsv[[#This Row],[Precio Unitario]]</f>
        <v>27</v>
      </c>
      <c r="L1727" s="1">
        <f>(cocinacsv[[#This Row],[Ganancia neta]]*cocinacsv[[#This Row],[Cantidad Ordenada]])/(cocinacsv[[#This Row],[Precio Unitario]]*cocinacsv[[#This Row],[Cantidad Ordenada]])</f>
        <v>0.40740740740740738</v>
      </c>
      <c r="M1727">
        <f>cocinacsv[[#This Row],[Ganancia bruta]]*cocinacsv[[#This Row],[Cantidad Ordenada]]</f>
        <v>27</v>
      </c>
    </row>
    <row r="1728" spans="1:13" x14ac:dyDescent="0.25">
      <c r="A1728">
        <v>698</v>
      </c>
      <c r="B1728">
        <v>19</v>
      </c>
      <c r="C1728" t="s">
        <v>71</v>
      </c>
      <c r="D1728" t="s">
        <v>1157</v>
      </c>
      <c r="E1728">
        <v>15</v>
      </c>
      <c r="F1728">
        <v>26</v>
      </c>
      <c r="G1728">
        <v>1</v>
      </c>
      <c r="H1728">
        <v>12</v>
      </c>
      <c r="I1728" t="s">
        <v>1137</v>
      </c>
      <c r="J1728">
        <f>cocinacsv[[#This Row],[Precio Unitario]]-cocinacsv[[#This Row],[Costo Unitario]]</f>
        <v>11</v>
      </c>
      <c r="K1728">
        <f>cocinacsv[[#This Row],[Precio Unitario]]</f>
        <v>26</v>
      </c>
      <c r="L1728" s="1">
        <f>(cocinacsv[[#This Row],[Ganancia neta]]*cocinacsv[[#This Row],[Cantidad Ordenada]])/(cocinacsv[[#This Row],[Precio Unitario]]*cocinacsv[[#This Row],[Cantidad Ordenada]])</f>
        <v>0.42307692307692307</v>
      </c>
      <c r="M1728">
        <f>cocinacsv[[#This Row],[Ganancia bruta]]*cocinacsv[[#This Row],[Cantidad Ordenada]]</f>
        <v>26</v>
      </c>
    </row>
    <row r="1729" spans="1:13" x14ac:dyDescent="0.25">
      <c r="A1729">
        <v>698</v>
      </c>
      <c r="B1729">
        <v>19</v>
      </c>
      <c r="C1729" t="s">
        <v>89</v>
      </c>
      <c r="D1729" t="s">
        <v>1154</v>
      </c>
      <c r="E1729">
        <v>14</v>
      </c>
      <c r="F1729">
        <v>23</v>
      </c>
      <c r="G1729">
        <v>3</v>
      </c>
      <c r="H1729">
        <v>19</v>
      </c>
      <c r="I1729" t="s">
        <v>1137</v>
      </c>
      <c r="J1729">
        <f>cocinacsv[[#This Row],[Precio Unitario]]-cocinacsv[[#This Row],[Costo Unitario]]</f>
        <v>9</v>
      </c>
      <c r="K1729">
        <f>cocinacsv[[#This Row],[Precio Unitario]]</f>
        <v>23</v>
      </c>
      <c r="L1729" s="1">
        <f>(cocinacsv[[#This Row],[Ganancia neta]]*cocinacsv[[#This Row],[Cantidad Ordenada]])/(cocinacsv[[#This Row],[Precio Unitario]]*cocinacsv[[#This Row],[Cantidad Ordenada]])</f>
        <v>0.39130434782608697</v>
      </c>
      <c r="M1729">
        <f>cocinacsv[[#This Row],[Ganancia bruta]]*cocinacsv[[#This Row],[Cantidad Ordenada]]</f>
        <v>69</v>
      </c>
    </row>
    <row r="1730" spans="1:13" x14ac:dyDescent="0.25">
      <c r="A1730">
        <v>698</v>
      </c>
      <c r="B1730">
        <v>19</v>
      </c>
      <c r="C1730" t="s">
        <v>42</v>
      </c>
      <c r="D1730" t="s">
        <v>1155</v>
      </c>
      <c r="E1730">
        <v>13</v>
      </c>
      <c r="F1730">
        <v>21</v>
      </c>
      <c r="G1730">
        <v>3</v>
      </c>
      <c r="H1730">
        <v>15</v>
      </c>
      <c r="I1730" t="s">
        <v>1137</v>
      </c>
      <c r="J1730">
        <f>cocinacsv[[#This Row],[Precio Unitario]]-cocinacsv[[#This Row],[Costo Unitario]]</f>
        <v>8</v>
      </c>
      <c r="K1730">
        <f>cocinacsv[[#This Row],[Precio Unitario]]</f>
        <v>21</v>
      </c>
      <c r="L1730" s="1">
        <f>(cocinacsv[[#This Row],[Ganancia neta]]*cocinacsv[[#This Row],[Cantidad Ordenada]])/(cocinacsv[[#This Row],[Precio Unitario]]*cocinacsv[[#This Row],[Cantidad Ordenada]])</f>
        <v>0.38095238095238093</v>
      </c>
      <c r="M1730">
        <f>cocinacsv[[#This Row],[Ganancia bruta]]*cocinacsv[[#This Row],[Cantidad Ordenada]]</f>
        <v>63</v>
      </c>
    </row>
    <row r="1731" spans="1:13" x14ac:dyDescent="0.25">
      <c r="A1731">
        <v>699</v>
      </c>
      <c r="B1731">
        <v>8</v>
      </c>
      <c r="C1731" t="s">
        <v>26</v>
      </c>
      <c r="D1731" t="s">
        <v>1145</v>
      </c>
      <c r="E1731">
        <v>17</v>
      </c>
      <c r="F1731">
        <v>29</v>
      </c>
      <c r="G1731">
        <v>2</v>
      </c>
      <c r="H1731">
        <v>11</v>
      </c>
      <c r="I1731" t="s">
        <v>1137</v>
      </c>
      <c r="J1731">
        <f>cocinacsv[[#This Row],[Precio Unitario]]-cocinacsv[[#This Row],[Costo Unitario]]</f>
        <v>12</v>
      </c>
      <c r="K1731">
        <f>cocinacsv[[#This Row],[Precio Unitario]]</f>
        <v>29</v>
      </c>
      <c r="L1731" s="1">
        <f>(cocinacsv[[#This Row],[Ganancia neta]]*cocinacsv[[#This Row],[Cantidad Ordenada]])/(cocinacsv[[#This Row],[Precio Unitario]]*cocinacsv[[#This Row],[Cantidad Ordenada]])</f>
        <v>0.41379310344827586</v>
      </c>
      <c r="M1731">
        <f>cocinacsv[[#This Row],[Ganancia bruta]]*cocinacsv[[#This Row],[Cantidad Ordenada]]</f>
        <v>58</v>
      </c>
    </row>
    <row r="1732" spans="1:13" x14ac:dyDescent="0.25">
      <c r="A1732">
        <v>700</v>
      </c>
      <c r="B1732">
        <v>8</v>
      </c>
      <c r="C1732" t="s">
        <v>38</v>
      </c>
      <c r="D1732" t="s">
        <v>1152</v>
      </c>
      <c r="E1732">
        <v>20</v>
      </c>
      <c r="F1732">
        <v>34</v>
      </c>
      <c r="G1732">
        <v>3</v>
      </c>
      <c r="H1732">
        <v>37</v>
      </c>
      <c r="I1732" t="s">
        <v>1137</v>
      </c>
      <c r="J1732">
        <f>cocinacsv[[#This Row],[Precio Unitario]]-cocinacsv[[#This Row],[Costo Unitario]]</f>
        <v>14</v>
      </c>
      <c r="K1732">
        <f>cocinacsv[[#This Row],[Precio Unitario]]</f>
        <v>34</v>
      </c>
      <c r="L1732" s="1">
        <f>(cocinacsv[[#This Row],[Ganancia neta]]*cocinacsv[[#This Row],[Cantidad Ordenada]])/(cocinacsv[[#This Row],[Precio Unitario]]*cocinacsv[[#This Row],[Cantidad Ordenada]])</f>
        <v>0.41176470588235292</v>
      </c>
      <c r="M1732">
        <f>cocinacsv[[#This Row],[Ganancia bruta]]*cocinacsv[[#This Row],[Cantidad Ordenada]]</f>
        <v>102</v>
      </c>
    </row>
    <row r="1733" spans="1:13" x14ac:dyDescent="0.25">
      <c r="A1733">
        <v>700</v>
      </c>
      <c r="B1733">
        <v>8</v>
      </c>
      <c r="C1733" t="s">
        <v>71</v>
      </c>
      <c r="D1733" t="s">
        <v>1157</v>
      </c>
      <c r="E1733">
        <v>15</v>
      </c>
      <c r="F1733">
        <v>26</v>
      </c>
      <c r="G1733">
        <v>3</v>
      </c>
      <c r="H1733">
        <v>35</v>
      </c>
      <c r="I1733" t="s">
        <v>1137</v>
      </c>
      <c r="J1733">
        <f>cocinacsv[[#This Row],[Precio Unitario]]-cocinacsv[[#This Row],[Costo Unitario]]</f>
        <v>11</v>
      </c>
      <c r="K1733">
        <f>cocinacsv[[#This Row],[Precio Unitario]]</f>
        <v>26</v>
      </c>
      <c r="L1733" s="1">
        <f>(cocinacsv[[#This Row],[Ganancia neta]]*cocinacsv[[#This Row],[Cantidad Ordenada]])/(cocinacsv[[#This Row],[Precio Unitario]]*cocinacsv[[#This Row],[Cantidad Ordenada]])</f>
        <v>0.42307692307692307</v>
      </c>
      <c r="M1733">
        <f>cocinacsv[[#This Row],[Ganancia bruta]]*cocinacsv[[#This Row],[Cantidad Ordenada]]</f>
        <v>78</v>
      </c>
    </row>
    <row r="1734" spans="1:13" x14ac:dyDescent="0.25">
      <c r="A1734">
        <v>700</v>
      </c>
      <c r="B1734">
        <v>8</v>
      </c>
      <c r="C1734" t="s">
        <v>50</v>
      </c>
      <c r="D1734" t="s">
        <v>1142</v>
      </c>
      <c r="E1734">
        <v>16</v>
      </c>
      <c r="F1734">
        <v>27</v>
      </c>
      <c r="G1734">
        <v>2</v>
      </c>
      <c r="H1734">
        <v>14</v>
      </c>
      <c r="I1734" t="s">
        <v>1137</v>
      </c>
      <c r="J1734">
        <f>cocinacsv[[#This Row],[Precio Unitario]]-cocinacsv[[#This Row],[Costo Unitario]]</f>
        <v>11</v>
      </c>
      <c r="K1734">
        <f>cocinacsv[[#This Row],[Precio Unitario]]</f>
        <v>27</v>
      </c>
      <c r="L1734" s="1">
        <f>(cocinacsv[[#This Row],[Ganancia neta]]*cocinacsv[[#This Row],[Cantidad Ordenada]])/(cocinacsv[[#This Row],[Precio Unitario]]*cocinacsv[[#This Row],[Cantidad Ordenada]])</f>
        <v>0.40740740740740738</v>
      </c>
      <c r="M1734">
        <f>cocinacsv[[#This Row],[Ganancia bruta]]*cocinacsv[[#This Row],[Cantidad Ordenada]]</f>
        <v>54</v>
      </c>
    </row>
    <row r="1735" spans="1:13" x14ac:dyDescent="0.25">
      <c r="A1735">
        <v>701</v>
      </c>
      <c r="B1735">
        <v>19</v>
      </c>
      <c r="C1735" t="s">
        <v>112</v>
      </c>
      <c r="D1735" t="s">
        <v>1146</v>
      </c>
      <c r="E1735">
        <v>20</v>
      </c>
      <c r="F1735">
        <v>33</v>
      </c>
      <c r="G1735">
        <v>2</v>
      </c>
      <c r="H1735">
        <v>42</v>
      </c>
      <c r="I1735" t="s">
        <v>1137</v>
      </c>
      <c r="J1735">
        <f>cocinacsv[[#This Row],[Precio Unitario]]-cocinacsv[[#This Row],[Costo Unitario]]</f>
        <v>13</v>
      </c>
      <c r="K1735">
        <f>cocinacsv[[#This Row],[Precio Unitario]]</f>
        <v>33</v>
      </c>
      <c r="L1735" s="1">
        <f>(cocinacsv[[#This Row],[Ganancia neta]]*cocinacsv[[#This Row],[Cantidad Ordenada]])/(cocinacsv[[#This Row],[Precio Unitario]]*cocinacsv[[#This Row],[Cantidad Ordenada]])</f>
        <v>0.39393939393939392</v>
      </c>
      <c r="M1735">
        <f>cocinacsv[[#This Row],[Ganancia bruta]]*cocinacsv[[#This Row],[Cantidad Ordenada]]</f>
        <v>66</v>
      </c>
    </row>
    <row r="1736" spans="1:13" x14ac:dyDescent="0.25">
      <c r="A1736">
        <v>701</v>
      </c>
      <c r="B1736">
        <v>19</v>
      </c>
      <c r="C1736" t="s">
        <v>46</v>
      </c>
      <c r="D1736" t="s">
        <v>1156</v>
      </c>
      <c r="E1736">
        <v>10</v>
      </c>
      <c r="F1736">
        <v>18</v>
      </c>
      <c r="G1736">
        <v>2</v>
      </c>
      <c r="H1736">
        <v>55</v>
      </c>
      <c r="I1736" t="s">
        <v>1137</v>
      </c>
      <c r="J1736">
        <f>cocinacsv[[#This Row],[Precio Unitario]]-cocinacsv[[#This Row],[Costo Unitario]]</f>
        <v>8</v>
      </c>
      <c r="K1736">
        <f>cocinacsv[[#This Row],[Precio Unitario]]</f>
        <v>18</v>
      </c>
      <c r="L1736" s="1">
        <f>(cocinacsv[[#This Row],[Ganancia neta]]*cocinacsv[[#This Row],[Cantidad Ordenada]])/(cocinacsv[[#This Row],[Precio Unitario]]*cocinacsv[[#This Row],[Cantidad Ordenada]])</f>
        <v>0.44444444444444442</v>
      </c>
      <c r="M1736">
        <f>cocinacsv[[#This Row],[Ganancia bruta]]*cocinacsv[[#This Row],[Cantidad Ordenada]]</f>
        <v>36</v>
      </c>
    </row>
    <row r="1737" spans="1:13" x14ac:dyDescent="0.25">
      <c r="A1737">
        <v>702</v>
      </c>
      <c r="B1737">
        <v>13</v>
      </c>
      <c r="C1737" t="s">
        <v>46</v>
      </c>
      <c r="D1737" t="s">
        <v>1156</v>
      </c>
      <c r="E1737">
        <v>10</v>
      </c>
      <c r="F1737">
        <v>18</v>
      </c>
      <c r="G1737">
        <v>2</v>
      </c>
      <c r="H1737">
        <v>59</v>
      </c>
      <c r="I1737" t="s">
        <v>1136</v>
      </c>
      <c r="J1737">
        <f>cocinacsv[[#This Row],[Precio Unitario]]-cocinacsv[[#This Row],[Costo Unitario]]</f>
        <v>8</v>
      </c>
      <c r="K1737">
        <f>cocinacsv[[#This Row],[Precio Unitario]]</f>
        <v>18</v>
      </c>
      <c r="L1737" s="1">
        <f>(cocinacsv[[#This Row],[Ganancia neta]]*cocinacsv[[#This Row],[Cantidad Ordenada]])/(cocinacsv[[#This Row],[Precio Unitario]]*cocinacsv[[#This Row],[Cantidad Ordenada]])</f>
        <v>0.44444444444444442</v>
      </c>
      <c r="M1737">
        <f>cocinacsv[[#This Row],[Ganancia bruta]]*cocinacsv[[#This Row],[Cantidad Ordenada]]</f>
        <v>36</v>
      </c>
    </row>
    <row r="1738" spans="1:13" x14ac:dyDescent="0.25">
      <c r="A1738">
        <v>702</v>
      </c>
      <c r="B1738">
        <v>13</v>
      </c>
      <c r="C1738" t="s">
        <v>42</v>
      </c>
      <c r="D1738" t="s">
        <v>1155</v>
      </c>
      <c r="E1738">
        <v>13</v>
      </c>
      <c r="F1738">
        <v>21</v>
      </c>
      <c r="G1738">
        <v>1</v>
      </c>
      <c r="H1738">
        <v>36</v>
      </c>
      <c r="I1738" t="s">
        <v>1136</v>
      </c>
      <c r="J1738">
        <f>cocinacsv[[#This Row],[Precio Unitario]]-cocinacsv[[#This Row],[Costo Unitario]]</f>
        <v>8</v>
      </c>
      <c r="K1738">
        <f>cocinacsv[[#This Row],[Precio Unitario]]</f>
        <v>21</v>
      </c>
      <c r="L1738" s="1">
        <f>(cocinacsv[[#This Row],[Ganancia neta]]*cocinacsv[[#This Row],[Cantidad Ordenada]])/(cocinacsv[[#This Row],[Precio Unitario]]*cocinacsv[[#This Row],[Cantidad Ordenada]])</f>
        <v>0.38095238095238093</v>
      </c>
      <c r="M1738">
        <f>cocinacsv[[#This Row],[Ganancia bruta]]*cocinacsv[[#This Row],[Cantidad Ordenada]]</f>
        <v>21</v>
      </c>
    </row>
    <row r="1739" spans="1:13" x14ac:dyDescent="0.25">
      <c r="A1739">
        <v>702</v>
      </c>
      <c r="B1739">
        <v>13</v>
      </c>
      <c r="C1739" t="s">
        <v>50</v>
      </c>
      <c r="D1739" t="s">
        <v>1142</v>
      </c>
      <c r="E1739">
        <v>16</v>
      </c>
      <c r="F1739">
        <v>27</v>
      </c>
      <c r="G1739">
        <v>2</v>
      </c>
      <c r="H1739">
        <v>29</v>
      </c>
      <c r="I1739" t="s">
        <v>1137</v>
      </c>
      <c r="J1739">
        <f>cocinacsv[[#This Row],[Precio Unitario]]-cocinacsv[[#This Row],[Costo Unitario]]</f>
        <v>11</v>
      </c>
      <c r="K1739">
        <f>cocinacsv[[#This Row],[Precio Unitario]]</f>
        <v>27</v>
      </c>
      <c r="L1739" s="1">
        <f>(cocinacsv[[#This Row],[Ganancia neta]]*cocinacsv[[#This Row],[Cantidad Ordenada]])/(cocinacsv[[#This Row],[Precio Unitario]]*cocinacsv[[#This Row],[Cantidad Ordenada]])</f>
        <v>0.40740740740740738</v>
      </c>
      <c r="M1739">
        <f>cocinacsv[[#This Row],[Ganancia bruta]]*cocinacsv[[#This Row],[Cantidad Ordenada]]</f>
        <v>54</v>
      </c>
    </row>
    <row r="1740" spans="1:13" x14ac:dyDescent="0.25">
      <c r="A1740">
        <v>702</v>
      </c>
      <c r="B1740">
        <v>13</v>
      </c>
      <c r="C1740" t="s">
        <v>30</v>
      </c>
      <c r="D1740" t="s">
        <v>1147</v>
      </c>
      <c r="E1740">
        <v>16</v>
      </c>
      <c r="F1740">
        <v>28</v>
      </c>
      <c r="G1740">
        <v>3</v>
      </c>
      <c r="H1740">
        <v>31</v>
      </c>
      <c r="I1740" t="s">
        <v>1136</v>
      </c>
      <c r="J1740">
        <f>cocinacsv[[#This Row],[Precio Unitario]]-cocinacsv[[#This Row],[Costo Unitario]]</f>
        <v>12</v>
      </c>
      <c r="K1740">
        <f>cocinacsv[[#This Row],[Precio Unitario]]</f>
        <v>28</v>
      </c>
      <c r="L1740" s="1">
        <f>(cocinacsv[[#This Row],[Ganancia neta]]*cocinacsv[[#This Row],[Cantidad Ordenada]])/(cocinacsv[[#This Row],[Precio Unitario]]*cocinacsv[[#This Row],[Cantidad Ordenada]])</f>
        <v>0.42857142857142855</v>
      </c>
      <c r="M1740">
        <f>cocinacsv[[#This Row],[Ganancia bruta]]*cocinacsv[[#This Row],[Cantidad Ordenada]]</f>
        <v>84</v>
      </c>
    </row>
    <row r="1741" spans="1:13" x14ac:dyDescent="0.25">
      <c r="A1741">
        <v>703</v>
      </c>
      <c r="B1741">
        <v>9</v>
      </c>
      <c r="C1741" t="s">
        <v>42</v>
      </c>
      <c r="D1741" t="s">
        <v>1155</v>
      </c>
      <c r="E1741">
        <v>13</v>
      </c>
      <c r="F1741">
        <v>21</v>
      </c>
      <c r="G1741">
        <v>3</v>
      </c>
      <c r="H1741">
        <v>29</v>
      </c>
      <c r="I1741" t="s">
        <v>1137</v>
      </c>
      <c r="J1741">
        <f>cocinacsv[[#This Row],[Precio Unitario]]-cocinacsv[[#This Row],[Costo Unitario]]</f>
        <v>8</v>
      </c>
      <c r="K1741">
        <f>cocinacsv[[#This Row],[Precio Unitario]]</f>
        <v>21</v>
      </c>
      <c r="L1741" s="1">
        <f>(cocinacsv[[#This Row],[Ganancia neta]]*cocinacsv[[#This Row],[Cantidad Ordenada]])/(cocinacsv[[#This Row],[Precio Unitario]]*cocinacsv[[#This Row],[Cantidad Ordenada]])</f>
        <v>0.38095238095238093</v>
      </c>
      <c r="M1741">
        <f>cocinacsv[[#This Row],[Ganancia bruta]]*cocinacsv[[#This Row],[Cantidad Ordenada]]</f>
        <v>63</v>
      </c>
    </row>
    <row r="1742" spans="1:13" x14ac:dyDescent="0.25">
      <c r="A1742">
        <v>704</v>
      </c>
      <c r="B1742">
        <v>13</v>
      </c>
      <c r="C1742" t="s">
        <v>46</v>
      </c>
      <c r="D1742" t="s">
        <v>1156</v>
      </c>
      <c r="E1742">
        <v>10</v>
      </c>
      <c r="F1742">
        <v>18</v>
      </c>
      <c r="G1742">
        <v>1</v>
      </c>
      <c r="H1742">
        <v>38</v>
      </c>
      <c r="I1742" t="s">
        <v>1136</v>
      </c>
      <c r="J1742">
        <f>cocinacsv[[#This Row],[Precio Unitario]]-cocinacsv[[#This Row],[Costo Unitario]]</f>
        <v>8</v>
      </c>
      <c r="K1742">
        <f>cocinacsv[[#This Row],[Precio Unitario]]</f>
        <v>18</v>
      </c>
      <c r="L1742" s="1">
        <f>(cocinacsv[[#This Row],[Ganancia neta]]*cocinacsv[[#This Row],[Cantidad Ordenada]])/(cocinacsv[[#This Row],[Precio Unitario]]*cocinacsv[[#This Row],[Cantidad Ordenada]])</f>
        <v>0.44444444444444442</v>
      </c>
      <c r="M1742">
        <f>cocinacsv[[#This Row],[Ganancia bruta]]*cocinacsv[[#This Row],[Cantidad Ordenada]]</f>
        <v>18</v>
      </c>
    </row>
    <row r="1743" spans="1:13" x14ac:dyDescent="0.25">
      <c r="A1743">
        <v>705</v>
      </c>
      <c r="B1743">
        <v>12</v>
      </c>
      <c r="C1743" t="s">
        <v>66</v>
      </c>
      <c r="D1743" t="s">
        <v>1153</v>
      </c>
      <c r="E1743">
        <v>12</v>
      </c>
      <c r="F1743">
        <v>20</v>
      </c>
      <c r="G1743">
        <v>3</v>
      </c>
      <c r="H1743">
        <v>25</v>
      </c>
      <c r="I1743" t="s">
        <v>1137</v>
      </c>
      <c r="J1743">
        <f>cocinacsv[[#This Row],[Precio Unitario]]-cocinacsv[[#This Row],[Costo Unitario]]</f>
        <v>8</v>
      </c>
      <c r="K1743">
        <f>cocinacsv[[#This Row],[Precio Unitario]]</f>
        <v>20</v>
      </c>
      <c r="L1743" s="1">
        <f>(cocinacsv[[#This Row],[Ganancia neta]]*cocinacsv[[#This Row],[Cantidad Ordenada]])/(cocinacsv[[#This Row],[Precio Unitario]]*cocinacsv[[#This Row],[Cantidad Ordenada]])</f>
        <v>0.4</v>
      </c>
      <c r="M1743">
        <f>cocinacsv[[#This Row],[Ganancia bruta]]*cocinacsv[[#This Row],[Cantidad Ordenada]]</f>
        <v>60</v>
      </c>
    </row>
    <row r="1744" spans="1:13" x14ac:dyDescent="0.25">
      <c r="A1744">
        <v>705</v>
      </c>
      <c r="B1744">
        <v>12</v>
      </c>
      <c r="C1744" t="s">
        <v>71</v>
      </c>
      <c r="D1744" t="s">
        <v>1157</v>
      </c>
      <c r="E1744">
        <v>15</v>
      </c>
      <c r="F1744">
        <v>26</v>
      </c>
      <c r="G1744">
        <v>2</v>
      </c>
      <c r="H1744">
        <v>8</v>
      </c>
      <c r="I1744" t="s">
        <v>1136</v>
      </c>
      <c r="J1744">
        <f>cocinacsv[[#This Row],[Precio Unitario]]-cocinacsv[[#This Row],[Costo Unitario]]</f>
        <v>11</v>
      </c>
      <c r="K1744">
        <f>cocinacsv[[#This Row],[Precio Unitario]]</f>
        <v>26</v>
      </c>
      <c r="L1744" s="1">
        <f>(cocinacsv[[#This Row],[Ganancia neta]]*cocinacsv[[#This Row],[Cantidad Ordenada]])/(cocinacsv[[#This Row],[Precio Unitario]]*cocinacsv[[#This Row],[Cantidad Ordenada]])</f>
        <v>0.42307692307692307</v>
      </c>
      <c r="M1744">
        <f>cocinacsv[[#This Row],[Ganancia bruta]]*cocinacsv[[#This Row],[Cantidad Ordenada]]</f>
        <v>52</v>
      </c>
    </row>
    <row r="1745" spans="1:13" x14ac:dyDescent="0.25">
      <c r="A1745">
        <v>706</v>
      </c>
      <c r="B1745">
        <v>20</v>
      </c>
      <c r="C1745" t="s">
        <v>46</v>
      </c>
      <c r="D1745" t="s">
        <v>1156</v>
      </c>
      <c r="E1745">
        <v>10</v>
      </c>
      <c r="F1745">
        <v>18</v>
      </c>
      <c r="G1745">
        <v>3</v>
      </c>
      <c r="H1745">
        <v>33</v>
      </c>
      <c r="I1745" t="s">
        <v>1137</v>
      </c>
      <c r="J1745">
        <f>cocinacsv[[#This Row],[Precio Unitario]]-cocinacsv[[#This Row],[Costo Unitario]]</f>
        <v>8</v>
      </c>
      <c r="K1745">
        <f>cocinacsv[[#This Row],[Precio Unitario]]</f>
        <v>18</v>
      </c>
      <c r="L1745" s="1">
        <f>(cocinacsv[[#This Row],[Ganancia neta]]*cocinacsv[[#This Row],[Cantidad Ordenada]])/(cocinacsv[[#This Row],[Precio Unitario]]*cocinacsv[[#This Row],[Cantidad Ordenada]])</f>
        <v>0.44444444444444442</v>
      </c>
      <c r="M1745">
        <f>cocinacsv[[#This Row],[Ganancia bruta]]*cocinacsv[[#This Row],[Cantidad Ordenada]]</f>
        <v>54</v>
      </c>
    </row>
    <row r="1746" spans="1:13" x14ac:dyDescent="0.25">
      <c r="A1746">
        <v>707</v>
      </c>
      <c r="B1746">
        <v>15</v>
      </c>
      <c r="C1746" t="s">
        <v>105</v>
      </c>
      <c r="D1746" t="s">
        <v>1150</v>
      </c>
      <c r="E1746">
        <v>19</v>
      </c>
      <c r="F1746">
        <v>32</v>
      </c>
      <c r="G1746">
        <v>1</v>
      </c>
      <c r="H1746">
        <v>31</v>
      </c>
      <c r="I1746" t="s">
        <v>1136</v>
      </c>
      <c r="J1746">
        <f>cocinacsv[[#This Row],[Precio Unitario]]-cocinacsv[[#This Row],[Costo Unitario]]</f>
        <v>13</v>
      </c>
      <c r="K1746">
        <f>cocinacsv[[#This Row],[Precio Unitario]]</f>
        <v>32</v>
      </c>
      <c r="L1746" s="1">
        <f>(cocinacsv[[#This Row],[Ganancia neta]]*cocinacsv[[#This Row],[Cantidad Ordenada]])/(cocinacsv[[#This Row],[Precio Unitario]]*cocinacsv[[#This Row],[Cantidad Ordenada]])</f>
        <v>0.40625</v>
      </c>
      <c r="M1746">
        <f>cocinacsv[[#This Row],[Ganancia bruta]]*cocinacsv[[#This Row],[Cantidad Ordenada]]</f>
        <v>32</v>
      </c>
    </row>
    <row r="1747" spans="1:13" x14ac:dyDescent="0.25">
      <c r="A1747">
        <v>707</v>
      </c>
      <c r="B1747">
        <v>15</v>
      </c>
      <c r="C1747" t="s">
        <v>42</v>
      </c>
      <c r="D1747" t="s">
        <v>1155</v>
      </c>
      <c r="E1747">
        <v>13</v>
      </c>
      <c r="F1747">
        <v>21</v>
      </c>
      <c r="G1747">
        <v>1</v>
      </c>
      <c r="H1747">
        <v>42</v>
      </c>
      <c r="I1747" t="s">
        <v>1137</v>
      </c>
      <c r="J1747">
        <f>cocinacsv[[#This Row],[Precio Unitario]]-cocinacsv[[#This Row],[Costo Unitario]]</f>
        <v>8</v>
      </c>
      <c r="K1747">
        <f>cocinacsv[[#This Row],[Precio Unitario]]</f>
        <v>21</v>
      </c>
      <c r="L1747" s="1">
        <f>(cocinacsv[[#This Row],[Ganancia neta]]*cocinacsv[[#This Row],[Cantidad Ordenada]])/(cocinacsv[[#This Row],[Precio Unitario]]*cocinacsv[[#This Row],[Cantidad Ordenada]])</f>
        <v>0.38095238095238093</v>
      </c>
      <c r="M1747">
        <f>cocinacsv[[#This Row],[Ganancia bruta]]*cocinacsv[[#This Row],[Cantidad Ordenada]]</f>
        <v>21</v>
      </c>
    </row>
    <row r="1748" spans="1:13" x14ac:dyDescent="0.25">
      <c r="A1748">
        <v>707</v>
      </c>
      <c r="B1748">
        <v>15</v>
      </c>
      <c r="C1748" t="s">
        <v>40</v>
      </c>
      <c r="D1748" t="s">
        <v>1140</v>
      </c>
      <c r="E1748">
        <v>18</v>
      </c>
      <c r="F1748">
        <v>30</v>
      </c>
      <c r="G1748">
        <v>2</v>
      </c>
      <c r="H1748">
        <v>53</v>
      </c>
      <c r="I1748" t="s">
        <v>1136</v>
      </c>
      <c r="J1748">
        <f>cocinacsv[[#This Row],[Precio Unitario]]-cocinacsv[[#This Row],[Costo Unitario]]</f>
        <v>12</v>
      </c>
      <c r="K1748">
        <f>cocinacsv[[#This Row],[Precio Unitario]]</f>
        <v>30</v>
      </c>
      <c r="L1748" s="1">
        <f>(cocinacsv[[#This Row],[Ganancia neta]]*cocinacsv[[#This Row],[Cantidad Ordenada]])/(cocinacsv[[#This Row],[Precio Unitario]]*cocinacsv[[#This Row],[Cantidad Ordenada]])</f>
        <v>0.4</v>
      </c>
      <c r="M1748">
        <f>cocinacsv[[#This Row],[Ganancia bruta]]*cocinacsv[[#This Row],[Cantidad Ordenada]]</f>
        <v>60</v>
      </c>
    </row>
    <row r="1749" spans="1:13" x14ac:dyDescent="0.25">
      <c r="A1749">
        <v>707</v>
      </c>
      <c r="B1749">
        <v>15</v>
      </c>
      <c r="C1749" t="s">
        <v>44</v>
      </c>
      <c r="D1749" t="s">
        <v>1144</v>
      </c>
      <c r="E1749">
        <v>22</v>
      </c>
      <c r="F1749">
        <v>36</v>
      </c>
      <c r="G1749">
        <v>2</v>
      </c>
      <c r="H1749">
        <v>11</v>
      </c>
      <c r="I1749" t="s">
        <v>1136</v>
      </c>
      <c r="J1749">
        <f>cocinacsv[[#This Row],[Precio Unitario]]-cocinacsv[[#This Row],[Costo Unitario]]</f>
        <v>14</v>
      </c>
      <c r="K1749">
        <f>cocinacsv[[#This Row],[Precio Unitario]]</f>
        <v>36</v>
      </c>
      <c r="L1749" s="1">
        <f>(cocinacsv[[#This Row],[Ganancia neta]]*cocinacsv[[#This Row],[Cantidad Ordenada]])/(cocinacsv[[#This Row],[Precio Unitario]]*cocinacsv[[#This Row],[Cantidad Ordenada]])</f>
        <v>0.3888888888888889</v>
      </c>
      <c r="M1749">
        <f>cocinacsv[[#This Row],[Ganancia bruta]]*cocinacsv[[#This Row],[Cantidad Ordenada]]</f>
        <v>72</v>
      </c>
    </row>
    <row r="1750" spans="1:13" x14ac:dyDescent="0.25">
      <c r="A1750">
        <v>708</v>
      </c>
      <c r="B1750">
        <v>5</v>
      </c>
      <c r="C1750" t="s">
        <v>50</v>
      </c>
      <c r="D1750" t="s">
        <v>1142</v>
      </c>
      <c r="E1750">
        <v>16</v>
      </c>
      <c r="F1750">
        <v>27</v>
      </c>
      <c r="G1750">
        <v>2</v>
      </c>
      <c r="H1750">
        <v>24</v>
      </c>
      <c r="I1750" t="s">
        <v>1137</v>
      </c>
      <c r="J1750">
        <f>cocinacsv[[#This Row],[Precio Unitario]]-cocinacsv[[#This Row],[Costo Unitario]]</f>
        <v>11</v>
      </c>
      <c r="K1750">
        <f>cocinacsv[[#This Row],[Precio Unitario]]</f>
        <v>27</v>
      </c>
      <c r="L1750" s="1">
        <f>(cocinacsv[[#This Row],[Ganancia neta]]*cocinacsv[[#This Row],[Cantidad Ordenada]])/(cocinacsv[[#This Row],[Precio Unitario]]*cocinacsv[[#This Row],[Cantidad Ordenada]])</f>
        <v>0.40740740740740738</v>
      </c>
      <c r="M1750">
        <f>cocinacsv[[#This Row],[Ganancia bruta]]*cocinacsv[[#This Row],[Cantidad Ordenada]]</f>
        <v>54</v>
      </c>
    </row>
    <row r="1751" spans="1:13" x14ac:dyDescent="0.25">
      <c r="A1751">
        <v>709</v>
      </c>
      <c r="B1751">
        <v>8</v>
      </c>
      <c r="C1751" t="s">
        <v>42</v>
      </c>
      <c r="D1751" t="s">
        <v>1155</v>
      </c>
      <c r="E1751">
        <v>13</v>
      </c>
      <c r="F1751">
        <v>21</v>
      </c>
      <c r="G1751">
        <v>2</v>
      </c>
      <c r="H1751">
        <v>7</v>
      </c>
      <c r="I1751" t="s">
        <v>1136</v>
      </c>
      <c r="J1751">
        <f>cocinacsv[[#This Row],[Precio Unitario]]-cocinacsv[[#This Row],[Costo Unitario]]</f>
        <v>8</v>
      </c>
      <c r="K1751">
        <f>cocinacsv[[#This Row],[Precio Unitario]]</f>
        <v>21</v>
      </c>
      <c r="L1751" s="1">
        <f>(cocinacsv[[#This Row],[Ganancia neta]]*cocinacsv[[#This Row],[Cantidad Ordenada]])/(cocinacsv[[#This Row],[Precio Unitario]]*cocinacsv[[#This Row],[Cantidad Ordenada]])</f>
        <v>0.38095238095238093</v>
      </c>
      <c r="M1751">
        <f>cocinacsv[[#This Row],[Ganancia bruta]]*cocinacsv[[#This Row],[Cantidad Ordenada]]</f>
        <v>42</v>
      </c>
    </row>
    <row r="1752" spans="1:13" x14ac:dyDescent="0.25">
      <c r="A1752">
        <v>709</v>
      </c>
      <c r="B1752">
        <v>8</v>
      </c>
      <c r="C1752" t="s">
        <v>19</v>
      </c>
      <c r="D1752" t="s">
        <v>1149</v>
      </c>
      <c r="E1752">
        <v>21</v>
      </c>
      <c r="F1752">
        <v>35</v>
      </c>
      <c r="G1752">
        <v>1</v>
      </c>
      <c r="H1752">
        <v>33</v>
      </c>
      <c r="I1752" t="s">
        <v>1137</v>
      </c>
      <c r="J1752">
        <f>cocinacsv[[#This Row],[Precio Unitario]]-cocinacsv[[#This Row],[Costo Unitario]]</f>
        <v>14</v>
      </c>
      <c r="K1752">
        <f>cocinacsv[[#This Row],[Precio Unitario]]</f>
        <v>35</v>
      </c>
      <c r="L1752" s="1">
        <f>(cocinacsv[[#This Row],[Ganancia neta]]*cocinacsv[[#This Row],[Cantidad Ordenada]])/(cocinacsv[[#This Row],[Precio Unitario]]*cocinacsv[[#This Row],[Cantidad Ordenada]])</f>
        <v>0.4</v>
      </c>
      <c r="M1752">
        <f>cocinacsv[[#This Row],[Ganancia bruta]]*cocinacsv[[#This Row],[Cantidad Ordenada]]</f>
        <v>35</v>
      </c>
    </row>
    <row r="1753" spans="1:13" x14ac:dyDescent="0.25">
      <c r="A1753">
        <v>709</v>
      </c>
      <c r="B1753">
        <v>8</v>
      </c>
      <c r="C1753" t="s">
        <v>112</v>
      </c>
      <c r="D1753" t="s">
        <v>1146</v>
      </c>
      <c r="E1753">
        <v>20</v>
      </c>
      <c r="F1753">
        <v>33</v>
      </c>
      <c r="G1753">
        <v>2</v>
      </c>
      <c r="H1753">
        <v>27</v>
      </c>
      <c r="I1753" t="s">
        <v>1137</v>
      </c>
      <c r="J1753">
        <f>cocinacsv[[#This Row],[Precio Unitario]]-cocinacsv[[#This Row],[Costo Unitario]]</f>
        <v>13</v>
      </c>
      <c r="K1753">
        <f>cocinacsv[[#This Row],[Precio Unitario]]</f>
        <v>33</v>
      </c>
      <c r="L1753" s="1">
        <f>(cocinacsv[[#This Row],[Ganancia neta]]*cocinacsv[[#This Row],[Cantidad Ordenada]])/(cocinacsv[[#This Row],[Precio Unitario]]*cocinacsv[[#This Row],[Cantidad Ordenada]])</f>
        <v>0.39393939393939392</v>
      </c>
      <c r="M1753">
        <f>cocinacsv[[#This Row],[Ganancia bruta]]*cocinacsv[[#This Row],[Cantidad Ordenada]]</f>
        <v>66</v>
      </c>
    </row>
    <row r="1754" spans="1:13" x14ac:dyDescent="0.25">
      <c r="A1754">
        <v>709</v>
      </c>
      <c r="B1754">
        <v>8</v>
      </c>
      <c r="C1754" t="s">
        <v>60</v>
      </c>
      <c r="D1754" t="s">
        <v>1158</v>
      </c>
      <c r="E1754">
        <v>15</v>
      </c>
      <c r="F1754">
        <v>25</v>
      </c>
      <c r="G1754">
        <v>2</v>
      </c>
      <c r="H1754">
        <v>31</v>
      </c>
      <c r="I1754" t="s">
        <v>1136</v>
      </c>
      <c r="J1754">
        <f>cocinacsv[[#This Row],[Precio Unitario]]-cocinacsv[[#This Row],[Costo Unitario]]</f>
        <v>10</v>
      </c>
      <c r="K1754">
        <f>cocinacsv[[#This Row],[Precio Unitario]]</f>
        <v>25</v>
      </c>
      <c r="L1754" s="1">
        <f>(cocinacsv[[#This Row],[Ganancia neta]]*cocinacsv[[#This Row],[Cantidad Ordenada]])/(cocinacsv[[#This Row],[Precio Unitario]]*cocinacsv[[#This Row],[Cantidad Ordenada]])</f>
        <v>0.4</v>
      </c>
      <c r="M1754">
        <f>cocinacsv[[#This Row],[Ganancia bruta]]*cocinacsv[[#This Row],[Cantidad Ordenada]]</f>
        <v>50</v>
      </c>
    </row>
    <row r="1755" spans="1:13" x14ac:dyDescent="0.25">
      <c r="A1755">
        <v>710</v>
      </c>
      <c r="B1755">
        <v>18</v>
      </c>
      <c r="C1755" t="s">
        <v>66</v>
      </c>
      <c r="D1755" t="s">
        <v>1153</v>
      </c>
      <c r="E1755">
        <v>12</v>
      </c>
      <c r="F1755">
        <v>20</v>
      </c>
      <c r="G1755">
        <v>2</v>
      </c>
      <c r="H1755">
        <v>32</v>
      </c>
      <c r="I1755" t="s">
        <v>1136</v>
      </c>
      <c r="J1755">
        <f>cocinacsv[[#This Row],[Precio Unitario]]-cocinacsv[[#This Row],[Costo Unitario]]</f>
        <v>8</v>
      </c>
      <c r="K1755">
        <f>cocinacsv[[#This Row],[Precio Unitario]]</f>
        <v>20</v>
      </c>
      <c r="L1755" s="1">
        <f>(cocinacsv[[#This Row],[Ganancia neta]]*cocinacsv[[#This Row],[Cantidad Ordenada]])/(cocinacsv[[#This Row],[Precio Unitario]]*cocinacsv[[#This Row],[Cantidad Ordenada]])</f>
        <v>0.4</v>
      </c>
      <c r="M1755">
        <f>cocinacsv[[#This Row],[Ganancia bruta]]*cocinacsv[[#This Row],[Cantidad Ordenada]]</f>
        <v>40</v>
      </c>
    </row>
    <row r="1756" spans="1:13" x14ac:dyDescent="0.25">
      <c r="A1756">
        <v>710</v>
      </c>
      <c r="B1756">
        <v>18</v>
      </c>
      <c r="C1756" t="s">
        <v>53</v>
      </c>
      <c r="D1756" t="s">
        <v>1148</v>
      </c>
      <c r="E1756">
        <v>11</v>
      </c>
      <c r="F1756">
        <v>19</v>
      </c>
      <c r="G1756">
        <v>3</v>
      </c>
      <c r="H1756">
        <v>45</v>
      </c>
      <c r="I1756" t="s">
        <v>1137</v>
      </c>
      <c r="J1756">
        <f>cocinacsv[[#This Row],[Precio Unitario]]-cocinacsv[[#This Row],[Costo Unitario]]</f>
        <v>8</v>
      </c>
      <c r="K1756">
        <f>cocinacsv[[#This Row],[Precio Unitario]]</f>
        <v>19</v>
      </c>
      <c r="L1756" s="1">
        <f>(cocinacsv[[#This Row],[Ganancia neta]]*cocinacsv[[#This Row],[Cantidad Ordenada]])/(cocinacsv[[#This Row],[Precio Unitario]]*cocinacsv[[#This Row],[Cantidad Ordenada]])</f>
        <v>0.42105263157894735</v>
      </c>
      <c r="M1756">
        <f>cocinacsv[[#This Row],[Ganancia bruta]]*cocinacsv[[#This Row],[Cantidad Ordenada]]</f>
        <v>57</v>
      </c>
    </row>
    <row r="1757" spans="1:13" x14ac:dyDescent="0.25">
      <c r="A1757">
        <v>710</v>
      </c>
      <c r="B1757">
        <v>18</v>
      </c>
      <c r="C1757" t="s">
        <v>46</v>
      </c>
      <c r="D1757" t="s">
        <v>1156</v>
      </c>
      <c r="E1757">
        <v>10</v>
      </c>
      <c r="F1757">
        <v>18</v>
      </c>
      <c r="G1757">
        <v>1</v>
      </c>
      <c r="H1757">
        <v>20</v>
      </c>
      <c r="I1757" t="s">
        <v>1137</v>
      </c>
      <c r="J1757">
        <f>cocinacsv[[#This Row],[Precio Unitario]]-cocinacsv[[#This Row],[Costo Unitario]]</f>
        <v>8</v>
      </c>
      <c r="K1757">
        <f>cocinacsv[[#This Row],[Precio Unitario]]</f>
        <v>18</v>
      </c>
      <c r="L1757" s="1">
        <f>(cocinacsv[[#This Row],[Ganancia neta]]*cocinacsv[[#This Row],[Cantidad Ordenada]])/(cocinacsv[[#This Row],[Precio Unitario]]*cocinacsv[[#This Row],[Cantidad Ordenada]])</f>
        <v>0.44444444444444442</v>
      </c>
      <c r="M1757">
        <f>cocinacsv[[#This Row],[Ganancia bruta]]*cocinacsv[[#This Row],[Cantidad Ordenada]]</f>
        <v>18</v>
      </c>
    </row>
    <row r="1758" spans="1:13" x14ac:dyDescent="0.25">
      <c r="A1758">
        <v>710</v>
      </c>
      <c r="B1758">
        <v>18</v>
      </c>
      <c r="C1758" t="s">
        <v>89</v>
      </c>
      <c r="D1758" t="s">
        <v>1154</v>
      </c>
      <c r="E1758">
        <v>14</v>
      </c>
      <c r="F1758">
        <v>23</v>
      </c>
      <c r="G1758">
        <v>1</v>
      </c>
      <c r="H1758">
        <v>43</v>
      </c>
      <c r="I1758" t="s">
        <v>1137</v>
      </c>
      <c r="J1758">
        <f>cocinacsv[[#This Row],[Precio Unitario]]-cocinacsv[[#This Row],[Costo Unitario]]</f>
        <v>9</v>
      </c>
      <c r="K1758">
        <f>cocinacsv[[#This Row],[Precio Unitario]]</f>
        <v>23</v>
      </c>
      <c r="L1758" s="1">
        <f>(cocinacsv[[#This Row],[Ganancia neta]]*cocinacsv[[#This Row],[Cantidad Ordenada]])/(cocinacsv[[#This Row],[Precio Unitario]]*cocinacsv[[#This Row],[Cantidad Ordenada]])</f>
        <v>0.39130434782608697</v>
      </c>
      <c r="M1758">
        <f>cocinacsv[[#This Row],[Ganancia bruta]]*cocinacsv[[#This Row],[Cantidad Ordenada]]</f>
        <v>23</v>
      </c>
    </row>
    <row r="1759" spans="1:13" x14ac:dyDescent="0.25">
      <c r="A1759">
        <v>711</v>
      </c>
      <c r="B1759">
        <v>20</v>
      </c>
      <c r="C1759" t="s">
        <v>38</v>
      </c>
      <c r="D1759" t="s">
        <v>1152</v>
      </c>
      <c r="E1759">
        <v>20</v>
      </c>
      <c r="F1759">
        <v>34</v>
      </c>
      <c r="G1759">
        <v>3</v>
      </c>
      <c r="H1759">
        <v>43</v>
      </c>
      <c r="I1759" t="s">
        <v>1136</v>
      </c>
      <c r="J1759">
        <f>cocinacsv[[#This Row],[Precio Unitario]]-cocinacsv[[#This Row],[Costo Unitario]]</f>
        <v>14</v>
      </c>
      <c r="K1759">
        <f>cocinacsv[[#This Row],[Precio Unitario]]</f>
        <v>34</v>
      </c>
      <c r="L1759" s="1">
        <f>(cocinacsv[[#This Row],[Ganancia neta]]*cocinacsv[[#This Row],[Cantidad Ordenada]])/(cocinacsv[[#This Row],[Precio Unitario]]*cocinacsv[[#This Row],[Cantidad Ordenada]])</f>
        <v>0.41176470588235292</v>
      </c>
      <c r="M1759">
        <f>cocinacsv[[#This Row],[Ganancia bruta]]*cocinacsv[[#This Row],[Cantidad Ordenada]]</f>
        <v>102</v>
      </c>
    </row>
    <row r="1760" spans="1:13" x14ac:dyDescent="0.25">
      <c r="A1760">
        <v>711</v>
      </c>
      <c r="B1760">
        <v>20</v>
      </c>
      <c r="C1760" t="s">
        <v>105</v>
      </c>
      <c r="D1760" t="s">
        <v>1150</v>
      </c>
      <c r="E1760">
        <v>19</v>
      </c>
      <c r="F1760">
        <v>32</v>
      </c>
      <c r="G1760">
        <v>2</v>
      </c>
      <c r="H1760">
        <v>16</v>
      </c>
      <c r="I1760" t="s">
        <v>1137</v>
      </c>
      <c r="J1760">
        <f>cocinacsv[[#This Row],[Precio Unitario]]-cocinacsv[[#This Row],[Costo Unitario]]</f>
        <v>13</v>
      </c>
      <c r="K1760">
        <f>cocinacsv[[#This Row],[Precio Unitario]]</f>
        <v>32</v>
      </c>
      <c r="L1760" s="1">
        <f>(cocinacsv[[#This Row],[Ganancia neta]]*cocinacsv[[#This Row],[Cantidad Ordenada]])/(cocinacsv[[#This Row],[Precio Unitario]]*cocinacsv[[#This Row],[Cantidad Ordenada]])</f>
        <v>0.40625</v>
      </c>
      <c r="M1760">
        <f>cocinacsv[[#This Row],[Ganancia bruta]]*cocinacsv[[#This Row],[Cantidad Ordenada]]</f>
        <v>64</v>
      </c>
    </row>
    <row r="1761" spans="1:13" x14ac:dyDescent="0.25">
      <c r="A1761">
        <v>712</v>
      </c>
      <c r="B1761">
        <v>10</v>
      </c>
      <c r="C1761" t="s">
        <v>75</v>
      </c>
      <c r="D1761" t="s">
        <v>1139</v>
      </c>
      <c r="E1761">
        <v>14</v>
      </c>
      <c r="F1761">
        <v>24</v>
      </c>
      <c r="G1761">
        <v>2</v>
      </c>
      <c r="H1761">
        <v>49</v>
      </c>
      <c r="I1761" t="s">
        <v>1136</v>
      </c>
      <c r="J1761">
        <f>cocinacsv[[#This Row],[Precio Unitario]]-cocinacsv[[#This Row],[Costo Unitario]]</f>
        <v>10</v>
      </c>
      <c r="K1761">
        <f>cocinacsv[[#This Row],[Precio Unitario]]</f>
        <v>24</v>
      </c>
      <c r="L1761" s="1">
        <f>(cocinacsv[[#This Row],[Ganancia neta]]*cocinacsv[[#This Row],[Cantidad Ordenada]])/(cocinacsv[[#This Row],[Precio Unitario]]*cocinacsv[[#This Row],[Cantidad Ordenada]])</f>
        <v>0.41666666666666669</v>
      </c>
      <c r="M1761">
        <f>cocinacsv[[#This Row],[Ganancia bruta]]*cocinacsv[[#This Row],[Cantidad Ordenada]]</f>
        <v>48</v>
      </c>
    </row>
    <row r="1762" spans="1:13" x14ac:dyDescent="0.25">
      <c r="A1762">
        <v>713</v>
      </c>
      <c r="B1762">
        <v>6</v>
      </c>
      <c r="C1762" t="s">
        <v>112</v>
      </c>
      <c r="D1762" t="s">
        <v>1146</v>
      </c>
      <c r="E1762">
        <v>20</v>
      </c>
      <c r="F1762">
        <v>33</v>
      </c>
      <c r="G1762">
        <v>3</v>
      </c>
      <c r="H1762">
        <v>41</v>
      </c>
      <c r="I1762" t="s">
        <v>1137</v>
      </c>
      <c r="J1762">
        <f>cocinacsv[[#This Row],[Precio Unitario]]-cocinacsv[[#This Row],[Costo Unitario]]</f>
        <v>13</v>
      </c>
      <c r="K1762">
        <f>cocinacsv[[#This Row],[Precio Unitario]]</f>
        <v>33</v>
      </c>
      <c r="L1762" s="1">
        <f>(cocinacsv[[#This Row],[Ganancia neta]]*cocinacsv[[#This Row],[Cantidad Ordenada]])/(cocinacsv[[#This Row],[Precio Unitario]]*cocinacsv[[#This Row],[Cantidad Ordenada]])</f>
        <v>0.39393939393939392</v>
      </c>
      <c r="M1762">
        <f>cocinacsv[[#This Row],[Ganancia bruta]]*cocinacsv[[#This Row],[Cantidad Ordenada]]</f>
        <v>99</v>
      </c>
    </row>
    <row r="1763" spans="1:13" x14ac:dyDescent="0.25">
      <c r="A1763">
        <v>713</v>
      </c>
      <c r="B1763">
        <v>6</v>
      </c>
      <c r="C1763" t="s">
        <v>26</v>
      </c>
      <c r="D1763" t="s">
        <v>1145</v>
      </c>
      <c r="E1763">
        <v>17</v>
      </c>
      <c r="F1763">
        <v>29</v>
      </c>
      <c r="G1763">
        <v>3</v>
      </c>
      <c r="H1763">
        <v>14</v>
      </c>
      <c r="I1763" t="s">
        <v>1137</v>
      </c>
      <c r="J1763">
        <f>cocinacsv[[#This Row],[Precio Unitario]]-cocinacsv[[#This Row],[Costo Unitario]]</f>
        <v>12</v>
      </c>
      <c r="K1763">
        <f>cocinacsv[[#This Row],[Precio Unitario]]</f>
        <v>29</v>
      </c>
      <c r="L1763" s="1">
        <f>(cocinacsv[[#This Row],[Ganancia neta]]*cocinacsv[[#This Row],[Cantidad Ordenada]])/(cocinacsv[[#This Row],[Precio Unitario]]*cocinacsv[[#This Row],[Cantidad Ordenada]])</f>
        <v>0.41379310344827586</v>
      </c>
      <c r="M1763">
        <f>cocinacsv[[#This Row],[Ganancia bruta]]*cocinacsv[[#This Row],[Cantidad Ordenada]]</f>
        <v>87</v>
      </c>
    </row>
    <row r="1764" spans="1:13" x14ac:dyDescent="0.25">
      <c r="A1764">
        <v>713</v>
      </c>
      <c r="B1764">
        <v>6</v>
      </c>
      <c r="C1764" t="s">
        <v>105</v>
      </c>
      <c r="D1764" t="s">
        <v>1150</v>
      </c>
      <c r="E1764">
        <v>19</v>
      </c>
      <c r="F1764">
        <v>32</v>
      </c>
      <c r="G1764">
        <v>3</v>
      </c>
      <c r="H1764">
        <v>45</v>
      </c>
      <c r="I1764" t="s">
        <v>1136</v>
      </c>
      <c r="J1764">
        <f>cocinacsv[[#This Row],[Precio Unitario]]-cocinacsv[[#This Row],[Costo Unitario]]</f>
        <v>13</v>
      </c>
      <c r="K1764">
        <f>cocinacsv[[#This Row],[Precio Unitario]]</f>
        <v>32</v>
      </c>
      <c r="L1764" s="1">
        <f>(cocinacsv[[#This Row],[Ganancia neta]]*cocinacsv[[#This Row],[Cantidad Ordenada]])/(cocinacsv[[#This Row],[Precio Unitario]]*cocinacsv[[#This Row],[Cantidad Ordenada]])</f>
        <v>0.40625</v>
      </c>
      <c r="M1764">
        <f>cocinacsv[[#This Row],[Ganancia bruta]]*cocinacsv[[#This Row],[Cantidad Ordenada]]</f>
        <v>96</v>
      </c>
    </row>
    <row r="1765" spans="1:13" x14ac:dyDescent="0.25">
      <c r="A1765">
        <v>713</v>
      </c>
      <c r="B1765">
        <v>6</v>
      </c>
      <c r="C1765" t="s">
        <v>71</v>
      </c>
      <c r="D1765" t="s">
        <v>1157</v>
      </c>
      <c r="E1765">
        <v>15</v>
      </c>
      <c r="F1765">
        <v>26</v>
      </c>
      <c r="G1765">
        <v>3</v>
      </c>
      <c r="H1765">
        <v>25</v>
      </c>
      <c r="I1765" t="s">
        <v>1136</v>
      </c>
      <c r="J1765">
        <f>cocinacsv[[#This Row],[Precio Unitario]]-cocinacsv[[#This Row],[Costo Unitario]]</f>
        <v>11</v>
      </c>
      <c r="K1765">
        <f>cocinacsv[[#This Row],[Precio Unitario]]</f>
        <v>26</v>
      </c>
      <c r="L1765" s="1">
        <f>(cocinacsv[[#This Row],[Ganancia neta]]*cocinacsv[[#This Row],[Cantidad Ordenada]])/(cocinacsv[[#This Row],[Precio Unitario]]*cocinacsv[[#This Row],[Cantidad Ordenada]])</f>
        <v>0.42307692307692307</v>
      </c>
      <c r="M1765">
        <f>cocinacsv[[#This Row],[Ganancia bruta]]*cocinacsv[[#This Row],[Cantidad Ordenada]]</f>
        <v>78</v>
      </c>
    </row>
    <row r="1766" spans="1:13" x14ac:dyDescent="0.25">
      <c r="A1766">
        <v>714</v>
      </c>
      <c r="B1766">
        <v>19</v>
      </c>
      <c r="C1766" t="s">
        <v>38</v>
      </c>
      <c r="D1766" t="s">
        <v>1152</v>
      </c>
      <c r="E1766">
        <v>20</v>
      </c>
      <c r="F1766">
        <v>34</v>
      </c>
      <c r="G1766">
        <v>3</v>
      </c>
      <c r="H1766">
        <v>17</v>
      </c>
      <c r="I1766" t="s">
        <v>1137</v>
      </c>
      <c r="J1766">
        <f>cocinacsv[[#This Row],[Precio Unitario]]-cocinacsv[[#This Row],[Costo Unitario]]</f>
        <v>14</v>
      </c>
      <c r="K1766">
        <f>cocinacsv[[#This Row],[Precio Unitario]]</f>
        <v>34</v>
      </c>
      <c r="L1766" s="1">
        <f>(cocinacsv[[#This Row],[Ganancia neta]]*cocinacsv[[#This Row],[Cantidad Ordenada]])/(cocinacsv[[#This Row],[Precio Unitario]]*cocinacsv[[#This Row],[Cantidad Ordenada]])</f>
        <v>0.41176470588235292</v>
      </c>
      <c r="M1766">
        <f>cocinacsv[[#This Row],[Ganancia bruta]]*cocinacsv[[#This Row],[Cantidad Ordenada]]</f>
        <v>102</v>
      </c>
    </row>
    <row r="1767" spans="1:13" x14ac:dyDescent="0.25">
      <c r="A1767">
        <v>714</v>
      </c>
      <c r="B1767">
        <v>19</v>
      </c>
      <c r="C1767" t="s">
        <v>40</v>
      </c>
      <c r="D1767" t="s">
        <v>1140</v>
      </c>
      <c r="E1767">
        <v>18</v>
      </c>
      <c r="F1767">
        <v>30</v>
      </c>
      <c r="G1767">
        <v>3</v>
      </c>
      <c r="H1767">
        <v>17</v>
      </c>
      <c r="I1767" t="s">
        <v>1137</v>
      </c>
      <c r="J1767">
        <f>cocinacsv[[#This Row],[Precio Unitario]]-cocinacsv[[#This Row],[Costo Unitario]]</f>
        <v>12</v>
      </c>
      <c r="K1767">
        <f>cocinacsv[[#This Row],[Precio Unitario]]</f>
        <v>30</v>
      </c>
      <c r="L1767" s="1">
        <f>(cocinacsv[[#This Row],[Ganancia neta]]*cocinacsv[[#This Row],[Cantidad Ordenada]])/(cocinacsv[[#This Row],[Precio Unitario]]*cocinacsv[[#This Row],[Cantidad Ordenada]])</f>
        <v>0.4</v>
      </c>
      <c r="M1767">
        <f>cocinacsv[[#This Row],[Ganancia bruta]]*cocinacsv[[#This Row],[Cantidad Ordenada]]</f>
        <v>90</v>
      </c>
    </row>
    <row r="1768" spans="1:13" x14ac:dyDescent="0.25">
      <c r="A1768">
        <v>714</v>
      </c>
      <c r="B1768">
        <v>19</v>
      </c>
      <c r="C1768" t="s">
        <v>112</v>
      </c>
      <c r="D1768" t="s">
        <v>1146</v>
      </c>
      <c r="E1768">
        <v>20</v>
      </c>
      <c r="F1768">
        <v>33</v>
      </c>
      <c r="G1768">
        <v>1</v>
      </c>
      <c r="H1768">
        <v>29</v>
      </c>
      <c r="I1768" t="s">
        <v>1137</v>
      </c>
      <c r="J1768">
        <f>cocinacsv[[#This Row],[Precio Unitario]]-cocinacsv[[#This Row],[Costo Unitario]]</f>
        <v>13</v>
      </c>
      <c r="K1768">
        <f>cocinacsv[[#This Row],[Precio Unitario]]</f>
        <v>33</v>
      </c>
      <c r="L1768" s="1">
        <f>(cocinacsv[[#This Row],[Ganancia neta]]*cocinacsv[[#This Row],[Cantidad Ordenada]])/(cocinacsv[[#This Row],[Precio Unitario]]*cocinacsv[[#This Row],[Cantidad Ordenada]])</f>
        <v>0.39393939393939392</v>
      </c>
      <c r="M1768">
        <f>cocinacsv[[#This Row],[Ganancia bruta]]*cocinacsv[[#This Row],[Cantidad Ordenada]]</f>
        <v>33</v>
      </c>
    </row>
    <row r="1769" spans="1:13" x14ac:dyDescent="0.25">
      <c r="A1769">
        <v>715</v>
      </c>
      <c r="B1769">
        <v>12</v>
      </c>
      <c r="C1769" t="s">
        <v>40</v>
      </c>
      <c r="D1769" t="s">
        <v>1140</v>
      </c>
      <c r="E1769">
        <v>18</v>
      </c>
      <c r="F1769">
        <v>30</v>
      </c>
      <c r="G1769">
        <v>3</v>
      </c>
      <c r="H1769">
        <v>35</v>
      </c>
      <c r="I1769" t="s">
        <v>1136</v>
      </c>
      <c r="J1769">
        <f>cocinacsv[[#This Row],[Precio Unitario]]-cocinacsv[[#This Row],[Costo Unitario]]</f>
        <v>12</v>
      </c>
      <c r="K1769">
        <f>cocinacsv[[#This Row],[Precio Unitario]]</f>
        <v>30</v>
      </c>
      <c r="L1769" s="1">
        <f>(cocinacsv[[#This Row],[Ganancia neta]]*cocinacsv[[#This Row],[Cantidad Ordenada]])/(cocinacsv[[#This Row],[Precio Unitario]]*cocinacsv[[#This Row],[Cantidad Ordenada]])</f>
        <v>0.4</v>
      </c>
      <c r="M1769">
        <f>cocinacsv[[#This Row],[Ganancia bruta]]*cocinacsv[[#This Row],[Cantidad Ordenada]]</f>
        <v>90</v>
      </c>
    </row>
    <row r="1770" spans="1:13" x14ac:dyDescent="0.25">
      <c r="A1770">
        <v>715</v>
      </c>
      <c r="B1770">
        <v>12</v>
      </c>
      <c r="C1770" t="s">
        <v>50</v>
      </c>
      <c r="D1770" t="s">
        <v>1142</v>
      </c>
      <c r="E1770">
        <v>16</v>
      </c>
      <c r="F1770">
        <v>27</v>
      </c>
      <c r="G1770">
        <v>1</v>
      </c>
      <c r="H1770">
        <v>14</v>
      </c>
      <c r="I1770" t="s">
        <v>1136</v>
      </c>
      <c r="J1770">
        <f>cocinacsv[[#This Row],[Precio Unitario]]-cocinacsv[[#This Row],[Costo Unitario]]</f>
        <v>11</v>
      </c>
      <c r="K1770">
        <f>cocinacsv[[#This Row],[Precio Unitario]]</f>
        <v>27</v>
      </c>
      <c r="L1770" s="1">
        <f>(cocinacsv[[#This Row],[Ganancia neta]]*cocinacsv[[#This Row],[Cantidad Ordenada]])/(cocinacsv[[#This Row],[Precio Unitario]]*cocinacsv[[#This Row],[Cantidad Ordenada]])</f>
        <v>0.40740740740740738</v>
      </c>
      <c r="M1770">
        <f>cocinacsv[[#This Row],[Ganancia bruta]]*cocinacsv[[#This Row],[Cantidad Ordenada]]</f>
        <v>27</v>
      </c>
    </row>
    <row r="1771" spans="1:13" x14ac:dyDescent="0.25">
      <c r="A1771">
        <v>715</v>
      </c>
      <c r="B1771">
        <v>12</v>
      </c>
      <c r="C1771" t="s">
        <v>60</v>
      </c>
      <c r="D1771" t="s">
        <v>1158</v>
      </c>
      <c r="E1771">
        <v>15</v>
      </c>
      <c r="F1771">
        <v>25</v>
      </c>
      <c r="G1771">
        <v>3</v>
      </c>
      <c r="H1771">
        <v>38</v>
      </c>
      <c r="I1771" t="s">
        <v>1136</v>
      </c>
      <c r="J1771">
        <f>cocinacsv[[#This Row],[Precio Unitario]]-cocinacsv[[#This Row],[Costo Unitario]]</f>
        <v>10</v>
      </c>
      <c r="K1771">
        <f>cocinacsv[[#This Row],[Precio Unitario]]</f>
        <v>25</v>
      </c>
      <c r="L1771" s="1">
        <f>(cocinacsv[[#This Row],[Ganancia neta]]*cocinacsv[[#This Row],[Cantidad Ordenada]])/(cocinacsv[[#This Row],[Precio Unitario]]*cocinacsv[[#This Row],[Cantidad Ordenada]])</f>
        <v>0.4</v>
      </c>
      <c r="M1771">
        <f>cocinacsv[[#This Row],[Ganancia bruta]]*cocinacsv[[#This Row],[Cantidad Ordenada]]</f>
        <v>75</v>
      </c>
    </row>
    <row r="1772" spans="1:13" x14ac:dyDescent="0.25">
      <c r="A1772">
        <v>715</v>
      </c>
      <c r="B1772">
        <v>12</v>
      </c>
      <c r="C1772" t="s">
        <v>46</v>
      </c>
      <c r="D1772" t="s">
        <v>1156</v>
      </c>
      <c r="E1772">
        <v>10</v>
      </c>
      <c r="F1772">
        <v>18</v>
      </c>
      <c r="G1772">
        <v>3</v>
      </c>
      <c r="H1772">
        <v>49</v>
      </c>
      <c r="I1772" t="s">
        <v>1137</v>
      </c>
      <c r="J1772">
        <f>cocinacsv[[#This Row],[Precio Unitario]]-cocinacsv[[#This Row],[Costo Unitario]]</f>
        <v>8</v>
      </c>
      <c r="K1772">
        <f>cocinacsv[[#This Row],[Precio Unitario]]</f>
        <v>18</v>
      </c>
      <c r="L1772" s="1">
        <f>(cocinacsv[[#This Row],[Ganancia neta]]*cocinacsv[[#This Row],[Cantidad Ordenada]])/(cocinacsv[[#This Row],[Precio Unitario]]*cocinacsv[[#This Row],[Cantidad Ordenada]])</f>
        <v>0.44444444444444442</v>
      </c>
      <c r="M1772">
        <f>cocinacsv[[#This Row],[Ganancia bruta]]*cocinacsv[[#This Row],[Cantidad Ordenada]]</f>
        <v>54</v>
      </c>
    </row>
    <row r="1773" spans="1:13" x14ac:dyDescent="0.25">
      <c r="A1773">
        <v>716</v>
      </c>
      <c r="B1773">
        <v>12</v>
      </c>
      <c r="C1773" t="s">
        <v>42</v>
      </c>
      <c r="D1773" t="s">
        <v>1155</v>
      </c>
      <c r="E1773">
        <v>13</v>
      </c>
      <c r="F1773">
        <v>21</v>
      </c>
      <c r="G1773">
        <v>3</v>
      </c>
      <c r="H1773">
        <v>12</v>
      </c>
      <c r="I1773" t="s">
        <v>1136</v>
      </c>
      <c r="J1773">
        <f>cocinacsv[[#This Row],[Precio Unitario]]-cocinacsv[[#This Row],[Costo Unitario]]</f>
        <v>8</v>
      </c>
      <c r="K1773">
        <f>cocinacsv[[#This Row],[Precio Unitario]]</f>
        <v>21</v>
      </c>
      <c r="L1773" s="1">
        <f>(cocinacsv[[#This Row],[Ganancia neta]]*cocinacsv[[#This Row],[Cantidad Ordenada]])/(cocinacsv[[#This Row],[Precio Unitario]]*cocinacsv[[#This Row],[Cantidad Ordenada]])</f>
        <v>0.38095238095238093</v>
      </c>
      <c r="M1773">
        <f>cocinacsv[[#This Row],[Ganancia bruta]]*cocinacsv[[#This Row],[Cantidad Ordenada]]</f>
        <v>63</v>
      </c>
    </row>
    <row r="1774" spans="1:13" x14ac:dyDescent="0.25">
      <c r="A1774">
        <v>716</v>
      </c>
      <c r="B1774">
        <v>12</v>
      </c>
      <c r="C1774" t="s">
        <v>60</v>
      </c>
      <c r="D1774" t="s">
        <v>1158</v>
      </c>
      <c r="E1774">
        <v>15</v>
      </c>
      <c r="F1774">
        <v>25</v>
      </c>
      <c r="G1774">
        <v>3</v>
      </c>
      <c r="H1774">
        <v>48</v>
      </c>
      <c r="I1774" t="s">
        <v>1136</v>
      </c>
      <c r="J1774">
        <f>cocinacsv[[#This Row],[Precio Unitario]]-cocinacsv[[#This Row],[Costo Unitario]]</f>
        <v>10</v>
      </c>
      <c r="K1774">
        <f>cocinacsv[[#This Row],[Precio Unitario]]</f>
        <v>25</v>
      </c>
      <c r="L1774" s="1">
        <f>(cocinacsv[[#This Row],[Ganancia neta]]*cocinacsv[[#This Row],[Cantidad Ordenada]])/(cocinacsv[[#This Row],[Precio Unitario]]*cocinacsv[[#This Row],[Cantidad Ordenada]])</f>
        <v>0.4</v>
      </c>
      <c r="M1774">
        <f>cocinacsv[[#This Row],[Ganancia bruta]]*cocinacsv[[#This Row],[Cantidad Ordenada]]</f>
        <v>75</v>
      </c>
    </row>
    <row r="1775" spans="1:13" x14ac:dyDescent="0.25">
      <c r="A1775">
        <v>716</v>
      </c>
      <c r="B1775">
        <v>12</v>
      </c>
      <c r="C1775" t="s">
        <v>56</v>
      </c>
      <c r="D1775" t="s">
        <v>1141</v>
      </c>
      <c r="E1775">
        <v>19</v>
      </c>
      <c r="F1775">
        <v>31</v>
      </c>
      <c r="G1775">
        <v>3</v>
      </c>
      <c r="H1775">
        <v>30</v>
      </c>
      <c r="I1775" t="s">
        <v>1137</v>
      </c>
      <c r="J1775">
        <f>cocinacsv[[#This Row],[Precio Unitario]]-cocinacsv[[#This Row],[Costo Unitario]]</f>
        <v>12</v>
      </c>
      <c r="K1775">
        <f>cocinacsv[[#This Row],[Precio Unitario]]</f>
        <v>31</v>
      </c>
      <c r="L1775" s="1">
        <f>(cocinacsv[[#This Row],[Ganancia neta]]*cocinacsv[[#This Row],[Cantidad Ordenada]])/(cocinacsv[[#This Row],[Precio Unitario]]*cocinacsv[[#This Row],[Cantidad Ordenada]])</f>
        <v>0.38709677419354838</v>
      </c>
      <c r="M1775">
        <f>cocinacsv[[#This Row],[Ganancia bruta]]*cocinacsv[[#This Row],[Cantidad Ordenada]]</f>
        <v>93</v>
      </c>
    </row>
    <row r="1776" spans="1:13" x14ac:dyDescent="0.25">
      <c r="A1776">
        <v>717</v>
      </c>
      <c r="B1776">
        <v>8</v>
      </c>
      <c r="C1776" t="s">
        <v>92</v>
      </c>
      <c r="D1776" t="s">
        <v>1151</v>
      </c>
      <c r="E1776">
        <v>13</v>
      </c>
      <c r="F1776">
        <v>22</v>
      </c>
      <c r="G1776">
        <v>2</v>
      </c>
      <c r="H1776">
        <v>23</v>
      </c>
      <c r="I1776" t="s">
        <v>1137</v>
      </c>
      <c r="J1776">
        <f>cocinacsv[[#This Row],[Precio Unitario]]-cocinacsv[[#This Row],[Costo Unitario]]</f>
        <v>9</v>
      </c>
      <c r="K1776">
        <f>cocinacsv[[#This Row],[Precio Unitario]]</f>
        <v>22</v>
      </c>
      <c r="L1776" s="1">
        <f>(cocinacsv[[#This Row],[Ganancia neta]]*cocinacsv[[#This Row],[Cantidad Ordenada]])/(cocinacsv[[#This Row],[Precio Unitario]]*cocinacsv[[#This Row],[Cantidad Ordenada]])</f>
        <v>0.40909090909090912</v>
      </c>
      <c r="M1776">
        <f>cocinacsv[[#This Row],[Ganancia bruta]]*cocinacsv[[#This Row],[Cantidad Ordenada]]</f>
        <v>44</v>
      </c>
    </row>
    <row r="1777" spans="1:13" x14ac:dyDescent="0.25">
      <c r="A1777">
        <v>717</v>
      </c>
      <c r="B1777">
        <v>8</v>
      </c>
      <c r="C1777" t="s">
        <v>40</v>
      </c>
      <c r="D1777" t="s">
        <v>1140</v>
      </c>
      <c r="E1777">
        <v>18</v>
      </c>
      <c r="F1777">
        <v>30</v>
      </c>
      <c r="G1777">
        <v>1</v>
      </c>
      <c r="H1777">
        <v>36</v>
      </c>
      <c r="I1777" t="s">
        <v>1137</v>
      </c>
      <c r="J1777">
        <f>cocinacsv[[#This Row],[Precio Unitario]]-cocinacsv[[#This Row],[Costo Unitario]]</f>
        <v>12</v>
      </c>
      <c r="K1777">
        <f>cocinacsv[[#This Row],[Precio Unitario]]</f>
        <v>30</v>
      </c>
      <c r="L1777" s="1">
        <f>(cocinacsv[[#This Row],[Ganancia neta]]*cocinacsv[[#This Row],[Cantidad Ordenada]])/(cocinacsv[[#This Row],[Precio Unitario]]*cocinacsv[[#This Row],[Cantidad Ordenada]])</f>
        <v>0.4</v>
      </c>
      <c r="M1777">
        <f>cocinacsv[[#This Row],[Ganancia bruta]]*cocinacsv[[#This Row],[Cantidad Ordenada]]</f>
        <v>30</v>
      </c>
    </row>
    <row r="1778" spans="1:13" x14ac:dyDescent="0.25">
      <c r="A1778">
        <v>717</v>
      </c>
      <c r="B1778">
        <v>8</v>
      </c>
      <c r="C1778" t="s">
        <v>50</v>
      </c>
      <c r="D1778" t="s">
        <v>1142</v>
      </c>
      <c r="E1778">
        <v>16</v>
      </c>
      <c r="F1778">
        <v>27</v>
      </c>
      <c r="G1778">
        <v>3</v>
      </c>
      <c r="H1778">
        <v>13</v>
      </c>
      <c r="I1778" t="s">
        <v>1137</v>
      </c>
      <c r="J1778">
        <f>cocinacsv[[#This Row],[Precio Unitario]]-cocinacsv[[#This Row],[Costo Unitario]]</f>
        <v>11</v>
      </c>
      <c r="K1778">
        <f>cocinacsv[[#This Row],[Precio Unitario]]</f>
        <v>27</v>
      </c>
      <c r="L1778" s="1">
        <f>(cocinacsv[[#This Row],[Ganancia neta]]*cocinacsv[[#This Row],[Cantidad Ordenada]])/(cocinacsv[[#This Row],[Precio Unitario]]*cocinacsv[[#This Row],[Cantidad Ordenada]])</f>
        <v>0.40740740740740738</v>
      </c>
      <c r="M1778">
        <f>cocinacsv[[#This Row],[Ganancia bruta]]*cocinacsv[[#This Row],[Cantidad Ordenada]]</f>
        <v>81</v>
      </c>
    </row>
    <row r="1779" spans="1:13" x14ac:dyDescent="0.25">
      <c r="A1779">
        <v>718</v>
      </c>
      <c r="B1779">
        <v>7</v>
      </c>
      <c r="C1779" t="s">
        <v>66</v>
      </c>
      <c r="D1779" t="s">
        <v>1153</v>
      </c>
      <c r="E1779">
        <v>12</v>
      </c>
      <c r="F1779">
        <v>20</v>
      </c>
      <c r="G1779">
        <v>1</v>
      </c>
      <c r="H1779">
        <v>58</v>
      </c>
      <c r="I1779" t="s">
        <v>1137</v>
      </c>
      <c r="J1779">
        <f>cocinacsv[[#This Row],[Precio Unitario]]-cocinacsv[[#This Row],[Costo Unitario]]</f>
        <v>8</v>
      </c>
      <c r="K1779">
        <f>cocinacsv[[#This Row],[Precio Unitario]]</f>
        <v>20</v>
      </c>
      <c r="L1779" s="1">
        <f>(cocinacsv[[#This Row],[Ganancia neta]]*cocinacsv[[#This Row],[Cantidad Ordenada]])/(cocinacsv[[#This Row],[Precio Unitario]]*cocinacsv[[#This Row],[Cantidad Ordenada]])</f>
        <v>0.4</v>
      </c>
      <c r="M1779">
        <f>cocinacsv[[#This Row],[Ganancia bruta]]*cocinacsv[[#This Row],[Cantidad Ordenada]]</f>
        <v>20</v>
      </c>
    </row>
    <row r="1780" spans="1:13" x14ac:dyDescent="0.25">
      <c r="A1780">
        <v>719</v>
      </c>
      <c r="B1780">
        <v>16</v>
      </c>
      <c r="C1780" t="s">
        <v>34</v>
      </c>
      <c r="D1780" t="s">
        <v>1143</v>
      </c>
      <c r="E1780">
        <v>25</v>
      </c>
      <c r="F1780">
        <v>40</v>
      </c>
      <c r="G1780">
        <v>1</v>
      </c>
      <c r="H1780">
        <v>15</v>
      </c>
      <c r="I1780" t="s">
        <v>1136</v>
      </c>
      <c r="J1780">
        <f>cocinacsv[[#This Row],[Precio Unitario]]-cocinacsv[[#This Row],[Costo Unitario]]</f>
        <v>15</v>
      </c>
      <c r="K1780">
        <f>cocinacsv[[#This Row],[Precio Unitario]]</f>
        <v>40</v>
      </c>
      <c r="L1780" s="1">
        <f>(cocinacsv[[#This Row],[Ganancia neta]]*cocinacsv[[#This Row],[Cantidad Ordenada]])/(cocinacsv[[#This Row],[Precio Unitario]]*cocinacsv[[#This Row],[Cantidad Ordenada]])</f>
        <v>0.375</v>
      </c>
      <c r="M1780">
        <f>cocinacsv[[#This Row],[Ganancia bruta]]*cocinacsv[[#This Row],[Cantidad Ordenada]]</f>
        <v>40</v>
      </c>
    </row>
    <row r="1781" spans="1:13" x14ac:dyDescent="0.25">
      <c r="A1781">
        <v>719</v>
      </c>
      <c r="B1781">
        <v>16</v>
      </c>
      <c r="C1781" t="s">
        <v>53</v>
      </c>
      <c r="D1781" t="s">
        <v>1148</v>
      </c>
      <c r="E1781">
        <v>11</v>
      </c>
      <c r="F1781">
        <v>19</v>
      </c>
      <c r="G1781">
        <v>2</v>
      </c>
      <c r="H1781">
        <v>34</v>
      </c>
      <c r="I1781" t="s">
        <v>1136</v>
      </c>
      <c r="J1781">
        <f>cocinacsv[[#This Row],[Precio Unitario]]-cocinacsv[[#This Row],[Costo Unitario]]</f>
        <v>8</v>
      </c>
      <c r="K1781">
        <f>cocinacsv[[#This Row],[Precio Unitario]]</f>
        <v>19</v>
      </c>
      <c r="L1781" s="1">
        <f>(cocinacsv[[#This Row],[Ganancia neta]]*cocinacsv[[#This Row],[Cantidad Ordenada]])/(cocinacsv[[#This Row],[Precio Unitario]]*cocinacsv[[#This Row],[Cantidad Ordenada]])</f>
        <v>0.42105263157894735</v>
      </c>
      <c r="M1781">
        <f>cocinacsv[[#This Row],[Ganancia bruta]]*cocinacsv[[#This Row],[Cantidad Ordenada]]</f>
        <v>38</v>
      </c>
    </row>
    <row r="1782" spans="1:13" x14ac:dyDescent="0.25">
      <c r="A1782">
        <v>719</v>
      </c>
      <c r="B1782">
        <v>16</v>
      </c>
      <c r="C1782" t="s">
        <v>26</v>
      </c>
      <c r="D1782" t="s">
        <v>1145</v>
      </c>
      <c r="E1782">
        <v>17</v>
      </c>
      <c r="F1782">
        <v>29</v>
      </c>
      <c r="G1782">
        <v>1</v>
      </c>
      <c r="H1782">
        <v>21</v>
      </c>
      <c r="I1782" t="s">
        <v>1136</v>
      </c>
      <c r="J1782">
        <f>cocinacsv[[#This Row],[Precio Unitario]]-cocinacsv[[#This Row],[Costo Unitario]]</f>
        <v>12</v>
      </c>
      <c r="K1782">
        <f>cocinacsv[[#This Row],[Precio Unitario]]</f>
        <v>29</v>
      </c>
      <c r="L1782" s="1">
        <f>(cocinacsv[[#This Row],[Ganancia neta]]*cocinacsv[[#This Row],[Cantidad Ordenada]])/(cocinacsv[[#This Row],[Precio Unitario]]*cocinacsv[[#This Row],[Cantidad Ordenada]])</f>
        <v>0.41379310344827586</v>
      </c>
      <c r="M1782">
        <f>cocinacsv[[#This Row],[Ganancia bruta]]*cocinacsv[[#This Row],[Cantidad Ordenada]]</f>
        <v>29</v>
      </c>
    </row>
    <row r="1783" spans="1:13" x14ac:dyDescent="0.25">
      <c r="A1783">
        <v>720</v>
      </c>
      <c r="B1783">
        <v>4</v>
      </c>
      <c r="C1783" t="s">
        <v>112</v>
      </c>
      <c r="D1783" t="s">
        <v>1146</v>
      </c>
      <c r="E1783">
        <v>20</v>
      </c>
      <c r="F1783">
        <v>33</v>
      </c>
      <c r="G1783">
        <v>1</v>
      </c>
      <c r="H1783">
        <v>36</v>
      </c>
      <c r="I1783" t="s">
        <v>1136</v>
      </c>
      <c r="J1783">
        <f>cocinacsv[[#This Row],[Precio Unitario]]-cocinacsv[[#This Row],[Costo Unitario]]</f>
        <v>13</v>
      </c>
      <c r="K1783">
        <f>cocinacsv[[#This Row],[Precio Unitario]]</f>
        <v>33</v>
      </c>
      <c r="L1783" s="1">
        <f>(cocinacsv[[#This Row],[Ganancia neta]]*cocinacsv[[#This Row],[Cantidad Ordenada]])/(cocinacsv[[#This Row],[Precio Unitario]]*cocinacsv[[#This Row],[Cantidad Ordenada]])</f>
        <v>0.39393939393939392</v>
      </c>
      <c r="M1783">
        <f>cocinacsv[[#This Row],[Ganancia bruta]]*cocinacsv[[#This Row],[Cantidad Ordenada]]</f>
        <v>33</v>
      </c>
    </row>
    <row r="1784" spans="1:13" x14ac:dyDescent="0.25">
      <c r="A1784">
        <v>720</v>
      </c>
      <c r="B1784">
        <v>4</v>
      </c>
      <c r="C1784" t="s">
        <v>26</v>
      </c>
      <c r="D1784" t="s">
        <v>1145</v>
      </c>
      <c r="E1784">
        <v>17</v>
      </c>
      <c r="F1784">
        <v>29</v>
      </c>
      <c r="G1784">
        <v>3</v>
      </c>
      <c r="H1784">
        <v>44</v>
      </c>
      <c r="I1784" t="s">
        <v>1137</v>
      </c>
      <c r="J1784">
        <f>cocinacsv[[#This Row],[Precio Unitario]]-cocinacsv[[#This Row],[Costo Unitario]]</f>
        <v>12</v>
      </c>
      <c r="K1784">
        <f>cocinacsv[[#This Row],[Precio Unitario]]</f>
        <v>29</v>
      </c>
      <c r="L1784" s="1">
        <f>(cocinacsv[[#This Row],[Ganancia neta]]*cocinacsv[[#This Row],[Cantidad Ordenada]])/(cocinacsv[[#This Row],[Precio Unitario]]*cocinacsv[[#This Row],[Cantidad Ordenada]])</f>
        <v>0.41379310344827586</v>
      </c>
      <c r="M1784">
        <f>cocinacsv[[#This Row],[Ganancia bruta]]*cocinacsv[[#This Row],[Cantidad Ordenada]]</f>
        <v>87</v>
      </c>
    </row>
    <row r="1785" spans="1:13" x14ac:dyDescent="0.25">
      <c r="A1785">
        <v>720</v>
      </c>
      <c r="B1785">
        <v>4</v>
      </c>
      <c r="C1785" t="s">
        <v>75</v>
      </c>
      <c r="D1785" t="s">
        <v>1139</v>
      </c>
      <c r="E1785">
        <v>14</v>
      </c>
      <c r="F1785">
        <v>24</v>
      </c>
      <c r="G1785">
        <v>2</v>
      </c>
      <c r="H1785">
        <v>53</v>
      </c>
      <c r="I1785" t="s">
        <v>1137</v>
      </c>
      <c r="J1785">
        <f>cocinacsv[[#This Row],[Precio Unitario]]-cocinacsv[[#This Row],[Costo Unitario]]</f>
        <v>10</v>
      </c>
      <c r="K1785">
        <f>cocinacsv[[#This Row],[Precio Unitario]]</f>
        <v>24</v>
      </c>
      <c r="L1785" s="1">
        <f>(cocinacsv[[#This Row],[Ganancia neta]]*cocinacsv[[#This Row],[Cantidad Ordenada]])/(cocinacsv[[#This Row],[Precio Unitario]]*cocinacsv[[#This Row],[Cantidad Ordenada]])</f>
        <v>0.41666666666666669</v>
      </c>
      <c r="M1785">
        <f>cocinacsv[[#This Row],[Ganancia bruta]]*cocinacsv[[#This Row],[Cantidad Ordenada]]</f>
        <v>48</v>
      </c>
    </row>
    <row r="1786" spans="1:13" x14ac:dyDescent="0.25">
      <c r="A1786">
        <v>721</v>
      </c>
      <c r="B1786">
        <v>6</v>
      </c>
      <c r="C1786" t="s">
        <v>26</v>
      </c>
      <c r="D1786" t="s">
        <v>1145</v>
      </c>
      <c r="E1786">
        <v>17</v>
      </c>
      <c r="F1786">
        <v>29</v>
      </c>
      <c r="G1786">
        <v>1</v>
      </c>
      <c r="H1786">
        <v>20</v>
      </c>
      <c r="I1786" t="s">
        <v>1137</v>
      </c>
      <c r="J1786">
        <f>cocinacsv[[#This Row],[Precio Unitario]]-cocinacsv[[#This Row],[Costo Unitario]]</f>
        <v>12</v>
      </c>
      <c r="K1786">
        <f>cocinacsv[[#This Row],[Precio Unitario]]</f>
        <v>29</v>
      </c>
      <c r="L1786" s="1">
        <f>(cocinacsv[[#This Row],[Ganancia neta]]*cocinacsv[[#This Row],[Cantidad Ordenada]])/(cocinacsv[[#This Row],[Precio Unitario]]*cocinacsv[[#This Row],[Cantidad Ordenada]])</f>
        <v>0.41379310344827586</v>
      </c>
      <c r="M1786">
        <f>cocinacsv[[#This Row],[Ganancia bruta]]*cocinacsv[[#This Row],[Cantidad Ordenada]]</f>
        <v>29</v>
      </c>
    </row>
    <row r="1787" spans="1:13" x14ac:dyDescent="0.25">
      <c r="A1787">
        <v>721</v>
      </c>
      <c r="B1787">
        <v>6</v>
      </c>
      <c r="C1787" t="s">
        <v>44</v>
      </c>
      <c r="D1787" t="s">
        <v>1144</v>
      </c>
      <c r="E1787">
        <v>22</v>
      </c>
      <c r="F1787">
        <v>36</v>
      </c>
      <c r="G1787">
        <v>1</v>
      </c>
      <c r="H1787">
        <v>15</v>
      </c>
      <c r="I1787" t="s">
        <v>1137</v>
      </c>
      <c r="J1787">
        <f>cocinacsv[[#This Row],[Precio Unitario]]-cocinacsv[[#This Row],[Costo Unitario]]</f>
        <v>14</v>
      </c>
      <c r="K1787">
        <f>cocinacsv[[#This Row],[Precio Unitario]]</f>
        <v>36</v>
      </c>
      <c r="L1787" s="1">
        <f>(cocinacsv[[#This Row],[Ganancia neta]]*cocinacsv[[#This Row],[Cantidad Ordenada]])/(cocinacsv[[#This Row],[Precio Unitario]]*cocinacsv[[#This Row],[Cantidad Ordenada]])</f>
        <v>0.3888888888888889</v>
      </c>
      <c r="M1787">
        <f>cocinacsv[[#This Row],[Ganancia bruta]]*cocinacsv[[#This Row],[Cantidad Ordenada]]</f>
        <v>36</v>
      </c>
    </row>
    <row r="1788" spans="1:13" x14ac:dyDescent="0.25">
      <c r="A1788">
        <v>721</v>
      </c>
      <c r="B1788">
        <v>6</v>
      </c>
      <c r="C1788" t="s">
        <v>75</v>
      </c>
      <c r="D1788" t="s">
        <v>1139</v>
      </c>
      <c r="E1788">
        <v>14</v>
      </c>
      <c r="F1788">
        <v>24</v>
      </c>
      <c r="G1788">
        <v>3</v>
      </c>
      <c r="H1788">
        <v>44</v>
      </c>
      <c r="I1788" t="s">
        <v>1136</v>
      </c>
      <c r="J1788">
        <f>cocinacsv[[#This Row],[Precio Unitario]]-cocinacsv[[#This Row],[Costo Unitario]]</f>
        <v>10</v>
      </c>
      <c r="K1788">
        <f>cocinacsv[[#This Row],[Precio Unitario]]</f>
        <v>24</v>
      </c>
      <c r="L1788" s="1">
        <f>(cocinacsv[[#This Row],[Ganancia neta]]*cocinacsv[[#This Row],[Cantidad Ordenada]])/(cocinacsv[[#This Row],[Precio Unitario]]*cocinacsv[[#This Row],[Cantidad Ordenada]])</f>
        <v>0.41666666666666669</v>
      </c>
      <c r="M1788">
        <f>cocinacsv[[#This Row],[Ganancia bruta]]*cocinacsv[[#This Row],[Cantidad Ordenada]]</f>
        <v>72</v>
      </c>
    </row>
    <row r="1789" spans="1:13" x14ac:dyDescent="0.25">
      <c r="A1789">
        <v>721</v>
      </c>
      <c r="B1789">
        <v>6</v>
      </c>
      <c r="C1789" t="s">
        <v>50</v>
      </c>
      <c r="D1789" t="s">
        <v>1142</v>
      </c>
      <c r="E1789">
        <v>16</v>
      </c>
      <c r="F1789">
        <v>27</v>
      </c>
      <c r="G1789">
        <v>3</v>
      </c>
      <c r="H1789">
        <v>54</v>
      </c>
      <c r="I1789" t="s">
        <v>1137</v>
      </c>
      <c r="J1789">
        <f>cocinacsv[[#This Row],[Precio Unitario]]-cocinacsv[[#This Row],[Costo Unitario]]</f>
        <v>11</v>
      </c>
      <c r="K1789">
        <f>cocinacsv[[#This Row],[Precio Unitario]]</f>
        <v>27</v>
      </c>
      <c r="L1789" s="1">
        <f>(cocinacsv[[#This Row],[Ganancia neta]]*cocinacsv[[#This Row],[Cantidad Ordenada]])/(cocinacsv[[#This Row],[Precio Unitario]]*cocinacsv[[#This Row],[Cantidad Ordenada]])</f>
        <v>0.40740740740740738</v>
      </c>
      <c r="M1789">
        <f>cocinacsv[[#This Row],[Ganancia bruta]]*cocinacsv[[#This Row],[Cantidad Ordenada]]</f>
        <v>81</v>
      </c>
    </row>
    <row r="1790" spans="1:13" x14ac:dyDescent="0.25">
      <c r="A1790">
        <v>722</v>
      </c>
      <c r="B1790">
        <v>13</v>
      </c>
      <c r="C1790" t="s">
        <v>42</v>
      </c>
      <c r="D1790" t="s">
        <v>1155</v>
      </c>
      <c r="E1790">
        <v>13</v>
      </c>
      <c r="F1790">
        <v>21</v>
      </c>
      <c r="G1790">
        <v>3</v>
      </c>
      <c r="H1790">
        <v>43</v>
      </c>
      <c r="I1790" t="s">
        <v>1136</v>
      </c>
      <c r="J1790">
        <f>cocinacsv[[#This Row],[Precio Unitario]]-cocinacsv[[#This Row],[Costo Unitario]]</f>
        <v>8</v>
      </c>
      <c r="K1790">
        <f>cocinacsv[[#This Row],[Precio Unitario]]</f>
        <v>21</v>
      </c>
      <c r="L1790" s="1">
        <f>(cocinacsv[[#This Row],[Ganancia neta]]*cocinacsv[[#This Row],[Cantidad Ordenada]])/(cocinacsv[[#This Row],[Precio Unitario]]*cocinacsv[[#This Row],[Cantidad Ordenada]])</f>
        <v>0.38095238095238093</v>
      </c>
      <c r="M1790">
        <f>cocinacsv[[#This Row],[Ganancia bruta]]*cocinacsv[[#This Row],[Cantidad Ordenada]]</f>
        <v>63</v>
      </c>
    </row>
    <row r="1791" spans="1:13" x14ac:dyDescent="0.25">
      <c r="A1791">
        <v>722</v>
      </c>
      <c r="B1791">
        <v>13</v>
      </c>
      <c r="C1791" t="s">
        <v>92</v>
      </c>
      <c r="D1791" t="s">
        <v>1151</v>
      </c>
      <c r="E1791">
        <v>13</v>
      </c>
      <c r="F1791">
        <v>22</v>
      </c>
      <c r="G1791">
        <v>1</v>
      </c>
      <c r="H1791">
        <v>16</v>
      </c>
      <c r="I1791" t="s">
        <v>1136</v>
      </c>
      <c r="J1791">
        <f>cocinacsv[[#This Row],[Precio Unitario]]-cocinacsv[[#This Row],[Costo Unitario]]</f>
        <v>9</v>
      </c>
      <c r="K1791">
        <f>cocinacsv[[#This Row],[Precio Unitario]]</f>
        <v>22</v>
      </c>
      <c r="L1791" s="1">
        <f>(cocinacsv[[#This Row],[Ganancia neta]]*cocinacsv[[#This Row],[Cantidad Ordenada]])/(cocinacsv[[#This Row],[Precio Unitario]]*cocinacsv[[#This Row],[Cantidad Ordenada]])</f>
        <v>0.40909090909090912</v>
      </c>
      <c r="M1791">
        <f>cocinacsv[[#This Row],[Ganancia bruta]]*cocinacsv[[#This Row],[Cantidad Ordenada]]</f>
        <v>22</v>
      </c>
    </row>
    <row r="1792" spans="1:13" x14ac:dyDescent="0.25">
      <c r="A1792">
        <v>723</v>
      </c>
      <c r="B1792">
        <v>12</v>
      </c>
      <c r="C1792" t="s">
        <v>30</v>
      </c>
      <c r="D1792" t="s">
        <v>1147</v>
      </c>
      <c r="E1792">
        <v>16</v>
      </c>
      <c r="F1792">
        <v>28</v>
      </c>
      <c r="G1792">
        <v>2</v>
      </c>
      <c r="H1792">
        <v>22</v>
      </c>
      <c r="I1792" t="s">
        <v>1136</v>
      </c>
      <c r="J1792">
        <f>cocinacsv[[#This Row],[Precio Unitario]]-cocinacsv[[#This Row],[Costo Unitario]]</f>
        <v>12</v>
      </c>
      <c r="K1792">
        <f>cocinacsv[[#This Row],[Precio Unitario]]</f>
        <v>28</v>
      </c>
      <c r="L1792" s="1">
        <f>(cocinacsv[[#This Row],[Ganancia neta]]*cocinacsv[[#This Row],[Cantidad Ordenada]])/(cocinacsv[[#This Row],[Precio Unitario]]*cocinacsv[[#This Row],[Cantidad Ordenada]])</f>
        <v>0.42857142857142855</v>
      </c>
      <c r="M1792">
        <f>cocinacsv[[#This Row],[Ganancia bruta]]*cocinacsv[[#This Row],[Cantidad Ordenada]]</f>
        <v>56</v>
      </c>
    </row>
    <row r="1793" spans="1:13" x14ac:dyDescent="0.25">
      <c r="A1793">
        <v>723</v>
      </c>
      <c r="B1793">
        <v>12</v>
      </c>
      <c r="C1793" t="s">
        <v>19</v>
      </c>
      <c r="D1793" t="s">
        <v>1149</v>
      </c>
      <c r="E1793">
        <v>21</v>
      </c>
      <c r="F1793">
        <v>35</v>
      </c>
      <c r="G1793">
        <v>2</v>
      </c>
      <c r="H1793">
        <v>9</v>
      </c>
      <c r="I1793" t="s">
        <v>1136</v>
      </c>
      <c r="J1793">
        <f>cocinacsv[[#This Row],[Precio Unitario]]-cocinacsv[[#This Row],[Costo Unitario]]</f>
        <v>14</v>
      </c>
      <c r="K1793">
        <f>cocinacsv[[#This Row],[Precio Unitario]]</f>
        <v>35</v>
      </c>
      <c r="L1793" s="1">
        <f>(cocinacsv[[#This Row],[Ganancia neta]]*cocinacsv[[#This Row],[Cantidad Ordenada]])/(cocinacsv[[#This Row],[Precio Unitario]]*cocinacsv[[#This Row],[Cantidad Ordenada]])</f>
        <v>0.4</v>
      </c>
      <c r="M1793">
        <f>cocinacsv[[#This Row],[Ganancia bruta]]*cocinacsv[[#This Row],[Cantidad Ordenada]]</f>
        <v>70</v>
      </c>
    </row>
    <row r="1794" spans="1:13" x14ac:dyDescent="0.25">
      <c r="A1794">
        <v>724</v>
      </c>
      <c r="B1794">
        <v>8</v>
      </c>
      <c r="C1794" t="s">
        <v>92</v>
      </c>
      <c r="D1794" t="s">
        <v>1151</v>
      </c>
      <c r="E1794">
        <v>13</v>
      </c>
      <c r="F1794">
        <v>22</v>
      </c>
      <c r="G1794">
        <v>3</v>
      </c>
      <c r="H1794">
        <v>56</v>
      </c>
      <c r="I1794" t="s">
        <v>1136</v>
      </c>
      <c r="J1794">
        <f>cocinacsv[[#This Row],[Precio Unitario]]-cocinacsv[[#This Row],[Costo Unitario]]</f>
        <v>9</v>
      </c>
      <c r="K1794">
        <f>cocinacsv[[#This Row],[Precio Unitario]]</f>
        <v>22</v>
      </c>
      <c r="L1794" s="1">
        <f>(cocinacsv[[#This Row],[Ganancia neta]]*cocinacsv[[#This Row],[Cantidad Ordenada]])/(cocinacsv[[#This Row],[Precio Unitario]]*cocinacsv[[#This Row],[Cantidad Ordenada]])</f>
        <v>0.40909090909090912</v>
      </c>
      <c r="M1794">
        <f>cocinacsv[[#This Row],[Ganancia bruta]]*cocinacsv[[#This Row],[Cantidad Ordenada]]</f>
        <v>66</v>
      </c>
    </row>
    <row r="1795" spans="1:13" x14ac:dyDescent="0.25">
      <c r="A1795">
        <v>725</v>
      </c>
      <c r="B1795">
        <v>10</v>
      </c>
      <c r="C1795" t="s">
        <v>38</v>
      </c>
      <c r="D1795" t="s">
        <v>1152</v>
      </c>
      <c r="E1795">
        <v>20</v>
      </c>
      <c r="F1795">
        <v>34</v>
      </c>
      <c r="G1795">
        <v>3</v>
      </c>
      <c r="H1795">
        <v>30</v>
      </c>
      <c r="I1795" t="s">
        <v>1136</v>
      </c>
      <c r="J1795">
        <f>cocinacsv[[#This Row],[Precio Unitario]]-cocinacsv[[#This Row],[Costo Unitario]]</f>
        <v>14</v>
      </c>
      <c r="K1795">
        <f>cocinacsv[[#This Row],[Precio Unitario]]</f>
        <v>34</v>
      </c>
      <c r="L1795" s="1">
        <f>(cocinacsv[[#This Row],[Ganancia neta]]*cocinacsv[[#This Row],[Cantidad Ordenada]])/(cocinacsv[[#This Row],[Precio Unitario]]*cocinacsv[[#This Row],[Cantidad Ordenada]])</f>
        <v>0.41176470588235292</v>
      </c>
      <c r="M1795">
        <f>cocinacsv[[#This Row],[Ganancia bruta]]*cocinacsv[[#This Row],[Cantidad Ordenada]]</f>
        <v>102</v>
      </c>
    </row>
    <row r="1796" spans="1:13" x14ac:dyDescent="0.25">
      <c r="A1796">
        <v>725</v>
      </c>
      <c r="B1796">
        <v>10</v>
      </c>
      <c r="C1796" t="s">
        <v>92</v>
      </c>
      <c r="D1796" t="s">
        <v>1151</v>
      </c>
      <c r="E1796">
        <v>13</v>
      </c>
      <c r="F1796">
        <v>22</v>
      </c>
      <c r="G1796">
        <v>3</v>
      </c>
      <c r="H1796">
        <v>55</v>
      </c>
      <c r="I1796" t="s">
        <v>1136</v>
      </c>
      <c r="J1796">
        <f>cocinacsv[[#This Row],[Precio Unitario]]-cocinacsv[[#This Row],[Costo Unitario]]</f>
        <v>9</v>
      </c>
      <c r="K1796">
        <f>cocinacsv[[#This Row],[Precio Unitario]]</f>
        <v>22</v>
      </c>
      <c r="L1796" s="1">
        <f>(cocinacsv[[#This Row],[Ganancia neta]]*cocinacsv[[#This Row],[Cantidad Ordenada]])/(cocinacsv[[#This Row],[Precio Unitario]]*cocinacsv[[#This Row],[Cantidad Ordenada]])</f>
        <v>0.40909090909090912</v>
      </c>
      <c r="M1796">
        <f>cocinacsv[[#This Row],[Ganancia bruta]]*cocinacsv[[#This Row],[Cantidad Ordenada]]</f>
        <v>66</v>
      </c>
    </row>
    <row r="1797" spans="1:13" x14ac:dyDescent="0.25">
      <c r="A1797">
        <v>726</v>
      </c>
      <c r="B1797">
        <v>11</v>
      </c>
      <c r="C1797" t="s">
        <v>92</v>
      </c>
      <c r="D1797" t="s">
        <v>1151</v>
      </c>
      <c r="E1797">
        <v>13</v>
      </c>
      <c r="F1797">
        <v>22</v>
      </c>
      <c r="G1797">
        <v>2</v>
      </c>
      <c r="H1797">
        <v>6</v>
      </c>
      <c r="I1797" t="s">
        <v>1136</v>
      </c>
      <c r="J1797">
        <f>cocinacsv[[#This Row],[Precio Unitario]]-cocinacsv[[#This Row],[Costo Unitario]]</f>
        <v>9</v>
      </c>
      <c r="K1797">
        <f>cocinacsv[[#This Row],[Precio Unitario]]</f>
        <v>22</v>
      </c>
      <c r="L1797" s="1">
        <f>(cocinacsv[[#This Row],[Ganancia neta]]*cocinacsv[[#This Row],[Cantidad Ordenada]])/(cocinacsv[[#This Row],[Precio Unitario]]*cocinacsv[[#This Row],[Cantidad Ordenada]])</f>
        <v>0.40909090909090912</v>
      </c>
      <c r="M1797">
        <f>cocinacsv[[#This Row],[Ganancia bruta]]*cocinacsv[[#This Row],[Cantidad Ordenada]]</f>
        <v>44</v>
      </c>
    </row>
    <row r="1798" spans="1:13" x14ac:dyDescent="0.25">
      <c r="A1798">
        <v>726</v>
      </c>
      <c r="B1798">
        <v>11</v>
      </c>
      <c r="C1798" t="s">
        <v>44</v>
      </c>
      <c r="D1798" t="s">
        <v>1144</v>
      </c>
      <c r="E1798">
        <v>22</v>
      </c>
      <c r="F1798">
        <v>36</v>
      </c>
      <c r="G1798">
        <v>1</v>
      </c>
      <c r="H1798">
        <v>13</v>
      </c>
      <c r="I1798" t="s">
        <v>1136</v>
      </c>
      <c r="J1798">
        <f>cocinacsv[[#This Row],[Precio Unitario]]-cocinacsv[[#This Row],[Costo Unitario]]</f>
        <v>14</v>
      </c>
      <c r="K1798">
        <f>cocinacsv[[#This Row],[Precio Unitario]]</f>
        <v>36</v>
      </c>
      <c r="L1798" s="1">
        <f>(cocinacsv[[#This Row],[Ganancia neta]]*cocinacsv[[#This Row],[Cantidad Ordenada]])/(cocinacsv[[#This Row],[Precio Unitario]]*cocinacsv[[#This Row],[Cantidad Ordenada]])</f>
        <v>0.3888888888888889</v>
      </c>
      <c r="M1798">
        <f>cocinacsv[[#This Row],[Ganancia bruta]]*cocinacsv[[#This Row],[Cantidad Ordenada]]</f>
        <v>36</v>
      </c>
    </row>
    <row r="1799" spans="1:13" x14ac:dyDescent="0.25">
      <c r="A1799">
        <v>726</v>
      </c>
      <c r="B1799">
        <v>11</v>
      </c>
      <c r="C1799" t="s">
        <v>89</v>
      </c>
      <c r="D1799" t="s">
        <v>1154</v>
      </c>
      <c r="E1799">
        <v>14</v>
      </c>
      <c r="F1799">
        <v>23</v>
      </c>
      <c r="G1799">
        <v>2</v>
      </c>
      <c r="H1799">
        <v>55</v>
      </c>
      <c r="I1799" t="s">
        <v>1136</v>
      </c>
      <c r="J1799">
        <f>cocinacsv[[#This Row],[Precio Unitario]]-cocinacsv[[#This Row],[Costo Unitario]]</f>
        <v>9</v>
      </c>
      <c r="K1799">
        <f>cocinacsv[[#This Row],[Precio Unitario]]</f>
        <v>23</v>
      </c>
      <c r="L1799" s="1">
        <f>(cocinacsv[[#This Row],[Ganancia neta]]*cocinacsv[[#This Row],[Cantidad Ordenada]])/(cocinacsv[[#This Row],[Precio Unitario]]*cocinacsv[[#This Row],[Cantidad Ordenada]])</f>
        <v>0.39130434782608697</v>
      </c>
      <c r="M1799">
        <f>cocinacsv[[#This Row],[Ganancia bruta]]*cocinacsv[[#This Row],[Cantidad Ordenada]]</f>
        <v>46</v>
      </c>
    </row>
    <row r="1800" spans="1:13" x14ac:dyDescent="0.25">
      <c r="A1800">
        <v>727</v>
      </c>
      <c r="B1800">
        <v>17</v>
      </c>
      <c r="C1800" t="s">
        <v>66</v>
      </c>
      <c r="D1800" t="s">
        <v>1153</v>
      </c>
      <c r="E1800">
        <v>12</v>
      </c>
      <c r="F1800">
        <v>20</v>
      </c>
      <c r="G1800">
        <v>2</v>
      </c>
      <c r="H1800">
        <v>21</v>
      </c>
      <c r="I1800" t="s">
        <v>1137</v>
      </c>
      <c r="J1800">
        <f>cocinacsv[[#This Row],[Precio Unitario]]-cocinacsv[[#This Row],[Costo Unitario]]</f>
        <v>8</v>
      </c>
      <c r="K1800">
        <f>cocinacsv[[#This Row],[Precio Unitario]]</f>
        <v>20</v>
      </c>
      <c r="L1800" s="1">
        <f>(cocinacsv[[#This Row],[Ganancia neta]]*cocinacsv[[#This Row],[Cantidad Ordenada]])/(cocinacsv[[#This Row],[Precio Unitario]]*cocinacsv[[#This Row],[Cantidad Ordenada]])</f>
        <v>0.4</v>
      </c>
      <c r="M1800">
        <f>cocinacsv[[#This Row],[Ganancia bruta]]*cocinacsv[[#This Row],[Cantidad Ordenada]]</f>
        <v>40</v>
      </c>
    </row>
    <row r="1801" spans="1:13" x14ac:dyDescent="0.25">
      <c r="A1801">
        <v>728</v>
      </c>
      <c r="B1801">
        <v>9</v>
      </c>
      <c r="C1801" t="s">
        <v>46</v>
      </c>
      <c r="D1801" t="s">
        <v>1156</v>
      </c>
      <c r="E1801">
        <v>10</v>
      </c>
      <c r="F1801">
        <v>18</v>
      </c>
      <c r="G1801">
        <v>1</v>
      </c>
      <c r="H1801">
        <v>42</v>
      </c>
      <c r="I1801" t="s">
        <v>1136</v>
      </c>
      <c r="J1801">
        <f>cocinacsv[[#This Row],[Precio Unitario]]-cocinacsv[[#This Row],[Costo Unitario]]</f>
        <v>8</v>
      </c>
      <c r="K1801">
        <f>cocinacsv[[#This Row],[Precio Unitario]]</f>
        <v>18</v>
      </c>
      <c r="L1801" s="1">
        <f>(cocinacsv[[#This Row],[Ganancia neta]]*cocinacsv[[#This Row],[Cantidad Ordenada]])/(cocinacsv[[#This Row],[Precio Unitario]]*cocinacsv[[#This Row],[Cantidad Ordenada]])</f>
        <v>0.44444444444444442</v>
      </c>
      <c r="M1801">
        <f>cocinacsv[[#This Row],[Ganancia bruta]]*cocinacsv[[#This Row],[Cantidad Ordenada]]</f>
        <v>18</v>
      </c>
    </row>
    <row r="1802" spans="1:13" x14ac:dyDescent="0.25">
      <c r="A1802">
        <v>728</v>
      </c>
      <c r="B1802">
        <v>9</v>
      </c>
      <c r="C1802" t="s">
        <v>50</v>
      </c>
      <c r="D1802" t="s">
        <v>1142</v>
      </c>
      <c r="E1802">
        <v>16</v>
      </c>
      <c r="F1802">
        <v>27</v>
      </c>
      <c r="G1802">
        <v>3</v>
      </c>
      <c r="H1802">
        <v>8</v>
      </c>
      <c r="I1802" t="s">
        <v>1136</v>
      </c>
      <c r="J1802">
        <f>cocinacsv[[#This Row],[Precio Unitario]]-cocinacsv[[#This Row],[Costo Unitario]]</f>
        <v>11</v>
      </c>
      <c r="K1802">
        <f>cocinacsv[[#This Row],[Precio Unitario]]</f>
        <v>27</v>
      </c>
      <c r="L1802" s="1">
        <f>(cocinacsv[[#This Row],[Ganancia neta]]*cocinacsv[[#This Row],[Cantidad Ordenada]])/(cocinacsv[[#This Row],[Precio Unitario]]*cocinacsv[[#This Row],[Cantidad Ordenada]])</f>
        <v>0.40740740740740738</v>
      </c>
      <c r="M1802">
        <f>cocinacsv[[#This Row],[Ganancia bruta]]*cocinacsv[[#This Row],[Cantidad Ordenada]]</f>
        <v>81</v>
      </c>
    </row>
    <row r="1803" spans="1:13" x14ac:dyDescent="0.25">
      <c r="A1803">
        <v>728</v>
      </c>
      <c r="B1803">
        <v>9</v>
      </c>
      <c r="C1803" t="s">
        <v>105</v>
      </c>
      <c r="D1803" t="s">
        <v>1150</v>
      </c>
      <c r="E1803">
        <v>19</v>
      </c>
      <c r="F1803">
        <v>32</v>
      </c>
      <c r="G1803">
        <v>3</v>
      </c>
      <c r="H1803">
        <v>22</v>
      </c>
      <c r="I1803" t="s">
        <v>1136</v>
      </c>
      <c r="J1803">
        <f>cocinacsv[[#This Row],[Precio Unitario]]-cocinacsv[[#This Row],[Costo Unitario]]</f>
        <v>13</v>
      </c>
      <c r="K1803">
        <f>cocinacsv[[#This Row],[Precio Unitario]]</f>
        <v>32</v>
      </c>
      <c r="L1803" s="1">
        <f>(cocinacsv[[#This Row],[Ganancia neta]]*cocinacsv[[#This Row],[Cantidad Ordenada]])/(cocinacsv[[#This Row],[Precio Unitario]]*cocinacsv[[#This Row],[Cantidad Ordenada]])</f>
        <v>0.40625</v>
      </c>
      <c r="M1803">
        <f>cocinacsv[[#This Row],[Ganancia bruta]]*cocinacsv[[#This Row],[Cantidad Ordenada]]</f>
        <v>96</v>
      </c>
    </row>
    <row r="1804" spans="1:13" x14ac:dyDescent="0.25">
      <c r="A1804">
        <v>729</v>
      </c>
      <c r="B1804">
        <v>20</v>
      </c>
      <c r="C1804" t="s">
        <v>38</v>
      </c>
      <c r="D1804" t="s">
        <v>1152</v>
      </c>
      <c r="E1804">
        <v>20</v>
      </c>
      <c r="F1804">
        <v>34</v>
      </c>
      <c r="G1804">
        <v>2</v>
      </c>
      <c r="H1804">
        <v>57</v>
      </c>
      <c r="I1804" t="s">
        <v>1136</v>
      </c>
      <c r="J1804">
        <f>cocinacsv[[#This Row],[Precio Unitario]]-cocinacsv[[#This Row],[Costo Unitario]]</f>
        <v>14</v>
      </c>
      <c r="K1804">
        <f>cocinacsv[[#This Row],[Precio Unitario]]</f>
        <v>34</v>
      </c>
      <c r="L1804" s="1">
        <f>(cocinacsv[[#This Row],[Ganancia neta]]*cocinacsv[[#This Row],[Cantidad Ordenada]])/(cocinacsv[[#This Row],[Precio Unitario]]*cocinacsv[[#This Row],[Cantidad Ordenada]])</f>
        <v>0.41176470588235292</v>
      </c>
      <c r="M1804">
        <f>cocinacsv[[#This Row],[Ganancia bruta]]*cocinacsv[[#This Row],[Cantidad Ordenada]]</f>
        <v>68</v>
      </c>
    </row>
    <row r="1805" spans="1:13" x14ac:dyDescent="0.25">
      <c r="A1805">
        <v>729</v>
      </c>
      <c r="B1805">
        <v>20</v>
      </c>
      <c r="C1805" t="s">
        <v>66</v>
      </c>
      <c r="D1805" t="s">
        <v>1153</v>
      </c>
      <c r="E1805">
        <v>12</v>
      </c>
      <c r="F1805">
        <v>20</v>
      </c>
      <c r="G1805">
        <v>3</v>
      </c>
      <c r="H1805">
        <v>8</v>
      </c>
      <c r="I1805" t="s">
        <v>1137</v>
      </c>
      <c r="J1805">
        <f>cocinacsv[[#This Row],[Precio Unitario]]-cocinacsv[[#This Row],[Costo Unitario]]</f>
        <v>8</v>
      </c>
      <c r="K1805">
        <f>cocinacsv[[#This Row],[Precio Unitario]]</f>
        <v>20</v>
      </c>
      <c r="L1805" s="1">
        <f>(cocinacsv[[#This Row],[Ganancia neta]]*cocinacsv[[#This Row],[Cantidad Ordenada]])/(cocinacsv[[#This Row],[Precio Unitario]]*cocinacsv[[#This Row],[Cantidad Ordenada]])</f>
        <v>0.4</v>
      </c>
      <c r="M1805">
        <f>cocinacsv[[#This Row],[Ganancia bruta]]*cocinacsv[[#This Row],[Cantidad Ordenada]]</f>
        <v>60</v>
      </c>
    </row>
    <row r="1806" spans="1:13" x14ac:dyDescent="0.25">
      <c r="A1806">
        <v>730</v>
      </c>
      <c r="B1806">
        <v>8</v>
      </c>
      <c r="C1806" t="s">
        <v>40</v>
      </c>
      <c r="D1806" t="s">
        <v>1140</v>
      </c>
      <c r="E1806">
        <v>18</v>
      </c>
      <c r="F1806">
        <v>30</v>
      </c>
      <c r="G1806">
        <v>3</v>
      </c>
      <c r="H1806">
        <v>32</v>
      </c>
      <c r="I1806" t="s">
        <v>1137</v>
      </c>
      <c r="J1806">
        <f>cocinacsv[[#This Row],[Precio Unitario]]-cocinacsv[[#This Row],[Costo Unitario]]</f>
        <v>12</v>
      </c>
      <c r="K1806">
        <f>cocinacsv[[#This Row],[Precio Unitario]]</f>
        <v>30</v>
      </c>
      <c r="L1806" s="1">
        <f>(cocinacsv[[#This Row],[Ganancia neta]]*cocinacsv[[#This Row],[Cantidad Ordenada]])/(cocinacsv[[#This Row],[Precio Unitario]]*cocinacsv[[#This Row],[Cantidad Ordenada]])</f>
        <v>0.4</v>
      </c>
      <c r="M1806">
        <f>cocinacsv[[#This Row],[Ganancia bruta]]*cocinacsv[[#This Row],[Cantidad Ordenada]]</f>
        <v>90</v>
      </c>
    </row>
    <row r="1807" spans="1:13" x14ac:dyDescent="0.25">
      <c r="A1807">
        <v>730</v>
      </c>
      <c r="B1807">
        <v>8</v>
      </c>
      <c r="C1807" t="s">
        <v>75</v>
      </c>
      <c r="D1807" t="s">
        <v>1139</v>
      </c>
      <c r="E1807">
        <v>14</v>
      </c>
      <c r="F1807">
        <v>24</v>
      </c>
      <c r="G1807">
        <v>1</v>
      </c>
      <c r="H1807">
        <v>47</v>
      </c>
      <c r="I1807" t="s">
        <v>1137</v>
      </c>
      <c r="J1807">
        <f>cocinacsv[[#This Row],[Precio Unitario]]-cocinacsv[[#This Row],[Costo Unitario]]</f>
        <v>10</v>
      </c>
      <c r="K1807">
        <f>cocinacsv[[#This Row],[Precio Unitario]]</f>
        <v>24</v>
      </c>
      <c r="L1807" s="1">
        <f>(cocinacsv[[#This Row],[Ganancia neta]]*cocinacsv[[#This Row],[Cantidad Ordenada]])/(cocinacsv[[#This Row],[Precio Unitario]]*cocinacsv[[#This Row],[Cantidad Ordenada]])</f>
        <v>0.41666666666666669</v>
      </c>
      <c r="M1807">
        <f>cocinacsv[[#This Row],[Ganancia bruta]]*cocinacsv[[#This Row],[Cantidad Ordenada]]</f>
        <v>24</v>
      </c>
    </row>
    <row r="1808" spans="1:13" x14ac:dyDescent="0.25">
      <c r="A1808">
        <v>731</v>
      </c>
      <c r="B1808">
        <v>17</v>
      </c>
      <c r="C1808" t="s">
        <v>105</v>
      </c>
      <c r="D1808" t="s">
        <v>1150</v>
      </c>
      <c r="E1808">
        <v>19</v>
      </c>
      <c r="F1808">
        <v>32</v>
      </c>
      <c r="G1808">
        <v>2</v>
      </c>
      <c r="H1808">
        <v>47</v>
      </c>
      <c r="I1808" t="s">
        <v>1137</v>
      </c>
      <c r="J1808">
        <f>cocinacsv[[#This Row],[Precio Unitario]]-cocinacsv[[#This Row],[Costo Unitario]]</f>
        <v>13</v>
      </c>
      <c r="K1808">
        <f>cocinacsv[[#This Row],[Precio Unitario]]</f>
        <v>32</v>
      </c>
      <c r="L1808" s="1">
        <f>(cocinacsv[[#This Row],[Ganancia neta]]*cocinacsv[[#This Row],[Cantidad Ordenada]])/(cocinacsv[[#This Row],[Precio Unitario]]*cocinacsv[[#This Row],[Cantidad Ordenada]])</f>
        <v>0.40625</v>
      </c>
      <c r="M1808">
        <f>cocinacsv[[#This Row],[Ganancia bruta]]*cocinacsv[[#This Row],[Cantidad Ordenada]]</f>
        <v>64</v>
      </c>
    </row>
    <row r="1809" spans="1:13" x14ac:dyDescent="0.25">
      <c r="A1809">
        <v>732</v>
      </c>
      <c r="B1809">
        <v>12</v>
      </c>
      <c r="C1809" t="s">
        <v>34</v>
      </c>
      <c r="D1809" t="s">
        <v>1143</v>
      </c>
      <c r="E1809">
        <v>25</v>
      </c>
      <c r="F1809">
        <v>40</v>
      </c>
      <c r="G1809">
        <v>3</v>
      </c>
      <c r="H1809">
        <v>29</v>
      </c>
      <c r="I1809" t="s">
        <v>1136</v>
      </c>
      <c r="J1809">
        <f>cocinacsv[[#This Row],[Precio Unitario]]-cocinacsv[[#This Row],[Costo Unitario]]</f>
        <v>15</v>
      </c>
      <c r="K1809">
        <f>cocinacsv[[#This Row],[Precio Unitario]]</f>
        <v>40</v>
      </c>
      <c r="L1809" s="1">
        <f>(cocinacsv[[#This Row],[Ganancia neta]]*cocinacsv[[#This Row],[Cantidad Ordenada]])/(cocinacsv[[#This Row],[Precio Unitario]]*cocinacsv[[#This Row],[Cantidad Ordenada]])</f>
        <v>0.375</v>
      </c>
      <c r="M1809">
        <f>cocinacsv[[#This Row],[Ganancia bruta]]*cocinacsv[[#This Row],[Cantidad Ordenada]]</f>
        <v>120</v>
      </c>
    </row>
    <row r="1810" spans="1:13" x14ac:dyDescent="0.25">
      <c r="A1810">
        <v>732</v>
      </c>
      <c r="B1810">
        <v>12</v>
      </c>
      <c r="C1810" t="s">
        <v>71</v>
      </c>
      <c r="D1810" t="s">
        <v>1157</v>
      </c>
      <c r="E1810">
        <v>15</v>
      </c>
      <c r="F1810">
        <v>26</v>
      </c>
      <c r="G1810">
        <v>3</v>
      </c>
      <c r="H1810">
        <v>36</v>
      </c>
      <c r="I1810" t="s">
        <v>1137</v>
      </c>
      <c r="J1810">
        <f>cocinacsv[[#This Row],[Precio Unitario]]-cocinacsv[[#This Row],[Costo Unitario]]</f>
        <v>11</v>
      </c>
      <c r="K1810">
        <f>cocinacsv[[#This Row],[Precio Unitario]]</f>
        <v>26</v>
      </c>
      <c r="L1810" s="1">
        <f>(cocinacsv[[#This Row],[Ganancia neta]]*cocinacsv[[#This Row],[Cantidad Ordenada]])/(cocinacsv[[#This Row],[Precio Unitario]]*cocinacsv[[#This Row],[Cantidad Ordenada]])</f>
        <v>0.42307692307692307</v>
      </c>
      <c r="M1810">
        <f>cocinacsv[[#This Row],[Ganancia bruta]]*cocinacsv[[#This Row],[Cantidad Ordenada]]</f>
        <v>78</v>
      </c>
    </row>
    <row r="1811" spans="1:13" x14ac:dyDescent="0.25">
      <c r="A1811">
        <v>732</v>
      </c>
      <c r="B1811">
        <v>12</v>
      </c>
      <c r="C1811" t="s">
        <v>44</v>
      </c>
      <c r="D1811" t="s">
        <v>1144</v>
      </c>
      <c r="E1811">
        <v>22</v>
      </c>
      <c r="F1811">
        <v>36</v>
      </c>
      <c r="G1811">
        <v>3</v>
      </c>
      <c r="H1811">
        <v>56</v>
      </c>
      <c r="I1811" t="s">
        <v>1137</v>
      </c>
      <c r="J1811">
        <f>cocinacsv[[#This Row],[Precio Unitario]]-cocinacsv[[#This Row],[Costo Unitario]]</f>
        <v>14</v>
      </c>
      <c r="K1811">
        <f>cocinacsv[[#This Row],[Precio Unitario]]</f>
        <v>36</v>
      </c>
      <c r="L1811" s="1">
        <f>(cocinacsv[[#This Row],[Ganancia neta]]*cocinacsv[[#This Row],[Cantidad Ordenada]])/(cocinacsv[[#This Row],[Precio Unitario]]*cocinacsv[[#This Row],[Cantidad Ordenada]])</f>
        <v>0.3888888888888889</v>
      </c>
      <c r="M1811">
        <f>cocinacsv[[#This Row],[Ganancia bruta]]*cocinacsv[[#This Row],[Cantidad Ordenada]]</f>
        <v>108</v>
      </c>
    </row>
    <row r="1812" spans="1:13" x14ac:dyDescent="0.25">
      <c r="A1812">
        <v>733</v>
      </c>
      <c r="B1812">
        <v>14</v>
      </c>
      <c r="C1812" t="s">
        <v>44</v>
      </c>
      <c r="D1812" t="s">
        <v>1144</v>
      </c>
      <c r="E1812">
        <v>22</v>
      </c>
      <c r="F1812">
        <v>36</v>
      </c>
      <c r="G1812">
        <v>3</v>
      </c>
      <c r="H1812">
        <v>31</v>
      </c>
      <c r="I1812" t="s">
        <v>1137</v>
      </c>
      <c r="J1812">
        <f>cocinacsv[[#This Row],[Precio Unitario]]-cocinacsv[[#This Row],[Costo Unitario]]</f>
        <v>14</v>
      </c>
      <c r="K1812">
        <f>cocinacsv[[#This Row],[Precio Unitario]]</f>
        <v>36</v>
      </c>
      <c r="L1812" s="1">
        <f>(cocinacsv[[#This Row],[Ganancia neta]]*cocinacsv[[#This Row],[Cantidad Ordenada]])/(cocinacsv[[#This Row],[Precio Unitario]]*cocinacsv[[#This Row],[Cantidad Ordenada]])</f>
        <v>0.3888888888888889</v>
      </c>
      <c r="M1812">
        <f>cocinacsv[[#This Row],[Ganancia bruta]]*cocinacsv[[#This Row],[Cantidad Ordenada]]</f>
        <v>108</v>
      </c>
    </row>
    <row r="1813" spans="1:13" x14ac:dyDescent="0.25">
      <c r="A1813">
        <v>733</v>
      </c>
      <c r="B1813">
        <v>14</v>
      </c>
      <c r="C1813" t="s">
        <v>75</v>
      </c>
      <c r="D1813" t="s">
        <v>1139</v>
      </c>
      <c r="E1813">
        <v>14</v>
      </c>
      <c r="F1813">
        <v>24</v>
      </c>
      <c r="G1813">
        <v>1</v>
      </c>
      <c r="H1813">
        <v>34</v>
      </c>
      <c r="I1813" t="s">
        <v>1136</v>
      </c>
      <c r="J1813">
        <f>cocinacsv[[#This Row],[Precio Unitario]]-cocinacsv[[#This Row],[Costo Unitario]]</f>
        <v>10</v>
      </c>
      <c r="K1813">
        <f>cocinacsv[[#This Row],[Precio Unitario]]</f>
        <v>24</v>
      </c>
      <c r="L1813" s="1">
        <f>(cocinacsv[[#This Row],[Ganancia neta]]*cocinacsv[[#This Row],[Cantidad Ordenada]])/(cocinacsv[[#This Row],[Precio Unitario]]*cocinacsv[[#This Row],[Cantidad Ordenada]])</f>
        <v>0.41666666666666669</v>
      </c>
      <c r="M1813">
        <f>cocinacsv[[#This Row],[Ganancia bruta]]*cocinacsv[[#This Row],[Cantidad Ordenada]]</f>
        <v>24</v>
      </c>
    </row>
    <row r="1814" spans="1:13" x14ac:dyDescent="0.25">
      <c r="A1814">
        <v>733</v>
      </c>
      <c r="B1814">
        <v>14</v>
      </c>
      <c r="C1814" t="s">
        <v>50</v>
      </c>
      <c r="D1814" t="s">
        <v>1142</v>
      </c>
      <c r="E1814">
        <v>16</v>
      </c>
      <c r="F1814">
        <v>27</v>
      </c>
      <c r="G1814">
        <v>2</v>
      </c>
      <c r="H1814">
        <v>9</v>
      </c>
      <c r="I1814" t="s">
        <v>1137</v>
      </c>
      <c r="J1814">
        <f>cocinacsv[[#This Row],[Precio Unitario]]-cocinacsv[[#This Row],[Costo Unitario]]</f>
        <v>11</v>
      </c>
      <c r="K1814">
        <f>cocinacsv[[#This Row],[Precio Unitario]]</f>
        <v>27</v>
      </c>
      <c r="L1814" s="1">
        <f>(cocinacsv[[#This Row],[Ganancia neta]]*cocinacsv[[#This Row],[Cantidad Ordenada]])/(cocinacsv[[#This Row],[Precio Unitario]]*cocinacsv[[#This Row],[Cantidad Ordenada]])</f>
        <v>0.40740740740740738</v>
      </c>
      <c r="M1814">
        <f>cocinacsv[[#This Row],[Ganancia bruta]]*cocinacsv[[#This Row],[Cantidad Ordenada]]</f>
        <v>54</v>
      </c>
    </row>
    <row r="1815" spans="1:13" x14ac:dyDescent="0.25">
      <c r="A1815">
        <v>734</v>
      </c>
      <c r="B1815">
        <v>14</v>
      </c>
      <c r="C1815" t="s">
        <v>105</v>
      </c>
      <c r="D1815" t="s">
        <v>1150</v>
      </c>
      <c r="E1815">
        <v>19</v>
      </c>
      <c r="F1815">
        <v>32</v>
      </c>
      <c r="G1815">
        <v>3</v>
      </c>
      <c r="H1815">
        <v>11</v>
      </c>
      <c r="I1815" t="s">
        <v>1137</v>
      </c>
      <c r="J1815">
        <f>cocinacsv[[#This Row],[Precio Unitario]]-cocinacsv[[#This Row],[Costo Unitario]]</f>
        <v>13</v>
      </c>
      <c r="K1815">
        <f>cocinacsv[[#This Row],[Precio Unitario]]</f>
        <v>32</v>
      </c>
      <c r="L1815" s="1">
        <f>(cocinacsv[[#This Row],[Ganancia neta]]*cocinacsv[[#This Row],[Cantidad Ordenada]])/(cocinacsv[[#This Row],[Precio Unitario]]*cocinacsv[[#This Row],[Cantidad Ordenada]])</f>
        <v>0.40625</v>
      </c>
      <c r="M1815">
        <f>cocinacsv[[#This Row],[Ganancia bruta]]*cocinacsv[[#This Row],[Cantidad Ordenada]]</f>
        <v>96</v>
      </c>
    </row>
    <row r="1816" spans="1:13" x14ac:dyDescent="0.25">
      <c r="A1816">
        <v>734</v>
      </c>
      <c r="B1816">
        <v>14</v>
      </c>
      <c r="C1816" t="s">
        <v>75</v>
      </c>
      <c r="D1816" t="s">
        <v>1139</v>
      </c>
      <c r="E1816">
        <v>14</v>
      </c>
      <c r="F1816">
        <v>24</v>
      </c>
      <c r="G1816">
        <v>1</v>
      </c>
      <c r="H1816">
        <v>16</v>
      </c>
      <c r="I1816" t="s">
        <v>1136</v>
      </c>
      <c r="J1816">
        <f>cocinacsv[[#This Row],[Precio Unitario]]-cocinacsv[[#This Row],[Costo Unitario]]</f>
        <v>10</v>
      </c>
      <c r="K1816">
        <f>cocinacsv[[#This Row],[Precio Unitario]]</f>
        <v>24</v>
      </c>
      <c r="L1816" s="1">
        <f>(cocinacsv[[#This Row],[Ganancia neta]]*cocinacsv[[#This Row],[Cantidad Ordenada]])/(cocinacsv[[#This Row],[Precio Unitario]]*cocinacsv[[#This Row],[Cantidad Ordenada]])</f>
        <v>0.41666666666666669</v>
      </c>
      <c r="M1816">
        <f>cocinacsv[[#This Row],[Ganancia bruta]]*cocinacsv[[#This Row],[Cantidad Ordenada]]</f>
        <v>24</v>
      </c>
    </row>
    <row r="1817" spans="1:13" x14ac:dyDescent="0.25">
      <c r="A1817">
        <v>734</v>
      </c>
      <c r="B1817">
        <v>14</v>
      </c>
      <c r="C1817" t="s">
        <v>53</v>
      </c>
      <c r="D1817" t="s">
        <v>1148</v>
      </c>
      <c r="E1817">
        <v>11</v>
      </c>
      <c r="F1817">
        <v>19</v>
      </c>
      <c r="G1817">
        <v>1</v>
      </c>
      <c r="H1817">
        <v>25</v>
      </c>
      <c r="I1817" t="s">
        <v>1136</v>
      </c>
      <c r="J1817">
        <f>cocinacsv[[#This Row],[Precio Unitario]]-cocinacsv[[#This Row],[Costo Unitario]]</f>
        <v>8</v>
      </c>
      <c r="K1817">
        <f>cocinacsv[[#This Row],[Precio Unitario]]</f>
        <v>19</v>
      </c>
      <c r="L1817" s="1">
        <f>(cocinacsv[[#This Row],[Ganancia neta]]*cocinacsv[[#This Row],[Cantidad Ordenada]])/(cocinacsv[[#This Row],[Precio Unitario]]*cocinacsv[[#This Row],[Cantidad Ordenada]])</f>
        <v>0.42105263157894735</v>
      </c>
      <c r="M1817">
        <f>cocinacsv[[#This Row],[Ganancia bruta]]*cocinacsv[[#This Row],[Cantidad Ordenada]]</f>
        <v>19</v>
      </c>
    </row>
    <row r="1818" spans="1:13" x14ac:dyDescent="0.25">
      <c r="A1818">
        <v>735</v>
      </c>
      <c r="B1818">
        <v>20</v>
      </c>
      <c r="C1818" t="s">
        <v>89</v>
      </c>
      <c r="D1818" t="s">
        <v>1154</v>
      </c>
      <c r="E1818">
        <v>14</v>
      </c>
      <c r="F1818">
        <v>23</v>
      </c>
      <c r="G1818">
        <v>2</v>
      </c>
      <c r="H1818">
        <v>30</v>
      </c>
      <c r="I1818" t="s">
        <v>1137</v>
      </c>
      <c r="J1818">
        <f>cocinacsv[[#This Row],[Precio Unitario]]-cocinacsv[[#This Row],[Costo Unitario]]</f>
        <v>9</v>
      </c>
      <c r="K1818">
        <f>cocinacsv[[#This Row],[Precio Unitario]]</f>
        <v>23</v>
      </c>
      <c r="L1818" s="1">
        <f>(cocinacsv[[#This Row],[Ganancia neta]]*cocinacsv[[#This Row],[Cantidad Ordenada]])/(cocinacsv[[#This Row],[Precio Unitario]]*cocinacsv[[#This Row],[Cantidad Ordenada]])</f>
        <v>0.39130434782608697</v>
      </c>
      <c r="M1818">
        <f>cocinacsv[[#This Row],[Ganancia bruta]]*cocinacsv[[#This Row],[Cantidad Ordenada]]</f>
        <v>46</v>
      </c>
    </row>
    <row r="1819" spans="1:13" x14ac:dyDescent="0.25">
      <c r="A1819">
        <v>735</v>
      </c>
      <c r="B1819">
        <v>20</v>
      </c>
      <c r="C1819" t="s">
        <v>105</v>
      </c>
      <c r="D1819" t="s">
        <v>1150</v>
      </c>
      <c r="E1819">
        <v>19</v>
      </c>
      <c r="F1819">
        <v>32</v>
      </c>
      <c r="G1819">
        <v>3</v>
      </c>
      <c r="H1819">
        <v>57</v>
      </c>
      <c r="I1819" t="s">
        <v>1136</v>
      </c>
      <c r="J1819">
        <f>cocinacsv[[#This Row],[Precio Unitario]]-cocinacsv[[#This Row],[Costo Unitario]]</f>
        <v>13</v>
      </c>
      <c r="K1819">
        <f>cocinacsv[[#This Row],[Precio Unitario]]</f>
        <v>32</v>
      </c>
      <c r="L1819" s="1">
        <f>(cocinacsv[[#This Row],[Ganancia neta]]*cocinacsv[[#This Row],[Cantidad Ordenada]])/(cocinacsv[[#This Row],[Precio Unitario]]*cocinacsv[[#This Row],[Cantidad Ordenada]])</f>
        <v>0.40625</v>
      </c>
      <c r="M1819">
        <f>cocinacsv[[#This Row],[Ganancia bruta]]*cocinacsv[[#This Row],[Cantidad Ordenada]]</f>
        <v>96</v>
      </c>
    </row>
    <row r="1820" spans="1:13" x14ac:dyDescent="0.25">
      <c r="A1820">
        <v>736</v>
      </c>
      <c r="B1820">
        <v>17</v>
      </c>
      <c r="C1820" t="s">
        <v>92</v>
      </c>
      <c r="D1820" t="s">
        <v>1151</v>
      </c>
      <c r="E1820">
        <v>13</v>
      </c>
      <c r="F1820">
        <v>22</v>
      </c>
      <c r="G1820">
        <v>3</v>
      </c>
      <c r="H1820">
        <v>22</v>
      </c>
      <c r="I1820" t="s">
        <v>1137</v>
      </c>
      <c r="J1820">
        <f>cocinacsv[[#This Row],[Precio Unitario]]-cocinacsv[[#This Row],[Costo Unitario]]</f>
        <v>9</v>
      </c>
      <c r="K1820">
        <f>cocinacsv[[#This Row],[Precio Unitario]]</f>
        <v>22</v>
      </c>
      <c r="L1820" s="1">
        <f>(cocinacsv[[#This Row],[Ganancia neta]]*cocinacsv[[#This Row],[Cantidad Ordenada]])/(cocinacsv[[#This Row],[Precio Unitario]]*cocinacsv[[#This Row],[Cantidad Ordenada]])</f>
        <v>0.40909090909090912</v>
      </c>
      <c r="M1820">
        <f>cocinacsv[[#This Row],[Ganancia bruta]]*cocinacsv[[#This Row],[Cantidad Ordenada]]</f>
        <v>66</v>
      </c>
    </row>
    <row r="1821" spans="1:13" x14ac:dyDescent="0.25">
      <c r="A1821">
        <v>736</v>
      </c>
      <c r="B1821">
        <v>17</v>
      </c>
      <c r="C1821" t="s">
        <v>30</v>
      </c>
      <c r="D1821" t="s">
        <v>1147</v>
      </c>
      <c r="E1821">
        <v>16</v>
      </c>
      <c r="F1821">
        <v>28</v>
      </c>
      <c r="G1821">
        <v>2</v>
      </c>
      <c r="H1821">
        <v>43</v>
      </c>
      <c r="I1821" t="s">
        <v>1136</v>
      </c>
      <c r="J1821">
        <f>cocinacsv[[#This Row],[Precio Unitario]]-cocinacsv[[#This Row],[Costo Unitario]]</f>
        <v>12</v>
      </c>
      <c r="K1821">
        <f>cocinacsv[[#This Row],[Precio Unitario]]</f>
        <v>28</v>
      </c>
      <c r="L1821" s="1">
        <f>(cocinacsv[[#This Row],[Ganancia neta]]*cocinacsv[[#This Row],[Cantidad Ordenada]])/(cocinacsv[[#This Row],[Precio Unitario]]*cocinacsv[[#This Row],[Cantidad Ordenada]])</f>
        <v>0.42857142857142855</v>
      </c>
      <c r="M1821">
        <f>cocinacsv[[#This Row],[Ganancia bruta]]*cocinacsv[[#This Row],[Cantidad Ordenada]]</f>
        <v>56</v>
      </c>
    </row>
    <row r="1822" spans="1:13" x14ac:dyDescent="0.25">
      <c r="A1822">
        <v>736</v>
      </c>
      <c r="B1822">
        <v>17</v>
      </c>
      <c r="C1822" t="s">
        <v>56</v>
      </c>
      <c r="D1822" t="s">
        <v>1141</v>
      </c>
      <c r="E1822">
        <v>19</v>
      </c>
      <c r="F1822">
        <v>31</v>
      </c>
      <c r="G1822">
        <v>3</v>
      </c>
      <c r="H1822">
        <v>27</v>
      </c>
      <c r="I1822" t="s">
        <v>1137</v>
      </c>
      <c r="J1822">
        <f>cocinacsv[[#This Row],[Precio Unitario]]-cocinacsv[[#This Row],[Costo Unitario]]</f>
        <v>12</v>
      </c>
      <c r="K1822">
        <f>cocinacsv[[#This Row],[Precio Unitario]]</f>
        <v>31</v>
      </c>
      <c r="L1822" s="1">
        <f>(cocinacsv[[#This Row],[Ganancia neta]]*cocinacsv[[#This Row],[Cantidad Ordenada]])/(cocinacsv[[#This Row],[Precio Unitario]]*cocinacsv[[#This Row],[Cantidad Ordenada]])</f>
        <v>0.38709677419354838</v>
      </c>
      <c r="M1822">
        <f>cocinacsv[[#This Row],[Ganancia bruta]]*cocinacsv[[#This Row],[Cantidad Ordenada]]</f>
        <v>93</v>
      </c>
    </row>
    <row r="1823" spans="1:13" x14ac:dyDescent="0.25">
      <c r="A1823">
        <v>737</v>
      </c>
      <c r="B1823">
        <v>6</v>
      </c>
      <c r="C1823" t="s">
        <v>26</v>
      </c>
      <c r="D1823" t="s">
        <v>1145</v>
      </c>
      <c r="E1823">
        <v>17</v>
      </c>
      <c r="F1823">
        <v>29</v>
      </c>
      <c r="G1823">
        <v>2</v>
      </c>
      <c r="H1823">
        <v>17</v>
      </c>
      <c r="I1823" t="s">
        <v>1137</v>
      </c>
      <c r="J1823">
        <f>cocinacsv[[#This Row],[Precio Unitario]]-cocinacsv[[#This Row],[Costo Unitario]]</f>
        <v>12</v>
      </c>
      <c r="K1823">
        <f>cocinacsv[[#This Row],[Precio Unitario]]</f>
        <v>29</v>
      </c>
      <c r="L1823" s="1">
        <f>(cocinacsv[[#This Row],[Ganancia neta]]*cocinacsv[[#This Row],[Cantidad Ordenada]])/(cocinacsv[[#This Row],[Precio Unitario]]*cocinacsv[[#This Row],[Cantidad Ordenada]])</f>
        <v>0.41379310344827586</v>
      </c>
      <c r="M1823">
        <f>cocinacsv[[#This Row],[Ganancia bruta]]*cocinacsv[[#This Row],[Cantidad Ordenada]]</f>
        <v>58</v>
      </c>
    </row>
    <row r="1824" spans="1:13" x14ac:dyDescent="0.25">
      <c r="A1824">
        <v>737</v>
      </c>
      <c r="B1824">
        <v>6</v>
      </c>
      <c r="C1824" t="s">
        <v>40</v>
      </c>
      <c r="D1824" t="s">
        <v>1140</v>
      </c>
      <c r="E1824">
        <v>18</v>
      </c>
      <c r="F1824">
        <v>30</v>
      </c>
      <c r="G1824">
        <v>2</v>
      </c>
      <c r="H1824">
        <v>5</v>
      </c>
      <c r="I1824" t="s">
        <v>1136</v>
      </c>
      <c r="J1824">
        <f>cocinacsv[[#This Row],[Precio Unitario]]-cocinacsv[[#This Row],[Costo Unitario]]</f>
        <v>12</v>
      </c>
      <c r="K1824">
        <f>cocinacsv[[#This Row],[Precio Unitario]]</f>
        <v>30</v>
      </c>
      <c r="L1824" s="1">
        <f>(cocinacsv[[#This Row],[Ganancia neta]]*cocinacsv[[#This Row],[Cantidad Ordenada]])/(cocinacsv[[#This Row],[Precio Unitario]]*cocinacsv[[#This Row],[Cantidad Ordenada]])</f>
        <v>0.4</v>
      </c>
      <c r="M1824">
        <f>cocinacsv[[#This Row],[Ganancia bruta]]*cocinacsv[[#This Row],[Cantidad Ordenada]]</f>
        <v>60</v>
      </c>
    </row>
    <row r="1825" spans="1:13" x14ac:dyDescent="0.25">
      <c r="A1825">
        <v>738</v>
      </c>
      <c r="B1825">
        <v>15</v>
      </c>
      <c r="C1825" t="s">
        <v>71</v>
      </c>
      <c r="D1825" t="s">
        <v>1157</v>
      </c>
      <c r="E1825">
        <v>15</v>
      </c>
      <c r="F1825">
        <v>26</v>
      </c>
      <c r="G1825">
        <v>2</v>
      </c>
      <c r="H1825">
        <v>59</v>
      </c>
      <c r="I1825" t="s">
        <v>1136</v>
      </c>
      <c r="J1825">
        <f>cocinacsv[[#This Row],[Precio Unitario]]-cocinacsv[[#This Row],[Costo Unitario]]</f>
        <v>11</v>
      </c>
      <c r="K1825">
        <f>cocinacsv[[#This Row],[Precio Unitario]]</f>
        <v>26</v>
      </c>
      <c r="L1825" s="1">
        <f>(cocinacsv[[#This Row],[Ganancia neta]]*cocinacsv[[#This Row],[Cantidad Ordenada]])/(cocinacsv[[#This Row],[Precio Unitario]]*cocinacsv[[#This Row],[Cantidad Ordenada]])</f>
        <v>0.42307692307692307</v>
      </c>
      <c r="M1825">
        <f>cocinacsv[[#This Row],[Ganancia bruta]]*cocinacsv[[#This Row],[Cantidad Ordenada]]</f>
        <v>52</v>
      </c>
    </row>
    <row r="1826" spans="1:13" x14ac:dyDescent="0.25">
      <c r="A1826">
        <v>738</v>
      </c>
      <c r="B1826">
        <v>15</v>
      </c>
      <c r="C1826" t="s">
        <v>30</v>
      </c>
      <c r="D1826" t="s">
        <v>1147</v>
      </c>
      <c r="E1826">
        <v>16</v>
      </c>
      <c r="F1826">
        <v>28</v>
      </c>
      <c r="G1826">
        <v>1</v>
      </c>
      <c r="H1826">
        <v>15</v>
      </c>
      <c r="I1826" t="s">
        <v>1136</v>
      </c>
      <c r="J1826">
        <f>cocinacsv[[#This Row],[Precio Unitario]]-cocinacsv[[#This Row],[Costo Unitario]]</f>
        <v>12</v>
      </c>
      <c r="K1826">
        <f>cocinacsv[[#This Row],[Precio Unitario]]</f>
        <v>28</v>
      </c>
      <c r="L1826" s="1">
        <f>(cocinacsv[[#This Row],[Ganancia neta]]*cocinacsv[[#This Row],[Cantidad Ordenada]])/(cocinacsv[[#This Row],[Precio Unitario]]*cocinacsv[[#This Row],[Cantidad Ordenada]])</f>
        <v>0.42857142857142855</v>
      </c>
      <c r="M1826">
        <f>cocinacsv[[#This Row],[Ganancia bruta]]*cocinacsv[[#This Row],[Cantidad Ordenada]]</f>
        <v>28</v>
      </c>
    </row>
    <row r="1827" spans="1:13" x14ac:dyDescent="0.25">
      <c r="A1827">
        <v>738</v>
      </c>
      <c r="B1827">
        <v>15</v>
      </c>
      <c r="C1827" t="s">
        <v>46</v>
      </c>
      <c r="D1827" t="s">
        <v>1156</v>
      </c>
      <c r="E1827">
        <v>10</v>
      </c>
      <c r="F1827">
        <v>18</v>
      </c>
      <c r="G1827">
        <v>3</v>
      </c>
      <c r="H1827">
        <v>20</v>
      </c>
      <c r="I1827" t="s">
        <v>1137</v>
      </c>
      <c r="J1827">
        <f>cocinacsv[[#This Row],[Precio Unitario]]-cocinacsv[[#This Row],[Costo Unitario]]</f>
        <v>8</v>
      </c>
      <c r="K1827">
        <f>cocinacsv[[#This Row],[Precio Unitario]]</f>
        <v>18</v>
      </c>
      <c r="L1827" s="1">
        <f>(cocinacsv[[#This Row],[Ganancia neta]]*cocinacsv[[#This Row],[Cantidad Ordenada]])/(cocinacsv[[#This Row],[Precio Unitario]]*cocinacsv[[#This Row],[Cantidad Ordenada]])</f>
        <v>0.44444444444444442</v>
      </c>
      <c r="M1827">
        <f>cocinacsv[[#This Row],[Ganancia bruta]]*cocinacsv[[#This Row],[Cantidad Ordenada]]</f>
        <v>54</v>
      </c>
    </row>
    <row r="1828" spans="1:13" x14ac:dyDescent="0.25">
      <c r="A1828">
        <v>739</v>
      </c>
      <c r="B1828">
        <v>10</v>
      </c>
      <c r="C1828" t="s">
        <v>89</v>
      </c>
      <c r="D1828" t="s">
        <v>1154</v>
      </c>
      <c r="E1828">
        <v>14</v>
      </c>
      <c r="F1828">
        <v>23</v>
      </c>
      <c r="G1828">
        <v>2</v>
      </c>
      <c r="H1828">
        <v>54</v>
      </c>
      <c r="I1828" t="s">
        <v>1136</v>
      </c>
      <c r="J1828">
        <f>cocinacsv[[#This Row],[Precio Unitario]]-cocinacsv[[#This Row],[Costo Unitario]]</f>
        <v>9</v>
      </c>
      <c r="K1828">
        <f>cocinacsv[[#This Row],[Precio Unitario]]</f>
        <v>23</v>
      </c>
      <c r="L1828" s="1">
        <f>(cocinacsv[[#This Row],[Ganancia neta]]*cocinacsv[[#This Row],[Cantidad Ordenada]])/(cocinacsv[[#This Row],[Precio Unitario]]*cocinacsv[[#This Row],[Cantidad Ordenada]])</f>
        <v>0.39130434782608697</v>
      </c>
      <c r="M1828">
        <f>cocinacsv[[#This Row],[Ganancia bruta]]*cocinacsv[[#This Row],[Cantidad Ordenada]]</f>
        <v>46</v>
      </c>
    </row>
    <row r="1829" spans="1:13" x14ac:dyDescent="0.25">
      <c r="A1829">
        <v>740</v>
      </c>
      <c r="B1829">
        <v>16</v>
      </c>
      <c r="C1829" t="s">
        <v>30</v>
      </c>
      <c r="D1829" t="s">
        <v>1147</v>
      </c>
      <c r="E1829">
        <v>16</v>
      </c>
      <c r="F1829">
        <v>28</v>
      </c>
      <c r="G1829">
        <v>3</v>
      </c>
      <c r="H1829">
        <v>31</v>
      </c>
      <c r="I1829" t="s">
        <v>1136</v>
      </c>
      <c r="J1829">
        <f>cocinacsv[[#This Row],[Precio Unitario]]-cocinacsv[[#This Row],[Costo Unitario]]</f>
        <v>12</v>
      </c>
      <c r="K1829">
        <f>cocinacsv[[#This Row],[Precio Unitario]]</f>
        <v>28</v>
      </c>
      <c r="L1829" s="1">
        <f>(cocinacsv[[#This Row],[Ganancia neta]]*cocinacsv[[#This Row],[Cantidad Ordenada]])/(cocinacsv[[#This Row],[Precio Unitario]]*cocinacsv[[#This Row],[Cantidad Ordenada]])</f>
        <v>0.42857142857142855</v>
      </c>
      <c r="M1829">
        <f>cocinacsv[[#This Row],[Ganancia bruta]]*cocinacsv[[#This Row],[Cantidad Ordenada]]</f>
        <v>84</v>
      </c>
    </row>
    <row r="1830" spans="1:13" x14ac:dyDescent="0.25">
      <c r="A1830">
        <v>740</v>
      </c>
      <c r="B1830">
        <v>16</v>
      </c>
      <c r="C1830" t="s">
        <v>105</v>
      </c>
      <c r="D1830" t="s">
        <v>1150</v>
      </c>
      <c r="E1830">
        <v>19</v>
      </c>
      <c r="F1830">
        <v>32</v>
      </c>
      <c r="G1830">
        <v>1</v>
      </c>
      <c r="H1830">
        <v>16</v>
      </c>
      <c r="I1830" t="s">
        <v>1137</v>
      </c>
      <c r="J1830">
        <f>cocinacsv[[#This Row],[Precio Unitario]]-cocinacsv[[#This Row],[Costo Unitario]]</f>
        <v>13</v>
      </c>
      <c r="K1830">
        <f>cocinacsv[[#This Row],[Precio Unitario]]</f>
        <v>32</v>
      </c>
      <c r="L1830" s="1">
        <f>(cocinacsv[[#This Row],[Ganancia neta]]*cocinacsv[[#This Row],[Cantidad Ordenada]])/(cocinacsv[[#This Row],[Precio Unitario]]*cocinacsv[[#This Row],[Cantidad Ordenada]])</f>
        <v>0.40625</v>
      </c>
      <c r="M1830">
        <f>cocinacsv[[#This Row],[Ganancia bruta]]*cocinacsv[[#This Row],[Cantidad Ordenada]]</f>
        <v>32</v>
      </c>
    </row>
    <row r="1831" spans="1:13" x14ac:dyDescent="0.25">
      <c r="A1831">
        <v>740</v>
      </c>
      <c r="B1831">
        <v>16</v>
      </c>
      <c r="C1831" t="s">
        <v>44</v>
      </c>
      <c r="D1831" t="s">
        <v>1144</v>
      </c>
      <c r="E1831">
        <v>22</v>
      </c>
      <c r="F1831">
        <v>36</v>
      </c>
      <c r="G1831">
        <v>3</v>
      </c>
      <c r="H1831">
        <v>45</v>
      </c>
      <c r="I1831" t="s">
        <v>1137</v>
      </c>
      <c r="J1831">
        <f>cocinacsv[[#This Row],[Precio Unitario]]-cocinacsv[[#This Row],[Costo Unitario]]</f>
        <v>14</v>
      </c>
      <c r="K1831">
        <f>cocinacsv[[#This Row],[Precio Unitario]]</f>
        <v>36</v>
      </c>
      <c r="L1831" s="1">
        <f>(cocinacsv[[#This Row],[Ganancia neta]]*cocinacsv[[#This Row],[Cantidad Ordenada]])/(cocinacsv[[#This Row],[Precio Unitario]]*cocinacsv[[#This Row],[Cantidad Ordenada]])</f>
        <v>0.3888888888888889</v>
      </c>
      <c r="M1831">
        <f>cocinacsv[[#This Row],[Ganancia bruta]]*cocinacsv[[#This Row],[Cantidad Ordenada]]</f>
        <v>108</v>
      </c>
    </row>
    <row r="1832" spans="1:13" x14ac:dyDescent="0.25">
      <c r="A1832">
        <v>740</v>
      </c>
      <c r="B1832">
        <v>16</v>
      </c>
      <c r="C1832" t="s">
        <v>89</v>
      </c>
      <c r="D1832" t="s">
        <v>1154</v>
      </c>
      <c r="E1832">
        <v>14</v>
      </c>
      <c r="F1832">
        <v>23</v>
      </c>
      <c r="G1832">
        <v>3</v>
      </c>
      <c r="H1832">
        <v>21</v>
      </c>
      <c r="I1832" t="s">
        <v>1137</v>
      </c>
      <c r="J1832">
        <f>cocinacsv[[#This Row],[Precio Unitario]]-cocinacsv[[#This Row],[Costo Unitario]]</f>
        <v>9</v>
      </c>
      <c r="K1832">
        <f>cocinacsv[[#This Row],[Precio Unitario]]</f>
        <v>23</v>
      </c>
      <c r="L1832" s="1">
        <f>(cocinacsv[[#This Row],[Ganancia neta]]*cocinacsv[[#This Row],[Cantidad Ordenada]])/(cocinacsv[[#This Row],[Precio Unitario]]*cocinacsv[[#This Row],[Cantidad Ordenada]])</f>
        <v>0.39130434782608697</v>
      </c>
      <c r="M1832">
        <f>cocinacsv[[#This Row],[Ganancia bruta]]*cocinacsv[[#This Row],[Cantidad Ordenada]]</f>
        <v>69</v>
      </c>
    </row>
    <row r="1833" spans="1:13" x14ac:dyDescent="0.25">
      <c r="A1833">
        <v>741</v>
      </c>
      <c r="B1833">
        <v>14</v>
      </c>
      <c r="C1833" t="s">
        <v>75</v>
      </c>
      <c r="D1833" t="s">
        <v>1139</v>
      </c>
      <c r="E1833">
        <v>14</v>
      </c>
      <c r="F1833">
        <v>24</v>
      </c>
      <c r="G1833">
        <v>3</v>
      </c>
      <c r="H1833">
        <v>52</v>
      </c>
      <c r="I1833" t="s">
        <v>1137</v>
      </c>
      <c r="J1833">
        <f>cocinacsv[[#This Row],[Precio Unitario]]-cocinacsv[[#This Row],[Costo Unitario]]</f>
        <v>10</v>
      </c>
      <c r="K1833">
        <f>cocinacsv[[#This Row],[Precio Unitario]]</f>
        <v>24</v>
      </c>
      <c r="L1833" s="1">
        <f>(cocinacsv[[#This Row],[Ganancia neta]]*cocinacsv[[#This Row],[Cantidad Ordenada]])/(cocinacsv[[#This Row],[Precio Unitario]]*cocinacsv[[#This Row],[Cantidad Ordenada]])</f>
        <v>0.41666666666666669</v>
      </c>
      <c r="M1833">
        <f>cocinacsv[[#This Row],[Ganancia bruta]]*cocinacsv[[#This Row],[Cantidad Ordenada]]</f>
        <v>72</v>
      </c>
    </row>
    <row r="1834" spans="1:13" x14ac:dyDescent="0.25">
      <c r="A1834">
        <v>741</v>
      </c>
      <c r="B1834">
        <v>14</v>
      </c>
      <c r="C1834" t="s">
        <v>26</v>
      </c>
      <c r="D1834" t="s">
        <v>1145</v>
      </c>
      <c r="E1834">
        <v>17</v>
      </c>
      <c r="F1834">
        <v>29</v>
      </c>
      <c r="G1834">
        <v>2</v>
      </c>
      <c r="H1834">
        <v>40</v>
      </c>
      <c r="I1834" t="s">
        <v>1136</v>
      </c>
      <c r="J1834">
        <f>cocinacsv[[#This Row],[Precio Unitario]]-cocinacsv[[#This Row],[Costo Unitario]]</f>
        <v>12</v>
      </c>
      <c r="K1834">
        <f>cocinacsv[[#This Row],[Precio Unitario]]</f>
        <v>29</v>
      </c>
      <c r="L1834" s="1">
        <f>(cocinacsv[[#This Row],[Ganancia neta]]*cocinacsv[[#This Row],[Cantidad Ordenada]])/(cocinacsv[[#This Row],[Precio Unitario]]*cocinacsv[[#This Row],[Cantidad Ordenada]])</f>
        <v>0.41379310344827586</v>
      </c>
      <c r="M1834">
        <f>cocinacsv[[#This Row],[Ganancia bruta]]*cocinacsv[[#This Row],[Cantidad Ordenada]]</f>
        <v>58</v>
      </c>
    </row>
    <row r="1835" spans="1:13" x14ac:dyDescent="0.25">
      <c r="A1835">
        <v>741</v>
      </c>
      <c r="B1835">
        <v>14</v>
      </c>
      <c r="C1835" t="s">
        <v>112</v>
      </c>
      <c r="D1835" t="s">
        <v>1146</v>
      </c>
      <c r="E1835">
        <v>20</v>
      </c>
      <c r="F1835">
        <v>33</v>
      </c>
      <c r="G1835">
        <v>3</v>
      </c>
      <c r="H1835">
        <v>39</v>
      </c>
      <c r="I1835" t="s">
        <v>1137</v>
      </c>
      <c r="J1835">
        <f>cocinacsv[[#This Row],[Precio Unitario]]-cocinacsv[[#This Row],[Costo Unitario]]</f>
        <v>13</v>
      </c>
      <c r="K1835">
        <f>cocinacsv[[#This Row],[Precio Unitario]]</f>
        <v>33</v>
      </c>
      <c r="L1835" s="1">
        <f>(cocinacsv[[#This Row],[Ganancia neta]]*cocinacsv[[#This Row],[Cantidad Ordenada]])/(cocinacsv[[#This Row],[Precio Unitario]]*cocinacsv[[#This Row],[Cantidad Ordenada]])</f>
        <v>0.39393939393939392</v>
      </c>
      <c r="M1835">
        <f>cocinacsv[[#This Row],[Ganancia bruta]]*cocinacsv[[#This Row],[Cantidad Ordenada]]</f>
        <v>99</v>
      </c>
    </row>
    <row r="1836" spans="1:13" x14ac:dyDescent="0.25">
      <c r="A1836">
        <v>741</v>
      </c>
      <c r="B1836">
        <v>14</v>
      </c>
      <c r="C1836" t="s">
        <v>30</v>
      </c>
      <c r="D1836" t="s">
        <v>1147</v>
      </c>
      <c r="E1836">
        <v>16</v>
      </c>
      <c r="F1836">
        <v>28</v>
      </c>
      <c r="G1836">
        <v>2</v>
      </c>
      <c r="H1836">
        <v>34</v>
      </c>
      <c r="I1836" t="s">
        <v>1137</v>
      </c>
      <c r="J1836">
        <f>cocinacsv[[#This Row],[Precio Unitario]]-cocinacsv[[#This Row],[Costo Unitario]]</f>
        <v>12</v>
      </c>
      <c r="K1836">
        <f>cocinacsv[[#This Row],[Precio Unitario]]</f>
        <v>28</v>
      </c>
      <c r="L1836" s="1">
        <f>(cocinacsv[[#This Row],[Ganancia neta]]*cocinacsv[[#This Row],[Cantidad Ordenada]])/(cocinacsv[[#This Row],[Precio Unitario]]*cocinacsv[[#This Row],[Cantidad Ordenada]])</f>
        <v>0.42857142857142855</v>
      </c>
      <c r="M1836">
        <f>cocinacsv[[#This Row],[Ganancia bruta]]*cocinacsv[[#This Row],[Cantidad Ordenada]]</f>
        <v>56</v>
      </c>
    </row>
    <row r="1837" spans="1:13" x14ac:dyDescent="0.25">
      <c r="A1837">
        <v>742</v>
      </c>
      <c r="B1837">
        <v>20</v>
      </c>
      <c r="C1837" t="s">
        <v>56</v>
      </c>
      <c r="D1837" t="s">
        <v>1141</v>
      </c>
      <c r="E1837">
        <v>19</v>
      </c>
      <c r="F1837">
        <v>31</v>
      </c>
      <c r="G1837">
        <v>1</v>
      </c>
      <c r="H1837">
        <v>41</v>
      </c>
      <c r="I1837" t="s">
        <v>1137</v>
      </c>
      <c r="J1837">
        <f>cocinacsv[[#This Row],[Precio Unitario]]-cocinacsv[[#This Row],[Costo Unitario]]</f>
        <v>12</v>
      </c>
      <c r="K1837">
        <f>cocinacsv[[#This Row],[Precio Unitario]]</f>
        <v>31</v>
      </c>
      <c r="L1837" s="1">
        <f>(cocinacsv[[#This Row],[Ganancia neta]]*cocinacsv[[#This Row],[Cantidad Ordenada]])/(cocinacsv[[#This Row],[Precio Unitario]]*cocinacsv[[#This Row],[Cantidad Ordenada]])</f>
        <v>0.38709677419354838</v>
      </c>
      <c r="M1837">
        <f>cocinacsv[[#This Row],[Ganancia bruta]]*cocinacsv[[#This Row],[Cantidad Ordenada]]</f>
        <v>31</v>
      </c>
    </row>
    <row r="1838" spans="1:13" x14ac:dyDescent="0.25">
      <c r="A1838">
        <v>742</v>
      </c>
      <c r="B1838">
        <v>20</v>
      </c>
      <c r="C1838" t="s">
        <v>40</v>
      </c>
      <c r="D1838" t="s">
        <v>1140</v>
      </c>
      <c r="E1838">
        <v>18</v>
      </c>
      <c r="F1838">
        <v>30</v>
      </c>
      <c r="G1838">
        <v>3</v>
      </c>
      <c r="H1838">
        <v>43</v>
      </c>
      <c r="I1838" t="s">
        <v>1136</v>
      </c>
      <c r="J1838">
        <f>cocinacsv[[#This Row],[Precio Unitario]]-cocinacsv[[#This Row],[Costo Unitario]]</f>
        <v>12</v>
      </c>
      <c r="K1838">
        <f>cocinacsv[[#This Row],[Precio Unitario]]</f>
        <v>30</v>
      </c>
      <c r="L1838" s="1">
        <f>(cocinacsv[[#This Row],[Ganancia neta]]*cocinacsv[[#This Row],[Cantidad Ordenada]])/(cocinacsv[[#This Row],[Precio Unitario]]*cocinacsv[[#This Row],[Cantidad Ordenada]])</f>
        <v>0.4</v>
      </c>
      <c r="M1838">
        <f>cocinacsv[[#This Row],[Ganancia bruta]]*cocinacsv[[#This Row],[Cantidad Ordenada]]</f>
        <v>90</v>
      </c>
    </row>
    <row r="1839" spans="1:13" x14ac:dyDescent="0.25">
      <c r="A1839">
        <v>742</v>
      </c>
      <c r="B1839">
        <v>20</v>
      </c>
      <c r="C1839" t="s">
        <v>71</v>
      </c>
      <c r="D1839" t="s">
        <v>1157</v>
      </c>
      <c r="E1839">
        <v>15</v>
      </c>
      <c r="F1839">
        <v>26</v>
      </c>
      <c r="G1839">
        <v>1</v>
      </c>
      <c r="H1839">
        <v>26</v>
      </c>
      <c r="I1839" t="s">
        <v>1137</v>
      </c>
      <c r="J1839">
        <f>cocinacsv[[#This Row],[Precio Unitario]]-cocinacsv[[#This Row],[Costo Unitario]]</f>
        <v>11</v>
      </c>
      <c r="K1839">
        <f>cocinacsv[[#This Row],[Precio Unitario]]</f>
        <v>26</v>
      </c>
      <c r="L1839" s="1">
        <f>(cocinacsv[[#This Row],[Ganancia neta]]*cocinacsv[[#This Row],[Cantidad Ordenada]])/(cocinacsv[[#This Row],[Precio Unitario]]*cocinacsv[[#This Row],[Cantidad Ordenada]])</f>
        <v>0.42307692307692307</v>
      </c>
      <c r="M1839">
        <f>cocinacsv[[#This Row],[Ganancia bruta]]*cocinacsv[[#This Row],[Cantidad Ordenada]]</f>
        <v>26</v>
      </c>
    </row>
    <row r="1840" spans="1:13" x14ac:dyDescent="0.25">
      <c r="A1840">
        <v>742</v>
      </c>
      <c r="B1840">
        <v>20</v>
      </c>
      <c r="C1840" t="s">
        <v>53</v>
      </c>
      <c r="D1840" t="s">
        <v>1148</v>
      </c>
      <c r="E1840">
        <v>11</v>
      </c>
      <c r="F1840">
        <v>19</v>
      </c>
      <c r="G1840">
        <v>1</v>
      </c>
      <c r="H1840">
        <v>35</v>
      </c>
      <c r="I1840" t="s">
        <v>1136</v>
      </c>
      <c r="J1840">
        <f>cocinacsv[[#This Row],[Precio Unitario]]-cocinacsv[[#This Row],[Costo Unitario]]</f>
        <v>8</v>
      </c>
      <c r="K1840">
        <f>cocinacsv[[#This Row],[Precio Unitario]]</f>
        <v>19</v>
      </c>
      <c r="L1840" s="1">
        <f>(cocinacsv[[#This Row],[Ganancia neta]]*cocinacsv[[#This Row],[Cantidad Ordenada]])/(cocinacsv[[#This Row],[Precio Unitario]]*cocinacsv[[#This Row],[Cantidad Ordenada]])</f>
        <v>0.42105263157894735</v>
      </c>
      <c r="M1840">
        <f>cocinacsv[[#This Row],[Ganancia bruta]]*cocinacsv[[#This Row],[Cantidad Ordenada]]</f>
        <v>19</v>
      </c>
    </row>
    <row r="1841" spans="1:13" x14ac:dyDescent="0.25">
      <c r="A1841">
        <v>743</v>
      </c>
      <c r="B1841">
        <v>19</v>
      </c>
      <c r="C1841" t="s">
        <v>71</v>
      </c>
      <c r="D1841" t="s">
        <v>1157</v>
      </c>
      <c r="E1841">
        <v>15</v>
      </c>
      <c r="F1841">
        <v>26</v>
      </c>
      <c r="G1841">
        <v>2</v>
      </c>
      <c r="H1841">
        <v>59</v>
      </c>
      <c r="I1841" t="s">
        <v>1137</v>
      </c>
      <c r="J1841">
        <f>cocinacsv[[#This Row],[Precio Unitario]]-cocinacsv[[#This Row],[Costo Unitario]]</f>
        <v>11</v>
      </c>
      <c r="K1841">
        <f>cocinacsv[[#This Row],[Precio Unitario]]</f>
        <v>26</v>
      </c>
      <c r="L1841" s="1">
        <f>(cocinacsv[[#This Row],[Ganancia neta]]*cocinacsv[[#This Row],[Cantidad Ordenada]])/(cocinacsv[[#This Row],[Precio Unitario]]*cocinacsv[[#This Row],[Cantidad Ordenada]])</f>
        <v>0.42307692307692307</v>
      </c>
      <c r="M1841">
        <f>cocinacsv[[#This Row],[Ganancia bruta]]*cocinacsv[[#This Row],[Cantidad Ordenada]]</f>
        <v>52</v>
      </c>
    </row>
    <row r="1842" spans="1:13" x14ac:dyDescent="0.25">
      <c r="A1842">
        <v>743</v>
      </c>
      <c r="B1842">
        <v>19</v>
      </c>
      <c r="C1842" t="s">
        <v>46</v>
      </c>
      <c r="D1842" t="s">
        <v>1156</v>
      </c>
      <c r="E1842">
        <v>10</v>
      </c>
      <c r="F1842">
        <v>18</v>
      </c>
      <c r="G1842">
        <v>2</v>
      </c>
      <c r="H1842">
        <v>41</v>
      </c>
      <c r="I1842" t="s">
        <v>1136</v>
      </c>
      <c r="J1842">
        <f>cocinacsv[[#This Row],[Precio Unitario]]-cocinacsv[[#This Row],[Costo Unitario]]</f>
        <v>8</v>
      </c>
      <c r="K1842">
        <f>cocinacsv[[#This Row],[Precio Unitario]]</f>
        <v>18</v>
      </c>
      <c r="L1842" s="1">
        <f>(cocinacsv[[#This Row],[Ganancia neta]]*cocinacsv[[#This Row],[Cantidad Ordenada]])/(cocinacsv[[#This Row],[Precio Unitario]]*cocinacsv[[#This Row],[Cantidad Ordenada]])</f>
        <v>0.44444444444444442</v>
      </c>
      <c r="M1842">
        <f>cocinacsv[[#This Row],[Ganancia bruta]]*cocinacsv[[#This Row],[Cantidad Ordenada]]</f>
        <v>36</v>
      </c>
    </row>
    <row r="1843" spans="1:13" x14ac:dyDescent="0.25">
      <c r="A1843">
        <v>743</v>
      </c>
      <c r="B1843">
        <v>19</v>
      </c>
      <c r="C1843" t="s">
        <v>89</v>
      </c>
      <c r="D1843" t="s">
        <v>1154</v>
      </c>
      <c r="E1843">
        <v>14</v>
      </c>
      <c r="F1843">
        <v>23</v>
      </c>
      <c r="G1843">
        <v>2</v>
      </c>
      <c r="H1843">
        <v>43</v>
      </c>
      <c r="I1843" t="s">
        <v>1137</v>
      </c>
      <c r="J1843">
        <f>cocinacsv[[#This Row],[Precio Unitario]]-cocinacsv[[#This Row],[Costo Unitario]]</f>
        <v>9</v>
      </c>
      <c r="K1843">
        <f>cocinacsv[[#This Row],[Precio Unitario]]</f>
        <v>23</v>
      </c>
      <c r="L1843" s="1">
        <f>(cocinacsv[[#This Row],[Ganancia neta]]*cocinacsv[[#This Row],[Cantidad Ordenada]])/(cocinacsv[[#This Row],[Precio Unitario]]*cocinacsv[[#This Row],[Cantidad Ordenada]])</f>
        <v>0.39130434782608697</v>
      </c>
      <c r="M1843">
        <f>cocinacsv[[#This Row],[Ganancia bruta]]*cocinacsv[[#This Row],[Cantidad Ordenada]]</f>
        <v>46</v>
      </c>
    </row>
    <row r="1844" spans="1:13" x14ac:dyDescent="0.25">
      <c r="A1844">
        <v>744</v>
      </c>
      <c r="B1844">
        <v>11</v>
      </c>
      <c r="C1844" t="s">
        <v>46</v>
      </c>
      <c r="D1844" t="s">
        <v>1156</v>
      </c>
      <c r="E1844">
        <v>10</v>
      </c>
      <c r="F1844">
        <v>18</v>
      </c>
      <c r="G1844">
        <v>1</v>
      </c>
      <c r="H1844">
        <v>57</v>
      </c>
      <c r="I1844" t="s">
        <v>1136</v>
      </c>
      <c r="J1844">
        <f>cocinacsv[[#This Row],[Precio Unitario]]-cocinacsv[[#This Row],[Costo Unitario]]</f>
        <v>8</v>
      </c>
      <c r="K1844">
        <f>cocinacsv[[#This Row],[Precio Unitario]]</f>
        <v>18</v>
      </c>
      <c r="L1844" s="1">
        <f>(cocinacsv[[#This Row],[Ganancia neta]]*cocinacsv[[#This Row],[Cantidad Ordenada]])/(cocinacsv[[#This Row],[Precio Unitario]]*cocinacsv[[#This Row],[Cantidad Ordenada]])</f>
        <v>0.44444444444444442</v>
      </c>
      <c r="M1844">
        <f>cocinacsv[[#This Row],[Ganancia bruta]]*cocinacsv[[#This Row],[Cantidad Ordenada]]</f>
        <v>18</v>
      </c>
    </row>
    <row r="1845" spans="1:13" x14ac:dyDescent="0.25">
      <c r="A1845">
        <v>744</v>
      </c>
      <c r="B1845">
        <v>11</v>
      </c>
      <c r="C1845" t="s">
        <v>26</v>
      </c>
      <c r="D1845" t="s">
        <v>1145</v>
      </c>
      <c r="E1845">
        <v>17</v>
      </c>
      <c r="F1845">
        <v>29</v>
      </c>
      <c r="G1845">
        <v>2</v>
      </c>
      <c r="H1845">
        <v>10</v>
      </c>
      <c r="I1845" t="s">
        <v>1136</v>
      </c>
      <c r="J1845">
        <f>cocinacsv[[#This Row],[Precio Unitario]]-cocinacsv[[#This Row],[Costo Unitario]]</f>
        <v>12</v>
      </c>
      <c r="K1845">
        <f>cocinacsv[[#This Row],[Precio Unitario]]</f>
        <v>29</v>
      </c>
      <c r="L1845" s="1">
        <f>(cocinacsv[[#This Row],[Ganancia neta]]*cocinacsv[[#This Row],[Cantidad Ordenada]])/(cocinacsv[[#This Row],[Precio Unitario]]*cocinacsv[[#This Row],[Cantidad Ordenada]])</f>
        <v>0.41379310344827586</v>
      </c>
      <c r="M1845">
        <f>cocinacsv[[#This Row],[Ganancia bruta]]*cocinacsv[[#This Row],[Cantidad Ordenada]]</f>
        <v>58</v>
      </c>
    </row>
    <row r="1846" spans="1:13" x14ac:dyDescent="0.25">
      <c r="A1846">
        <v>745</v>
      </c>
      <c r="B1846">
        <v>3</v>
      </c>
      <c r="C1846" t="s">
        <v>19</v>
      </c>
      <c r="D1846" t="s">
        <v>1149</v>
      </c>
      <c r="E1846">
        <v>21</v>
      </c>
      <c r="F1846">
        <v>35</v>
      </c>
      <c r="G1846">
        <v>3</v>
      </c>
      <c r="H1846">
        <v>34</v>
      </c>
      <c r="I1846" t="s">
        <v>1136</v>
      </c>
      <c r="J1846">
        <f>cocinacsv[[#This Row],[Precio Unitario]]-cocinacsv[[#This Row],[Costo Unitario]]</f>
        <v>14</v>
      </c>
      <c r="K1846">
        <f>cocinacsv[[#This Row],[Precio Unitario]]</f>
        <v>35</v>
      </c>
      <c r="L1846" s="1">
        <f>(cocinacsv[[#This Row],[Ganancia neta]]*cocinacsv[[#This Row],[Cantidad Ordenada]])/(cocinacsv[[#This Row],[Precio Unitario]]*cocinacsv[[#This Row],[Cantidad Ordenada]])</f>
        <v>0.4</v>
      </c>
      <c r="M1846">
        <f>cocinacsv[[#This Row],[Ganancia bruta]]*cocinacsv[[#This Row],[Cantidad Ordenada]]</f>
        <v>105</v>
      </c>
    </row>
    <row r="1847" spans="1:13" x14ac:dyDescent="0.25">
      <c r="A1847">
        <v>745</v>
      </c>
      <c r="B1847">
        <v>3</v>
      </c>
      <c r="C1847" t="s">
        <v>75</v>
      </c>
      <c r="D1847" t="s">
        <v>1139</v>
      </c>
      <c r="E1847">
        <v>14</v>
      </c>
      <c r="F1847">
        <v>24</v>
      </c>
      <c r="G1847">
        <v>2</v>
      </c>
      <c r="H1847">
        <v>9</v>
      </c>
      <c r="I1847" t="s">
        <v>1136</v>
      </c>
      <c r="J1847">
        <f>cocinacsv[[#This Row],[Precio Unitario]]-cocinacsv[[#This Row],[Costo Unitario]]</f>
        <v>10</v>
      </c>
      <c r="K1847">
        <f>cocinacsv[[#This Row],[Precio Unitario]]</f>
        <v>24</v>
      </c>
      <c r="L1847" s="1">
        <f>(cocinacsv[[#This Row],[Ganancia neta]]*cocinacsv[[#This Row],[Cantidad Ordenada]])/(cocinacsv[[#This Row],[Precio Unitario]]*cocinacsv[[#This Row],[Cantidad Ordenada]])</f>
        <v>0.41666666666666669</v>
      </c>
      <c r="M1847">
        <f>cocinacsv[[#This Row],[Ganancia bruta]]*cocinacsv[[#This Row],[Cantidad Ordenada]]</f>
        <v>48</v>
      </c>
    </row>
    <row r="1848" spans="1:13" x14ac:dyDescent="0.25">
      <c r="A1848">
        <v>745</v>
      </c>
      <c r="B1848">
        <v>3</v>
      </c>
      <c r="C1848" t="s">
        <v>60</v>
      </c>
      <c r="D1848" t="s">
        <v>1158</v>
      </c>
      <c r="E1848">
        <v>15</v>
      </c>
      <c r="F1848">
        <v>25</v>
      </c>
      <c r="G1848">
        <v>2</v>
      </c>
      <c r="H1848">
        <v>23</v>
      </c>
      <c r="I1848" t="s">
        <v>1136</v>
      </c>
      <c r="J1848">
        <f>cocinacsv[[#This Row],[Precio Unitario]]-cocinacsv[[#This Row],[Costo Unitario]]</f>
        <v>10</v>
      </c>
      <c r="K1848">
        <f>cocinacsv[[#This Row],[Precio Unitario]]</f>
        <v>25</v>
      </c>
      <c r="L1848" s="1">
        <f>(cocinacsv[[#This Row],[Ganancia neta]]*cocinacsv[[#This Row],[Cantidad Ordenada]])/(cocinacsv[[#This Row],[Precio Unitario]]*cocinacsv[[#This Row],[Cantidad Ordenada]])</f>
        <v>0.4</v>
      </c>
      <c r="M1848">
        <f>cocinacsv[[#This Row],[Ganancia bruta]]*cocinacsv[[#This Row],[Cantidad Ordenada]]</f>
        <v>50</v>
      </c>
    </row>
    <row r="1849" spans="1:13" x14ac:dyDescent="0.25">
      <c r="A1849">
        <v>745</v>
      </c>
      <c r="B1849">
        <v>3</v>
      </c>
      <c r="C1849" t="s">
        <v>50</v>
      </c>
      <c r="D1849" t="s">
        <v>1142</v>
      </c>
      <c r="E1849">
        <v>16</v>
      </c>
      <c r="F1849">
        <v>27</v>
      </c>
      <c r="G1849">
        <v>3</v>
      </c>
      <c r="H1849">
        <v>7</v>
      </c>
      <c r="I1849" t="s">
        <v>1137</v>
      </c>
      <c r="J1849">
        <f>cocinacsv[[#This Row],[Precio Unitario]]-cocinacsv[[#This Row],[Costo Unitario]]</f>
        <v>11</v>
      </c>
      <c r="K1849">
        <f>cocinacsv[[#This Row],[Precio Unitario]]</f>
        <v>27</v>
      </c>
      <c r="L1849" s="1">
        <f>(cocinacsv[[#This Row],[Ganancia neta]]*cocinacsv[[#This Row],[Cantidad Ordenada]])/(cocinacsv[[#This Row],[Precio Unitario]]*cocinacsv[[#This Row],[Cantidad Ordenada]])</f>
        <v>0.40740740740740738</v>
      </c>
      <c r="M1849">
        <f>cocinacsv[[#This Row],[Ganancia bruta]]*cocinacsv[[#This Row],[Cantidad Ordenada]]</f>
        <v>81</v>
      </c>
    </row>
    <row r="1850" spans="1:13" x14ac:dyDescent="0.25">
      <c r="A1850">
        <v>746</v>
      </c>
      <c r="B1850">
        <v>13</v>
      </c>
      <c r="C1850" t="s">
        <v>19</v>
      </c>
      <c r="D1850" t="s">
        <v>1149</v>
      </c>
      <c r="E1850">
        <v>21</v>
      </c>
      <c r="F1850">
        <v>35</v>
      </c>
      <c r="G1850">
        <v>3</v>
      </c>
      <c r="H1850">
        <v>34</v>
      </c>
      <c r="I1850" t="s">
        <v>1136</v>
      </c>
      <c r="J1850">
        <f>cocinacsv[[#This Row],[Precio Unitario]]-cocinacsv[[#This Row],[Costo Unitario]]</f>
        <v>14</v>
      </c>
      <c r="K1850">
        <f>cocinacsv[[#This Row],[Precio Unitario]]</f>
        <v>35</v>
      </c>
      <c r="L1850" s="1">
        <f>(cocinacsv[[#This Row],[Ganancia neta]]*cocinacsv[[#This Row],[Cantidad Ordenada]])/(cocinacsv[[#This Row],[Precio Unitario]]*cocinacsv[[#This Row],[Cantidad Ordenada]])</f>
        <v>0.4</v>
      </c>
      <c r="M1850">
        <f>cocinacsv[[#This Row],[Ganancia bruta]]*cocinacsv[[#This Row],[Cantidad Ordenada]]</f>
        <v>105</v>
      </c>
    </row>
    <row r="1851" spans="1:13" x14ac:dyDescent="0.25">
      <c r="A1851">
        <v>746</v>
      </c>
      <c r="B1851">
        <v>13</v>
      </c>
      <c r="C1851" t="s">
        <v>105</v>
      </c>
      <c r="D1851" t="s">
        <v>1150</v>
      </c>
      <c r="E1851">
        <v>19</v>
      </c>
      <c r="F1851">
        <v>32</v>
      </c>
      <c r="G1851">
        <v>3</v>
      </c>
      <c r="H1851">
        <v>43</v>
      </c>
      <c r="I1851" t="s">
        <v>1136</v>
      </c>
      <c r="J1851">
        <f>cocinacsv[[#This Row],[Precio Unitario]]-cocinacsv[[#This Row],[Costo Unitario]]</f>
        <v>13</v>
      </c>
      <c r="K1851">
        <f>cocinacsv[[#This Row],[Precio Unitario]]</f>
        <v>32</v>
      </c>
      <c r="L1851" s="1">
        <f>(cocinacsv[[#This Row],[Ganancia neta]]*cocinacsv[[#This Row],[Cantidad Ordenada]])/(cocinacsv[[#This Row],[Precio Unitario]]*cocinacsv[[#This Row],[Cantidad Ordenada]])</f>
        <v>0.40625</v>
      </c>
      <c r="M1851">
        <f>cocinacsv[[#This Row],[Ganancia bruta]]*cocinacsv[[#This Row],[Cantidad Ordenada]]</f>
        <v>96</v>
      </c>
    </row>
    <row r="1852" spans="1:13" x14ac:dyDescent="0.25">
      <c r="A1852">
        <v>747</v>
      </c>
      <c r="B1852">
        <v>16</v>
      </c>
      <c r="C1852" t="s">
        <v>60</v>
      </c>
      <c r="D1852" t="s">
        <v>1158</v>
      </c>
      <c r="E1852">
        <v>15</v>
      </c>
      <c r="F1852">
        <v>25</v>
      </c>
      <c r="G1852">
        <v>1</v>
      </c>
      <c r="H1852">
        <v>28</v>
      </c>
      <c r="I1852" t="s">
        <v>1136</v>
      </c>
      <c r="J1852">
        <f>cocinacsv[[#This Row],[Precio Unitario]]-cocinacsv[[#This Row],[Costo Unitario]]</f>
        <v>10</v>
      </c>
      <c r="K1852">
        <f>cocinacsv[[#This Row],[Precio Unitario]]</f>
        <v>25</v>
      </c>
      <c r="L1852" s="1">
        <f>(cocinacsv[[#This Row],[Ganancia neta]]*cocinacsv[[#This Row],[Cantidad Ordenada]])/(cocinacsv[[#This Row],[Precio Unitario]]*cocinacsv[[#This Row],[Cantidad Ordenada]])</f>
        <v>0.4</v>
      </c>
      <c r="M1852">
        <f>cocinacsv[[#This Row],[Ganancia bruta]]*cocinacsv[[#This Row],[Cantidad Ordenada]]</f>
        <v>25</v>
      </c>
    </row>
    <row r="1853" spans="1:13" x14ac:dyDescent="0.25">
      <c r="A1853">
        <v>748</v>
      </c>
      <c r="B1853">
        <v>2</v>
      </c>
      <c r="C1853" t="s">
        <v>105</v>
      </c>
      <c r="D1853" t="s">
        <v>1150</v>
      </c>
      <c r="E1853">
        <v>19</v>
      </c>
      <c r="F1853">
        <v>32</v>
      </c>
      <c r="G1853">
        <v>1</v>
      </c>
      <c r="H1853">
        <v>5</v>
      </c>
      <c r="I1853" t="s">
        <v>1137</v>
      </c>
      <c r="J1853">
        <f>cocinacsv[[#This Row],[Precio Unitario]]-cocinacsv[[#This Row],[Costo Unitario]]</f>
        <v>13</v>
      </c>
      <c r="K1853">
        <f>cocinacsv[[#This Row],[Precio Unitario]]</f>
        <v>32</v>
      </c>
      <c r="L1853" s="1">
        <f>(cocinacsv[[#This Row],[Ganancia neta]]*cocinacsv[[#This Row],[Cantidad Ordenada]])/(cocinacsv[[#This Row],[Precio Unitario]]*cocinacsv[[#This Row],[Cantidad Ordenada]])</f>
        <v>0.40625</v>
      </c>
      <c r="M1853">
        <f>cocinacsv[[#This Row],[Ganancia bruta]]*cocinacsv[[#This Row],[Cantidad Ordenada]]</f>
        <v>32</v>
      </c>
    </row>
    <row r="1854" spans="1:13" x14ac:dyDescent="0.25">
      <c r="A1854">
        <v>748</v>
      </c>
      <c r="B1854">
        <v>2</v>
      </c>
      <c r="C1854" t="s">
        <v>71</v>
      </c>
      <c r="D1854" t="s">
        <v>1157</v>
      </c>
      <c r="E1854">
        <v>15</v>
      </c>
      <c r="F1854">
        <v>26</v>
      </c>
      <c r="G1854">
        <v>3</v>
      </c>
      <c r="H1854">
        <v>32</v>
      </c>
      <c r="I1854" t="s">
        <v>1136</v>
      </c>
      <c r="J1854">
        <f>cocinacsv[[#This Row],[Precio Unitario]]-cocinacsv[[#This Row],[Costo Unitario]]</f>
        <v>11</v>
      </c>
      <c r="K1854">
        <f>cocinacsv[[#This Row],[Precio Unitario]]</f>
        <v>26</v>
      </c>
      <c r="L1854" s="1">
        <f>(cocinacsv[[#This Row],[Ganancia neta]]*cocinacsv[[#This Row],[Cantidad Ordenada]])/(cocinacsv[[#This Row],[Precio Unitario]]*cocinacsv[[#This Row],[Cantidad Ordenada]])</f>
        <v>0.42307692307692307</v>
      </c>
      <c r="M1854">
        <f>cocinacsv[[#This Row],[Ganancia bruta]]*cocinacsv[[#This Row],[Cantidad Ordenada]]</f>
        <v>78</v>
      </c>
    </row>
    <row r="1855" spans="1:13" x14ac:dyDescent="0.25">
      <c r="A1855">
        <v>749</v>
      </c>
      <c r="B1855">
        <v>1</v>
      </c>
      <c r="C1855" t="s">
        <v>19</v>
      </c>
      <c r="D1855" t="s">
        <v>1149</v>
      </c>
      <c r="E1855">
        <v>21</v>
      </c>
      <c r="F1855">
        <v>35</v>
      </c>
      <c r="G1855">
        <v>2</v>
      </c>
      <c r="H1855">
        <v>8</v>
      </c>
      <c r="I1855" t="s">
        <v>1136</v>
      </c>
      <c r="J1855">
        <f>cocinacsv[[#This Row],[Precio Unitario]]-cocinacsv[[#This Row],[Costo Unitario]]</f>
        <v>14</v>
      </c>
      <c r="K1855">
        <f>cocinacsv[[#This Row],[Precio Unitario]]</f>
        <v>35</v>
      </c>
      <c r="L1855" s="1">
        <f>(cocinacsv[[#This Row],[Ganancia neta]]*cocinacsv[[#This Row],[Cantidad Ordenada]])/(cocinacsv[[#This Row],[Precio Unitario]]*cocinacsv[[#This Row],[Cantidad Ordenada]])</f>
        <v>0.4</v>
      </c>
      <c r="M1855">
        <f>cocinacsv[[#This Row],[Ganancia bruta]]*cocinacsv[[#This Row],[Cantidad Ordenada]]</f>
        <v>70</v>
      </c>
    </row>
    <row r="1856" spans="1:13" x14ac:dyDescent="0.25">
      <c r="A1856">
        <v>750</v>
      </c>
      <c r="B1856">
        <v>6</v>
      </c>
      <c r="C1856" t="s">
        <v>56</v>
      </c>
      <c r="D1856" t="s">
        <v>1141</v>
      </c>
      <c r="E1856">
        <v>19</v>
      </c>
      <c r="F1856">
        <v>31</v>
      </c>
      <c r="G1856">
        <v>3</v>
      </c>
      <c r="H1856">
        <v>47</v>
      </c>
      <c r="I1856" t="s">
        <v>1136</v>
      </c>
      <c r="J1856">
        <f>cocinacsv[[#This Row],[Precio Unitario]]-cocinacsv[[#This Row],[Costo Unitario]]</f>
        <v>12</v>
      </c>
      <c r="K1856">
        <f>cocinacsv[[#This Row],[Precio Unitario]]</f>
        <v>31</v>
      </c>
      <c r="L1856" s="1">
        <f>(cocinacsv[[#This Row],[Ganancia neta]]*cocinacsv[[#This Row],[Cantidad Ordenada]])/(cocinacsv[[#This Row],[Precio Unitario]]*cocinacsv[[#This Row],[Cantidad Ordenada]])</f>
        <v>0.38709677419354838</v>
      </c>
      <c r="M1856">
        <f>cocinacsv[[#This Row],[Ganancia bruta]]*cocinacsv[[#This Row],[Cantidad Ordenada]]</f>
        <v>93</v>
      </c>
    </row>
    <row r="1857" spans="1:13" x14ac:dyDescent="0.25">
      <c r="A1857">
        <v>750</v>
      </c>
      <c r="B1857">
        <v>6</v>
      </c>
      <c r="C1857" t="s">
        <v>71</v>
      </c>
      <c r="D1857" t="s">
        <v>1157</v>
      </c>
      <c r="E1857">
        <v>15</v>
      </c>
      <c r="F1857">
        <v>26</v>
      </c>
      <c r="G1857">
        <v>1</v>
      </c>
      <c r="H1857">
        <v>39</v>
      </c>
      <c r="I1857" t="s">
        <v>1136</v>
      </c>
      <c r="J1857">
        <f>cocinacsv[[#This Row],[Precio Unitario]]-cocinacsv[[#This Row],[Costo Unitario]]</f>
        <v>11</v>
      </c>
      <c r="K1857">
        <f>cocinacsv[[#This Row],[Precio Unitario]]</f>
        <v>26</v>
      </c>
      <c r="L1857" s="1">
        <f>(cocinacsv[[#This Row],[Ganancia neta]]*cocinacsv[[#This Row],[Cantidad Ordenada]])/(cocinacsv[[#This Row],[Precio Unitario]]*cocinacsv[[#This Row],[Cantidad Ordenada]])</f>
        <v>0.42307692307692307</v>
      </c>
      <c r="M1857">
        <f>cocinacsv[[#This Row],[Ganancia bruta]]*cocinacsv[[#This Row],[Cantidad Ordenada]]</f>
        <v>26</v>
      </c>
    </row>
    <row r="1858" spans="1:13" x14ac:dyDescent="0.25">
      <c r="A1858">
        <v>751</v>
      </c>
      <c r="B1858">
        <v>17</v>
      </c>
      <c r="C1858" t="s">
        <v>26</v>
      </c>
      <c r="D1858" t="s">
        <v>1145</v>
      </c>
      <c r="E1858">
        <v>17</v>
      </c>
      <c r="F1858">
        <v>29</v>
      </c>
      <c r="G1858">
        <v>1</v>
      </c>
      <c r="H1858">
        <v>37</v>
      </c>
      <c r="I1858" t="s">
        <v>1136</v>
      </c>
      <c r="J1858">
        <f>cocinacsv[[#This Row],[Precio Unitario]]-cocinacsv[[#This Row],[Costo Unitario]]</f>
        <v>12</v>
      </c>
      <c r="K1858">
        <f>cocinacsv[[#This Row],[Precio Unitario]]</f>
        <v>29</v>
      </c>
      <c r="L1858" s="1">
        <f>(cocinacsv[[#This Row],[Ganancia neta]]*cocinacsv[[#This Row],[Cantidad Ordenada]])/(cocinacsv[[#This Row],[Precio Unitario]]*cocinacsv[[#This Row],[Cantidad Ordenada]])</f>
        <v>0.41379310344827586</v>
      </c>
      <c r="M1858">
        <f>cocinacsv[[#This Row],[Ganancia bruta]]*cocinacsv[[#This Row],[Cantidad Ordenada]]</f>
        <v>29</v>
      </c>
    </row>
    <row r="1859" spans="1:13" x14ac:dyDescent="0.25">
      <c r="A1859">
        <v>751</v>
      </c>
      <c r="B1859">
        <v>17</v>
      </c>
      <c r="C1859" t="s">
        <v>60</v>
      </c>
      <c r="D1859" t="s">
        <v>1158</v>
      </c>
      <c r="E1859">
        <v>15</v>
      </c>
      <c r="F1859">
        <v>25</v>
      </c>
      <c r="G1859">
        <v>3</v>
      </c>
      <c r="H1859">
        <v>31</v>
      </c>
      <c r="I1859" t="s">
        <v>1137</v>
      </c>
      <c r="J1859">
        <f>cocinacsv[[#This Row],[Precio Unitario]]-cocinacsv[[#This Row],[Costo Unitario]]</f>
        <v>10</v>
      </c>
      <c r="K1859">
        <f>cocinacsv[[#This Row],[Precio Unitario]]</f>
        <v>25</v>
      </c>
      <c r="L1859" s="1">
        <f>(cocinacsv[[#This Row],[Ganancia neta]]*cocinacsv[[#This Row],[Cantidad Ordenada]])/(cocinacsv[[#This Row],[Precio Unitario]]*cocinacsv[[#This Row],[Cantidad Ordenada]])</f>
        <v>0.4</v>
      </c>
      <c r="M1859">
        <f>cocinacsv[[#This Row],[Ganancia bruta]]*cocinacsv[[#This Row],[Cantidad Ordenada]]</f>
        <v>75</v>
      </c>
    </row>
    <row r="1860" spans="1:13" x14ac:dyDescent="0.25">
      <c r="A1860">
        <v>751</v>
      </c>
      <c r="B1860">
        <v>17</v>
      </c>
      <c r="C1860" t="s">
        <v>92</v>
      </c>
      <c r="D1860" t="s">
        <v>1151</v>
      </c>
      <c r="E1860">
        <v>13</v>
      </c>
      <c r="F1860">
        <v>22</v>
      </c>
      <c r="G1860">
        <v>3</v>
      </c>
      <c r="H1860">
        <v>19</v>
      </c>
      <c r="I1860" t="s">
        <v>1136</v>
      </c>
      <c r="J1860">
        <f>cocinacsv[[#This Row],[Precio Unitario]]-cocinacsv[[#This Row],[Costo Unitario]]</f>
        <v>9</v>
      </c>
      <c r="K1860">
        <f>cocinacsv[[#This Row],[Precio Unitario]]</f>
        <v>22</v>
      </c>
      <c r="L1860" s="1">
        <f>(cocinacsv[[#This Row],[Ganancia neta]]*cocinacsv[[#This Row],[Cantidad Ordenada]])/(cocinacsv[[#This Row],[Precio Unitario]]*cocinacsv[[#This Row],[Cantidad Ordenada]])</f>
        <v>0.40909090909090912</v>
      </c>
      <c r="M1860">
        <f>cocinacsv[[#This Row],[Ganancia bruta]]*cocinacsv[[#This Row],[Cantidad Ordenada]]</f>
        <v>66</v>
      </c>
    </row>
    <row r="1861" spans="1:13" x14ac:dyDescent="0.25">
      <c r="A1861">
        <v>752</v>
      </c>
      <c r="B1861">
        <v>3</v>
      </c>
      <c r="C1861" t="s">
        <v>40</v>
      </c>
      <c r="D1861" t="s">
        <v>1140</v>
      </c>
      <c r="E1861">
        <v>18</v>
      </c>
      <c r="F1861">
        <v>30</v>
      </c>
      <c r="G1861">
        <v>2</v>
      </c>
      <c r="H1861">
        <v>30</v>
      </c>
      <c r="I1861" t="s">
        <v>1137</v>
      </c>
      <c r="J1861">
        <f>cocinacsv[[#This Row],[Precio Unitario]]-cocinacsv[[#This Row],[Costo Unitario]]</f>
        <v>12</v>
      </c>
      <c r="K1861">
        <f>cocinacsv[[#This Row],[Precio Unitario]]</f>
        <v>30</v>
      </c>
      <c r="L1861" s="1">
        <f>(cocinacsv[[#This Row],[Ganancia neta]]*cocinacsv[[#This Row],[Cantidad Ordenada]])/(cocinacsv[[#This Row],[Precio Unitario]]*cocinacsv[[#This Row],[Cantidad Ordenada]])</f>
        <v>0.4</v>
      </c>
      <c r="M1861">
        <f>cocinacsv[[#This Row],[Ganancia bruta]]*cocinacsv[[#This Row],[Cantidad Ordenada]]</f>
        <v>60</v>
      </c>
    </row>
    <row r="1862" spans="1:13" x14ac:dyDescent="0.25">
      <c r="A1862">
        <v>753</v>
      </c>
      <c r="B1862">
        <v>11</v>
      </c>
      <c r="C1862" t="s">
        <v>105</v>
      </c>
      <c r="D1862" t="s">
        <v>1150</v>
      </c>
      <c r="E1862">
        <v>19</v>
      </c>
      <c r="F1862">
        <v>32</v>
      </c>
      <c r="G1862">
        <v>1</v>
      </c>
      <c r="H1862">
        <v>35</v>
      </c>
      <c r="I1862" t="s">
        <v>1137</v>
      </c>
      <c r="J1862">
        <f>cocinacsv[[#This Row],[Precio Unitario]]-cocinacsv[[#This Row],[Costo Unitario]]</f>
        <v>13</v>
      </c>
      <c r="K1862">
        <f>cocinacsv[[#This Row],[Precio Unitario]]</f>
        <v>32</v>
      </c>
      <c r="L1862" s="1">
        <f>(cocinacsv[[#This Row],[Ganancia neta]]*cocinacsv[[#This Row],[Cantidad Ordenada]])/(cocinacsv[[#This Row],[Precio Unitario]]*cocinacsv[[#This Row],[Cantidad Ordenada]])</f>
        <v>0.40625</v>
      </c>
      <c r="M1862">
        <f>cocinacsv[[#This Row],[Ganancia bruta]]*cocinacsv[[#This Row],[Cantidad Ordenada]]</f>
        <v>32</v>
      </c>
    </row>
    <row r="1863" spans="1:13" x14ac:dyDescent="0.25">
      <c r="A1863">
        <v>753</v>
      </c>
      <c r="B1863">
        <v>11</v>
      </c>
      <c r="C1863" t="s">
        <v>89</v>
      </c>
      <c r="D1863" t="s">
        <v>1154</v>
      </c>
      <c r="E1863">
        <v>14</v>
      </c>
      <c r="F1863">
        <v>23</v>
      </c>
      <c r="G1863">
        <v>1</v>
      </c>
      <c r="H1863">
        <v>23</v>
      </c>
      <c r="I1863" t="s">
        <v>1137</v>
      </c>
      <c r="J1863">
        <f>cocinacsv[[#This Row],[Precio Unitario]]-cocinacsv[[#This Row],[Costo Unitario]]</f>
        <v>9</v>
      </c>
      <c r="K1863">
        <f>cocinacsv[[#This Row],[Precio Unitario]]</f>
        <v>23</v>
      </c>
      <c r="L1863" s="1">
        <f>(cocinacsv[[#This Row],[Ganancia neta]]*cocinacsv[[#This Row],[Cantidad Ordenada]])/(cocinacsv[[#This Row],[Precio Unitario]]*cocinacsv[[#This Row],[Cantidad Ordenada]])</f>
        <v>0.39130434782608697</v>
      </c>
      <c r="M1863">
        <f>cocinacsv[[#This Row],[Ganancia bruta]]*cocinacsv[[#This Row],[Cantidad Ordenada]]</f>
        <v>23</v>
      </c>
    </row>
    <row r="1864" spans="1:13" x14ac:dyDescent="0.25">
      <c r="A1864">
        <v>753</v>
      </c>
      <c r="B1864">
        <v>11</v>
      </c>
      <c r="C1864" t="s">
        <v>75</v>
      </c>
      <c r="D1864" t="s">
        <v>1139</v>
      </c>
      <c r="E1864">
        <v>14</v>
      </c>
      <c r="F1864">
        <v>24</v>
      </c>
      <c r="G1864">
        <v>3</v>
      </c>
      <c r="H1864">
        <v>24</v>
      </c>
      <c r="I1864" t="s">
        <v>1136</v>
      </c>
      <c r="J1864">
        <f>cocinacsv[[#This Row],[Precio Unitario]]-cocinacsv[[#This Row],[Costo Unitario]]</f>
        <v>10</v>
      </c>
      <c r="K1864">
        <f>cocinacsv[[#This Row],[Precio Unitario]]</f>
        <v>24</v>
      </c>
      <c r="L1864" s="1">
        <f>(cocinacsv[[#This Row],[Ganancia neta]]*cocinacsv[[#This Row],[Cantidad Ordenada]])/(cocinacsv[[#This Row],[Precio Unitario]]*cocinacsv[[#This Row],[Cantidad Ordenada]])</f>
        <v>0.41666666666666669</v>
      </c>
      <c r="M1864">
        <f>cocinacsv[[#This Row],[Ganancia bruta]]*cocinacsv[[#This Row],[Cantidad Ordenada]]</f>
        <v>72</v>
      </c>
    </row>
    <row r="1865" spans="1:13" x14ac:dyDescent="0.25">
      <c r="A1865">
        <v>753</v>
      </c>
      <c r="B1865">
        <v>11</v>
      </c>
      <c r="C1865" t="s">
        <v>44</v>
      </c>
      <c r="D1865" t="s">
        <v>1144</v>
      </c>
      <c r="E1865">
        <v>22</v>
      </c>
      <c r="F1865">
        <v>36</v>
      </c>
      <c r="G1865">
        <v>1</v>
      </c>
      <c r="H1865">
        <v>46</v>
      </c>
      <c r="I1865" t="s">
        <v>1136</v>
      </c>
      <c r="J1865">
        <f>cocinacsv[[#This Row],[Precio Unitario]]-cocinacsv[[#This Row],[Costo Unitario]]</f>
        <v>14</v>
      </c>
      <c r="K1865">
        <f>cocinacsv[[#This Row],[Precio Unitario]]</f>
        <v>36</v>
      </c>
      <c r="L1865" s="1">
        <f>(cocinacsv[[#This Row],[Ganancia neta]]*cocinacsv[[#This Row],[Cantidad Ordenada]])/(cocinacsv[[#This Row],[Precio Unitario]]*cocinacsv[[#This Row],[Cantidad Ordenada]])</f>
        <v>0.3888888888888889</v>
      </c>
      <c r="M1865">
        <f>cocinacsv[[#This Row],[Ganancia bruta]]*cocinacsv[[#This Row],[Cantidad Ordenada]]</f>
        <v>36</v>
      </c>
    </row>
    <row r="1866" spans="1:13" x14ac:dyDescent="0.25">
      <c r="A1866">
        <v>754</v>
      </c>
      <c r="B1866">
        <v>8</v>
      </c>
      <c r="C1866" t="s">
        <v>75</v>
      </c>
      <c r="D1866" t="s">
        <v>1139</v>
      </c>
      <c r="E1866">
        <v>14</v>
      </c>
      <c r="F1866">
        <v>24</v>
      </c>
      <c r="G1866">
        <v>3</v>
      </c>
      <c r="H1866">
        <v>26</v>
      </c>
      <c r="I1866" t="s">
        <v>1136</v>
      </c>
      <c r="J1866">
        <f>cocinacsv[[#This Row],[Precio Unitario]]-cocinacsv[[#This Row],[Costo Unitario]]</f>
        <v>10</v>
      </c>
      <c r="K1866">
        <f>cocinacsv[[#This Row],[Precio Unitario]]</f>
        <v>24</v>
      </c>
      <c r="L1866" s="1">
        <f>(cocinacsv[[#This Row],[Ganancia neta]]*cocinacsv[[#This Row],[Cantidad Ordenada]])/(cocinacsv[[#This Row],[Precio Unitario]]*cocinacsv[[#This Row],[Cantidad Ordenada]])</f>
        <v>0.41666666666666669</v>
      </c>
      <c r="M1866">
        <f>cocinacsv[[#This Row],[Ganancia bruta]]*cocinacsv[[#This Row],[Cantidad Ordenada]]</f>
        <v>72</v>
      </c>
    </row>
    <row r="1867" spans="1:13" x14ac:dyDescent="0.25">
      <c r="A1867">
        <v>754</v>
      </c>
      <c r="B1867">
        <v>8</v>
      </c>
      <c r="C1867" t="s">
        <v>50</v>
      </c>
      <c r="D1867" t="s">
        <v>1142</v>
      </c>
      <c r="E1867">
        <v>16</v>
      </c>
      <c r="F1867">
        <v>27</v>
      </c>
      <c r="G1867">
        <v>3</v>
      </c>
      <c r="H1867">
        <v>11</v>
      </c>
      <c r="I1867" t="s">
        <v>1137</v>
      </c>
      <c r="J1867">
        <f>cocinacsv[[#This Row],[Precio Unitario]]-cocinacsv[[#This Row],[Costo Unitario]]</f>
        <v>11</v>
      </c>
      <c r="K1867">
        <f>cocinacsv[[#This Row],[Precio Unitario]]</f>
        <v>27</v>
      </c>
      <c r="L1867" s="1">
        <f>(cocinacsv[[#This Row],[Ganancia neta]]*cocinacsv[[#This Row],[Cantidad Ordenada]])/(cocinacsv[[#This Row],[Precio Unitario]]*cocinacsv[[#This Row],[Cantidad Ordenada]])</f>
        <v>0.40740740740740738</v>
      </c>
      <c r="M1867">
        <f>cocinacsv[[#This Row],[Ganancia bruta]]*cocinacsv[[#This Row],[Cantidad Ordenada]]</f>
        <v>81</v>
      </c>
    </row>
    <row r="1868" spans="1:13" x14ac:dyDescent="0.25">
      <c r="A1868">
        <v>754</v>
      </c>
      <c r="B1868">
        <v>8</v>
      </c>
      <c r="C1868" t="s">
        <v>30</v>
      </c>
      <c r="D1868" t="s">
        <v>1147</v>
      </c>
      <c r="E1868">
        <v>16</v>
      </c>
      <c r="F1868">
        <v>28</v>
      </c>
      <c r="G1868">
        <v>3</v>
      </c>
      <c r="H1868">
        <v>52</v>
      </c>
      <c r="I1868" t="s">
        <v>1136</v>
      </c>
      <c r="J1868">
        <f>cocinacsv[[#This Row],[Precio Unitario]]-cocinacsv[[#This Row],[Costo Unitario]]</f>
        <v>12</v>
      </c>
      <c r="K1868">
        <f>cocinacsv[[#This Row],[Precio Unitario]]</f>
        <v>28</v>
      </c>
      <c r="L1868" s="1">
        <f>(cocinacsv[[#This Row],[Ganancia neta]]*cocinacsv[[#This Row],[Cantidad Ordenada]])/(cocinacsv[[#This Row],[Precio Unitario]]*cocinacsv[[#This Row],[Cantidad Ordenada]])</f>
        <v>0.42857142857142855</v>
      </c>
      <c r="M1868">
        <f>cocinacsv[[#This Row],[Ganancia bruta]]*cocinacsv[[#This Row],[Cantidad Ordenada]]</f>
        <v>84</v>
      </c>
    </row>
    <row r="1869" spans="1:13" x14ac:dyDescent="0.25">
      <c r="A1869">
        <v>755</v>
      </c>
      <c r="B1869">
        <v>12</v>
      </c>
      <c r="C1869" t="s">
        <v>42</v>
      </c>
      <c r="D1869" t="s">
        <v>1155</v>
      </c>
      <c r="E1869">
        <v>13</v>
      </c>
      <c r="F1869">
        <v>21</v>
      </c>
      <c r="G1869">
        <v>1</v>
      </c>
      <c r="H1869">
        <v>6</v>
      </c>
      <c r="I1869" t="s">
        <v>1136</v>
      </c>
      <c r="J1869">
        <f>cocinacsv[[#This Row],[Precio Unitario]]-cocinacsv[[#This Row],[Costo Unitario]]</f>
        <v>8</v>
      </c>
      <c r="K1869">
        <f>cocinacsv[[#This Row],[Precio Unitario]]</f>
        <v>21</v>
      </c>
      <c r="L1869" s="1">
        <f>(cocinacsv[[#This Row],[Ganancia neta]]*cocinacsv[[#This Row],[Cantidad Ordenada]])/(cocinacsv[[#This Row],[Precio Unitario]]*cocinacsv[[#This Row],[Cantidad Ordenada]])</f>
        <v>0.38095238095238093</v>
      </c>
      <c r="M1869">
        <f>cocinacsv[[#This Row],[Ganancia bruta]]*cocinacsv[[#This Row],[Cantidad Ordenada]]</f>
        <v>21</v>
      </c>
    </row>
    <row r="1870" spans="1:13" x14ac:dyDescent="0.25">
      <c r="A1870">
        <v>755</v>
      </c>
      <c r="B1870">
        <v>12</v>
      </c>
      <c r="C1870" t="s">
        <v>60</v>
      </c>
      <c r="D1870" t="s">
        <v>1158</v>
      </c>
      <c r="E1870">
        <v>15</v>
      </c>
      <c r="F1870">
        <v>25</v>
      </c>
      <c r="G1870">
        <v>3</v>
      </c>
      <c r="H1870">
        <v>37</v>
      </c>
      <c r="I1870" t="s">
        <v>1136</v>
      </c>
      <c r="J1870">
        <f>cocinacsv[[#This Row],[Precio Unitario]]-cocinacsv[[#This Row],[Costo Unitario]]</f>
        <v>10</v>
      </c>
      <c r="K1870">
        <f>cocinacsv[[#This Row],[Precio Unitario]]</f>
        <v>25</v>
      </c>
      <c r="L1870" s="1">
        <f>(cocinacsv[[#This Row],[Ganancia neta]]*cocinacsv[[#This Row],[Cantidad Ordenada]])/(cocinacsv[[#This Row],[Precio Unitario]]*cocinacsv[[#This Row],[Cantidad Ordenada]])</f>
        <v>0.4</v>
      </c>
      <c r="M1870">
        <f>cocinacsv[[#This Row],[Ganancia bruta]]*cocinacsv[[#This Row],[Cantidad Ordenada]]</f>
        <v>75</v>
      </c>
    </row>
    <row r="1871" spans="1:13" x14ac:dyDescent="0.25">
      <c r="A1871">
        <v>755</v>
      </c>
      <c r="B1871">
        <v>12</v>
      </c>
      <c r="C1871" t="s">
        <v>53</v>
      </c>
      <c r="D1871" t="s">
        <v>1148</v>
      </c>
      <c r="E1871">
        <v>11</v>
      </c>
      <c r="F1871">
        <v>19</v>
      </c>
      <c r="G1871">
        <v>3</v>
      </c>
      <c r="H1871">
        <v>46</v>
      </c>
      <c r="I1871" t="s">
        <v>1136</v>
      </c>
      <c r="J1871">
        <f>cocinacsv[[#This Row],[Precio Unitario]]-cocinacsv[[#This Row],[Costo Unitario]]</f>
        <v>8</v>
      </c>
      <c r="K1871">
        <f>cocinacsv[[#This Row],[Precio Unitario]]</f>
        <v>19</v>
      </c>
      <c r="L1871" s="1">
        <f>(cocinacsv[[#This Row],[Ganancia neta]]*cocinacsv[[#This Row],[Cantidad Ordenada]])/(cocinacsv[[#This Row],[Precio Unitario]]*cocinacsv[[#This Row],[Cantidad Ordenada]])</f>
        <v>0.42105263157894735</v>
      </c>
      <c r="M1871">
        <f>cocinacsv[[#This Row],[Ganancia bruta]]*cocinacsv[[#This Row],[Cantidad Ordenada]]</f>
        <v>57</v>
      </c>
    </row>
    <row r="1872" spans="1:13" x14ac:dyDescent="0.25">
      <c r="A1872">
        <v>755</v>
      </c>
      <c r="B1872">
        <v>12</v>
      </c>
      <c r="C1872" t="s">
        <v>26</v>
      </c>
      <c r="D1872" t="s">
        <v>1145</v>
      </c>
      <c r="E1872">
        <v>17</v>
      </c>
      <c r="F1872">
        <v>29</v>
      </c>
      <c r="G1872">
        <v>2</v>
      </c>
      <c r="H1872">
        <v>20</v>
      </c>
      <c r="I1872" t="s">
        <v>1137</v>
      </c>
      <c r="J1872">
        <f>cocinacsv[[#This Row],[Precio Unitario]]-cocinacsv[[#This Row],[Costo Unitario]]</f>
        <v>12</v>
      </c>
      <c r="K1872">
        <f>cocinacsv[[#This Row],[Precio Unitario]]</f>
        <v>29</v>
      </c>
      <c r="L1872" s="1">
        <f>(cocinacsv[[#This Row],[Ganancia neta]]*cocinacsv[[#This Row],[Cantidad Ordenada]])/(cocinacsv[[#This Row],[Precio Unitario]]*cocinacsv[[#This Row],[Cantidad Ordenada]])</f>
        <v>0.41379310344827586</v>
      </c>
      <c r="M1872">
        <f>cocinacsv[[#This Row],[Ganancia bruta]]*cocinacsv[[#This Row],[Cantidad Ordenada]]</f>
        <v>58</v>
      </c>
    </row>
    <row r="1873" spans="1:13" x14ac:dyDescent="0.25">
      <c r="A1873">
        <v>756</v>
      </c>
      <c r="B1873">
        <v>11</v>
      </c>
      <c r="C1873" t="s">
        <v>56</v>
      </c>
      <c r="D1873" t="s">
        <v>1141</v>
      </c>
      <c r="E1873">
        <v>19</v>
      </c>
      <c r="F1873">
        <v>31</v>
      </c>
      <c r="G1873">
        <v>1</v>
      </c>
      <c r="H1873">
        <v>21</v>
      </c>
      <c r="I1873" t="s">
        <v>1136</v>
      </c>
      <c r="J1873">
        <f>cocinacsv[[#This Row],[Precio Unitario]]-cocinacsv[[#This Row],[Costo Unitario]]</f>
        <v>12</v>
      </c>
      <c r="K1873">
        <f>cocinacsv[[#This Row],[Precio Unitario]]</f>
        <v>31</v>
      </c>
      <c r="L1873" s="1">
        <f>(cocinacsv[[#This Row],[Ganancia neta]]*cocinacsv[[#This Row],[Cantidad Ordenada]])/(cocinacsv[[#This Row],[Precio Unitario]]*cocinacsv[[#This Row],[Cantidad Ordenada]])</f>
        <v>0.38709677419354838</v>
      </c>
      <c r="M1873">
        <f>cocinacsv[[#This Row],[Ganancia bruta]]*cocinacsv[[#This Row],[Cantidad Ordenada]]</f>
        <v>31</v>
      </c>
    </row>
    <row r="1874" spans="1:13" x14ac:dyDescent="0.25">
      <c r="A1874">
        <v>756</v>
      </c>
      <c r="B1874">
        <v>11</v>
      </c>
      <c r="C1874" t="s">
        <v>53</v>
      </c>
      <c r="D1874" t="s">
        <v>1148</v>
      </c>
      <c r="E1874">
        <v>11</v>
      </c>
      <c r="F1874">
        <v>19</v>
      </c>
      <c r="G1874">
        <v>1</v>
      </c>
      <c r="H1874">
        <v>13</v>
      </c>
      <c r="I1874" t="s">
        <v>1136</v>
      </c>
      <c r="J1874">
        <f>cocinacsv[[#This Row],[Precio Unitario]]-cocinacsv[[#This Row],[Costo Unitario]]</f>
        <v>8</v>
      </c>
      <c r="K1874">
        <f>cocinacsv[[#This Row],[Precio Unitario]]</f>
        <v>19</v>
      </c>
      <c r="L1874" s="1">
        <f>(cocinacsv[[#This Row],[Ganancia neta]]*cocinacsv[[#This Row],[Cantidad Ordenada]])/(cocinacsv[[#This Row],[Precio Unitario]]*cocinacsv[[#This Row],[Cantidad Ordenada]])</f>
        <v>0.42105263157894735</v>
      </c>
      <c r="M1874">
        <f>cocinacsv[[#This Row],[Ganancia bruta]]*cocinacsv[[#This Row],[Cantidad Ordenada]]</f>
        <v>19</v>
      </c>
    </row>
    <row r="1875" spans="1:13" x14ac:dyDescent="0.25">
      <c r="A1875">
        <v>757</v>
      </c>
      <c r="B1875">
        <v>3</v>
      </c>
      <c r="C1875" t="s">
        <v>40</v>
      </c>
      <c r="D1875" t="s">
        <v>1140</v>
      </c>
      <c r="E1875">
        <v>18</v>
      </c>
      <c r="F1875">
        <v>30</v>
      </c>
      <c r="G1875">
        <v>2</v>
      </c>
      <c r="H1875">
        <v>40</v>
      </c>
      <c r="I1875" t="s">
        <v>1136</v>
      </c>
      <c r="J1875">
        <f>cocinacsv[[#This Row],[Precio Unitario]]-cocinacsv[[#This Row],[Costo Unitario]]</f>
        <v>12</v>
      </c>
      <c r="K1875">
        <f>cocinacsv[[#This Row],[Precio Unitario]]</f>
        <v>30</v>
      </c>
      <c r="L1875" s="1">
        <f>(cocinacsv[[#This Row],[Ganancia neta]]*cocinacsv[[#This Row],[Cantidad Ordenada]])/(cocinacsv[[#This Row],[Precio Unitario]]*cocinacsv[[#This Row],[Cantidad Ordenada]])</f>
        <v>0.4</v>
      </c>
      <c r="M1875">
        <f>cocinacsv[[#This Row],[Ganancia bruta]]*cocinacsv[[#This Row],[Cantidad Ordenada]]</f>
        <v>60</v>
      </c>
    </row>
    <row r="1876" spans="1:13" x14ac:dyDescent="0.25">
      <c r="A1876">
        <v>758</v>
      </c>
      <c r="B1876">
        <v>18</v>
      </c>
      <c r="C1876" t="s">
        <v>40</v>
      </c>
      <c r="D1876" t="s">
        <v>1140</v>
      </c>
      <c r="E1876">
        <v>18</v>
      </c>
      <c r="F1876">
        <v>30</v>
      </c>
      <c r="G1876">
        <v>1</v>
      </c>
      <c r="H1876">
        <v>32</v>
      </c>
      <c r="I1876" t="s">
        <v>1136</v>
      </c>
      <c r="J1876">
        <f>cocinacsv[[#This Row],[Precio Unitario]]-cocinacsv[[#This Row],[Costo Unitario]]</f>
        <v>12</v>
      </c>
      <c r="K1876">
        <f>cocinacsv[[#This Row],[Precio Unitario]]</f>
        <v>30</v>
      </c>
      <c r="L1876" s="1">
        <f>(cocinacsv[[#This Row],[Ganancia neta]]*cocinacsv[[#This Row],[Cantidad Ordenada]])/(cocinacsv[[#This Row],[Precio Unitario]]*cocinacsv[[#This Row],[Cantidad Ordenada]])</f>
        <v>0.4</v>
      </c>
      <c r="M1876">
        <f>cocinacsv[[#This Row],[Ganancia bruta]]*cocinacsv[[#This Row],[Cantidad Ordenada]]</f>
        <v>30</v>
      </c>
    </row>
    <row r="1877" spans="1:13" x14ac:dyDescent="0.25">
      <c r="A1877">
        <v>758</v>
      </c>
      <c r="B1877">
        <v>18</v>
      </c>
      <c r="C1877" t="s">
        <v>92</v>
      </c>
      <c r="D1877" t="s">
        <v>1151</v>
      </c>
      <c r="E1877">
        <v>13</v>
      </c>
      <c r="F1877">
        <v>22</v>
      </c>
      <c r="G1877">
        <v>1</v>
      </c>
      <c r="H1877">
        <v>9</v>
      </c>
      <c r="I1877" t="s">
        <v>1137</v>
      </c>
      <c r="J1877">
        <f>cocinacsv[[#This Row],[Precio Unitario]]-cocinacsv[[#This Row],[Costo Unitario]]</f>
        <v>9</v>
      </c>
      <c r="K1877">
        <f>cocinacsv[[#This Row],[Precio Unitario]]</f>
        <v>22</v>
      </c>
      <c r="L1877" s="1">
        <f>(cocinacsv[[#This Row],[Ganancia neta]]*cocinacsv[[#This Row],[Cantidad Ordenada]])/(cocinacsv[[#This Row],[Precio Unitario]]*cocinacsv[[#This Row],[Cantidad Ordenada]])</f>
        <v>0.40909090909090912</v>
      </c>
      <c r="M1877">
        <f>cocinacsv[[#This Row],[Ganancia bruta]]*cocinacsv[[#This Row],[Cantidad Ordenada]]</f>
        <v>22</v>
      </c>
    </row>
    <row r="1878" spans="1:13" x14ac:dyDescent="0.25">
      <c r="A1878">
        <v>759</v>
      </c>
      <c r="B1878">
        <v>20</v>
      </c>
      <c r="C1878" t="s">
        <v>112</v>
      </c>
      <c r="D1878" t="s">
        <v>1146</v>
      </c>
      <c r="E1878">
        <v>20</v>
      </c>
      <c r="F1878">
        <v>33</v>
      </c>
      <c r="G1878">
        <v>3</v>
      </c>
      <c r="H1878">
        <v>48</v>
      </c>
      <c r="I1878" t="s">
        <v>1136</v>
      </c>
      <c r="J1878">
        <f>cocinacsv[[#This Row],[Precio Unitario]]-cocinacsv[[#This Row],[Costo Unitario]]</f>
        <v>13</v>
      </c>
      <c r="K1878">
        <f>cocinacsv[[#This Row],[Precio Unitario]]</f>
        <v>33</v>
      </c>
      <c r="L1878" s="1">
        <f>(cocinacsv[[#This Row],[Ganancia neta]]*cocinacsv[[#This Row],[Cantidad Ordenada]])/(cocinacsv[[#This Row],[Precio Unitario]]*cocinacsv[[#This Row],[Cantidad Ordenada]])</f>
        <v>0.39393939393939392</v>
      </c>
      <c r="M1878">
        <f>cocinacsv[[#This Row],[Ganancia bruta]]*cocinacsv[[#This Row],[Cantidad Ordenada]]</f>
        <v>99</v>
      </c>
    </row>
    <row r="1879" spans="1:13" x14ac:dyDescent="0.25">
      <c r="A1879">
        <v>759</v>
      </c>
      <c r="B1879">
        <v>20</v>
      </c>
      <c r="C1879" t="s">
        <v>50</v>
      </c>
      <c r="D1879" t="s">
        <v>1142</v>
      </c>
      <c r="E1879">
        <v>16</v>
      </c>
      <c r="F1879">
        <v>27</v>
      </c>
      <c r="G1879">
        <v>3</v>
      </c>
      <c r="H1879">
        <v>51</v>
      </c>
      <c r="I1879" t="s">
        <v>1136</v>
      </c>
      <c r="J1879">
        <f>cocinacsv[[#This Row],[Precio Unitario]]-cocinacsv[[#This Row],[Costo Unitario]]</f>
        <v>11</v>
      </c>
      <c r="K1879">
        <f>cocinacsv[[#This Row],[Precio Unitario]]</f>
        <v>27</v>
      </c>
      <c r="L1879" s="1">
        <f>(cocinacsv[[#This Row],[Ganancia neta]]*cocinacsv[[#This Row],[Cantidad Ordenada]])/(cocinacsv[[#This Row],[Precio Unitario]]*cocinacsv[[#This Row],[Cantidad Ordenada]])</f>
        <v>0.40740740740740738</v>
      </c>
      <c r="M1879">
        <f>cocinacsv[[#This Row],[Ganancia bruta]]*cocinacsv[[#This Row],[Cantidad Ordenada]]</f>
        <v>81</v>
      </c>
    </row>
    <row r="1880" spans="1:13" x14ac:dyDescent="0.25">
      <c r="A1880">
        <v>759</v>
      </c>
      <c r="B1880">
        <v>20</v>
      </c>
      <c r="C1880" t="s">
        <v>60</v>
      </c>
      <c r="D1880" t="s">
        <v>1158</v>
      </c>
      <c r="E1880">
        <v>15</v>
      </c>
      <c r="F1880">
        <v>25</v>
      </c>
      <c r="G1880">
        <v>3</v>
      </c>
      <c r="H1880">
        <v>41</v>
      </c>
      <c r="I1880" t="s">
        <v>1136</v>
      </c>
      <c r="J1880">
        <f>cocinacsv[[#This Row],[Precio Unitario]]-cocinacsv[[#This Row],[Costo Unitario]]</f>
        <v>10</v>
      </c>
      <c r="K1880">
        <f>cocinacsv[[#This Row],[Precio Unitario]]</f>
        <v>25</v>
      </c>
      <c r="L1880" s="1">
        <f>(cocinacsv[[#This Row],[Ganancia neta]]*cocinacsv[[#This Row],[Cantidad Ordenada]])/(cocinacsv[[#This Row],[Precio Unitario]]*cocinacsv[[#This Row],[Cantidad Ordenada]])</f>
        <v>0.4</v>
      </c>
      <c r="M1880">
        <f>cocinacsv[[#This Row],[Ganancia bruta]]*cocinacsv[[#This Row],[Cantidad Ordenada]]</f>
        <v>75</v>
      </c>
    </row>
    <row r="1881" spans="1:13" x14ac:dyDescent="0.25">
      <c r="A1881">
        <v>759</v>
      </c>
      <c r="B1881">
        <v>20</v>
      </c>
      <c r="C1881" t="s">
        <v>26</v>
      </c>
      <c r="D1881" t="s">
        <v>1145</v>
      </c>
      <c r="E1881">
        <v>17</v>
      </c>
      <c r="F1881">
        <v>29</v>
      </c>
      <c r="G1881">
        <v>3</v>
      </c>
      <c r="H1881">
        <v>56</v>
      </c>
      <c r="I1881" t="s">
        <v>1137</v>
      </c>
      <c r="J1881">
        <f>cocinacsv[[#This Row],[Precio Unitario]]-cocinacsv[[#This Row],[Costo Unitario]]</f>
        <v>12</v>
      </c>
      <c r="K1881">
        <f>cocinacsv[[#This Row],[Precio Unitario]]</f>
        <v>29</v>
      </c>
      <c r="L1881" s="1">
        <f>(cocinacsv[[#This Row],[Ganancia neta]]*cocinacsv[[#This Row],[Cantidad Ordenada]])/(cocinacsv[[#This Row],[Precio Unitario]]*cocinacsv[[#This Row],[Cantidad Ordenada]])</f>
        <v>0.41379310344827586</v>
      </c>
      <c r="M1881">
        <f>cocinacsv[[#This Row],[Ganancia bruta]]*cocinacsv[[#This Row],[Cantidad Ordenada]]</f>
        <v>87</v>
      </c>
    </row>
    <row r="1882" spans="1:13" x14ac:dyDescent="0.25">
      <c r="A1882">
        <v>760</v>
      </c>
      <c r="B1882">
        <v>5</v>
      </c>
      <c r="C1882" t="s">
        <v>19</v>
      </c>
      <c r="D1882" t="s">
        <v>1149</v>
      </c>
      <c r="E1882">
        <v>21</v>
      </c>
      <c r="F1882">
        <v>35</v>
      </c>
      <c r="G1882">
        <v>3</v>
      </c>
      <c r="H1882">
        <v>20</v>
      </c>
      <c r="I1882" t="s">
        <v>1136</v>
      </c>
      <c r="J1882">
        <f>cocinacsv[[#This Row],[Precio Unitario]]-cocinacsv[[#This Row],[Costo Unitario]]</f>
        <v>14</v>
      </c>
      <c r="K1882">
        <f>cocinacsv[[#This Row],[Precio Unitario]]</f>
        <v>35</v>
      </c>
      <c r="L1882" s="1">
        <f>(cocinacsv[[#This Row],[Ganancia neta]]*cocinacsv[[#This Row],[Cantidad Ordenada]])/(cocinacsv[[#This Row],[Precio Unitario]]*cocinacsv[[#This Row],[Cantidad Ordenada]])</f>
        <v>0.4</v>
      </c>
      <c r="M1882">
        <f>cocinacsv[[#This Row],[Ganancia bruta]]*cocinacsv[[#This Row],[Cantidad Ordenada]]</f>
        <v>105</v>
      </c>
    </row>
    <row r="1883" spans="1:13" x14ac:dyDescent="0.25">
      <c r="A1883">
        <v>761</v>
      </c>
      <c r="B1883">
        <v>4</v>
      </c>
      <c r="C1883" t="s">
        <v>75</v>
      </c>
      <c r="D1883" t="s">
        <v>1139</v>
      </c>
      <c r="E1883">
        <v>14</v>
      </c>
      <c r="F1883">
        <v>24</v>
      </c>
      <c r="G1883">
        <v>3</v>
      </c>
      <c r="H1883">
        <v>54</v>
      </c>
      <c r="I1883" t="s">
        <v>1137</v>
      </c>
      <c r="J1883">
        <f>cocinacsv[[#This Row],[Precio Unitario]]-cocinacsv[[#This Row],[Costo Unitario]]</f>
        <v>10</v>
      </c>
      <c r="K1883">
        <f>cocinacsv[[#This Row],[Precio Unitario]]</f>
        <v>24</v>
      </c>
      <c r="L1883" s="1">
        <f>(cocinacsv[[#This Row],[Ganancia neta]]*cocinacsv[[#This Row],[Cantidad Ordenada]])/(cocinacsv[[#This Row],[Precio Unitario]]*cocinacsv[[#This Row],[Cantidad Ordenada]])</f>
        <v>0.41666666666666669</v>
      </c>
      <c r="M1883">
        <f>cocinacsv[[#This Row],[Ganancia bruta]]*cocinacsv[[#This Row],[Cantidad Ordenada]]</f>
        <v>72</v>
      </c>
    </row>
    <row r="1884" spans="1:13" x14ac:dyDescent="0.25">
      <c r="A1884">
        <v>761</v>
      </c>
      <c r="B1884">
        <v>4</v>
      </c>
      <c r="C1884" t="s">
        <v>30</v>
      </c>
      <c r="D1884" t="s">
        <v>1147</v>
      </c>
      <c r="E1884">
        <v>16</v>
      </c>
      <c r="F1884">
        <v>28</v>
      </c>
      <c r="G1884">
        <v>2</v>
      </c>
      <c r="H1884">
        <v>20</v>
      </c>
      <c r="I1884" t="s">
        <v>1136</v>
      </c>
      <c r="J1884">
        <f>cocinacsv[[#This Row],[Precio Unitario]]-cocinacsv[[#This Row],[Costo Unitario]]</f>
        <v>12</v>
      </c>
      <c r="K1884">
        <f>cocinacsv[[#This Row],[Precio Unitario]]</f>
        <v>28</v>
      </c>
      <c r="L1884" s="1">
        <f>(cocinacsv[[#This Row],[Ganancia neta]]*cocinacsv[[#This Row],[Cantidad Ordenada]])/(cocinacsv[[#This Row],[Precio Unitario]]*cocinacsv[[#This Row],[Cantidad Ordenada]])</f>
        <v>0.42857142857142855</v>
      </c>
      <c r="M1884">
        <f>cocinacsv[[#This Row],[Ganancia bruta]]*cocinacsv[[#This Row],[Cantidad Ordenada]]</f>
        <v>56</v>
      </c>
    </row>
    <row r="1885" spans="1:13" x14ac:dyDescent="0.25">
      <c r="A1885">
        <v>761</v>
      </c>
      <c r="B1885">
        <v>4</v>
      </c>
      <c r="C1885" t="s">
        <v>89</v>
      </c>
      <c r="D1885" t="s">
        <v>1154</v>
      </c>
      <c r="E1885">
        <v>14</v>
      </c>
      <c r="F1885">
        <v>23</v>
      </c>
      <c r="G1885">
        <v>2</v>
      </c>
      <c r="H1885">
        <v>28</v>
      </c>
      <c r="I1885" t="s">
        <v>1136</v>
      </c>
      <c r="J1885">
        <f>cocinacsv[[#This Row],[Precio Unitario]]-cocinacsv[[#This Row],[Costo Unitario]]</f>
        <v>9</v>
      </c>
      <c r="K1885">
        <f>cocinacsv[[#This Row],[Precio Unitario]]</f>
        <v>23</v>
      </c>
      <c r="L1885" s="1">
        <f>(cocinacsv[[#This Row],[Ganancia neta]]*cocinacsv[[#This Row],[Cantidad Ordenada]])/(cocinacsv[[#This Row],[Precio Unitario]]*cocinacsv[[#This Row],[Cantidad Ordenada]])</f>
        <v>0.39130434782608697</v>
      </c>
      <c r="M1885">
        <f>cocinacsv[[#This Row],[Ganancia bruta]]*cocinacsv[[#This Row],[Cantidad Ordenada]]</f>
        <v>46</v>
      </c>
    </row>
    <row r="1886" spans="1:13" x14ac:dyDescent="0.25">
      <c r="A1886">
        <v>762</v>
      </c>
      <c r="B1886">
        <v>4</v>
      </c>
      <c r="C1886" t="s">
        <v>42</v>
      </c>
      <c r="D1886" t="s">
        <v>1155</v>
      </c>
      <c r="E1886">
        <v>13</v>
      </c>
      <c r="F1886">
        <v>21</v>
      </c>
      <c r="G1886">
        <v>1</v>
      </c>
      <c r="H1886">
        <v>20</v>
      </c>
      <c r="I1886" t="s">
        <v>1137</v>
      </c>
      <c r="J1886">
        <f>cocinacsv[[#This Row],[Precio Unitario]]-cocinacsv[[#This Row],[Costo Unitario]]</f>
        <v>8</v>
      </c>
      <c r="K1886">
        <f>cocinacsv[[#This Row],[Precio Unitario]]</f>
        <v>21</v>
      </c>
      <c r="L1886" s="1">
        <f>(cocinacsv[[#This Row],[Ganancia neta]]*cocinacsv[[#This Row],[Cantidad Ordenada]])/(cocinacsv[[#This Row],[Precio Unitario]]*cocinacsv[[#This Row],[Cantidad Ordenada]])</f>
        <v>0.38095238095238093</v>
      </c>
      <c r="M1886">
        <f>cocinacsv[[#This Row],[Ganancia bruta]]*cocinacsv[[#This Row],[Cantidad Ordenada]]</f>
        <v>21</v>
      </c>
    </row>
    <row r="1887" spans="1:13" x14ac:dyDescent="0.25">
      <c r="A1887">
        <v>762</v>
      </c>
      <c r="B1887">
        <v>4</v>
      </c>
      <c r="C1887" t="s">
        <v>71</v>
      </c>
      <c r="D1887" t="s">
        <v>1157</v>
      </c>
      <c r="E1887">
        <v>15</v>
      </c>
      <c r="F1887">
        <v>26</v>
      </c>
      <c r="G1887">
        <v>3</v>
      </c>
      <c r="H1887">
        <v>9</v>
      </c>
      <c r="I1887" t="s">
        <v>1136</v>
      </c>
      <c r="J1887">
        <f>cocinacsv[[#This Row],[Precio Unitario]]-cocinacsv[[#This Row],[Costo Unitario]]</f>
        <v>11</v>
      </c>
      <c r="K1887">
        <f>cocinacsv[[#This Row],[Precio Unitario]]</f>
        <v>26</v>
      </c>
      <c r="L1887" s="1">
        <f>(cocinacsv[[#This Row],[Ganancia neta]]*cocinacsv[[#This Row],[Cantidad Ordenada]])/(cocinacsv[[#This Row],[Precio Unitario]]*cocinacsv[[#This Row],[Cantidad Ordenada]])</f>
        <v>0.42307692307692307</v>
      </c>
      <c r="M1887">
        <f>cocinacsv[[#This Row],[Ganancia bruta]]*cocinacsv[[#This Row],[Cantidad Ordenada]]</f>
        <v>78</v>
      </c>
    </row>
    <row r="1888" spans="1:13" x14ac:dyDescent="0.25">
      <c r="A1888">
        <v>763</v>
      </c>
      <c r="B1888">
        <v>18</v>
      </c>
      <c r="C1888" t="s">
        <v>112</v>
      </c>
      <c r="D1888" t="s">
        <v>1146</v>
      </c>
      <c r="E1888">
        <v>20</v>
      </c>
      <c r="F1888">
        <v>33</v>
      </c>
      <c r="G1888">
        <v>2</v>
      </c>
      <c r="H1888">
        <v>14</v>
      </c>
      <c r="I1888" t="s">
        <v>1137</v>
      </c>
      <c r="J1888">
        <f>cocinacsv[[#This Row],[Precio Unitario]]-cocinacsv[[#This Row],[Costo Unitario]]</f>
        <v>13</v>
      </c>
      <c r="K1888">
        <f>cocinacsv[[#This Row],[Precio Unitario]]</f>
        <v>33</v>
      </c>
      <c r="L1888" s="1">
        <f>(cocinacsv[[#This Row],[Ganancia neta]]*cocinacsv[[#This Row],[Cantidad Ordenada]])/(cocinacsv[[#This Row],[Precio Unitario]]*cocinacsv[[#This Row],[Cantidad Ordenada]])</f>
        <v>0.39393939393939392</v>
      </c>
      <c r="M1888">
        <f>cocinacsv[[#This Row],[Ganancia bruta]]*cocinacsv[[#This Row],[Cantidad Ordenada]]</f>
        <v>66</v>
      </c>
    </row>
    <row r="1889" spans="1:13" x14ac:dyDescent="0.25">
      <c r="A1889">
        <v>763</v>
      </c>
      <c r="B1889">
        <v>18</v>
      </c>
      <c r="C1889" t="s">
        <v>53</v>
      </c>
      <c r="D1889" t="s">
        <v>1148</v>
      </c>
      <c r="E1889">
        <v>11</v>
      </c>
      <c r="F1889">
        <v>19</v>
      </c>
      <c r="G1889">
        <v>2</v>
      </c>
      <c r="H1889">
        <v>18</v>
      </c>
      <c r="I1889" t="s">
        <v>1137</v>
      </c>
      <c r="J1889">
        <f>cocinacsv[[#This Row],[Precio Unitario]]-cocinacsv[[#This Row],[Costo Unitario]]</f>
        <v>8</v>
      </c>
      <c r="K1889">
        <f>cocinacsv[[#This Row],[Precio Unitario]]</f>
        <v>19</v>
      </c>
      <c r="L1889" s="1">
        <f>(cocinacsv[[#This Row],[Ganancia neta]]*cocinacsv[[#This Row],[Cantidad Ordenada]])/(cocinacsv[[#This Row],[Precio Unitario]]*cocinacsv[[#This Row],[Cantidad Ordenada]])</f>
        <v>0.42105263157894735</v>
      </c>
      <c r="M1889">
        <f>cocinacsv[[#This Row],[Ganancia bruta]]*cocinacsv[[#This Row],[Cantidad Ordenada]]</f>
        <v>38</v>
      </c>
    </row>
    <row r="1890" spans="1:13" x14ac:dyDescent="0.25">
      <c r="A1890">
        <v>764</v>
      </c>
      <c r="B1890">
        <v>20</v>
      </c>
      <c r="C1890" t="s">
        <v>50</v>
      </c>
      <c r="D1890" t="s">
        <v>1142</v>
      </c>
      <c r="E1890">
        <v>16</v>
      </c>
      <c r="F1890">
        <v>27</v>
      </c>
      <c r="G1890">
        <v>1</v>
      </c>
      <c r="H1890">
        <v>53</v>
      </c>
      <c r="I1890" t="s">
        <v>1136</v>
      </c>
      <c r="J1890">
        <f>cocinacsv[[#This Row],[Precio Unitario]]-cocinacsv[[#This Row],[Costo Unitario]]</f>
        <v>11</v>
      </c>
      <c r="K1890">
        <f>cocinacsv[[#This Row],[Precio Unitario]]</f>
        <v>27</v>
      </c>
      <c r="L1890" s="1">
        <f>(cocinacsv[[#This Row],[Ganancia neta]]*cocinacsv[[#This Row],[Cantidad Ordenada]])/(cocinacsv[[#This Row],[Precio Unitario]]*cocinacsv[[#This Row],[Cantidad Ordenada]])</f>
        <v>0.40740740740740738</v>
      </c>
      <c r="M1890">
        <f>cocinacsv[[#This Row],[Ganancia bruta]]*cocinacsv[[#This Row],[Cantidad Ordenada]]</f>
        <v>27</v>
      </c>
    </row>
    <row r="1891" spans="1:13" x14ac:dyDescent="0.25">
      <c r="A1891">
        <v>764</v>
      </c>
      <c r="B1891">
        <v>20</v>
      </c>
      <c r="C1891" t="s">
        <v>38</v>
      </c>
      <c r="D1891" t="s">
        <v>1152</v>
      </c>
      <c r="E1891">
        <v>20</v>
      </c>
      <c r="F1891">
        <v>34</v>
      </c>
      <c r="G1891">
        <v>1</v>
      </c>
      <c r="H1891">
        <v>24</v>
      </c>
      <c r="I1891" t="s">
        <v>1136</v>
      </c>
      <c r="J1891">
        <f>cocinacsv[[#This Row],[Precio Unitario]]-cocinacsv[[#This Row],[Costo Unitario]]</f>
        <v>14</v>
      </c>
      <c r="K1891">
        <f>cocinacsv[[#This Row],[Precio Unitario]]</f>
        <v>34</v>
      </c>
      <c r="L1891" s="1">
        <f>(cocinacsv[[#This Row],[Ganancia neta]]*cocinacsv[[#This Row],[Cantidad Ordenada]])/(cocinacsv[[#This Row],[Precio Unitario]]*cocinacsv[[#This Row],[Cantidad Ordenada]])</f>
        <v>0.41176470588235292</v>
      </c>
      <c r="M1891">
        <f>cocinacsv[[#This Row],[Ganancia bruta]]*cocinacsv[[#This Row],[Cantidad Ordenada]]</f>
        <v>34</v>
      </c>
    </row>
    <row r="1892" spans="1:13" x14ac:dyDescent="0.25">
      <c r="A1892">
        <v>764</v>
      </c>
      <c r="B1892">
        <v>20</v>
      </c>
      <c r="C1892" t="s">
        <v>75</v>
      </c>
      <c r="D1892" t="s">
        <v>1139</v>
      </c>
      <c r="E1892">
        <v>14</v>
      </c>
      <c r="F1892">
        <v>24</v>
      </c>
      <c r="G1892">
        <v>1</v>
      </c>
      <c r="H1892">
        <v>35</v>
      </c>
      <c r="I1892" t="s">
        <v>1136</v>
      </c>
      <c r="J1892">
        <f>cocinacsv[[#This Row],[Precio Unitario]]-cocinacsv[[#This Row],[Costo Unitario]]</f>
        <v>10</v>
      </c>
      <c r="K1892">
        <f>cocinacsv[[#This Row],[Precio Unitario]]</f>
        <v>24</v>
      </c>
      <c r="L1892" s="1">
        <f>(cocinacsv[[#This Row],[Ganancia neta]]*cocinacsv[[#This Row],[Cantidad Ordenada]])/(cocinacsv[[#This Row],[Precio Unitario]]*cocinacsv[[#This Row],[Cantidad Ordenada]])</f>
        <v>0.41666666666666669</v>
      </c>
      <c r="M1892">
        <f>cocinacsv[[#This Row],[Ganancia bruta]]*cocinacsv[[#This Row],[Cantidad Ordenada]]</f>
        <v>24</v>
      </c>
    </row>
    <row r="1893" spans="1:13" x14ac:dyDescent="0.25">
      <c r="A1893">
        <v>765</v>
      </c>
      <c r="B1893">
        <v>20</v>
      </c>
      <c r="C1893" t="s">
        <v>71</v>
      </c>
      <c r="D1893" t="s">
        <v>1157</v>
      </c>
      <c r="E1893">
        <v>15</v>
      </c>
      <c r="F1893">
        <v>26</v>
      </c>
      <c r="G1893">
        <v>3</v>
      </c>
      <c r="H1893">
        <v>55</v>
      </c>
      <c r="I1893" t="s">
        <v>1137</v>
      </c>
      <c r="J1893">
        <f>cocinacsv[[#This Row],[Precio Unitario]]-cocinacsv[[#This Row],[Costo Unitario]]</f>
        <v>11</v>
      </c>
      <c r="K1893">
        <f>cocinacsv[[#This Row],[Precio Unitario]]</f>
        <v>26</v>
      </c>
      <c r="L1893" s="1">
        <f>(cocinacsv[[#This Row],[Ganancia neta]]*cocinacsv[[#This Row],[Cantidad Ordenada]])/(cocinacsv[[#This Row],[Precio Unitario]]*cocinacsv[[#This Row],[Cantidad Ordenada]])</f>
        <v>0.42307692307692307</v>
      </c>
      <c r="M1893">
        <f>cocinacsv[[#This Row],[Ganancia bruta]]*cocinacsv[[#This Row],[Cantidad Ordenada]]</f>
        <v>78</v>
      </c>
    </row>
    <row r="1894" spans="1:13" x14ac:dyDescent="0.25">
      <c r="A1894">
        <v>765</v>
      </c>
      <c r="B1894">
        <v>20</v>
      </c>
      <c r="C1894" t="s">
        <v>30</v>
      </c>
      <c r="D1894" t="s">
        <v>1147</v>
      </c>
      <c r="E1894">
        <v>16</v>
      </c>
      <c r="F1894">
        <v>28</v>
      </c>
      <c r="G1894">
        <v>2</v>
      </c>
      <c r="H1894">
        <v>14</v>
      </c>
      <c r="I1894" t="s">
        <v>1136</v>
      </c>
      <c r="J1894">
        <f>cocinacsv[[#This Row],[Precio Unitario]]-cocinacsv[[#This Row],[Costo Unitario]]</f>
        <v>12</v>
      </c>
      <c r="K1894">
        <f>cocinacsv[[#This Row],[Precio Unitario]]</f>
        <v>28</v>
      </c>
      <c r="L1894" s="1">
        <f>(cocinacsv[[#This Row],[Ganancia neta]]*cocinacsv[[#This Row],[Cantidad Ordenada]])/(cocinacsv[[#This Row],[Precio Unitario]]*cocinacsv[[#This Row],[Cantidad Ordenada]])</f>
        <v>0.42857142857142855</v>
      </c>
      <c r="M1894">
        <f>cocinacsv[[#This Row],[Ganancia bruta]]*cocinacsv[[#This Row],[Cantidad Ordenada]]</f>
        <v>56</v>
      </c>
    </row>
    <row r="1895" spans="1:13" x14ac:dyDescent="0.25">
      <c r="A1895">
        <v>765</v>
      </c>
      <c r="B1895">
        <v>20</v>
      </c>
      <c r="C1895" t="s">
        <v>42</v>
      </c>
      <c r="D1895" t="s">
        <v>1155</v>
      </c>
      <c r="E1895">
        <v>13</v>
      </c>
      <c r="F1895">
        <v>21</v>
      </c>
      <c r="G1895">
        <v>3</v>
      </c>
      <c r="H1895">
        <v>52</v>
      </c>
      <c r="I1895" t="s">
        <v>1136</v>
      </c>
      <c r="J1895">
        <f>cocinacsv[[#This Row],[Precio Unitario]]-cocinacsv[[#This Row],[Costo Unitario]]</f>
        <v>8</v>
      </c>
      <c r="K1895">
        <f>cocinacsv[[#This Row],[Precio Unitario]]</f>
        <v>21</v>
      </c>
      <c r="L1895" s="1">
        <f>(cocinacsv[[#This Row],[Ganancia neta]]*cocinacsv[[#This Row],[Cantidad Ordenada]])/(cocinacsv[[#This Row],[Precio Unitario]]*cocinacsv[[#This Row],[Cantidad Ordenada]])</f>
        <v>0.38095238095238093</v>
      </c>
      <c r="M1895">
        <f>cocinacsv[[#This Row],[Ganancia bruta]]*cocinacsv[[#This Row],[Cantidad Ordenada]]</f>
        <v>63</v>
      </c>
    </row>
    <row r="1896" spans="1:13" x14ac:dyDescent="0.25">
      <c r="A1896">
        <v>765</v>
      </c>
      <c r="B1896">
        <v>20</v>
      </c>
      <c r="C1896" t="s">
        <v>44</v>
      </c>
      <c r="D1896" t="s">
        <v>1144</v>
      </c>
      <c r="E1896">
        <v>22</v>
      </c>
      <c r="F1896">
        <v>36</v>
      </c>
      <c r="G1896">
        <v>1</v>
      </c>
      <c r="H1896">
        <v>43</v>
      </c>
      <c r="I1896" t="s">
        <v>1136</v>
      </c>
      <c r="J1896">
        <f>cocinacsv[[#This Row],[Precio Unitario]]-cocinacsv[[#This Row],[Costo Unitario]]</f>
        <v>14</v>
      </c>
      <c r="K1896">
        <f>cocinacsv[[#This Row],[Precio Unitario]]</f>
        <v>36</v>
      </c>
      <c r="L1896" s="1">
        <f>(cocinacsv[[#This Row],[Ganancia neta]]*cocinacsv[[#This Row],[Cantidad Ordenada]])/(cocinacsv[[#This Row],[Precio Unitario]]*cocinacsv[[#This Row],[Cantidad Ordenada]])</f>
        <v>0.3888888888888889</v>
      </c>
      <c r="M1896">
        <f>cocinacsv[[#This Row],[Ganancia bruta]]*cocinacsv[[#This Row],[Cantidad Ordenada]]</f>
        <v>36</v>
      </c>
    </row>
    <row r="1897" spans="1:13" x14ac:dyDescent="0.25">
      <c r="A1897">
        <v>766</v>
      </c>
      <c r="B1897">
        <v>17</v>
      </c>
      <c r="C1897" t="s">
        <v>40</v>
      </c>
      <c r="D1897" t="s">
        <v>1140</v>
      </c>
      <c r="E1897">
        <v>18</v>
      </c>
      <c r="F1897">
        <v>30</v>
      </c>
      <c r="G1897">
        <v>2</v>
      </c>
      <c r="H1897">
        <v>52</v>
      </c>
      <c r="I1897" t="s">
        <v>1136</v>
      </c>
      <c r="J1897">
        <f>cocinacsv[[#This Row],[Precio Unitario]]-cocinacsv[[#This Row],[Costo Unitario]]</f>
        <v>12</v>
      </c>
      <c r="K1897">
        <f>cocinacsv[[#This Row],[Precio Unitario]]</f>
        <v>30</v>
      </c>
      <c r="L1897" s="1">
        <f>(cocinacsv[[#This Row],[Ganancia neta]]*cocinacsv[[#This Row],[Cantidad Ordenada]])/(cocinacsv[[#This Row],[Precio Unitario]]*cocinacsv[[#This Row],[Cantidad Ordenada]])</f>
        <v>0.4</v>
      </c>
      <c r="M1897">
        <f>cocinacsv[[#This Row],[Ganancia bruta]]*cocinacsv[[#This Row],[Cantidad Ordenada]]</f>
        <v>60</v>
      </c>
    </row>
    <row r="1898" spans="1:13" x14ac:dyDescent="0.25">
      <c r="A1898">
        <v>766</v>
      </c>
      <c r="B1898">
        <v>17</v>
      </c>
      <c r="C1898" t="s">
        <v>53</v>
      </c>
      <c r="D1898" t="s">
        <v>1148</v>
      </c>
      <c r="E1898">
        <v>11</v>
      </c>
      <c r="F1898">
        <v>19</v>
      </c>
      <c r="G1898">
        <v>1</v>
      </c>
      <c r="H1898">
        <v>59</v>
      </c>
      <c r="I1898" t="s">
        <v>1136</v>
      </c>
      <c r="J1898">
        <f>cocinacsv[[#This Row],[Precio Unitario]]-cocinacsv[[#This Row],[Costo Unitario]]</f>
        <v>8</v>
      </c>
      <c r="K1898">
        <f>cocinacsv[[#This Row],[Precio Unitario]]</f>
        <v>19</v>
      </c>
      <c r="L1898" s="1">
        <f>(cocinacsv[[#This Row],[Ganancia neta]]*cocinacsv[[#This Row],[Cantidad Ordenada]])/(cocinacsv[[#This Row],[Precio Unitario]]*cocinacsv[[#This Row],[Cantidad Ordenada]])</f>
        <v>0.42105263157894735</v>
      </c>
      <c r="M1898">
        <f>cocinacsv[[#This Row],[Ganancia bruta]]*cocinacsv[[#This Row],[Cantidad Ordenada]]</f>
        <v>19</v>
      </c>
    </row>
    <row r="1899" spans="1:13" x14ac:dyDescent="0.25">
      <c r="A1899">
        <v>766</v>
      </c>
      <c r="B1899">
        <v>17</v>
      </c>
      <c r="C1899" t="s">
        <v>66</v>
      </c>
      <c r="D1899" t="s">
        <v>1153</v>
      </c>
      <c r="E1899">
        <v>12</v>
      </c>
      <c r="F1899">
        <v>20</v>
      </c>
      <c r="G1899">
        <v>3</v>
      </c>
      <c r="H1899">
        <v>7</v>
      </c>
      <c r="I1899" t="s">
        <v>1136</v>
      </c>
      <c r="J1899">
        <f>cocinacsv[[#This Row],[Precio Unitario]]-cocinacsv[[#This Row],[Costo Unitario]]</f>
        <v>8</v>
      </c>
      <c r="K1899">
        <f>cocinacsv[[#This Row],[Precio Unitario]]</f>
        <v>20</v>
      </c>
      <c r="L1899" s="1">
        <f>(cocinacsv[[#This Row],[Ganancia neta]]*cocinacsv[[#This Row],[Cantidad Ordenada]])/(cocinacsv[[#This Row],[Precio Unitario]]*cocinacsv[[#This Row],[Cantidad Ordenada]])</f>
        <v>0.4</v>
      </c>
      <c r="M1899">
        <f>cocinacsv[[#This Row],[Ganancia bruta]]*cocinacsv[[#This Row],[Cantidad Ordenada]]</f>
        <v>60</v>
      </c>
    </row>
    <row r="1900" spans="1:13" x14ac:dyDescent="0.25">
      <c r="A1900">
        <v>766</v>
      </c>
      <c r="B1900">
        <v>17</v>
      </c>
      <c r="C1900" t="s">
        <v>89</v>
      </c>
      <c r="D1900" t="s">
        <v>1154</v>
      </c>
      <c r="E1900">
        <v>14</v>
      </c>
      <c r="F1900">
        <v>23</v>
      </c>
      <c r="G1900">
        <v>2</v>
      </c>
      <c r="H1900">
        <v>16</v>
      </c>
      <c r="I1900" t="s">
        <v>1137</v>
      </c>
      <c r="J1900">
        <f>cocinacsv[[#This Row],[Precio Unitario]]-cocinacsv[[#This Row],[Costo Unitario]]</f>
        <v>9</v>
      </c>
      <c r="K1900">
        <f>cocinacsv[[#This Row],[Precio Unitario]]</f>
        <v>23</v>
      </c>
      <c r="L1900" s="1">
        <f>(cocinacsv[[#This Row],[Ganancia neta]]*cocinacsv[[#This Row],[Cantidad Ordenada]])/(cocinacsv[[#This Row],[Precio Unitario]]*cocinacsv[[#This Row],[Cantidad Ordenada]])</f>
        <v>0.39130434782608697</v>
      </c>
      <c r="M1900">
        <f>cocinacsv[[#This Row],[Ganancia bruta]]*cocinacsv[[#This Row],[Cantidad Ordenada]]</f>
        <v>46</v>
      </c>
    </row>
    <row r="1901" spans="1:13" x14ac:dyDescent="0.25">
      <c r="A1901">
        <v>767</v>
      </c>
      <c r="B1901">
        <v>10</v>
      </c>
      <c r="C1901" t="s">
        <v>26</v>
      </c>
      <c r="D1901" t="s">
        <v>1145</v>
      </c>
      <c r="E1901">
        <v>17</v>
      </c>
      <c r="F1901">
        <v>29</v>
      </c>
      <c r="G1901">
        <v>2</v>
      </c>
      <c r="H1901">
        <v>12</v>
      </c>
      <c r="I1901" t="s">
        <v>1137</v>
      </c>
      <c r="J1901">
        <f>cocinacsv[[#This Row],[Precio Unitario]]-cocinacsv[[#This Row],[Costo Unitario]]</f>
        <v>12</v>
      </c>
      <c r="K1901">
        <f>cocinacsv[[#This Row],[Precio Unitario]]</f>
        <v>29</v>
      </c>
      <c r="L1901" s="1">
        <f>(cocinacsv[[#This Row],[Ganancia neta]]*cocinacsv[[#This Row],[Cantidad Ordenada]])/(cocinacsv[[#This Row],[Precio Unitario]]*cocinacsv[[#This Row],[Cantidad Ordenada]])</f>
        <v>0.41379310344827586</v>
      </c>
      <c r="M1901">
        <f>cocinacsv[[#This Row],[Ganancia bruta]]*cocinacsv[[#This Row],[Cantidad Ordenada]]</f>
        <v>58</v>
      </c>
    </row>
    <row r="1902" spans="1:13" x14ac:dyDescent="0.25">
      <c r="A1902">
        <v>767</v>
      </c>
      <c r="B1902">
        <v>10</v>
      </c>
      <c r="C1902" t="s">
        <v>75</v>
      </c>
      <c r="D1902" t="s">
        <v>1139</v>
      </c>
      <c r="E1902">
        <v>14</v>
      </c>
      <c r="F1902">
        <v>24</v>
      </c>
      <c r="G1902">
        <v>2</v>
      </c>
      <c r="H1902">
        <v>30</v>
      </c>
      <c r="I1902" t="s">
        <v>1137</v>
      </c>
      <c r="J1902">
        <f>cocinacsv[[#This Row],[Precio Unitario]]-cocinacsv[[#This Row],[Costo Unitario]]</f>
        <v>10</v>
      </c>
      <c r="K1902">
        <f>cocinacsv[[#This Row],[Precio Unitario]]</f>
        <v>24</v>
      </c>
      <c r="L1902" s="1">
        <f>(cocinacsv[[#This Row],[Ganancia neta]]*cocinacsv[[#This Row],[Cantidad Ordenada]])/(cocinacsv[[#This Row],[Precio Unitario]]*cocinacsv[[#This Row],[Cantidad Ordenada]])</f>
        <v>0.41666666666666669</v>
      </c>
      <c r="M1902">
        <f>cocinacsv[[#This Row],[Ganancia bruta]]*cocinacsv[[#This Row],[Cantidad Ordenada]]</f>
        <v>48</v>
      </c>
    </row>
    <row r="1903" spans="1:13" x14ac:dyDescent="0.25">
      <c r="A1903">
        <v>767</v>
      </c>
      <c r="B1903">
        <v>10</v>
      </c>
      <c r="C1903" t="s">
        <v>42</v>
      </c>
      <c r="D1903" t="s">
        <v>1155</v>
      </c>
      <c r="E1903">
        <v>13</v>
      </c>
      <c r="F1903">
        <v>21</v>
      </c>
      <c r="G1903">
        <v>3</v>
      </c>
      <c r="H1903">
        <v>43</v>
      </c>
      <c r="I1903" t="s">
        <v>1137</v>
      </c>
      <c r="J1903">
        <f>cocinacsv[[#This Row],[Precio Unitario]]-cocinacsv[[#This Row],[Costo Unitario]]</f>
        <v>8</v>
      </c>
      <c r="K1903">
        <f>cocinacsv[[#This Row],[Precio Unitario]]</f>
        <v>21</v>
      </c>
      <c r="L1903" s="1">
        <f>(cocinacsv[[#This Row],[Ganancia neta]]*cocinacsv[[#This Row],[Cantidad Ordenada]])/(cocinacsv[[#This Row],[Precio Unitario]]*cocinacsv[[#This Row],[Cantidad Ordenada]])</f>
        <v>0.38095238095238093</v>
      </c>
      <c r="M1903">
        <f>cocinacsv[[#This Row],[Ganancia bruta]]*cocinacsv[[#This Row],[Cantidad Ordenada]]</f>
        <v>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D81E-5D23-4FC4-9EA8-EAEDABFA32E1}">
  <dimension ref="A3:F772"/>
  <sheetViews>
    <sheetView workbookViewId="0">
      <selection activeCell="K17" sqref="K17"/>
    </sheetView>
  </sheetViews>
  <sheetFormatPr baseColWidth="10" defaultRowHeight="15" x14ac:dyDescent="0.25"/>
  <cols>
    <col min="1" max="1" width="17.5703125" bestFit="1" customWidth="1"/>
    <col min="2" max="2" width="18.42578125" bestFit="1" customWidth="1"/>
    <col min="3" max="3" width="29.85546875" bestFit="1" customWidth="1"/>
    <col min="4" max="4" width="14.7109375" customWidth="1"/>
    <col min="5" max="6" width="9.5703125" customWidth="1"/>
    <col min="7" max="8" width="6" bestFit="1" customWidth="1"/>
    <col min="9" max="9" width="12.5703125" bestFit="1" customWidth="1"/>
  </cols>
  <sheetData>
    <row r="3" spans="1:6" x14ac:dyDescent="0.25">
      <c r="A3" s="3" t="s">
        <v>1171</v>
      </c>
      <c r="B3" t="s">
        <v>1174</v>
      </c>
      <c r="C3" t="s">
        <v>1177</v>
      </c>
      <c r="E3" s="3" t="s">
        <v>1171</v>
      </c>
      <c r="F3" t="s">
        <v>1206</v>
      </c>
    </row>
    <row r="4" spans="1:6" x14ac:dyDescent="0.25">
      <c r="A4" s="4">
        <v>1</v>
      </c>
      <c r="B4">
        <v>138</v>
      </c>
      <c r="C4">
        <v>57</v>
      </c>
      <c r="E4" s="4">
        <v>1</v>
      </c>
      <c r="F4">
        <v>32</v>
      </c>
    </row>
    <row r="5" spans="1:6" x14ac:dyDescent="0.25">
      <c r="A5" s="4">
        <v>2</v>
      </c>
      <c r="B5">
        <v>58</v>
      </c>
      <c r="C5">
        <v>85</v>
      </c>
      <c r="E5" s="4">
        <v>2</v>
      </c>
      <c r="F5">
        <v>35</v>
      </c>
    </row>
    <row r="6" spans="1:6" x14ac:dyDescent="0.25">
      <c r="A6" s="4">
        <v>3</v>
      </c>
      <c r="B6">
        <v>165</v>
      </c>
      <c r="C6">
        <v>126</v>
      </c>
      <c r="E6" s="4">
        <v>3</v>
      </c>
      <c r="F6">
        <v>83</v>
      </c>
    </row>
    <row r="7" spans="1:6" x14ac:dyDescent="0.25">
      <c r="A7" s="4">
        <v>4</v>
      </c>
      <c r="B7">
        <v>183</v>
      </c>
      <c r="C7">
        <v>40</v>
      </c>
      <c r="E7" s="4">
        <v>4</v>
      </c>
      <c r="F7">
        <v>36</v>
      </c>
    </row>
    <row r="8" spans="1:6" x14ac:dyDescent="0.25">
      <c r="A8" s="4">
        <v>5</v>
      </c>
      <c r="B8">
        <v>67</v>
      </c>
      <c r="C8">
        <v>17</v>
      </c>
      <c r="E8" s="4">
        <v>5</v>
      </c>
      <c r="F8">
        <v>25</v>
      </c>
    </row>
    <row r="9" spans="1:6" x14ac:dyDescent="0.25">
      <c r="A9" s="4">
        <v>6</v>
      </c>
      <c r="B9">
        <v>70</v>
      </c>
      <c r="C9">
        <v>11</v>
      </c>
      <c r="E9" s="4">
        <v>6</v>
      </c>
      <c r="F9">
        <v>21</v>
      </c>
    </row>
    <row r="10" spans="1:6" x14ac:dyDescent="0.25">
      <c r="A10" s="4">
        <v>7</v>
      </c>
      <c r="B10">
        <v>172</v>
      </c>
      <c r="C10">
        <v>41</v>
      </c>
      <c r="E10" s="4">
        <v>7</v>
      </c>
      <c r="F10">
        <v>41</v>
      </c>
    </row>
    <row r="11" spans="1:6" x14ac:dyDescent="0.25">
      <c r="A11" s="4">
        <v>8</v>
      </c>
      <c r="B11">
        <v>242</v>
      </c>
      <c r="C11">
        <v>55</v>
      </c>
      <c r="E11" s="4">
        <v>8</v>
      </c>
      <c r="F11">
        <v>54</v>
      </c>
    </row>
    <row r="12" spans="1:6" x14ac:dyDescent="0.25">
      <c r="A12" s="4">
        <v>9</v>
      </c>
      <c r="B12">
        <v>169</v>
      </c>
      <c r="C12">
        <v>146</v>
      </c>
      <c r="E12" s="4">
        <v>9</v>
      </c>
      <c r="F12">
        <v>62</v>
      </c>
    </row>
    <row r="13" spans="1:6" x14ac:dyDescent="0.25">
      <c r="A13" s="4">
        <v>10</v>
      </c>
      <c r="B13">
        <v>148</v>
      </c>
      <c r="C13">
        <v>29</v>
      </c>
      <c r="E13" s="4">
        <v>10</v>
      </c>
      <c r="F13">
        <v>45</v>
      </c>
    </row>
    <row r="14" spans="1:6" x14ac:dyDescent="0.25">
      <c r="A14" s="4">
        <v>11</v>
      </c>
      <c r="B14">
        <v>88</v>
      </c>
      <c r="C14">
        <v>56</v>
      </c>
      <c r="E14" s="4">
        <v>11</v>
      </c>
      <c r="F14">
        <v>34</v>
      </c>
    </row>
    <row r="15" spans="1:6" x14ac:dyDescent="0.25">
      <c r="A15" s="4">
        <v>12</v>
      </c>
      <c r="B15">
        <v>326</v>
      </c>
      <c r="C15">
        <v>95</v>
      </c>
      <c r="E15" s="4">
        <v>12</v>
      </c>
      <c r="F15">
        <v>84</v>
      </c>
    </row>
    <row r="16" spans="1:6" x14ac:dyDescent="0.25">
      <c r="A16" s="4">
        <v>13</v>
      </c>
      <c r="B16">
        <v>87</v>
      </c>
      <c r="C16">
        <v>59</v>
      </c>
      <c r="E16" s="4">
        <v>13</v>
      </c>
      <c r="F16">
        <v>17</v>
      </c>
    </row>
    <row r="17" spans="1:6" x14ac:dyDescent="0.25">
      <c r="A17" s="4">
        <v>14</v>
      </c>
      <c r="B17">
        <v>129</v>
      </c>
      <c r="C17">
        <v>154</v>
      </c>
      <c r="E17" s="4">
        <v>14</v>
      </c>
      <c r="F17">
        <v>64</v>
      </c>
    </row>
    <row r="18" spans="1:6" x14ac:dyDescent="0.25">
      <c r="A18" s="4">
        <v>15</v>
      </c>
      <c r="B18">
        <v>224</v>
      </c>
      <c r="C18">
        <v>103</v>
      </c>
      <c r="E18" s="4">
        <v>15</v>
      </c>
      <c r="F18">
        <v>50</v>
      </c>
    </row>
    <row r="19" spans="1:6" x14ac:dyDescent="0.25">
      <c r="A19" s="4">
        <v>16</v>
      </c>
      <c r="B19">
        <v>28</v>
      </c>
      <c r="C19">
        <v>38</v>
      </c>
      <c r="E19" s="4">
        <v>16</v>
      </c>
      <c r="F19">
        <v>16</v>
      </c>
    </row>
    <row r="20" spans="1:6" x14ac:dyDescent="0.25">
      <c r="A20" s="4">
        <v>17</v>
      </c>
      <c r="B20">
        <v>137</v>
      </c>
      <c r="C20">
        <v>158</v>
      </c>
      <c r="E20" s="4">
        <v>17</v>
      </c>
      <c r="F20">
        <v>44</v>
      </c>
    </row>
    <row r="21" spans="1:6" x14ac:dyDescent="0.25">
      <c r="A21" s="4">
        <v>18</v>
      </c>
      <c r="B21">
        <v>251</v>
      </c>
      <c r="C21">
        <v>134</v>
      </c>
      <c r="E21" s="4">
        <v>18</v>
      </c>
      <c r="F21">
        <v>76</v>
      </c>
    </row>
    <row r="22" spans="1:6" x14ac:dyDescent="0.25">
      <c r="A22" s="4">
        <v>19</v>
      </c>
      <c r="B22">
        <v>80</v>
      </c>
      <c r="C22">
        <v>44</v>
      </c>
      <c r="E22" s="4">
        <v>19</v>
      </c>
      <c r="F22">
        <v>25</v>
      </c>
    </row>
    <row r="23" spans="1:6" x14ac:dyDescent="0.25">
      <c r="A23" s="4">
        <v>20</v>
      </c>
      <c r="B23">
        <v>178</v>
      </c>
      <c r="C23">
        <v>70</v>
      </c>
      <c r="E23" s="4">
        <v>20</v>
      </c>
      <c r="F23">
        <v>50</v>
      </c>
    </row>
    <row r="24" spans="1:6" x14ac:dyDescent="0.25">
      <c r="A24" s="4">
        <v>21</v>
      </c>
      <c r="B24">
        <v>274</v>
      </c>
      <c r="C24">
        <v>152</v>
      </c>
      <c r="E24" s="4">
        <v>21</v>
      </c>
      <c r="F24">
        <v>71</v>
      </c>
    </row>
    <row r="25" spans="1:6" x14ac:dyDescent="0.25">
      <c r="A25" s="4">
        <v>22</v>
      </c>
      <c r="B25">
        <v>213</v>
      </c>
      <c r="C25">
        <v>123</v>
      </c>
      <c r="E25" s="4">
        <v>22</v>
      </c>
      <c r="F25">
        <v>68</v>
      </c>
    </row>
    <row r="26" spans="1:6" x14ac:dyDescent="0.25">
      <c r="A26" s="4">
        <v>23</v>
      </c>
      <c r="B26">
        <v>138</v>
      </c>
      <c r="C26">
        <v>63</v>
      </c>
      <c r="E26" s="4">
        <v>23</v>
      </c>
      <c r="F26">
        <v>27</v>
      </c>
    </row>
    <row r="27" spans="1:6" x14ac:dyDescent="0.25">
      <c r="A27" s="4">
        <v>24</v>
      </c>
      <c r="B27">
        <v>233</v>
      </c>
      <c r="C27">
        <v>180</v>
      </c>
      <c r="E27" s="4">
        <v>24</v>
      </c>
      <c r="F27">
        <v>71</v>
      </c>
    </row>
    <row r="28" spans="1:6" x14ac:dyDescent="0.25">
      <c r="A28" s="4">
        <v>25</v>
      </c>
      <c r="B28">
        <v>34</v>
      </c>
      <c r="C28">
        <v>35</v>
      </c>
      <c r="E28" s="4">
        <v>25</v>
      </c>
      <c r="F28">
        <v>20</v>
      </c>
    </row>
    <row r="29" spans="1:6" x14ac:dyDescent="0.25">
      <c r="A29" s="4">
        <v>26</v>
      </c>
      <c r="B29">
        <v>126</v>
      </c>
      <c r="C29">
        <v>109</v>
      </c>
      <c r="E29" s="4">
        <v>26</v>
      </c>
      <c r="F29">
        <v>37</v>
      </c>
    </row>
    <row r="30" spans="1:6" x14ac:dyDescent="0.25">
      <c r="A30" s="4">
        <v>27</v>
      </c>
      <c r="B30">
        <v>61</v>
      </c>
      <c r="C30">
        <v>55</v>
      </c>
      <c r="E30" s="4">
        <v>27</v>
      </c>
      <c r="F30">
        <v>36</v>
      </c>
    </row>
    <row r="31" spans="1:6" x14ac:dyDescent="0.25">
      <c r="A31" s="4">
        <v>28</v>
      </c>
      <c r="B31">
        <v>94</v>
      </c>
      <c r="C31">
        <v>56</v>
      </c>
      <c r="E31" s="4">
        <v>28</v>
      </c>
      <c r="F31">
        <v>27</v>
      </c>
    </row>
    <row r="32" spans="1:6" x14ac:dyDescent="0.25">
      <c r="A32" s="4">
        <v>29</v>
      </c>
      <c r="B32">
        <v>173</v>
      </c>
      <c r="C32">
        <v>71</v>
      </c>
      <c r="E32" s="4">
        <v>29</v>
      </c>
      <c r="F32">
        <v>44</v>
      </c>
    </row>
    <row r="33" spans="1:6" x14ac:dyDescent="0.25">
      <c r="A33" s="4">
        <v>30</v>
      </c>
      <c r="B33">
        <v>112</v>
      </c>
      <c r="C33">
        <v>69</v>
      </c>
      <c r="E33" s="4">
        <v>30</v>
      </c>
      <c r="F33">
        <v>27</v>
      </c>
    </row>
    <row r="34" spans="1:6" x14ac:dyDescent="0.25">
      <c r="A34" s="4">
        <v>31</v>
      </c>
      <c r="B34">
        <v>67</v>
      </c>
      <c r="C34">
        <v>105</v>
      </c>
      <c r="E34" s="4">
        <v>31</v>
      </c>
      <c r="F34">
        <v>28</v>
      </c>
    </row>
    <row r="35" spans="1:6" x14ac:dyDescent="0.25">
      <c r="A35" s="4">
        <v>32</v>
      </c>
      <c r="B35">
        <v>211</v>
      </c>
      <c r="C35">
        <v>128</v>
      </c>
      <c r="E35" s="4">
        <v>32</v>
      </c>
      <c r="F35">
        <v>64</v>
      </c>
    </row>
    <row r="36" spans="1:6" x14ac:dyDescent="0.25">
      <c r="A36" s="4">
        <v>33</v>
      </c>
      <c r="B36">
        <v>306</v>
      </c>
      <c r="C36">
        <v>130</v>
      </c>
      <c r="E36" s="4">
        <v>33</v>
      </c>
      <c r="F36">
        <v>71</v>
      </c>
    </row>
    <row r="37" spans="1:6" x14ac:dyDescent="0.25">
      <c r="A37" s="4">
        <v>34</v>
      </c>
      <c r="B37">
        <v>112</v>
      </c>
      <c r="C37">
        <v>65</v>
      </c>
      <c r="E37" s="4">
        <v>34</v>
      </c>
      <c r="F37">
        <v>35</v>
      </c>
    </row>
    <row r="38" spans="1:6" x14ac:dyDescent="0.25">
      <c r="A38" s="4">
        <v>35</v>
      </c>
      <c r="B38">
        <v>214</v>
      </c>
      <c r="C38">
        <v>65</v>
      </c>
      <c r="E38" s="4">
        <v>35</v>
      </c>
      <c r="F38">
        <v>74</v>
      </c>
    </row>
    <row r="39" spans="1:6" x14ac:dyDescent="0.25">
      <c r="A39" s="4">
        <v>36</v>
      </c>
      <c r="B39">
        <v>30</v>
      </c>
      <c r="C39">
        <v>38</v>
      </c>
      <c r="E39" s="4">
        <v>36</v>
      </c>
      <c r="F39">
        <v>18</v>
      </c>
    </row>
    <row r="40" spans="1:6" x14ac:dyDescent="0.25">
      <c r="A40" s="4">
        <v>37</v>
      </c>
      <c r="B40">
        <v>21</v>
      </c>
      <c r="C40">
        <v>47</v>
      </c>
      <c r="E40" s="4">
        <v>37</v>
      </c>
      <c r="F40">
        <v>13</v>
      </c>
    </row>
    <row r="41" spans="1:6" x14ac:dyDescent="0.25">
      <c r="A41" s="4">
        <v>38</v>
      </c>
      <c r="B41">
        <v>235</v>
      </c>
      <c r="C41">
        <v>98</v>
      </c>
      <c r="E41" s="4">
        <v>38</v>
      </c>
      <c r="F41">
        <v>62</v>
      </c>
    </row>
    <row r="42" spans="1:6" x14ac:dyDescent="0.25">
      <c r="A42" s="4">
        <v>39</v>
      </c>
      <c r="B42">
        <v>108</v>
      </c>
      <c r="C42">
        <v>57</v>
      </c>
      <c r="E42" s="4">
        <v>39</v>
      </c>
      <c r="F42">
        <v>22</v>
      </c>
    </row>
    <row r="43" spans="1:6" x14ac:dyDescent="0.25">
      <c r="A43" s="4">
        <v>40</v>
      </c>
      <c r="B43">
        <v>148</v>
      </c>
      <c r="C43">
        <v>78</v>
      </c>
      <c r="E43" s="4">
        <v>40</v>
      </c>
      <c r="F43">
        <v>53</v>
      </c>
    </row>
    <row r="44" spans="1:6" x14ac:dyDescent="0.25">
      <c r="A44" s="4">
        <v>41</v>
      </c>
      <c r="B44">
        <v>204</v>
      </c>
      <c r="C44">
        <v>89</v>
      </c>
      <c r="E44" s="4">
        <v>41</v>
      </c>
      <c r="F44">
        <v>52</v>
      </c>
    </row>
    <row r="45" spans="1:6" x14ac:dyDescent="0.25">
      <c r="A45" s="4">
        <v>42</v>
      </c>
      <c r="B45">
        <v>102</v>
      </c>
      <c r="C45">
        <v>69</v>
      </c>
      <c r="E45" s="4">
        <v>42</v>
      </c>
      <c r="F45">
        <v>38</v>
      </c>
    </row>
    <row r="46" spans="1:6" x14ac:dyDescent="0.25">
      <c r="A46" s="4">
        <v>43</v>
      </c>
      <c r="B46">
        <v>203</v>
      </c>
      <c r="C46">
        <v>146</v>
      </c>
      <c r="E46" s="4">
        <v>43</v>
      </c>
      <c r="F46">
        <v>72</v>
      </c>
    </row>
    <row r="47" spans="1:6" x14ac:dyDescent="0.25">
      <c r="A47" s="4">
        <v>44</v>
      </c>
      <c r="B47">
        <v>122</v>
      </c>
      <c r="C47">
        <v>85</v>
      </c>
      <c r="E47" s="4">
        <v>44</v>
      </c>
      <c r="F47">
        <v>43</v>
      </c>
    </row>
    <row r="48" spans="1:6" x14ac:dyDescent="0.25">
      <c r="A48" s="4">
        <v>45</v>
      </c>
      <c r="B48">
        <v>54</v>
      </c>
      <c r="C48">
        <v>47</v>
      </c>
      <c r="E48" s="4">
        <v>45</v>
      </c>
      <c r="F48">
        <v>10</v>
      </c>
    </row>
    <row r="49" spans="1:6" x14ac:dyDescent="0.25">
      <c r="A49" s="4">
        <v>46</v>
      </c>
      <c r="B49">
        <v>140</v>
      </c>
      <c r="C49">
        <v>86</v>
      </c>
      <c r="E49" s="4">
        <v>46</v>
      </c>
      <c r="F49">
        <v>52</v>
      </c>
    </row>
    <row r="50" spans="1:6" x14ac:dyDescent="0.25">
      <c r="A50" s="4">
        <v>47</v>
      </c>
      <c r="B50">
        <v>109</v>
      </c>
      <c r="C50">
        <v>87</v>
      </c>
      <c r="E50" s="4">
        <v>47</v>
      </c>
      <c r="F50">
        <v>46</v>
      </c>
    </row>
    <row r="51" spans="1:6" x14ac:dyDescent="0.25">
      <c r="A51" s="4">
        <v>48</v>
      </c>
      <c r="B51">
        <v>158</v>
      </c>
      <c r="C51">
        <v>124</v>
      </c>
      <c r="E51" s="4">
        <v>48</v>
      </c>
      <c r="F51">
        <v>49</v>
      </c>
    </row>
    <row r="52" spans="1:6" x14ac:dyDescent="0.25">
      <c r="A52" s="4">
        <v>49</v>
      </c>
      <c r="B52">
        <v>186</v>
      </c>
      <c r="C52">
        <v>81</v>
      </c>
      <c r="E52" s="4">
        <v>49</v>
      </c>
      <c r="F52">
        <v>43</v>
      </c>
    </row>
    <row r="53" spans="1:6" x14ac:dyDescent="0.25">
      <c r="A53" s="4">
        <v>50</v>
      </c>
      <c r="B53">
        <v>76</v>
      </c>
      <c r="C53">
        <v>21</v>
      </c>
      <c r="E53" s="4">
        <v>50</v>
      </c>
      <c r="F53">
        <v>32</v>
      </c>
    </row>
    <row r="54" spans="1:6" x14ac:dyDescent="0.25">
      <c r="A54" s="4">
        <v>51</v>
      </c>
      <c r="B54">
        <v>225</v>
      </c>
      <c r="C54">
        <v>164</v>
      </c>
      <c r="E54" s="4">
        <v>51</v>
      </c>
      <c r="F54">
        <v>57</v>
      </c>
    </row>
    <row r="55" spans="1:6" x14ac:dyDescent="0.25">
      <c r="A55" s="4">
        <v>52</v>
      </c>
      <c r="B55">
        <v>263</v>
      </c>
      <c r="C55">
        <v>62</v>
      </c>
      <c r="E55" s="4">
        <v>52</v>
      </c>
      <c r="F55">
        <v>59</v>
      </c>
    </row>
    <row r="56" spans="1:6" x14ac:dyDescent="0.25">
      <c r="A56" s="4">
        <v>53</v>
      </c>
      <c r="B56">
        <v>267</v>
      </c>
      <c r="C56">
        <v>112</v>
      </c>
      <c r="E56" s="4">
        <v>53</v>
      </c>
      <c r="F56">
        <v>54</v>
      </c>
    </row>
    <row r="57" spans="1:6" x14ac:dyDescent="0.25">
      <c r="A57" s="4">
        <v>54</v>
      </c>
      <c r="B57">
        <v>187</v>
      </c>
      <c r="C57">
        <v>203</v>
      </c>
      <c r="E57" s="4">
        <v>54</v>
      </c>
      <c r="F57">
        <v>70</v>
      </c>
    </row>
    <row r="58" spans="1:6" x14ac:dyDescent="0.25">
      <c r="A58" s="4">
        <v>55</v>
      </c>
      <c r="B58">
        <v>255</v>
      </c>
      <c r="C58">
        <v>96</v>
      </c>
      <c r="E58" s="4">
        <v>55</v>
      </c>
      <c r="F58">
        <v>75</v>
      </c>
    </row>
    <row r="59" spans="1:6" x14ac:dyDescent="0.25">
      <c r="A59" s="4">
        <v>56</v>
      </c>
      <c r="B59">
        <v>48</v>
      </c>
      <c r="C59">
        <v>78</v>
      </c>
      <c r="E59" s="4">
        <v>56</v>
      </c>
      <c r="F59">
        <v>28</v>
      </c>
    </row>
    <row r="60" spans="1:6" x14ac:dyDescent="0.25">
      <c r="A60" s="4">
        <v>57</v>
      </c>
      <c r="B60">
        <v>169</v>
      </c>
      <c r="C60">
        <v>68</v>
      </c>
      <c r="E60" s="4">
        <v>57</v>
      </c>
      <c r="F60">
        <v>81</v>
      </c>
    </row>
    <row r="61" spans="1:6" x14ac:dyDescent="0.25">
      <c r="A61" s="4">
        <v>58</v>
      </c>
      <c r="B61">
        <v>82</v>
      </c>
      <c r="C61">
        <v>73</v>
      </c>
      <c r="E61" s="4">
        <v>58</v>
      </c>
      <c r="F61">
        <v>25</v>
      </c>
    </row>
    <row r="62" spans="1:6" x14ac:dyDescent="0.25">
      <c r="A62" s="4">
        <v>59</v>
      </c>
      <c r="B62">
        <v>160</v>
      </c>
      <c r="C62">
        <v>48</v>
      </c>
      <c r="E62" s="4">
        <v>59</v>
      </c>
      <c r="F62">
        <v>60</v>
      </c>
    </row>
    <row r="63" spans="1:6" x14ac:dyDescent="0.25">
      <c r="A63" s="4">
        <v>60</v>
      </c>
      <c r="B63">
        <v>102</v>
      </c>
      <c r="C63">
        <v>43</v>
      </c>
      <c r="E63" s="4">
        <v>60</v>
      </c>
      <c r="F63">
        <v>30</v>
      </c>
    </row>
    <row r="64" spans="1:6" x14ac:dyDescent="0.25">
      <c r="A64" s="4">
        <v>61</v>
      </c>
      <c r="B64">
        <v>242</v>
      </c>
      <c r="C64">
        <v>159</v>
      </c>
      <c r="E64" s="4">
        <v>61</v>
      </c>
      <c r="F64">
        <v>69</v>
      </c>
    </row>
    <row r="65" spans="1:6" x14ac:dyDescent="0.25">
      <c r="A65" s="4">
        <v>62</v>
      </c>
      <c r="B65">
        <v>148</v>
      </c>
      <c r="C65">
        <v>155</v>
      </c>
      <c r="E65" s="4">
        <v>62</v>
      </c>
      <c r="F65">
        <v>48</v>
      </c>
    </row>
    <row r="66" spans="1:6" x14ac:dyDescent="0.25">
      <c r="A66" s="4">
        <v>63</v>
      </c>
      <c r="B66">
        <v>55</v>
      </c>
      <c r="C66">
        <v>30</v>
      </c>
      <c r="E66" s="4">
        <v>63</v>
      </c>
      <c r="F66">
        <v>33</v>
      </c>
    </row>
    <row r="67" spans="1:6" x14ac:dyDescent="0.25">
      <c r="A67" s="4">
        <v>64</v>
      </c>
      <c r="B67">
        <v>288</v>
      </c>
      <c r="C67">
        <v>82</v>
      </c>
      <c r="E67" s="4">
        <v>64</v>
      </c>
      <c r="F67">
        <v>59</v>
      </c>
    </row>
    <row r="68" spans="1:6" x14ac:dyDescent="0.25">
      <c r="A68" s="4">
        <v>65</v>
      </c>
      <c r="B68">
        <v>196</v>
      </c>
      <c r="C68">
        <v>155</v>
      </c>
      <c r="E68" s="4">
        <v>65</v>
      </c>
      <c r="F68">
        <v>71</v>
      </c>
    </row>
    <row r="69" spans="1:6" x14ac:dyDescent="0.25">
      <c r="A69" s="4">
        <v>66</v>
      </c>
      <c r="B69">
        <v>210</v>
      </c>
      <c r="C69">
        <v>114</v>
      </c>
      <c r="E69" s="4">
        <v>66</v>
      </c>
      <c r="F69">
        <v>57</v>
      </c>
    </row>
    <row r="70" spans="1:6" x14ac:dyDescent="0.25">
      <c r="A70" s="4">
        <v>67</v>
      </c>
      <c r="B70">
        <v>256</v>
      </c>
      <c r="C70">
        <v>131</v>
      </c>
      <c r="E70" s="4">
        <v>67</v>
      </c>
      <c r="F70">
        <v>80</v>
      </c>
    </row>
    <row r="71" spans="1:6" x14ac:dyDescent="0.25">
      <c r="A71" s="4">
        <v>68</v>
      </c>
      <c r="B71">
        <v>218</v>
      </c>
      <c r="C71">
        <v>145</v>
      </c>
      <c r="E71" s="4">
        <v>68</v>
      </c>
      <c r="F71">
        <v>64</v>
      </c>
    </row>
    <row r="72" spans="1:6" x14ac:dyDescent="0.25">
      <c r="A72" s="4">
        <v>69</v>
      </c>
      <c r="B72">
        <v>234</v>
      </c>
      <c r="C72">
        <v>92</v>
      </c>
      <c r="E72" s="4">
        <v>69</v>
      </c>
      <c r="F72">
        <v>47</v>
      </c>
    </row>
    <row r="73" spans="1:6" x14ac:dyDescent="0.25">
      <c r="A73" s="4">
        <v>70</v>
      </c>
      <c r="B73">
        <v>118</v>
      </c>
      <c r="C73">
        <v>40</v>
      </c>
      <c r="E73" s="4">
        <v>70</v>
      </c>
      <c r="F73">
        <v>35</v>
      </c>
    </row>
    <row r="74" spans="1:6" x14ac:dyDescent="0.25">
      <c r="A74" s="4">
        <v>71</v>
      </c>
      <c r="B74">
        <v>136</v>
      </c>
      <c r="C74">
        <v>49</v>
      </c>
      <c r="E74" s="4">
        <v>71</v>
      </c>
      <c r="F74">
        <v>32</v>
      </c>
    </row>
    <row r="75" spans="1:6" x14ac:dyDescent="0.25">
      <c r="A75" s="4">
        <v>72</v>
      </c>
      <c r="B75">
        <v>75</v>
      </c>
      <c r="C75">
        <v>54</v>
      </c>
      <c r="E75" s="4">
        <v>72</v>
      </c>
      <c r="F75">
        <v>23</v>
      </c>
    </row>
    <row r="76" spans="1:6" x14ac:dyDescent="0.25">
      <c r="A76" s="4">
        <v>73</v>
      </c>
      <c r="B76">
        <v>81</v>
      </c>
      <c r="C76">
        <v>20</v>
      </c>
      <c r="E76" s="4">
        <v>73</v>
      </c>
      <c r="F76">
        <v>16</v>
      </c>
    </row>
    <row r="77" spans="1:6" x14ac:dyDescent="0.25">
      <c r="A77" s="4">
        <v>74</v>
      </c>
      <c r="B77">
        <v>218</v>
      </c>
      <c r="C77">
        <v>100</v>
      </c>
      <c r="E77" s="4">
        <v>74</v>
      </c>
      <c r="F77">
        <v>54</v>
      </c>
    </row>
    <row r="78" spans="1:6" x14ac:dyDescent="0.25">
      <c r="A78" s="4">
        <v>75</v>
      </c>
      <c r="B78">
        <v>109</v>
      </c>
      <c r="C78">
        <v>51</v>
      </c>
      <c r="E78" s="4">
        <v>75</v>
      </c>
      <c r="F78">
        <v>39</v>
      </c>
    </row>
    <row r="79" spans="1:6" x14ac:dyDescent="0.25">
      <c r="A79" s="4">
        <v>76</v>
      </c>
      <c r="B79">
        <v>158</v>
      </c>
      <c r="C79">
        <v>97</v>
      </c>
      <c r="E79" s="4">
        <v>76</v>
      </c>
      <c r="F79">
        <v>57</v>
      </c>
    </row>
    <row r="80" spans="1:6" x14ac:dyDescent="0.25">
      <c r="A80" s="4">
        <v>77</v>
      </c>
      <c r="B80">
        <v>99</v>
      </c>
      <c r="C80">
        <v>97</v>
      </c>
      <c r="E80" s="4">
        <v>77</v>
      </c>
      <c r="F80">
        <v>44</v>
      </c>
    </row>
    <row r="81" spans="1:6" x14ac:dyDescent="0.25">
      <c r="A81" s="4">
        <v>78</v>
      </c>
      <c r="B81">
        <v>57</v>
      </c>
      <c r="C81">
        <v>54</v>
      </c>
      <c r="E81" s="4">
        <v>78</v>
      </c>
      <c r="F81">
        <v>11</v>
      </c>
    </row>
    <row r="82" spans="1:6" x14ac:dyDescent="0.25">
      <c r="A82" s="4">
        <v>79</v>
      </c>
      <c r="B82">
        <v>309</v>
      </c>
      <c r="C82">
        <v>96</v>
      </c>
      <c r="E82" s="4">
        <v>79</v>
      </c>
      <c r="F82">
        <v>62</v>
      </c>
    </row>
    <row r="83" spans="1:6" x14ac:dyDescent="0.25">
      <c r="A83" s="4">
        <v>80</v>
      </c>
      <c r="B83">
        <v>121</v>
      </c>
      <c r="C83">
        <v>67</v>
      </c>
      <c r="E83" s="4">
        <v>80</v>
      </c>
      <c r="F83">
        <v>44</v>
      </c>
    </row>
    <row r="84" spans="1:6" x14ac:dyDescent="0.25">
      <c r="A84" s="4">
        <v>81</v>
      </c>
      <c r="B84">
        <v>62</v>
      </c>
      <c r="C84">
        <v>59</v>
      </c>
      <c r="E84" s="4">
        <v>81</v>
      </c>
      <c r="F84">
        <v>19</v>
      </c>
    </row>
    <row r="85" spans="1:6" x14ac:dyDescent="0.25">
      <c r="A85" s="4">
        <v>82</v>
      </c>
      <c r="B85">
        <v>80</v>
      </c>
      <c r="C85">
        <v>19</v>
      </c>
      <c r="E85" s="4">
        <v>82</v>
      </c>
      <c r="F85">
        <v>33</v>
      </c>
    </row>
    <row r="86" spans="1:6" x14ac:dyDescent="0.25">
      <c r="A86" s="4">
        <v>83</v>
      </c>
      <c r="B86">
        <v>170</v>
      </c>
      <c r="C86">
        <v>94</v>
      </c>
      <c r="E86" s="4">
        <v>83</v>
      </c>
      <c r="F86">
        <v>47</v>
      </c>
    </row>
    <row r="87" spans="1:6" x14ac:dyDescent="0.25">
      <c r="A87" s="4">
        <v>84</v>
      </c>
      <c r="B87">
        <v>60</v>
      </c>
      <c r="C87">
        <v>10</v>
      </c>
      <c r="E87" s="4">
        <v>84</v>
      </c>
      <c r="F87">
        <v>18</v>
      </c>
    </row>
    <row r="88" spans="1:6" x14ac:dyDescent="0.25">
      <c r="A88" s="4">
        <v>85</v>
      </c>
      <c r="B88">
        <v>208</v>
      </c>
      <c r="C88">
        <v>142</v>
      </c>
      <c r="E88" s="4">
        <v>85</v>
      </c>
      <c r="F88">
        <v>69</v>
      </c>
    </row>
    <row r="89" spans="1:6" x14ac:dyDescent="0.25">
      <c r="A89" s="4">
        <v>86</v>
      </c>
      <c r="B89">
        <v>50</v>
      </c>
      <c r="C89">
        <v>8</v>
      </c>
      <c r="E89" s="4">
        <v>86</v>
      </c>
      <c r="F89">
        <v>15</v>
      </c>
    </row>
    <row r="90" spans="1:6" x14ac:dyDescent="0.25">
      <c r="A90" s="4">
        <v>87</v>
      </c>
      <c r="B90">
        <v>99</v>
      </c>
      <c r="C90">
        <v>71</v>
      </c>
      <c r="E90" s="4">
        <v>87</v>
      </c>
      <c r="F90">
        <v>48</v>
      </c>
    </row>
    <row r="91" spans="1:6" x14ac:dyDescent="0.25">
      <c r="A91" s="4">
        <v>88</v>
      </c>
      <c r="B91">
        <v>123</v>
      </c>
      <c r="C91">
        <v>117</v>
      </c>
      <c r="E91" s="4">
        <v>88</v>
      </c>
      <c r="F91">
        <v>51</v>
      </c>
    </row>
    <row r="92" spans="1:6" x14ac:dyDescent="0.25">
      <c r="A92" s="4">
        <v>89</v>
      </c>
      <c r="B92">
        <v>159</v>
      </c>
      <c r="C92">
        <v>142</v>
      </c>
      <c r="E92" s="4">
        <v>89</v>
      </c>
      <c r="F92">
        <v>47</v>
      </c>
    </row>
    <row r="93" spans="1:6" x14ac:dyDescent="0.25">
      <c r="A93" s="4">
        <v>90</v>
      </c>
      <c r="B93">
        <v>34</v>
      </c>
      <c r="C93">
        <v>48</v>
      </c>
      <c r="E93" s="4">
        <v>90</v>
      </c>
      <c r="F93">
        <v>20</v>
      </c>
    </row>
    <row r="94" spans="1:6" x14ac:dyDescent="0.25">
      <c r="A94" s="4">
        <v>91</v>
      </c>
      <c r="B94">
        <v>293</v>
      </c>
      <c r="C94">
        <v>132</v>
      </c>
      <c r="E94" s="4">
        <v>91</v>
      </c>
      <c r="F94">
        <v>63</v>
      </c>
    </row>
    <row r="95" spans="1:6" x14ac:dyDescent="0.25">
      <c r="A95" s="4">
        <v>92</v>
      </c>
      <c r="B95">
        <v>82</v>
      </c>
      <c r="C95">
        <v>42</v>
      </c>
      <c r="E95" s="4">
        <v>92</v>
      </c>
      <c r="F95">
        <v>31</v>
      </c>
    </row>
    <row r="96" spans="1:6" x14ac:dyDescent="0.25">
      <c r="A96" s="4">
        <v>93</v>
      </c>
      <c r="B96">
        <v>29</v>
      </c>
      <c r="C96">
        <v>18</v>
      </c>
      <c r="E96" s="4">
        <v>93</v>
      </c>
      <c r="F96">
        <v>17</v>
      </c>
    </row>
    <row r="97" spans="1:6" x14ac:dyDescent="0.25">
      <c r="A97" s="4">
        <v>94</v>
      </c>
      <c r="B97">
        <v>253</v>
      </c>
      <c r="C97">
        <v>129</v>
      </c>
      <c r="E97" s="4">
        <v>94</v>
      </c>
      <c r="F97">
        <v>57</v>
      </c>
    </row>
    <row r="98" spans="1:6" x14ac:dyDescent="0.25">
      <c r="A98" s="4">
        <v>95</v>
      </c>
      <c r="B98">
        <v>153</v>
      </c>
      <c r="C98">
        <v>41</v>
      </c>
      <c r="E98" s="4">
        <v>95</v>
      </c>
      <c r="F98">
        <v>30</v>
      </c>
    </row>
    <row r="99" spans="1:6" x14ac:dyDescent="0.25">
      <c r="A99" s="4">
        <v>96</v>
      </c>
      <c r="B99">
        <v>176</v>
      </c>
      <c r="C99">
        <v>76</v>
      </c>
      <c r="E99" s="4">
        <v>96</v>
      </c>
      <c r="F99">
        <v>45</v>
      </c>
    </row>
    <row r="100" spans="1:6" x14ac:dyDescent="0.25">
      <c r="A100" s="4">
        <v>97</v>
      </c>
      <c r="B100">
        <v>188</v>
      </c>
      <c r="C100">
        <v>79</v>
      </c>
      <c r="E100" s="4">
        <v>97</v>
      </c>
      <c r="F100">
        <v>47</v>
      </c>
    </row>
    <row r="101" spans="1:6" x14ac:dyDescent="0.25">
      <c r="A101" s="4">
        <v>98</v>
      </c>
      <c r="B101">
        <v>166</v>
      </c>
      <c r="C101">
        <v>140</v>
      </c>
      <c r="E101" s="4">
        <v>98</v>
      </c>
      <c r="F101">
        <v>40</v>
      </c>
    </row>
    <row r="102" spans="1:6" x14ac:dyDescent="0.25">
      <c r="A102" s="4">
        <v>99</v>
      </c>
      <c r="B102">
        <v>139</v>
      </c>
      <c r="C102">
        <v>86</v>
      </c>
      <c r="E102" s="4">
        <v>99</v>
      </c>
      <c r="F102">
        <v>65</v>
      </c>
    </row>
    <row r="103" spans="1:6" x14ac:dyDescent="0.25">
      <c r="A103" s="4">
        <v>100</v>
      </c>
      <c r="B103">
        <v>166</v>
      </c>
      <c r="C103">
        <v>103</v>
      </c>
      <c r="E103" s="4">
        <v>100</v>
      </c>
      <c r="F103">
        <v>42</v>
      </c>
    </row>
    <row r="104" spans="1:6" x14ac:dyDescent="0.25">
      <c r="A104" s="4">
        <v>101</v>
      </c>
      <c r="B104">
        <v>138</v>
      </c>
      <c r="C104">
        <v>134</v>
      </c>
      <c r="E104" s="4">
        <v>101</v>
      </c>
      <c r="F104">
        <v>68</v>
      </c>
    </row>
    <row r="105" spans="1:6" x14ac:dyDescent="0.25">
      <c r="A105" s="4">
        <v>102</v>
      </c>
      <c r="B105">
        <v>171</v>
      </c>
      <c r="C105">
        <v>46</v>
      </c>
      <c r="E105" s="4">
        <v>102</v>
      </c>
      <c r="F105">
        <v>33</v>
      </c>
    </row>
    <row r="106" spans="1:6" x14ac:dyDescent="0.25">
      <c r="A106" s="4">
        <v>103</v>
      </c>
      <c r="B106">
        <v>73</v>
      </c>
      <c r="C106">
        <v>99</v>
      </c>
      <c r="E106" s="4">
        <v>103</v>
      </c>
      <c r="F106">
        <v>43</v>
      </c>
    </row>
    <row r="107" spans="1:6" x14ac:dyDescent="0.25">
      <c r="A107" s="4">
        <v>104</v>
      </c>
      <c r="B107">
        <v>77</v>
      </c>
      <c r="C107">
        <v>55</v>
      </c>
      <c r="E107" s="4">
        <v>104</v>
      </c>
      <c r="F107">
        <v>33</v>
      </c>
    </row>
    <row r="108" spans="1:6" x14ac:dyDescent="0.25">
      <c r="A108" s="4">
        <v>105</v>
      </c>
      <c r="B108">
        <v>141</v>
      </c>
      <c r="C108">
        <v>43</v>
      </c>
      <c r="E108" s="4">
        <v>105</v>
      </c>
      <c r="F108">
        <v>28</v>
      </c>
    </row>
    <row r="109" spans="1:6" x14ac:dyDescent="0.25">
      <c r="A109" s="4">
        <v>106</v>
      </c>
      <c r="B109">
        <v>68</v>
      </c>
      <c r="C109">
        <v>29</v>
      </c>
      <c r="E109" s="4">
        <v>106</v>
      </c>
      <c r="F109">
        <v>20</v>
      </c>
    </row>
    <row r="110" spans="1:6" x14ac:dyDescent="0.25">
      <c r="A110" s="4">
        <v>107</v>
      </c>
      <c r="B110">
        <v>253</v>
      </c>
      <c r="C110">
        <v>141</v>
      </c>
      <c r="E110" s="4">
        <v>107</v>
      </c>
      <c r="F110">
        <v>56</v>
      </c>
    </row>
    <row r="111" spans="1:6" x14ac:dyDescent="0.25">
      <c r="A111" s="4">
        <v>108</v>
      </c>
      <c r="B111">
        <v>124</v>
      </c>
      <c r="C111">
        <v>115</v>
      </c>
      <c r="E111" s="4">
        <v>108</v>
      </c>
      <c r="F111">
        <v>55</v>
      </c>
    </row>
    <row r="112" spans="1:6" x14ac:dyDescent="0.25">
      <c r="A112" s="4">
        <v>109</v>
      </c>
      <c r="B112">
        <v>169</v>
      </c>
      <c r="C112">
        <v>118</v>
      </c>
      <c r="E112" s="4">
        <v>109</v>
      </c>
      <c r="F112">
        <v>47</v>
      </c>
    </row>
    <row r="113" spans="1:6" x14ac:dyDescent="0.25">
      <c r="A113" s="4">
        <v>110</v>
      </c>
      <c r="B113">
        <v>163</v>
      </c>
      <c r="C113">
        <v>121</v>
      </c>
      <c r="E113" s="4">
        <v>110</v>
      </c>
      <c r="F113">
        <v>48</v>
      </c>
    </row>
    <row r="114" spans="1:6" x14ac:dyDescent="0.25">
      <c r="A114" s="4">
        <v>111</v>
      </c>
      <c r="B114">
        <v>204</v>
      </c>
      <c r="C114">
        <v>137</v>
      </c>
      <c r="E114" s="4">
        <v>111</v>
      </c>
      <c r="F114">
        <v>63</v>
      </c>
    </row>
    <row r="115" spans="1:6" x14ac:dyDescent="0.25">
      <c r="A115" s="4">
        <v>112</v>
      </c>
      <c r="B115">
        <v>20</v>
      </c>
      <c r="C115">
        <v>16</v>
      </c>
      <c r="E115" s="4">
        <v>112</v>
      </c>
      <c r="F115">
        <v>12</v>
      </c>
    </row>
    <row r="116" spans="1:6" x14ac:dyDescent="0.25">
      <c r="A116" s="4">
        <v>113</v>
      </c>
      <c r="B116">
        <v>68</v>
      </c>
      <c r="C116">
        <v>51</v>
      </c>
      <c r="E116" s="4">
        <v>113</v>
      </c>
      <c r="F116">
        <v>20</v>
      </c>
    </row>
    <row r="117" spans="1:6" x14ac:dyDescent="0.25">
      <c r="A117" s="4">
        <v>114</v>
      </c>
      <c r="B117">
        <v>253</v>
      </c>
      <c r="C117">
        <v>131</v>
      </c>
      <c r="E117" s="4">
        <v>114</v>
      </c>
      <c r="F117">
        <v>58</v>
      </c>
    </row>
    <row r="118" spans="1:6" x14ac:dyDescent="0.25">
      <c r="A118" s="4">
        <v>115</v>
      </c>
      <c r="B118">
        <v>237</v>
      </c>
      <c r="C118">
        <v>98</v>
      </c>
      <c r="E118" s="4">
        <v>115</v>
      </c>
      <c r="F118">
        <v>53</v>
      </c>
    </row>
    <row r="119" spans="1:6" x14ac:dyDescent="0.25">
      <c r="A119" s="4">
        <v>116</v>
      </c>
      <c r="B119">
        <v>269</v>
      </c>
      <c r="C119">
        <v>129</v>
      </c>
      <c r="E119" s="4">
        <v>116</v>
      </c>
      <c r="F119">
        <v>82</v>
      </c>
    </row>
    <row r="120" spans="1:6" x14ac:dyDescent="0.25">
      <c r="A120" s="4">
        <v>117</v>
      </c>
      <c r="B120">
        <v>70</v>
      </c>
      <c r="C120">
        <v>8</v>
      </c>
      <c r="E120" s="4">
        <v>117</v>
      </c>
      <c r="F120">
        <v>21</v>
      </c>
    </row>
    <row r="121" spans="1:6" x14ac:dyDescent="0.25">
      <c r="A121" s="4">
        <v>118</v>
      </c>
      <c r="B121">
        <v>209</v>
      </c>
      <c r="C121">
        <v>136</v>
      </c>
      <c r="E121" s="4">
        <v>118</v>
      </c>
      <c r="F121">
        <v>59</v>
      </c>
    </row>
    <row r="122" spans="1:6" x14ac:dyDescent="0.25">
      <c r="A122" s="4">
        <v>119</v>
      </c>
      <c r="B122">
        <v>134</v>
      </c>
      <c r="C122">
        <v>54</v>
      </c>
      <c r="E122" s="4">
        <v>119</v>
      </c>
      <c r="F122">
        <v>47</v>
      </c>
    </row>
    <row r="123" spans="1:6" x14ac:dyDescent="0.25">
      <c r="A123" s="4">
        <v>120</v>
      </c>
      <c r="B123">
        <v>145</v>
      </c>
      <c r="C123">
        <v>97</v>
      </c>
      <c r="E123" s="4">
        <v>120</v>
      </c>
      <c r="F123">
        <v>34</v>
      </c>
    </row>
    <row r="124" spans="1:6" x14ac:dyDescent="0.25">
      <c r="A124" s="4">
        <v>121</v>
      </c>
      <c r="B124">
        <v>52</v>
      </c>
      <c r="C124">
        <v>38</v>
      </c>
      <c r="E124" s="4">
        <v>121</v>
      </c>
      <c r="F124">
        <v>15</v>
      </c>
    </row>
    <row r="125" spans="1:6" x14ac:dyDescent="0.25">
      <c r="A125" s="4">
        <v>122</v>
      </c>
      <c r="B125">
        <v>105</v>
      </c>
      <c r="C125">
        <v>32</v>
      </c>
      <c r="E125" s="4">
        <v>122</v>
      </c>
      <c r="F125">
        <v>21</v>
      </c>
    </row>
    <row r="126" spans="1:6" x14ac:dyDescent="0.25">
      <c r="A126" s="4">
        <v>123</v>
      </c>
      <c r="B126">
        <v>24</v>
      </c>
      <c r="C126">
        <v>33</v>
      </c>
      <c r="E126" s="4">
        <v>123</v>
      </c>
      <c r="F126">
        <v>14</v>
      </c>
    </row>
    <row r="127" spans="1:6" x14ac:dyDescent="0.25">
      <c r="A127" s="4">
        <v>124</v>
      </c>
      <c r="B127">
        <v>222</v>
      </c>
      <c r="C127">
        <v>138</v>
      </c>
      <c r="E127" s="4">
        <v>124</v>
      </c>
      <c r="F127">
        <v>64</v>
      </c>
    </row>
    <row r="128" spans="1:6" x14ac:dyDescent="0.25">
      <c r="A128" s="4">
        <v>125</v>
      </c>
      <c r="B128">
        <v>184</v>
      </c>
      <c r="C128">
        <v>84</v>
      </c>
      <c r="E128" s="4">
        <v>125</v>
      </c>
      <c r="F128">
        <v>48</v>
      </c>
    </row>
    <row r="129" spans="1:6" x14ac:dyDescent="0.25">
      <c r="A129" s="4">
        <v>126</v>
      </c>
      <c r="B129">
        <v>165</v>
      </c>
      <c r="C129">
        <v>139</v>
      </c>
      <c r="E129" s="4">
        <v>126</v>
      </c>
      <c r="F129">
        <v>69</v>
      </c>
    </row>
    <row r="130" spans="1:6" x14ac:dyDescent="0.25">
      <c r="A130" s="4">
        <v>127</v>
      </c>
      <c r="B130">
        <v>72</v>
      </c>
      <c r="C130">
        <v>30</v>
      </c>
      <c r="E130" s="4">
        <v>127</v>
      </c>
      <c r="F130">
        <v>22</v>
      </c>
    </row>
    <row r="131" spans="1:6" x14ac:dyDescent="0.25">
      <c r="A131" s="4">
        <v>128</v>
      </c>
      <c r="B131">
        <v>239</v>
      </c>
      <c r="C131">
        <v>172</v>
      </c>
      <c r="E131" s="4">
        <v>128</v>
      </c>
      <c r="F131">
        <v>58</v>
      </c>
    </row>
    <row r="132" spans="1:6" x14ac:dyDescent="0.25">
      <c r="A132" s="4">
        <v>129</v>
      </c>
      <c r="B132">
        <v>106</v>
      </c>
      <c r="C132">
        <v>80</v>
      </c>
      <c r="E132" s="4">
        <v>129</v>
      </c>
      <c r="F132">
        <v>40</v>
      </c>
    </row>
    <row r="133" spans="1:6" x14ac:dyDescent="0.25">
      <c r="A133" s="4">
        <v>130</v>
      </c>
      <c r="B133">
        <v>35</v>
      </c>
      <c r="C133">
        <v>25</v>
      </c>
      <c r="E133" s="4">
        <v>130</v>
      </c>
      <c r="F133">
        <v>21</v>
      </c>
    </row>
    <row r="134" spans="1:6" x14ac:dyDescent="0.25">
      <c r="A134" s="4">
        <v>131</v>
      </c>
      <c r="B134">
        <v>157</v>
      </c>
      <c r="C134">
        <v>120</v>
      </c>
      <c r="E134" s="4">
        <v>131</v>
      </c>
      <c r="F134">
        <v>48</v>
      </c>
    </row>
    <row r="135" spans="1:6" x14ac:dyDescent="0.25">
      <c r="A135" s="4">
        <v>132</v>
      </c>
      <c r="B135">
        <v>206</v>
      </c>
      <c r="C135">
        <v>102</v>
      </c>
      <c r="E135" s="4">
        <v>132</v>
      </c>
      <c r="F135">
        <v>70</v>
      </c>
    </row>
    <row r="136" spans="1:6" x14ac:dyDescent="0.25">
      <c r="A136" s="4">
        <v>133</v>
      </c>
      <c r="B136">
        <v>182</v>
      </c>
      <c r="C136">
        <v>107</v>
      </c>
      <c r="E136" s="4">
        <v>133</v>
      </c>
      <c r="F136">
        <v>68</v>
      </c>
    </row>
    <row r="137" spans="1:6" x14ac:dyDescent="0.25">
      <c r="A137" s="4">
        <v>134</v>
      </c>
      <c r="B137">
        <v>120</v>
      </c>
      <c r="C137">
        <v>48</v>
      </c>
      <c r="E137" s="4">
        <v>134</v>
      </c>
      <c r="F137">
        <v>33</v>
      </c>
    </row>
    <row r="138" spans="1:6" x14ac:dyDescent="0.25">
      <c r="A138" s="4">
        <v>135</v>
      </c>
      <c r="B138">
        <v>260</v>
      </c>
      <c r="C138">
        <v>88</v>
      </c>
      <c r="E138" s="4">
        <v>135</v>
      </c>
      <c r="F138">
        <v>61</v>
      </c>
    </row>
    <row r="139" spans="1:6" x14ac:dyDescent="0.25">
      <c r="A139" s="4">
        <v>136</v>
      </c>
      <c r="B139">
        <v>80</v>
      </c>
      <c r="C139">
        <v>13</v>
      </c>
      <c r="E139" s="4">
        <v>136</v>
      </c>
      <c r="F139">
        <v>25</v>
      </c>
    </row>
    <row r="140" spans="1:6" x14ac:dyDescent="0.25">
      <c r="A140" s="4">
        <v>137</v>
      </c>
      <c r="B140">
        <v>63</v>
      </c>
      <c r="C140">
        <v>41</v>
      </c>
      <c r="E140" s="4">
        <v>137</v>
      </c>
      <c r="F140">
        <v>13</v>
      </c>
    </row>
    <row r="141" spans="1:6" x14ac:dyDescent="0.25">
      <c r="A141" s="4">
        <v>138</v>
      </c>
      <c r="B141">
        <v>238</v>
      </c>
      <c r="C141">
        <v>97</v>
      </c>
      <c r="E141" s="4">
        <v>138</v>
      </c>
      <c r="F141">
        <v>63</v>
      </c>
    </row>
    <row r="142" spans="1:6" x14ac:dyDescent="0.25">
      <c r="A142" s="4">
        <v>139</v>
      </c>
      <c r="B142">
        <v>35</v>
      </c>
      <c r="C142">
        <v>26</v>
      </c>
      <c r="E142" s="4">
        <v>139</v>
      </c>
      <c r="F142">
        <v>21</v>
      </c>
    </row>
    <row r="143" spans="1:6" x14ac:dyDescent="0.25">
      <c r="A143" s="4">
        <v>140</v>
      </c>
      <c r="B143">
        <v>191</v>
      </c>
      <c r="C143">
        <v>118</v>
      </c>
      <c r="E143" s="4">
        <v>140</v>
      </c>
      <c r="F143">
        <v>46</v>
      </c>
    </row>
    <row r="144" spans="1:6" x14ac:dyDescent="0.25">
      <c r="A144" s="4">
        <v>141</v>
      </c>
      <c r="B144">
        <v>21</v>
      </c>
      <c r="C144">
        <v>28</v>
      </c>
      <c r="E144" s="4">
        <v>141</v>
      </c>
      <c r="F144">
        <v>13</v>
      </c>
    </row>
    <row r="145" spans="1:6" x14ac:dyDescent="0.25">
      <c r="A145" s="4">
        <v>142</v>
      </c>
      <c r="B145">
        <v>181</v>
      </c>
      <c r="C145">
        <v>70</v>
      </c>
      <c r="E145" s="4">
        <v>142</v>
      </c>
      <c r="F145">
        <v>53</v>
      </c>
    </row>
    <row r="146" spans="1:6" x14ac:dyDescent="0.25">
      <c r="A146" s="4">
        <v>143</v>
      </c>
      <c r="B146">
        <v>50</v>
      </c>
      <c r="C146">
        <v>16</v>
      </c>
      <c r="E146" s="4">
        <v>143</v>
      </c>
      <c r="F146">
        <v>15</v>
      </c>
    </row>
    <row r="147" spans="1:6" x14ac:dyDescent="0.25">
      <c r="A147" s="4">
        <v>144</v>
      </c>
      <c r="B147">
        <v>185</v>
      </c>
      <c r="C147">
        <v>150</v>
      </c>
      <c r="E147" s="4">
        <v>144</v>
      </c>
      <c r="F147">
        <v>70</v>
      </c>
    </row>
    <row r="148" spans="1:6" x14ac:dyDescent="0.25">
      <c r="A148" s="4">
        <v>145</v>
      </c>
      <c r="B148">
        <v>126</v>
      </c>
      <c r="C148">
        <v>106</v>
      </c>
      <c r="E148" s="4">
        <v>145</v>
      </c>
      <c r="F148">
        <v>31</v>
      </c>
    </row>
    <row r="149" spans="1:6" x14ac:dyDescent="0.25">
      <c r="A149" s="4">
        <v>146</v>
      </c>
      <c r="B149">
        <v>62</v>
      </c>
      <c r="C149">
        <v>47</v>
      </c>
      <c r="E149" s="4">
        <v>146</v>
      </c>
      <c r="F149">
        <v>19</v>
      </c>
    </row>
    <row r="150" spans="1:6" x14ac:dyDescent="0.25">
      <c r="A150" s="4">
        <v>147</v>
      </c>
      <c r="B150">
        <v>84</v>
      </c>
      <c r="C150">
        <v>33</v>
      </c>
      <c r="E150" s="4">
        <v>147</v>
      </c>
      <c r="F150">
        <v>38</v>
      </c>
    </row>
    <row r="151" spans="1:6" x14ac:dyDescent="0.25">
      <c r="A151" s="4">
        <v>148</v>
      </c>
      <c r="B151">
        <v>212</v>
      </c>
      <c r="C151">
        <v>159</v>
      </c>
      <c r="E151" s="4">
        <v>148</v>
      </c>
      <c r="F151">
        <v>64</v>
      </c>
    </row>
    <row r="152" spans="1:6" x14ac:dyDescent="0.25">
      <c r="A152" s="4">
        <v>149</v>
      </c>
      <c r="B152">
        <v>226</v>
      </c>
      <c r="C152">
        <v>139</v>
      </c>
      <c r="E152" s="4">
        <v>149</v>
      </c>
      <c r="F152">
        <v>65</v>
      </c>
    </row>
    <row r="153" spans="1:6" x14ac:dyDescent="0.25">
      <c r="A153" s="4">
        <v>150</v>
      </c>
      <c r="B153">
        <v>150</v>
      </c>
      <c r="C153">
        <v>106</v>
      </c>
      <c r="E153" s="4">
        <v>150</v>
      </c>
      <c r="F153">
        <v>45</v>
      </c>
    </row>
    <row r="154" spans="1:6" x14ac:dyDescent="0.25">
      <c r="A154" s="4">
        <v>151</v>
      </c>
      <c r="B154">
        <v>132</v>
      </c>
      <c r="C154">
        <v>19</v>
      </c>
      <c r="E154" s="4">
        <v>151</v>
      </c>
      <c r="F154">
        <v>27</v>
      </c>
    </row>
    <row r="155" spans="1:6" x14ac:dyDescent="0.25">
      <c r="A155" s="4">
        <v>152</v>
      </c>
      <c r="B155">
        <v>56</v>
      </c>
      <c r="C155">
        <v>12</v>
      </c>
      <c r="E155" s="4">
        <v>152</v>
      </c>
      <c r="F155">
        <v>16</v>
      </c>
    </row>
    <row r="156" spans="1:6" x14ac:dyDescent="0.25">
      <c r="A156" s="4">
        <v>153</v>
      </c>
      <c r="B156">
        <v>203</v>
      </c>
      <c r="C156">
        <v>89</v>
      </c>
      <c r="E156" s="4">
        <v>153</v>
      </c>
      <c r="F156">
        <v>59</v>
      </c>
    </row>
    <row r="157" spans="1:6" x14ac:dyDescent="0.25">
      <c r="A157" s="4">
        <v>154</v>
      </c>
      <c r="B157">
        <v>144</v>
      </c>
      <c r="C157">
        <v>82</v>
      </c>
      <c r="E157" s="4">
        <v>154</v>
      </c>
      <c r="F157">
        <v>32</v>
      </c>
    </row>
    <row r="158" spans="1:6" x14ac:dyDescent="0.25">
      <c r="A158" s="4">
        <v>155</v>
      </c>
      <c r="B158">
        <v>136</v>
      </c>
      <c r="C158">
        <v>100</v>
      </c>
      <c r="E158" s="4">
        <v>155</v>
      </c>
      <c r="F158">
        <v>47</v>
      </c>
    </row>
    <row r="159" spans="1:6" x14ac:dyDescent="0.25">
      <c r="A159" s="4">
        <v>156</v>
      </c>
      <c r="B159">
        <v>56</v>
      </c>
      <c r="C159">
        <v>6</v>
      </c>
      <c r="E159" s="4">
        <v>156</v>
      </c>
      <c r="F159">
        <v>16</v>
      </c>
    </row>
    <row r="160" spans="1:6" x14ac:dyDescent="0.25">
      <c r="A160" s="4">
        <v>157</v>
      </c>
      <c r="B160">
        <v>271</v>
      </c>
      <c r="C160">
        <v>150</v>
      </c>
      <c r="E160" s="4">
        <v>157</v>
      </c>
      <c r="F160">
        <v>71</v>
      </c>
    </row>
    <row r="161" spans="1:6" x14ac:dyDescent="0.25">
      <c r="A161" s="4">
        <v>158</v>
      </c>
      <c r="B161">
        <v>310</v>
      </c>
      <c r="C161">
        <v>135</v>
      </c>
      <c r="E161" s="4">
        <v>158</v>
      </c>
      <c r="F161">
        <v>69</v>
      </c>
    </row>
    <row r="162" spans="1:6" x14ac:dyDescent="0.25">
      <c r="A162" s="4">
        <v>159</v>
      </c>
      <c r="B162">
        <v>253</v>
      </c>
      <c r="C162">
        <v>74</v>
      </c>
      <c r="E162" s="4">
        <v>159</v>
      </c>
      <c r="F162">
        <v>66</v>
      </c>
    </row>
    <row r="163" spans="1:6" x14ac:dyDescent="0.25">
      <c r="A163" s="4">
        <v>160</v>
      </c>
      <c r="B163">
        <v>156</v>
      </c>
      <c r="C163">
        <v>67</v>
      </c>
      <c r="E163" s="4">
        <v>160</v>
      </c>
      <c r="F163">
        <v>36</v>
      </c>
    </row>
    <row r="164" spans="1:6" x14ac:dyDescent="0.25">
      <c r="A164" s="4">
        <v>161</v>
      </c>
      <c r="B164">
        <v>84</v>
      </c>
      <c r="C164">
        <v>57</v>
      </c>
      <c r="E164" s="4">
        <v>161</v>
      </c>
      <c r="F164">
        <v>16</v>
      </c>
    </row>
    <row r="165" spans="1:6" x14ac:dyDescent="0.25">
      <c r="A165" s="4">
        <v>162</v>
      </c>
      <c r="B165">
        <v>72</v>
      </c>
      <c r="C165">
        <v>25</v>
      </c>
      <c r="E165" s="4">
        <v>162</v>
      </c>
      <c r="F165">
        <v>14</v>
      </c>
    </row>
    <row r="166" spans="1:6" x14ac:dyDescent="0.25">
      <c r="A166" s="4">
        <v>163</v>
      </c>
      <c r="B166">
        <v>271</v>
      </c>
      <c r="C166">
        <v>71</v>
      </c>
      <c r="E166" s="4">
        <v>163</v>
      </c>
      <c r="F166">
        <v>70</v>
      </c>
    </row>
    <row r="167" spans="1:6" x14ac:dyDescent="0.25">
      <c r="A167" s="4">
        <v>164</v>
      </c>
      <c r="B167">
        <v>170</v>
      </c>
      <c r="C167">
        <v>105</v>
      </c>
      <c r="E167" s="4">
        <v>164</v>
      </c>
      <c r="F167">
        <v>68</v>
      </c>
    </row>
    <row r="168" spans="1:6" x14ac:dyDescent="0.25">
      <c r="A168" s="4">
        <v>165</v>
      </c>
      <c r="B168">
        <v>90</v>
      </c>
      <c r="C168">
        <v>56</v>
      </c>
      <c r="E168" s="4">
        <v>165</v>
      </c>
      <c r="F168">
        <v>27</v>
      </c>
    </row>
    <row r="169" spans="1:6" x14ac:dyDescent="0.25">
      <c r="A169" s="4">
        <v>166</v>
      </c>
      <c r="B169">
        <v>46</v>
      </c>
      <c r="C169">
        <v>22</v>
      </c>
      <c r="E169" s="4">
        <v>166</v>
      </c>
      <c r="F169">
        <v>14</v>
      </c>
    </row>
    <row r="170" spans="1:6" x14ac:dyDescent="0.25">
      <c r="A170" s="4">
        <v>167</v>
      </c>
      <c r="B170">
        <v>152</v>
      </c>
      <c r="C170">
        <v>76</v>
      </c>
      <c r="E170" s="4">
        <v>167</v>
      </c>
      <c r="F170">
        <v>50</v>
      </c>
    </row>
    <row r="171" spans="1:6" x14ac:dyDescent="0.25">
      <c r="A171" s="4">
        <v>168</v>
      </c>
      <c r="B171">
        <v>44</v>
      </c>
      <c r="C171">
        <v>7</v>
      </c>
      <c r="E171" s="4">
        <v>168</v>
      </c>
      <c r="F171">
        <v>13</v>
      </c>
    </row>
    <row r="172" spans="1:6" x14ac:dyDescent="0.25">
      <c r="A172" s="4">
        <v>169</v>
      </c>
      <c r="B172">
        <v>154</v>
      </c>
      <c r="C172">
        <v>110</v>
      </c>
      <c r="E172" s="4">
        <v>169</v>
      </c>
      <c r="F172">
        <v>46</v>
      </c>
    </row>
    <row r="173" spans="1:6" x14ac:dyDescent="0.25">
      <c r="A173" s="4">
        <v>170</v>
      </c>
      <c r="B173">
        <v>243</v>
      </c>
      <c r="C173">
        <v>73</v>
      </c>
      <c r="E173" s="4">
        <v>170</v>
      </c>
      <c r="F173">
        <v>69</v>
      </c>
    </row>
    <row r="174" spans="1:6" x14ac:dyDescent="0.25">
      <c r="A174" s="4">
        <v>171</v>
      </c>
      <c r="B174">
        <v>139</v>
      </c>
      <c r="C174">
        <v>51</v>
      </c>
      <c r="E174" s="4">
        <v>171</v>
      </c>
      <c r="F174">
        <v>32</v>
      </c>
    </row>
    <row r="175" spans="1:6" x14ac:dyDescent="0.25">
      <c r="A175" s="4">
        <v>172</v>
      </c>
      <c r="B175">
        <v>68</v>
      </c>
      <c r="C175">
        <v>27</v>
      </c>
      <c r="E175" s="4">
        <v>172</v>
      </c>
      <c r="F175">
        <v>20</v>
      </c>
    </row>
    <row r="176" spans="1:6" x14ac:dyDescent="0.25">
      <c r="A176" s="4">
        <v>173</v>
      </c>
      <c r="B176">
        <v>177</v>
      </c>
      <c r="C176">
        <v>67</v>
      </c>
      <c r="E176" s="4">
        <v>173</v>
      </c>
      <c r="F176">
        <v>35</v>
      </c>
    </row>
    <row r="177" spans="1:6" x14ac:dyDescent="0.25">
      <c r="A177" s="4">
        <v>174</v>
      </c>
      <c r="B177">
        <v>60</v>
      </c>
      <c r="C177">
        <v>12</v>
      </c>
      <c r="E177" s="4">
        <v>174</v>
      </c>
      <c r="F177">
        <v>18</v>
      </c>
    </row>
    <row r="178" spans="1:6" x14ac:dyDescent="0.25">
      <c r="A178" s="4">
        <v>175</v>
      </c>
      <c r="B178">
        <v>144</v>
      </c>
      <c r="C178">
        <v>47</v>
      </c>
      <c r="E178" s="4">
        <v>175</v>
      </c>
      <c r="F178">
        <v>33</v>
      </c>
    </row>
    <row r="179" spans="1:6" x14ac:dyDescent="0.25">
      <c r="A179" s="4">
        <v>176</v>
      </c>
      <c r="B179">
        <v>63</v>
      </c>
      <c r="C179">
        <v>48</v>
      </c>
      <c r="E179" s="4">
        <v>176</v>
      </c>
      <c r="F179">
        <v>13</v>
      </c>
    </row>
    <row r="180" spans="1:6" x14ac:dyDescent="0.25">
      <c r="A180" s="4">
        <v>177</v>
      </c>
      <c r="B180">
        <v>173</v>
      </c>
      <c r="C180">
        <v>142</v>
      </c>
      <c r="E180" s="4">
        <v>177</v>
      </c>
      <c r="F180">
        <v>53</v>
      </c>
    </row>
    <row r="181" spans="1:6" x14ac:dyDescent="0.25">
      <c r="A181" s="4">
        <v>178</v>
      </c>
      <c r="B181">
        <v>208</v>
      </c>
      <c r="C181">
        <v>146</v>
      </c>
      <c r="E181" s="4">
        <v>178</v>
      </c>
      <c r="F181">
        <v>72</v>
      </c>
    </row>
    <row r="182" spans="1:6" x14ac:dyDescent="0.25">
      <c r="A182" s="4">
        <v>179</v>
      </c>
      <c r="B182">
        <v>62</v>
      </c>
      <c r="C182">
        <v>26</v>
      </c>
      <c r="E182" s="4">
        <v>179</v>
      </c>
      <c r="F182">
        <v>19</v>
      </c>
    </row>
    <row r="183" spans="1:6" x14ac:dyDescent="0.25">
      <c r="A183" s="4">
        <v>180</v>
      </c>
      <c r="B183">
        <v>166</v>
      </c>
      <c r="C183">
        <v>161</v>
      </c>
      <c r="E183" s="4">
        <v>180</v>
      </c>
      <c r="F183">
        <v>63</v>
      </c>
    </row>
    <row r="184" spans="1:6" x14ac:dyDescent="0.25">
      <c r="A184" s="4">
        <v>181</v>
      </c>
      <c r="B184">
        <v>27</v>
      </c>
      <c r="C184">
        <v>55</v>
      </c>
      <c r="E184" s="4">
        <v>181</v>
      </c>
      <c r="F184">
        <v>16</v>
      </c>
    </row>
    <row r="185" spans="1:6" x14ac:dyDescent="0.25">
      <c r="A185" s="4">
        <v>182</v>
      </c>
      <c r="B185">
        <v>38</v>
      </c>
      <c r="C185">
        <v>11</v>
      </c>
      <c r="E185" s="4">
        <v>182</v>
      </c>
      <c r="F185">
        <v>11</v>
      </c>
    </row>
    <row r="186" spans="1:6" x14ac:dyDescent="0.25">
      <c r="A186" s="4">
        <v>183</v>
      </c>
      <c r="B186">
        <v>255</v>
      </c>
      <c r="C186">
        <v>166</v>
      </c>
      <c r="E186" s="4">
        <v>183</v>
      </c>
      <c r="F186">
        <v>67</v>
      </c>
    </row>
    <row r="187" spans="1:6" x14ac:dyDescent="0.25">
      <c r="A187" s="4">
        <v>184</v>
      </c>
      <c r="B187">
        <v>205</v>
      </c>
      <c r="C187">
        <v>29</v>
      </c>
      <c r="E187" s="4">
        <v>184</v>
      </c>
      <c r="F187">
        <v>44</v>
      </c>
    </row>
    <row r="188" spans="1:6" x14ac:dyDescent="0.25">
      <c r="A188" s="4">
        <v>185</v>
      </c>
      <c r="B188">
        <v>91</v>
      </c>
      <c r="C188">
        <v>40</v>
      </c>
      <c r="E188" s="4">
        <v>185</v>
      </c>
      <c r="F188">
        <v>29</v>
      </c>
    </row>
    <row r="189" spans="1:6" x14ac:dyDescent="0.25">
      <c r="A189" s="4">
        <v>186</v>
      </c>
      <c r="B189">
        <v>270</v>
      </c>
      <c r="C189">
        <v>93</v>
      </c>
      <c r="E189" s="4">
        <v>186</v>
      </c>
      <c r="F189">
        <v>54</v>
      </c>
    </row>
    <row r="190" spans="1:6" x14ac:dyDescent="0.25">
      <c r="A190" s="4">
        <v>187</v>
      </c>
      <c r="B190">
        <v>208</v>
      </c>
      <c r="C190">
        <v>126</v>
      </c>
      <c r="E190" s="4">
        <v>187</v>
      </c>
      <c r="F190">
        <v>68</v>
      </c>
    </row>
    <row r="191" spans="1:6" x14ac:dyDescent="0.25">
      <c r="A191" s="4">
        <v>188</v>
      </c>
      <c r="B191">
        <v>83</v>
      </c>
      <c r="C191">
        <v>105</v>
      </c>
      <c r="E191" s="4">
        <v>188</v>
      </c>
      <c r="F191">
        <v>34</v>
      </c>
    </row>
    <row r="192" spans="1:6" x14ac:dyDescent="0.25">
      <c r="A192" s="4">
        <v>189</v>
      </c>
      <c r="B192">
        <v>192</v>
      </c>
      <c r="C192">
        <v>117</v>
      </c>
      <c r="E192" s="4">
        <v>189</v>
      </c>
      <c r="F192">
        <v>49</v>
      </c>
    </row>
    <row r="193" spans="1:6" x14ac:dyDescent="0.25">
      <c r="A193" s="4">
        <v>190</v>
      </c>
      <c r="B193">
        <v>202</v>
      </c>
      <c r="C193">
        <v>102</v>
      </c>
      <c r="E193" s="4">
        <v>190</v>
      </c>
      <c r="F193">
        <v>70</v>
      </c>
    </row>
    <row r="194" spans="1:6" x14ac:dyDescent="0.25">
      <c r="A194" s="4">
        <v>191</v>
      </c>
      <c r="B194">
        <v>162</v>
      </c>
      <c r="C194">
        <v>87</v>
      </c>
      <c r="E194" s="4">
        <v>191</v>
      </c>
      <c r="F194">
        <v>32</v>
      </c>
    </row>
    <row r="195" spans="1:6" x14ac:dyDescent="0.25">
      <c r="A195" s="4">
        <v>192</v>
      </c>
      <c r="B195">
        <v>75</v>
      </c>
      <c r="C195">
        <v>26</v>
      </c>
      <c r="E195" s="4">
        <v>192</v>
      </c>
      <c r="F195">
        <v>15</v>
      </c>
    </row>
    <row r="196" spans="1:6" x14ac:dyDescent="0.25">
      <c r="A196" s="4">
        <v>193</v>
      </c>
      <c r="B196">
        <v>220</v>
      </c>
      <c r="C196">
        <v>171</v>
      </c>
      <c r="E196" s="4">
        <v>193</v>
      </c>
      <c r="F196">
        <v>67</v>
      </c>
    </row>
    <row r="197" spans="1:6" x14ac:dyDescent="0.25">
      <c r="A197" s="4">
        <v>194</v>
      </c>
      <c r="B197">
        <v>96</v>
      </c>
      <c r="C197">
        <v>68</v>
      </c>
      <c r="E197" s="4">
        <v>194</v>
      </c>
      <c r="F197">
        <v>38</v>
      </c>
    </row>
    <row r="198" spans="1:6" x14ac:dyDescent="0.25">
      <c r="A198" s="4">
        <v>195</v>
      </c>
      <c r="B198">
        <v>50</v>
      </c>
      <c r="C198">
        <v>51</v>
      </c>
      <c r="E198" s="4">
        <v>195</v>
      </c>
      <c r="F198">
        <v>15</v>
      </c>
    </row>
    <row r="199" spans="1:6" x14ac:dyDescent="0.25">
      <c r="A199" s="4">
        <v>196</v>
      </c>
      <c r="B199">
        <v>191</v>
      </c>
      <c r="C199">
        <v>176</v>
      </c>
      <c r="E199" s="4">
        <v>196</v>
      </c>
      <c r="F199">
        <v>59</v>
      </c>
    </row>
    <row r="200" spans="1:6" x14ac:dyDescent="0.25">
      <c r="A200" s="4">
        <v>197</v>
      </c>
      <c r="B200">
        <v>129</v>
      </c>
      <c r="C200">
        <v>72</v>
      </c>
      <c r="E200" s="4">
        <v>197</v>
      </c>
      <c r="F200">
        <v>36</v>
      </c>
    </row>
    <row r="201" spans="1:6" x14ac:dyDescent="0.25">
      <c r="A201" s="4">
        <v>198</v>
      </c>
      <c r="B201">
        <v>54</v>
      </c>
      <c r="C201">
        <v>33</v>
      </c>
      <c r="E201" s="4">
        <v>198</v>
      </c>
      <c r="F201">
        <v>16</v>
      </c>
    </row>
    <row r="202" spans="1:6" x14ac:dyDescent="0.25">
      <c r="A202" s="4">
        <v>199</v>
      </c>
      <c r="B202">
        <v>261</v>
      </c>
      <c r="C202">
        <v>142</v>
      </c>
      <c r="E202" s="4">
        <v>199</v>
      </c>
      <c r="F202">
        <v>67</v>
      </c>
    </row>
    <row r="203" spans="1:6" x14ac:dyDescent="0.25">
      <c r="A203" s="4">
        <v>200</v>
      </c>
      <c r="B203">
        <v>88</v>
      </c>
      <c r="C203">
        <v>67</v>
      </c>
      <c r="E203" s="4">
        <v>200</v>
      </c>
      <c r="F203">
        <v>26</v>
      </c>
    </row>
    <row r="204" spans="1:6" x14ac:dyDescent="0.25">
      <c r="A204" s="4">
        <v>201</v>
      </c>
      <c r="B204">
        <v>72</v>
      </c>
      <c r="C204">
        <v>58</v>
      </c>
      <c r="E204" s="4">
        <v>201</v>
      </c>
      <c r="F204">
        <v>14</v>
      </c>
    </row>
    <row r="205" spans="1:6" x14ac:dyDescent="0.25">
      <c r="A205" s="4">
        <v>202</v>
      </c>
      <c r="B205">
        <v>206</v>
      </c>
      <c r="C205">
        <v>156</v>
      </c>
      <c r="E205" s="4">
        <v>202</v>
      </c>
      <c r="F205">
        <v>79</v>
      </c>
    </row>
    <row r="206" spans="1:6" x14ac:dyDescent="0.25">
      <c r="A206" s="4">
        <v>203</v>
      </c>
      <c r="B206">
        <v>156</v>
      </c>
      <c r="C206">
        <v>85</v>
      </c>
      <c r="E206" s="4">
        <v>203</v>
      </c>
      <c r="F206">
        <v>32</v>
      </c>
    </row>
    <row r="207" spans="1:6" x14ac:dyDescent="0.25">
      <c r="A207" s="4">
        <v>204</v>
      </c>
      <c r="B207">
        <v>48</v>
      </c>
      <c r="C207">
        <v>21</v>
      </c>
      <c r="E207" s="4">
        <v>204</v>
      </c>
      <c r="F207">
        <v>14</v>
      </c>
    </row>
    <row r="208" spans="1:6" x14ac:dyDescent="0.25">
      <c r="A208" s="4">
        <v>205</v>
      </c>
      <c r="B208">
        <v>61</v>
      </c>
      <c r="C208">
        <v>86</v>
      </c>
      <c r="E208" s="4">
        <v>205</v>
      </c>
      <c r="F208">
        <v>36</v>
      </c>
    </row>
    <row r="209" spans="1:6" x14ac:dyDescent="0.25">
      <c r="A209" s="4">
        <v>206</v>
      </c>
      <c r="B209">
        <v>30</v>
      </c>
      <c r="C209">
        <v>58</v>
      </c>
      <c r="E209" s="4">
        <v>206</v>
      </c>
      <c r="F209">
        <v>18</v>
      </c>
    </row>
    <row r="210" spans="1:6" x14ac:dyDescent="0.25">
      <c r="A210" s="4">
        <v>207</v>
      </c>
      <c r="B210">
        <v>180</v>
      </c>
      <c r="C210">
        <v>111</v>
      </c>
      <c r="E210" s="4">
        <v>207</v>
      </c>
      <c r="F210">
        <v>55</v>
      </c>
    </row>
    <row r="211" spans="1:6" x14ac:dyDescent="0.25">
      <c r="A211" s="4">
        <v>208</v>
      </c>
      <c r="B211">
        <v>180</v>
      </c>
      <c r="C211">
        <v>100</v>
      </c>
      <c r="E211" s="4">
        <v>208</v>
      </c>
      <c r="F211">
        <v>53</v>
      </c>
    </row>
    <row r="212" spans="1:6" x14ac:dyDescent="0.25">
      <c r="A212" s="4">
        <v>209</v>
      </c>
      <c r="B212">
        <v>214</v>
      </c>
      <c r="C212">
        <v>171</v>
      </c>
      <c r="E212" s="4">
        <v>209</v>
      </c>
      <c r="F212">
        <v>64</v>
      </c>
    </row>
    <row r="213" spans="1:6" x14ac:dyDescent="0.25">
      <c r="A213" s="4">
        <v>210</v>
      </c>
      <c r="B213">
        <v>195</v>
      </c>
      <c r="C213">
        <v>158</v>
      </c>
      <c r="E213" s="4">
        <v>210</v>
      </c>
      <c r="F213">
        <v>70</v>
      </c>
    </row>
    <row r="214" spans="1:6" x14ac:dyDescent="0.25">
      <c r="A214" s="4">
        <v>211</v>
      </c>
      <c r="B214">
        <v>169</v>
      </c>
      <c r="C214">
        <v>135</v>
      </c>
      <c r="E214" s="4">
        <v>211</v>
      </c>
      <c r="F214">
        <v>50</v>
      </c>
    </row>
    <row r="215" spans="1:6" x14ac:dyDescent="0.25">
      <c r="A215" s="4">
        <v>212</v>
      </c>
      <c r="B215">
        <v>245</v>
      </c>
      <c r="C215">
        <v>164</v>
      </c>
      <c r="E215" s="4">
        <v>212</v>
      </c>
      <c r="F215">
        <v>62</v>
      </c>
    </row>
    <row r="216" spans="1:6" x14ac:dyDescent="0.25">
      <c r="A216" s="4">
        <v>213</v>
      </c>
      <c r="B216">
        <v>87</v>
      </c>
      <c r="C216">
        <v>100</v>
      </c>
      <c r="E216" s="4">
        <v>213</v>
      </c>
      <c r="F216">
        <v>34</v>
      </c>
    </row>
    <row r="217" spans="1:6" x14ac:dyDescent="0.25">
      <c r="A217" s="4">
        <v>214</v>
      </c>
      <c r="B217">
        <v>228</v>
      </c>
      <c r="C217">
        <v>38</v>
      </c>
      <c r="E217" s="4">
        <v>214</v>
      </c>
      <c r="F217">
        <v>57</v>
      </c>
    </row>
    <row r="218" spans="1:6" x14ac:dyDescent="0.25">
      <c r="A218" s="4">
        <v>215</v>
      </c>
      <c r="B218">
        <v>158</v>
      </c>
      <c r="C218">
        <v>46</v>
      </c>
      <c r="E218" s="4">
        <v>215</v>
      </c>
      <c r="F218">
        <v>38</v>
      </c>
    </row>
    <row r="219" spans="1:6" x14ac:dyDescent="0.25">
      <c r="A219" s="4">
        <v>216</v>
      </c>
      <c r="B219">
        <v>142</v>
      </c>
      <c r="C219">
        <v>120</v>
      </c>
      <c r="E219" s="4">
        <v>216</v>
      </c>
      <c r="F219">
        <v>44</v>
      </c>
    </row>
    <row r="220" spans="1:6" x14ac:dyDescent="0.25">
      <c r="A220" s="4">
        <v>217</v>
      </c>
      <c r="B220">
        <v>96</v>
      </c>
      <c r="C220">
        <v>13</v>
      </c>
      <c r="E220" s="4">
        <v>217</v>
      </c>
      <c r="F220">
        <v>19</v>
      </c>
    </row>
    <row r="221" spans="1:6" x14ac:dyDescent="0.25">
      <c r="A221" s="4">
        <v>218</v>
      </c>
      <c r="B221">
        <v>184</v>
      </c>
      <c r="C221">
        <v>46</v>
      </c>
      <c r="E221" s="4">
        <v>218</v>
      </c>
      <c r="F221">
        <v>41</v>
      </c>
    </row>
    <row r="222" spans="1:6" x14ac:dyDescent="0.25">
      <c r="A222" s="4">
        <v>219</v>
      </c>
      <c r="B222">
        <v>139</v>
      </c>
      <c r="C222">
        <v>23</v>
      </c>
      <c r="E222" s="4">
        <v>219</v>
      </c>
      <c r="F222">
        <v>33</v>
      </c>
    </row>
    <row r="223" spans="1:6" x14ac:dyDescent="0.25">
      <c r="A223" s="4">
        <v>220</v>
      </c>
      <c r="B223">
        <v>24</v>
      </c>
      <c r="C223">
        <v>13</v>
      </c>
      <c r="E223" s="4">
        <v>220</v>
      </c>
      <c r="F223">
        <v>14</v>
      </c>
    </row>
    <row r="224" spans="1:6" x14ac:dyDescent="0.25">
      <c r="A224" s="4">
        <v>221</v>
      </c>
      <c r="B224">
        <v>193</v>
      </c>
      <c r="C224">
        <v>108</v>
      </c>
      <c r="E224" s="4">
        <v>221</v>
      </c>
      <c r="F224">
        <v>56</v>
      </c>
    </row>
    <row r="225" spans="1:6" x14ac:dyDescent="0.25">
      <c r="A225" s="4">
        <v>222</v>
      </c>
      <c r="B225">
        <v>97</v>
      </c>
      <c r="C225">
        <v>85</v>
      </c>
      <c r="E225" s="4">
        <v>222</v>
      </c>
      <c r="F225">
        <v>30</v>
      </c>
    </row>
    <row r="226" spans="1:6" x14ac:dyDescent="0.25">
      <c r="A226" s="4">
        <v>223</v>
      </c>
      <c r="B226">
        <v>32</v>
      </c>
      <c r="C226">
        <v>53</v>
      </c>
      <c r="E226" s="4">
        <v>223</v>
      </c>
      <c r="F226">
        <v>19</v>
      </c>
    </row>
    <row r="227" spans="1:6" x14ac:dyDescent="0.25">
      <c r="A227" s="4">
        <v>224</v>
      </c>
      <c r="B227">
        <v>52</v>
      </c>
      <c r="C227">
        <v>20</v>
      </c>
      <c r="E227" s="4">
        <v>224</v>
      </c>
      <c r="F227">
        <v>15</v>
      </c>
    </row>
    <row r="228" spans="1:6" x14ac:dyDescent="0.25">
      <c r="A228" s="4">
        <v>225</v>
      </c>
      <c r="B228">
        <v>168</v>
      </c>
      <c r="C228">
        <v>94</v>
      </c>
      <c r="E228" s="4">
        <v>225</v>
      </c>
      <c r="F228">
        <v>34</v>
      </c>
    </row>
    <row r="229" spans="1:6" x14ac:dyDescent="0.25">
      <c r="A229" s="4">
        <v>226</v>
      </c>
      <c r="B229">
        <v>171</v>
      </c>
      <c r="C229">
        <v>146</v>
      </c>
      <c r="E229" s="4">
        <v>226</v>
      </c>
      <c r="F229">
        <v>58</v>
      </c>
    </row>
    <row r="230" spans="1:6" x14ac:dyDescent="0.25">
      <c r="A230" s="4">
        <v>227</v>
      </c>
      <c r="B230">
        <v>211</v>
      </c>
      <c r="C230">
        <v>119</v>
      </c>
      <c r="E230" s="4">
        <v>227</v>
      </c>
      <c r="F230">
        <v>69</v>
      </c>
    </row>
    <row r="231" spans="1:6" x14ac:dyDescent="0.25">
      <c r="A231" s="4">
        <v>228</v>
      </c>
      <c r="B231">
        <v>69</v>
      </c>
      <c r="C231">
        <v>35</v>
      </c>
      <c r="E231" s="4">
        <v>228</v>
      </c>
      <c r="F231">
        <v>14</v>
      </c>
    </row>
    <row r="232" spans="1:6" x14ac:dyDescent="0.25">
      <c r="A232" s="4">
        <v>229</v>
      </c>
      <c r="B232">
        <v>124</v>
      </c>
      <c r="C232">
        <v>117</v>
      </c>
      <c r="E232" s="4">
        <v>229</v>
      </c>
      <c r="F232">
        <v>74</v>
      </c>
    </row>
    <row r="233" spans="1:6" x14ac:dyDescent="0.25">
      <c r="A233" s="4">
        <v>230</v>
      </c>
      <c r="B233">
        <v>214</v>
      </c>
      <c r="C233">
        <v>91</v>
      </c>
      <c r="E233" s="4">
        <v>230</v>
      </c>
      <c r="F233">
        <v>54</v>
      </c>
    </row>
    <row r="234" spans="1:6" x14ac:dyDescent="0.25">
      <c r="A234" s="4">
        <v>231</v>
      </c>
      <c r="B234">
        <v>208</v>
      </c>
      <c r="C234">
        <v>150</v>
      </c>
      <c r="E234" s="4">
        <v>231</v>
      </c>
      <c r="F234">
        <v>72</v>
      </c>
    </row>
    <row r="235" spans="1:6" x14ac:dyDescent="0.25">
      <c r="A235" s="4">
        <v>232</v>
      </c>
      <c r="B235">
        <v>190</v>
      </c>
      <c r="C235">
        <v>139</v>
      </c>
      <c r="E235" s="4">
        <v>232</v>
      </c>
      <c r="F235">
        <v>63</v>
      </c>
    </row>
    <row r="236" spans="1:6" x14ac:dyDescent="0.25">
      <c r="A236" s="4">
        <v>233</v>
      </c>
      <c r="B236">
        <v>38</v>
      </c>
      <c r="C236">
        <v>31</v>
      </c>
      <c r="E236" s="4">
        <v>233</v>
      </c>
      <c r="F236">
        <v>11</v>
      </c>
    </row>
    <row r="237" spans="1:6" x14ac:dyDescent="0.25">
      <c r="A237" s="4">
        <v>234</v>
      </c>
      <c r="B237">
        <v>225</v>
      </c>
      <c r="C237">
        <v>99</v>
      </c>
      <c r="E237" s="4">
        <v>234</v>
      </c>
      <c r="F237">
        <v>51</v>
      </c>
    </row>
    <row r="238" spans="1:6" x14ac:dyDescent="0.25">
      <c r="A238" s="4">
        <v>235</v>
      </c>
      <c r="B238">
        <v>33</v>
      </c>
      <c r="C238">
        <v>25</v>
      </c>
      <c r="E238" s="4">
        <v>235</v>
      </c>
      <c r="F238">
        <v>20</v>
      </c>
    </row>
    <row r="239" spans="1:6" x14ac:dyDescent="0.25">
      <c r="A239" s="4">
        <v>236</v>
      </c>
      <c r="B239">
        <v>255</v>
      </c>
      <c r="C239">
        <v>101</v>
      </c>
      <c r="E239" s="4">
        <v>236</v>
      </c>
      <c r="F239">
        <v>73</v>
      </c>
    </row>
    <row r="240" spans="1:6" x14ac:dyDescent="0.25">
      <c r="A240" s="4">
        <v>237</v>
      </c>
      <c r="B240">
        <v>106</v>
      </c>
      <c r="C240">
        <v>37</v>
      </c>
      <c r="E240" s="4">
        <v>237</v>
      </c>
      <c r="F240">
        <v>32</v>
      </c>
    </row>
    <row r="241" spans="1:6" x14ac:dyDescent="0.25">
      <c r="A241" s="4">
        <v>238</v>
      </c>
      <c r="B241">
        <v>72</v>
      </c>
      <c r="C241">
        <v>45</v>
      </c>
      <c r="E241" s="4">
        <v>238</v>
      </c>
      <c r="F241">
        <v>22</v>
      </c>
    </row>
    <row r="242" spans="1:6" x14ac:dyDescent="0.25">
      <c r="A242" s="4">
        <v>239</v>
      </c>
      <c r="B242">
        <v>74</v>
      </c>
      <c r="C242">
        <v>73</v>
      </c>
      <c r="E242" s="4">
        <v>239</v>
      </c>
      <c r="F242">
        <v>29</v>
      </c>
    </row>
    <row r="243" spans="1:6" x14ac:dyDescent="0.25">
      <c r="A243" s="4">
        <v>240</v>
      </c>
      <c r="B243">
        <v>294</v>
      </c>
      <c r="C243">
        <v>129</v>
      </c>
      <c r="E243" s="4">
        <v>240</v>
      </c>
      <c r="F243">
        <v>62</v>
      </c>
    </row>
    <row r="244" spans="1:6" x14ac:dyDescent="0.25">
      <c r="A244" s="4">
        <v>241</v>
      </c>
      <c r="B244">
        <v>18</v>
      </c>
      <c r="C244">
        <v>11</v>
      </c>
      <c r="E244" s="4">
        <v>241</v>
      </c>
      <c r="F244">
        <v>10</v>
      </c>
    </row>
    <row r="245" spans="1:6" x14ac:dyDescent="0.25">
      <c r="A245" s="4">
        <v>242</v>
      </c>
      <c r="B245">
        <v>134</v>
      </c>
      <c r="C245">
        <v>99</v>
      </c>
      <c r="E245" s="4">
        <v>242</v>
      </c>
      <c r="F245">
        <v>50</v>
      </c>
    </row>
    <row r="246" spans="1:6" x14ac:dyDescent="0.25">
      <c r="A246" s="4">
        <v>243</v>
      </c>
      <c r="B246">
        <v>120</v>
      </c>
      <c r="C246">
        <v>22</v>
      </c>
      <c r="E246" s="4">
        <v>243</v>
      </c>
      <c r="F246">
        <v>25</v>
      </c>
    </row>
    <row r="247" spans="1:6" x14ac:dyDescent="0.25">
      <c r="A247" s="4">
        <v>244</v>
      </c>
      <c r="B247">
        <v>158</v>
      </c>
      <c r="C247">
        <v>89</v>
      </c>
      <c r="E247" s="4">
        <v>244</v>
      </c>
      <c r="F247">
        <v>36</v>
      </c>
    </row>
    <row r="248" spans="1:6" x14ac:dyDescent="0.25">
      <c r="A248" s="4">
        <v>245</v>
      </c>
      <c r="B248">
        <v>273</v>
      </c>
      <c r="C248">
        <v>116</v>
      </c>
      <c r="E248" s="4">
        <v>245</v>
      </c>
      <c r="F248">
        <v>76</v>
      </c>
    </row>
    <row r="249" spans="1:6" x14ac:dyDescent="0.25">
      <c r="A249" s="4">
        <v>246</v>
      </c>
      <c r="B249">
        <v>327</v>
      </c>
      <c r="C249">
        <v>146</v>
      </c>
      <c r="E249" s="4">
        <v>246</v>
      </c>
      <c r="F249">
        <v>70</v>
      </c>
    </row>
    <row r="250" spans="1:6" x14ac:dyDescent="0.25">
      <c r="A250" s="4">
        <v>247</v>
      </c>
      <c r="B250">
        <v>66</v>
      </c>
      <c r="C250">
        <v>59</v>
      </c>
      <c r="E250" s="4">
        <v>247</v>
      </c>
      <c r="F250">
        <v>20</v>
      </c>
    </row>
    <row r="251" spans="1:6" x14ac:dyDescent="0.25">
      <c r="A251" s="4">
        <v>248</v>
      </c>
      <c r="B251">
        <v>225</v>
      </c>
      <c r="C251">
        <v>120</v>
      </c>
      <c r="E251" s="4">
        <v>248</v>
      </c>
      <c r="F251">
        <v>68</v>
      </c>
    </row>
    <row r="252" spans="1:6" x14ac:dyDescent="0.25">
      <c r="A252" s="4">
        <v>249</v>
      </c>
      <c r="B252">
        <v>80</v>
      </c>
      <c r="C252">
        <v>109</v>
      </c>
      <c r="E252" s="4">
        <v>249</v>
      </c>
      <c r="F252">
        <v>23</v>
      </c>
    </row>
    <row r="253" spans="1:6" x14ac:dyDescent="0.25">
      <c r="A253" s="4">
        <v>250</v>
      </c>
      <c r="B253">
        <v>20</v>
      </c>
      <c r="C253">
        <v>29</v>
      </c>
      <c r="E253" s="4">
        <v>250</v>
      </c>
      <c r="F253">
        <v>12</v>
      </c>
    </row>
    <row r="254" spans="1:6" x14ac:dyDescent="0.25">
      <c r="A254" s="4">
        <v>251</v>
      </c>
      <c r="B254">
        <v>109</v>
      </c>
      <c r="C254">
        <v>122</v>
      </c>
      <c r="E254" s="4">
        <v>251</v>
      </c>
      <c r="F254">
        <v>53</v>
      </c>
    </row>
    <row r="255" spans="1:6" x14ac:dyDescent="0.25">
      <c r="A255" s="4">
        <v>252</v>
      </c>
      <c r="B255">
        <v>102</v>
      </c>
      <c r="C255">
        <v>84</v>
      </c>
      <c r="E255" s="4">
        <v>252</v>
      </c>
      <c r="F255">
        <v>30</v>
      </c>
    </row>
    <row r="256" spans="1:6" x14ac:dyDescent="0.25">
      <c r="A256" s="4">
        <v>253</v>
      </c>
      <c r="B256">
        <v>154</v>
      </c>
      <c r="C256">
        <v>55</v>
      </c>
      <c r="E256" s="4">
        <v>253</v>
      </c>
      <c r="F256">
        <v>45</v>
      </c>
    </row>
    <row r="257" spans="1:6" x14ac:dyDescent="0.25">
      <c r="A257" s="4">
        <v>254</v>
      </c>
      <c r="B257">
        <v>297</v>
      </c>
      <c r="C257">
        <v>141</v>
      </c>
      <c r="E257" s="4">
        <v>254</v>
      </c>
      <c r="F257">
        <v>70</v>
      </c>
    </row>
    <row r="258" spans="1:6" x14ac:dyDescent="0.25">
      <c r="A258" s="4">
        <v>255</v>
      </c>
      <c r="B258">
        <v>25</v>
      </c>
      <c r="C258">
        <v>37</v>
      </c>
      <c r="E258" s="4">
        <v>255</v>
      </c>
      <c r="F258">
        <v>15</v>
      </c>
    </row>
    <row r="259" spans="1:6" x14ac:dyDescent="0.25">
      <c r="A259" s="4">
        <v>256</v>
      </c>
      <c r="B259">
        <v>21</v>
      </c>
      <c r="C259">
        <v>16</v>
      </c>
      <c r="E259" s="4">
        <v>256</v>
      </c>
      <c r="F259">
        <v>13</v>
      </c>
    </row>
    <row r="260" spans="1:6" x14ac:dyDescent="0.25">
      <c r="A260" s="4">
        <v>257</v>
      </c>
      <c r="B260">
        <v>46</v>
      </c>
      <c r="C260">
        <v>28</v>
      </c>
      <c r="E260" s="4">
        <v>257</v>
      </c>
      <c r="F260">
        <v>14</v>
      </c>
    </row>
    <row r="261" spans="1:6" x14ac:dyDescent="0.25">
      <c r="A261" s="4">
        <v>258</v>
      </c>
      <c r="B261">
        <v>117</v>
      </c>
      <c r="C261">
        <v>105</v>
      </c>
      <c r="E261" s="4">
        <v>258</v>
      </c>
      <c r="F261">
        <v>71</v>
      </c>
    </row>
    <row r="262" spans="1:6" x14ac:dyDescent="0.25">
      <c r="A262" s="4">
        <v>259</v>
      </c>
      <c r="B262">
        <v>81</v>
      </c>
      <c r="C262">
        <v>11</v>
      </c>
      <c r="E262" s="4">
        <v>259</v>
      </c>
      <c r="F262">
        <v>16</v>
      </c>
    </row>
    <row r="263" spans="1:6" x14ac:dyDescent="0.25">
      <c r="A263" s="4">
        <v>260</v>
      </c>
      <c r="B263">
        <v>69</v>
      </c>
      <c r="C263">
        <v>49</v>
      </c>
      <c r="E263" s="4">
        <v>260</v>
      </c>
      <c r="F263">
        <v>14</v>
      </c>
    </row>
    <row r="264" spans="1:6" x14ac:dyDescent="0.25">
      <c r="A264" s="4">
        <v>261</v>
      </c>
      <c r="B264">
        <v>154</v>
      </c>
      <c r="C264">
        <v>55</v>
      </c>
      <c r="E264" s="4">
        <v>261</v>
      </c>
      <c r="F264">
        <v>36</v>
      </c>
    </row>
    <row r="265" spans="1:6" x14ac:dyDescent="0.25">
      <c r="A265" s="4">
        <v>262</v>
      </c>
      <c r="B265">
        <v>115</v>
      </c>
      <c r="C265">
        <v>48</v>
      </c>
      <c r="E265" s="4">
        <v>262</v>
      </c>
      <c r="F265">
        <v>32</v>
      </c>
    </row>
    <row r="266" spans="1:6" x14ac:dyDescent="0.25">
      <c r="A266" s="4">
        <v>263</v>
      </c>
      <c r="B266">
        <v>121</v>
      </c>
      <c r="C266">
        <v>149</v>
      </c>
      <c r="E266" s="4">
        <v>263</v>
      </c>
      <c r="F266">
        <v>72</v>
      </c>
    </row>
    <row r="267" spans="1:6" x14ac:dyDescent="0.25">
      <c r="A267" s="4">
        <v>264</v>
      </c>
      <c r="B267">
        <v>182</v>
      </c>
      <c r="C267">
        <v>117</v>
      </c>
      <c r="E267" s="4">
        <v>264</v>
      </c>
      <c r="F267">
        <v>73</v>
      </c>
    </row>
    <row r="268" spans="1:6" x14ac:dyDescent="0.25">
      <c r="A268" s="4">
        <v>265</v>
      </c>
      <c r="B268">
        <v>171</v>
      </c>
      <c r="C268">
        <v>135</v>
      </c>
      <c r="E268" s="4">
        <v>265</v>
      </c>
      <c r="F268">
        <v>67</v>
      </c>
    </row>
    <row r="269" spans="1:6" x14ac:dyDescent="0.25">
      <c r="A269" s="4">
        <v>266</v>
      </c>
      <c r="B269">
        <v>99</v>
      </c>
      <c r="C269">
        <v>106</v>
      </c>
      <c r="E269" s="4">
        <v>266</v>
      </c>
      <c r="F269">
        <v>29</v>
      </c>
    </row>
    <row r="270" spans="1:6" x14ac:dyDescent="0.25">
      <c r="A270" s="4">
        <v>267</v>
      </c>
      <c r="B270">
        <v>118</v>
      </c>
      <c r="C270">
        <v>96</v>
      </c>
      <c r="E270" s="4">
        <v>267</v>
      </c>
      <c r="F270">
        <v>53</v>
      </c>
    </row>
    <row r="271" spans="1:6" x14ac:dyDescent="0.25">
      <c r="A271" s="4">
        <v>268</v>
      </c>
      <c r="B271">
        <v>68</v>
      </c>
      <c r="C271">
        <v>83</v>
      </c>
      <c r="E271" s="4">
        <v>268</v>
      </c>
      <c r="F271">
        <v>27</v>
      </c>
    </row>
    <row r="272" spans="1:6" x14ac:dyDescent="0.25">
      <c r="A272" s="4">
        <v>269</v>
      </c>
      <c r="B272">
        <v>250</v>
      </c>
      <c r="C272">
        <v>101</v>
      </c>
      <c r="E272" s="4">
        <v>269</v>
      </c>
      <c r="F272">
        <v>67</v>
      </c>
    </row>
    <row r="273" spans="1:6" x14ac:dyDescent="0.25">
      <c r="A273" s="4">
        <v>270</v>
      </c>
      <c r="B273">
        <v>102</v>
      </c>
      <c r="C273">
        <v>26</v>
      </c>
      <c r="E273" s="4">
        <v>270</v>
      </c>
      <c r="F273">
        <v>20</v>
      </c>
    </row>
    <row r="274" spans="1:6" x14ac:dyDescent="0.25">
      <c r="A274" s="4">
        <v>271</v>
      </c>
      <c r="B274">
        <v>44</v>
      </c>
      <c r="C274">
        <v>55</v>
      </c>
      <c r="E274" s="4">
        <v>271</v>
      </c>
      <c r="F274">
        <v>13</v>
      </c>
    </row>
    <row r="275" spans="1:6" x14ac:dyDescent="0.25">
      <c r="A275" s="4">
        <v>272</v>
      </c>
      <c r="B275">
        <v>83</v>
      </c>
      <c r="C275">
        <v>83</v>
      </c>
      <c r="E275" s="4">
        <v>272</v>
      </c>
      <c r="F275">
        <v>35</v>
      </c>
    </row>
    <row r="276" spans="1:6" x14ac:dyDescent="0.25">
      <c r="A276" s="4">
        <v>273</v>
      </c>
      <c r="B276">
        <v>123</v>
      </c>
      <c r="C276">
        <v>67</v>
      </c>
      <c r="E276" s="4">
        <v>273</v>
      </c>
      <c r="F276">
        <v>47</v>
      </c>
    </row>
    <row r="277" spans="1:6" x14ac:dyDescent="0.25">
      <c r="A277" s="4">
        <v>274</v>
      </c>
      <c r="B277">
        <v>116</v>
      </c>
      <c r="C277">
        <v>75</v>
      </c>
      <c r="E277" s="4">
        <v>274</v>
      </c>
      <c r="F277">
        <v>26</v>
      </c>
    </row>
    <row r="278" spans="1:6" x14ac:dyDescent="0.25">
      <c r="A278" s="4">
        <v>275</v>
      </c>
      <c r="B278">
        <v>121</v>
      </c>
      <c r="C278">
        <v>122</v>
      </c>
      <c r="E278" s="4">
        <v>275</v>
      </c>
      <c r="F278">
        <v>54</v>
      </c>
    </row>
    <row r="279" spans="1:6" x14ac:dyDescent="0.25">
      <c r="A279" s="4">
        <v>276</v>
      </c>
      <c r="B279">
        <v>70</v>
      </c>
      <c r="C279">
        <v>85</v>
      </c>
      <c r="E279" s="4">
        <v>276</v>
      </c>
      <c r="F279">
        <v>28</v>
      </c>
    </row>
    <row r="280" spans="1:6" x14ac:dyDescent="0.25">
      <c r="A280" s="4">
        <v>277</v>
      </c>
      <c r="B280">
        <v>93</v>
      </c>
      <c r="C280">
        <v>29</v>
      </c>
      <c r="E280" s="4">
        <v>277</v>
      </c>
      <c r="F280">
        <v>19</v>
      </c>
    </row>
    <row r="281" spans="1:6" x14ac:dyDescent="0.25">
      <c r="A281" s="4">
        <v>278</v>
      </c>
      <c r="B281">
        <v>141</v>
      </c>
      <c r="C281">
        <v>61</v>
      </c>
      <c r="E281" s="4">
        <v>278</v>
      </c>
      <c r="F281">
        <v>33</v>
      </c>
    </row>
    <row r="282" spans="1:6" x14ac:dyDescent="0.25">
      <c r="A282" s="4">
        <v>279</v>
      </c>
      <c r="B282">
        <v>201</v>
      </c>
      <c r="C282">
        <v>142</v>
      </c>
      <c r="E282" s="4">
        <v>279</v>
      </c>
      <c r="F282">
        <v>72</v>
      </c>
    </row>
    <row r="283" spans="1:6" x14ac:dyDescent="0.25">
      <c r="A283" s="4">
        <v>280</v>
      </c>
      <c r="B283">
        <v>117</v>
      </c>
      <c r="C283">
        <v>86</v>
      </c>
      <c r="E283" s="4">
        <v>280</v>
      </c>
      <c r="F283">
        <v>28</v>
      </c>
    </row>
    <row r="284" spans="1:6" x14ac:dyDescent="0.25">
      <c r="A284" s="4">
        <v>281</v>
      </c>
      <c r="B284">
        <v>66</v>
      </c>
      <c r="C284">
        <v>9</v>
      </c>
      <c r="E284" s="4">
        <v>281</v>
      </c>
      <c r="F284">
        <v>20</v>
      </c>
    </row>
    <row r="285" spans="1:6" x14ac:dyDescent="0.25">
      <c r="A285" s="4">
        <v>282</v>
      </c>
      <c r="B285">
        <v>74</v>
      </c>
      <c r="C285">
        <v>114</v>
      </c>
      <c r="E285" s="4">
        <v>282</v>
      </c>
      <c r="F285">
        <v>22</v>
      </c>
    </row>
    <row r="286" spans="1:6" x14ac:dyDescent="0.25">
      <c r="A286" s="4">
        <v>283</v>
      </c>
      <c r="B286">
        <v>78</v>
      </c>
      <c r="C286">
        <v>6</v>
      </c>
      <c r="E286" s="4">
        <v>283</v>
      </c>
      <c r="F286">
        <v>15</v>
      </c>
    </row>
    <row r="287" spans="1:6" x14ac:dyDescent="0.25">
      <c r="A287" s="4">
        <v>284</v>
      </c>
      <c r="B287">
        <v>158</v>
      </c>
      <c r="C287">
        <v>195</v>
      </c>
      <c r="E287" s="4">
        <v>284</v>
      </c>
      <c r="F287">
        <v>59</v>
      </c>
    </row>
    <row r="288" spans="1:6" x14ac:dyDescent="0.25">
      <c r="A288" s="4">
        <v>285</v>
      </c>
      <c r="B288">
        <v>42</v>
      </c>
      <c r="C288">
        <v>12</v>
      </c>
      <c r="E288" s="4">
        <v>285</v>
      </c>
      <c r="F288">
        <v>13</v>
      </c>
    </row>
    <row r="289" spans="1:6" x14ac:dyDescent="0.25">
      <c r="A289" s="4">
        <v>286</v>
      </c>
      <c r="B289">
        <v>68</v>
      </c>
      <c r="C289">
        <v>25</v>
      </c>
      <c r="E289" s="4">
        <v>286</v>
      </c>
      <c r="F289">
        <v>20</v>
      </c>
    </row>
    <row r="290" spans="1:6" x14ac:dyDescent="0.25">
      <c r="A290" s="4">
        <v>287</v>
      </c>
      <c r="B290">
        <v>202</v>
      </c>
      <c r="C290">
        <v>121</v>
      </c>
      <c r="E290" s="4">
        <v>287</v>
      </c>
      <c r="F290">
        <v>51</v>
      </c>
    </row>
    <row r="291" spans="1:6" x14ac:dyDescent="0.25">
      <c r="A291" s="4">
        <v>288</v>
      </c>
      <c r="B291">
        <v>86</v>
      </c>
      <c r="C291">
        <v>38</v>
      </c>
      <c r="E291" s="4">
        <v>288</v>
      </c>
      <c r="F291">
        <v>25</v>
      </c>
    </row>
    <row r="292" spans="1:6" x14ac:dyDescent="0.25">
      <c r="A292" s="4">
        <v>289</v>
      </c>
      <c r="B292">
        <v>138</v>
      </c>
      <c r="C292">
        <v>68</v>
      </c>
      <c r="E292" s="4">
        <v>289</v>
      </c>
      <c r="F292">
        <v>27</v>
      </c>
    </row>
    <row r="293" spans="1:6" x14ac:dyDescent="0.25">
      <c r="A293" s="4">
        <v>290</v>
      </c>
      <c r="B293">
        <v>40</v>
      </c>
      <c r="C293">
        <v>57</v>
      </c>
      <c r="E293" s="4">
        <v>290</v>
      </c>
      <c r="F293">
        <v>25</v>
      </c>
    </row>
    <row r="294" spans="1:6" x14ac:dyDescent="0.25">
      <c r="A294" s="4">
        <v>291</v>
      </c>
      <c r="B294">
        <v>260</v>
      </c>
      <c r="C294">
        <v>95</v>
      </c>
      <c r="E294" s="4">
        <v>291</v>
      </c>
      <c r="F294">
        <v>75</v>
      </c>
    </row>
    <row r="295" spans="1:6" x14ac:dyDescent="0.25">
      <c r="A295" s="4">
        <v>292</v>
      </c>
      <c r="B295">
        <v>84</v>
      </c>
      <c r="C295">
        <v>23</v>
      </c>
      <c r="E295" s="4">
        <v>292</v>
      </c>
      <c r="F295">
        <v>16</v>
      </c>
    </row>
    <row r="296" spans="1:6" x14ac:dyDescent="0.25">
      <c r="A296" s="4">
        <v>293</v>
      </c>
      <c r="B296">
        <v>216</v>
      </c>
      <c r="C296">
        <v>120</v>
      </c>
      <c r="E296" s="4">
        <v>293</v>
      </c>
      <c r="F296">
        <v>56</v>
      </c>
    </row>
    <row r="297" spans="1:6" x14ac:dyDescent="0.25">
      <c r="A297" s="4">
        <v>294</v>
      </c>
      <c r="B297">
        <v>326</v>
      </c>
      <c r="C297">
        <v>86</v>
      </c>
      <c r="E297" s="4">
        <v>294</v>
      </c>
      <c r="F297">
        <v>71</v>
      </c>
    </row>
    <row r="298" spans="1:6" x14ac:dyDescent="0.25">
      <c r="A298" s="4">
        <v>295</v>
      </c>
      <c r="B298">
        <v>247</v>
      </c>
      <c r="C298">
        <v>177</v>
      </c>
      <c r="E298" s="4">
        <v>295</v>
      </c>
      <c r="F298">
        <v>69</v>
      </c>
    </row>
    <row r="299" spans="1:6" x14ac:dyDescent="0.25">
      <c r="A299" s="4">
        <v>296</v>
      </c>
      <c r="B299">
        <v>59</v>
      </c>
      <c r="C299">
        <v>46</v>
      </c>
      <c r="E299" s="4">
        <v>296</v>
      </c>
      <c r="F299">
        <v>36</v>
      </c>
    </row>
    <row r="300" spans="1:6" x14ac:dyDescent="0.25">
      <c r="A300" s="4">
        <v>297</v>
      </c>
      <c r="B300">
        <v>175</v>
      </c>
      <c r="C300">
        <v>112</v>
      </c>
      <c r="E300" s="4">
        <v>297</v>
      </c>
      <c r="F300">
        <v>40</v>
      </c>
    </row>
    <row r="301" spans="1:6" x14ac:dyDescent="0.25">
      <c r="A301" s="4">
        <v>298</v>
      </c>
      <c r="B301">
        <v>255</v>
      </c>
      <c r="C301">
        <v>141</v>
      </c>
      <c r="E301" s="4">
        <v>298</v>
      </c>
      <c r="F301">
        <v>51</v>
      </c>
    </row>
    <row r="302" spans="1:6" x14ac:dyDescent="0.25">
      <c r="A302" s="4">
        <v>299</v>
      </c>
      <c r="B302">
        <v>182</v>
      </c>
      <c r="C302">
        <v>113</v>
      </c>
      <c r="E302" s="4">
        <v>299</v>
      </c>
      <c r="F302">
        <v>58</v>
      </c>
    </row>
    <row r="303" spans="1:6" x14ac:dyDescent="0.25">
      <c r="A303" s="4">
        <v>300</v>
      </c>
      <c r="B303">
        <v>290</v>
      </c>
      <c r="C303">
        <v>118</v>
      </c>
      <c r="E303" s="4">
        <v>300</v>
      </c>
      <c r="F303">
        <v>68</v>
      </c>
    </row>
    <row r="304" spans="1:6" x14ac:dyDescent="0.25">
      <c r="A304" s="4">
        <v>301</v>
      </c>
      <c r="B304">
        <v>223</v>
      </c>
      <c r="C304">
        <v>183</v>
      </c>
      <c r="E304" s="4">
        <v>301</v>
      </c>
      <c r="F304">
        <v>63</v>
      </c>
    </row>
    <row r="305" spans="1:6" x14ac:dyDescent="0.25">
      <c r="A305" s="4">
        <v>302</v>
      </c>
      <c r="B305">
        <v>96</v>
      </c>
      <c r="C305">
        <v>15</v>
      </c>
      <c r="E305" s="4">
        <v>302</v>
      </c>
      <c r="F305">
        <v>19</v>
      </c>
    </row>
    <row r="306" spans="1:6" x14ac:dyDescent="0.25">
      <c r="A306" s="4">
        <v>303</v>
      </c>
      <c r="B306">
        <v>210</v>
      </c>
      <c r="C306">
        <v>92</v>
      </c>
      <c r="E306" s="4">
        <v>303</v>
      </c>
      <c r="F306">
        <v>66</v>
      </c>
    </row>
    <row r="307" spans="1:6" x14ac:dyDescent="0.25">
      <c r="A307" s="4">
        <v>304</v>
      </c>
      <c r="B307">
        <v>279</v>
      </c>
      <c r="C307">
        <v>85</v>
      </c>
      <c r="E307" s="4">
        <v>304</v>
      </c>
      <c r="F307">
        <v>76</v>
      </c>
    </row>
    <row r="308" spans="1:6" x14ac:dyDescent="0.25">
      <c r="A308" s="4">
        <v>305</v>
      </c>
      <c r="B308">
        <v>128</v>
      </c>
      <c r="C308">
        <v>65</v>
      </c>
      <c r="E308" s="4">
        <v>305</v>
      </c>
      <c r="F308">
        <v>35</v>
      </c>
    </row>
    <row r="309" spans="1:6" x14ac:dyDescent="0.25">
      <c r="A309" s="4">
        <v>306</v>
      </c>
      <c r="B309">
        <v>32</v>
      </c>
      <c r="C309">
        <v>21</v>
      </c>
      <c r="E309" s="4">
        <v>306</v>
      </c>
      <c r="F309">
        <v>19</v>
      </c>
    </row>
    <row r="310" spans="1:6" x14ac:dyDescent="0.25">
      <c r="A310" s="4">
        <v>307</v>
      </c>
      <c r="B310">
        <v>63</v>
      </c>
      <c r="C310">
        <v>39</v>
      </c>
      <c r="E310" s="4">
        <v>307</v>
      </c>
      <c r="F310">
        <v>13</v>
      </c>
    </row>
    <row r="311" spans="1:6" x14ac:dyDescent="0.25">
      <c r="A311" s="4">
        <v>308</v>
      </c>
      <c r="B311">
        <v>222</v>
      </c>
      <c r="C311">
        <v>186</v>
      </c>
      <c r="E311" s="4">
        <v>308</v>
      </c>
      <c r="F311">
        <v>76</v>
      </c>
    </row>
    <row r="312" spans="1:6" x14ac:dyDescent="0.25">
      <c r="A312" s="4">
        <v>309</v>
      </c>
      <c r="B312">
        <v>172</v>
      </c>
      <c r="C312">
        <v>123</v>
      </c>
      <c r="E312" s="4">
        <v>309</v>
      </c>
      <c r="F312">
        <v>65</v>
      </c>
    </row>
    <row r="313" spans="1:6" x14ac:dyDescent="0.25">
      <c r="A313" s="4">
        <v>310</v>
      </c>
      <c r="B313">
        <v>138</v>
      </c>
      <c r="C313">
        <v>97</v>
      </c>
      <c r="E313" s="4">
        <v>310</v>
      </c>
      <c r="F313">
        <v>33</v>
      </c>
    </row>
    <row r="314" spans="1:6" x14ac:dyDescent="0.25">
      <c r="A314" s="4">
        <v>311</v>
      </c>
      <c r="B314">
        <v>53</v>
      </c>
      <c r="C314">
        <v>74</v>
      </c>
      <c r="E314" s="4">
        <v>311</v>
      </c>
      <c r="F314">
        <v>31</v>
      </c>
    </row>
    <row r="315" spans="1:6" x14ac:dyDescent="0.25">
      <c r="A315" s="4">
        <v>312</v>
      </c>
      <c r="B315">
        <v>134</v>
      </c>
      <c r="C315">
        <v>55</v>
      </c>
      <c r="E315" s="4">
        <v>312</v>
      </c>
      <c r="F315">
        <v>40</v>
      </c>
    </row>
    <row r="316" spans="1:6" x14ac:dyDescent="0.25">
      <c r="A316" s="4">
        <v>313</v>
      </c>
      <c r="B316">
        <v>232</v>
      </c>
      <c r="C316">
        <v>106</v>
      </c>
      <c r="E316" s="4">
        <v>313</v>
      </c>
      <c r="F316">
        <v>66</v>
      </c>
    </row>
    <row r="317" spans="1:6" x14ac:dyDescent="0.25">
      <c r="A317" s="4">
        <v>314</v>
      </c>
      <c r="B317">
        <v>27</v>
      </c>
      <c r="C317">
        <v>5</v>
      </c>
      <c r="E317" s="4">
        <v>314</v>
      </c>
      <c r="F317">
        <v>16</v>
      </c>
    </row>
    <row r="318" spans="1:6" x14ac:dyDescent="0.25">
      <c r="A318" s="4">
        <v>315</v>
      </c>
      <c r="B318">
        <v>161</v>
      </c>
      <c r="C318">
        <v>126</v>
      </c>
      <c r="E318" s="4">
        <v>315</v>
      </c>
      <c r="F318">
        <v>61</v>
      </c>
    </row>
    <row r="319" spans="1:6" x14ac:dyDescent="0.25">
      <c r="A319" s="4">
        <v>316</v>
      </c>
      <c r="B319">
        <v>160</v>
      </c>
      <c r="C319">
        <v>158</v>
      </c>
      <c r="E319" s="4">
        <v>316</v>
      </c>
      <c r="F319">
        <v>64</v>
      </c>
    </row>
    <row r="320" spans="1:6" x14ac:dyDescent="0.25">
      <c r="A320" s="4">
        <v>317</v>
      </c>
      <c r="B320">
        <v>178</v>
      </c>
      <c r="C320">
        <v>88</v>
      </c>
      <c r="E320" s="4">
        <v>317</v>
      </c>
      <c r="F320">
        <v>52</v>
      </c>
    </row>
    <row r="321" spans="1:6" x14ac:dyDescent="0.25">
      <c r="A321" s="4">
        <v>318</v>
      </c>
      <c r="B321">
        <v>29</v>
      </c>
      <c r="C321">
        <v>39</v>
      </c>
      <c r="E321" s="4">
        <v>318</v>
      </c>
      <c r="F321">
        <v>17</v>
      </c>
    </row>
    <row r="322" spans="1:6" x14ac:dyDescent="0.25">
      <c r="A322" s="4">
        <v>319</v>
      </c>
      <c r="B322">
        <v>268</v>
      </c>
      <c r="C322">
        <v>126</v>
      </c>
      <c r="E322" s="4">
        <v>319</v>
      </c>
      <c r="F322">
        <v>84</v>
      </c>
    </row>
    <row r="323" spans="1:6" x14ac:dyDescent="0.25">
      <c r="A323" s="4">
        <v>320</v>
      </c>
      <c r="B323">
        <v>98</v>
      </c>
      <c r="C323">
        <v>130</v>
      </c>
      <c r="E323" s="4">
        <v>320</v>
      </c>
      <c r="F323">
        <v>46</v>
      </c>
    </row>
    <row r="324" spans="1:6" x14ac:dyDescent="0.25">
      <c r="A324" s="4">
        <v>321</v>
      </c>
      <c r="B324">
        <v>141</v>
      </c>
      <c r="C324">
        <v>95</v>
      </c>
      <c r="E324" s="4">
        <v>321</v>
      </c>
      <c r="F324">
        <v>43</v>
      </c>
    </row>
    <row r="325" spans="1:6" x14ac:dyDescent="0.25">
      <c r="A325" s="4">
        <v>322</v>
      </c>
      <c r="B325">
        <v>85</v>
      </c>
      <c r="C325">
        <v>60</v>
      </c>
      <c r="E325" s="4">
        <v>322</v>
      </c>
      <c r="F325">
        <v>32</v>
      </c>
    </row>
    <row r="326" spans="1:6" x14ac:dyDescent="0.25">
      <c r="A326" s="4">
        <v>323</v>
      </c>
      <c r="B326">
        <v>208</v>
      </c>
      <c r="C326">
        <v>122</v>
      </c>
      <c r="E326" s="4">
        <v>323</v>
      </c>
      <c r="F326">
        <v>54</v>
      </c>
    </row>
    <row r="327" spans="1:6" x14ac:dyDescent="0.25">
      <c r="A327" s="4">
        <v>324</v>
      </c>
      <c r="B327">
        <v>137</v>
      </c>
      <c r="C327">
        <v>90</v>
      </c>
      <c r="E327" s="4">
        <v>324</v>
      </c>
      <c r="F327">
        <v>49</v>
      </c>
    </row>
    <row r="328" spans="1:6" x14ac:dyDescent="0.25">
      <c r="A328" s="4">
        <v>325</v>
      </c>
      <c r="B328">
        <v>154</v>
      </c>
      <c r="C328">
        <v>71</v>
      </c>
      <c r="E328" s="4">
        <v>325</v>
      </c>
      <c r="F328">
        <v>72</v>
      </c>
    </row>
    <row r="329" spans="1:6" x14ac:dyDescent="0.25">
      <c r="A329" s="4">
        <v>326</v>
      </c>
      <c r="B329">
        <v>81</v>
      </c>
      <c r="C329">
        <v>91</v>
      </c>
      <c r="E329" s="4">
        <v>326</v>
      </c>
      <c r="F329">
        <v>47</v>
      </c>
    </row>
    <row r="330" spans="1:6" x14ac:dyDescent="0.25">
      <c r="A330" s="4">
        <v>327</v>
      </c>
      <c r="B330">
        <v>147</v>
      </c>
      <c r="C330">
        <v>74</v>
      </c>
      <c r="E330" s="4">
        <v>327</v>
      </c>
      <c r="F330">
        <v>46</v>
      </c>
    </row>
    <row r="331" spans="1:6" x14ac:dyDescent="0.25">
      <c r="A331" s="4">
        <v>328</v>
      </c>
      <c r="B331">
        <v>35</v>
      </c>
      <c r="C331">
        <v>21</v>
      </c>
      <c r="E331" s="4">
        <v>328</v>
      </c>
      <c r="F331">
        <v>21</v>
      </c>
    </row>
    <row r="332" spans="1:6" x14ac:dyDescent="0.25">
      <c r="A332" s="4">
        <v>329</v>
      </c>
      <c r="B332">
        <v>207</v>
      </c>
      <c r="C332">
        <v>139</v>
      </c>
      <c r="E332" s="4">
        <v>329</v>
      </c>
      <c r="F332">
        <v>71</v>
      </c>
    </row>
    <row r="333" spans="1:6" x14ac:dyDescent="0.25">
      <c r="A333" s="4">
        <v>330</v>
      </c>
      <c r="B333">
        <v>217</v>
      </c>
      <c r="C333">
        <v>140</v>
      </c>
      <c r="E333" s="4">
        <v>330</v>
      </c>
      <c r="F333">
        <v>58</v>
      </c>
    </row>
    <row r="334" spans="1:6" x14ac:dyDescent="0.25">
      <c r="A334" s="4">
        <v>331</v>
      </c>
      <c r="B334">
        <v>173</v>
      </c>
      <c r="C334">
        <v>121</v>
      </c>
      <c r="E334" s="4">
        <v>331</v>
      </c>
      <c r="F334">
        <v>61</v>
      </c>
    </row>
    <row r="335" spans="1:6" x14ac:dyDescent="0.25">
      <c r="A335" s="4">
        <v>332</v>
      </c>
      <c r="B335">
        <v>120</v>
      </c>
      <c r="C335">
        <v>17</v>
      </c>
      <c r="E335" s="4">
        <v>332</v>
      </c>
      <c r="F335">
        <v>25</v>
      </c>
    </row>
    <row r="336" spans="1:6" x14ac:dyDescent="0.25">
      <c r="A336" s="4">
        <v>333</v>
      </c>
      <c r="B336">
        <v>72</v>
      </c>
      <c r="C336">
        <v>61</v>
      </c>
      <c r="E336" s="4">
        <v>333</v>
      </c>
      <c r="F336">
        <v>32</v>
      </c>
    </row>
    <row r="337" spans="1:6" x14ac:dyDescent="0.25">
      <c r="A337" s="4">
        <v>334</v>
      </c>
      <c r="B337">
        <v>173</v>
      </c>
      <c r="C337">
        <v>156</v>
      </c>
      <c r="E337" s="4">
        <v>334</v>
      </c>
      <c r="F337">
        <v>59</v>
      </c>
    </row>
    <row r="338" spans="1:6" x14ac:dyDescent="0.25">
      <c r="A338" s="4">
        <v>335</v>
      </c>
      <c r="B338">
        <v>114</v>
      </c>
      <c r="C338">
        <v>69</v>
      </c>
      <c r="E338" s="4">
        <v>335</v>
      </c>
      <c r="F338">
        <v>34</v>
      </c>
    </row>
    <row r="339" spans="1:6" x14ac:dyDescent="0.25">
      <c r="A339" s="4">
        <v>336</v>
      </c>
      <c r="B339">
        <v>158</v>
      </c>
      <c r="C339">
        <v>65</v>
      </c>
      <c r="E339" s="4">
        <v>336</v>
      </c>
      <c r="F339">
        <v>39</v>
      </c>
    </row>
    <row r="340" spans="1:6" x14ac:dyDescent="0.25">
      <c r="A340" s="4">
        <v>337</v>
      </c>
      <c r="B340">
        <v>100</v>
      </c>
      <c r="C340">
        <v>58</v>
      </c>
      <c r="E340" s="4">
        <v>337</v>
      </c>
      <c r="F340">
        <v>30</v>
      </c>
    </row>
    <row r="341" spans="1:6" x14ac:dyDescent="0.25">
      <c r="A341" s="4">
        <v>338</v>
      </c>
      <c r="B341">
        <v>279</v>
      </c>
      <c r="C341">
        <v>143</v>
      </c>
      <c r="E341" s="4">
        <v>338</v>
      </c>
      <c r="F341">
        <v>64</v>
      </c>
    </row>
    <row r="342" spans="1:6" x14ac:dyDescent="0.25">
      <c r="A342" s="4">
        <v>339</v>
      </c>
      <c r="B342">
        <v>104</v>
      </c>
      <c r="C342">
        <v>46</v>
      </c>
      <c r="E342" s="4">
        <v>339</v>
      </c>
      <c r="F342">
        <v>31</v>
      </c>
    </row>
    <row r="343" spans="1:6" x14ac:dyDescent="0.25">
      <c r="A343" s="4">
        <v>340</v>
      </c>
      <c r="B343">
        <v>164</v>
      </c>
      <c r="C343">
        <v>91</v>
      </c>
      <c r="E343" s="4">
        <v>340</v>
      </c>
      <c r="F343">
        <v>41</v>
      </c>
    </row>
    <row r="344" spans="1:6" x14ac:dyDescent="0.25">
      <c r="A344" s="4">
        <v>341</v>
      </c>
      <c r="B344">
        <v>177</v>
      </c>
      <c r="C344">
        <v>88</v>
      </c>
      <c r="E344" s="4">
        <v>341</v>
      </c>
      <c r="F344">
        <v>50</v>
      </c>
    </row>
    <row r="345" spans="1:6" x14ac:dyDescent="0.25">
      <c r="A345" s="4">
        <v>342</v>
      </c>
      <c r="B345">
        <v>102</v>
      </c>
      <c r="C345">
        <v>54</v>
      </c>
      <c r="E345" s="4">
        <v>342</v>
      </c>
      <c r="F345">
        <v>30</v>
      </c>
    </row>
    <row r="346" spans="1:6" x14ac:dyDescent="0.25">
      <c r="A346" s="4">
        <v>343</v>
      </c>
      <c r="B346">
        <v>137</v>
      </c>
      <c r="C346">
        <v>101</v>
      </c>
      <c r="E346" s="4">
        <v>343</v>
      </c>
      <c r="F346">
        <v>34</v>
      </c>
    </row>
    <row r="347" spans="1:6" x14ac:dyDescent="0.25">
      <c r="A347" s="4">
        <v>344</v>
      </c>
      <c r="B347">
        <v>183</v>
      </c>
      <c r="C347">
        <v>86</v>
      </c>
      <c r="E347" s="4">
        <v>344</v>
      </c>
      <c r="F347">
        <v>72</v>
      </c>
    </row>
    <row r="348" spans="1:6" x14ac:dyDescent="0.25">
      <c r="A348" s="4">
        <v>345</v>
      </c>
      <c r="B348">
        <v>38</v>
      </c>
      <c r="C348">
        <v>18</v>
      </c>
      <c r="E348" s="4">
        <v>345</v>
      </c>
      <c r="F348">
        <v>11</v>
      </c>
    </row>
    <row r="349" spans="1:6" x14ac:dyDescent="0.25">
      <c r="A349" s="4">
        <v>346</v>
      </c>
      <c r="B349">
        <v>72</v>
      </c>
      <c r="C349">
        <v>22</v>
      </c>
      <c r="E349" s="4">
        <v>346</v>
      </c>
      <c r="F349">
        <v>22</v>
      </c>
    </row>
    <row r="350" spans="1:6" x14ac:dyDescent="0.25">
      <c r="A350" s="4">
        <v>347</v>
      </c>
      <c r="B350">
        <v>70</v>
      </c>
      <c r="C350">
        <v>44</v>
      </c>
      <c r="E350" s="4">
        <v>347</v>
      </c>
      <c r="F350">
        <v>21</v>
      </c>
    </row>
    <row r="351" spans="1:6" x14ac:dyDescent="0.25">
      <c r="A351" s="4">
        <v>348</v>
      </c>
      <c r="B351">
        <v>86</v>
      </c>
      <c r="C351">
        <v>88</v>
      </c>
      <c r="E351" s="4">
        <v>348</v>
      </c>
      <c r="F351">
        <v>27</v>
      </c>
    </row>
    <row r="352" spans="1:6" x14ac:dyDescent="0.25">
      <c r="A352" s="4">
        <v>349</v>
      </c>
      <c r="B352">
        <v>152</v>
      </c>
      <c r="C352">
        <v>85</v>
      </c>
      <c r="E352" s="4">
        <v>349</v>
      </c>
      <c r="F352">
        <v>50</v>
      </c>
    </row>
    <row r="353" spans="1:6" x14ac:dyDescent="0.25">
      <c r="A353" s="4">
        <v>350</v>
      </c>
      <c r="B353">
        <v>143</v>
      </c>
      <c r="C353">
        <v>109</v>
      </c>
      <c r="E353" s="4">
        <v>350</v>
      </c>
      <c r="F353">
        <v>35</v>
      </c>
    </row>
    <row r="354" spans="1:6" x14ac:dyDescent="0.25">
      <c r="A354" s="4">
        <v>351</v>
      </c>
      <c r="B354">
        <v>201</v>
      </c>
      <c r="C354">
        <v>25</v>
      </c>
      <c r="E354" s="4">
        <v>351</v>
      </c>
      <c r="F354">
        <v>40</v>
      </c>
    </row>
    <row r="355" spans="1:6" x14ac:dyDescent="0.25">
      <c r="A355" s="4">
        <v>352</v>
      </c>
      <c r="B355">
        <v>99</v>
      </c>
      <c r="C355">
        <v>7</v>
      </c>
      <c r="E355" s="4">
        <v>352</v>
      </c>
      <c r="F355">
        <v>20</v>
      </c>
    </row>
    <row r="356" spans="1:6" x14ac:dyDescent="0.25">
      <c r="A356" s="4">
        <v>353</v>
      </c>
      <c r="B356">
        <v>212</v>
      </c>
      <c r="C356">
        <v>128</v>
      </c>
      <c r="E356" s="4">
        <v>353</v>
      </c>
      <c r="F356">
        <v>72</v>
      </c>
    </row>
    <row r="357" spans="1:6" x14ac:dyDescent="0.25">
      <c r="A357" s="4">
        <v>354</v>
      </c>
      <c r="B357">
        <v>181</v>
      </c>
      <c r="C357">
        <v>137</v>
      </c>
      <c r="E357" s="4">
        <v>354</v>
      </c>
      <c r="F357">
        <v>54</v>
      </c>
    </row>
    <row r="358" spans="1:6" x14ac:dyDescent="0.25">
      <c r="A358" s="4">
        <v>355</v>
      </c>
      <c r="B358">
        <v>26</v>
      </c>
      <c r="C358">
        <v>7</v>
      </c>
      <c r="E358" s="4">
        <v>355</v>
      </c>
      <c r="F358">
        <v>15</v>
      </c>
    </row>
    <row r="359" spans="1:6" x14ac:dyDescent="0.25">
      <c r="A359" s="4">
        <v>356</v>
      </c>
      <c r="B359">
        <v>36</v>
      </c>
      <c r="C359">
        <v>7</v>
      </c>
      <c r="E359" s="4">
        <v>356</v>
      </c>
      <c r="F359">
        <v>10</v>
      </c>
    </row>
    <row r="360" spans="1:6" x14ac:dyDescent="0.25">
      <c r="A360" s="4">
        <v>357</v>
      </c>
      <c r="B360">
        <v>168</v>
      </c>
      <c r="C360">
        <v>96</v>
      </c>
      <c r="E360" s="4">
        <v>357</v>
      </c>
      <c r="F360">
        <v>56</v>
      </c>
    </row>
    <row r="361" spans="1:6" x14ac:dyDescent="0.25">
      <c r="A361" s="4">
        <v>358</v>
      </c>
      <c r="B361">
        <v>166</v>
      </c>
      <c r="C361">
        <v>152</v>
      </c>
      <c r="E361" s="4">
        <v>358</v>
      </c>
      <c r="F361">
        <v>37</v>
      </c>
    </row>
    <row r="362" spans="1:6" x14ac:dyDescent="0.25">
      <c r="A362" s="4">
        <v>359</v>
      </c>
      <c r="B362">
        <v>190</v>
      </c>
      <c r="C362">
        <v>145</v>
      </c>
      <c r="E362" s="4">
        <v>359</v>
      </c>
      <c r="F362">
        <v>61</v>
      </c>
    </row>
    <row r="363" spans="1:6" x14ac:dyDescent="0.25">
      <c r="A363" s="4">
        <v>360</v>
      </c>
      <c r="B363">
        <v>233</v>
      </c>
      <c r="C363">
        <v>159</v>
      </c>
      <c r="E363" s="4">
        <v>360</v>
      </c>
      <c r="F363">
        <v>65</v>
      </c>
    </row>
    <row r="364" spans="1:6" x14ac:dyDescent="0.25">
      <c r="A364" s="4">
        <v>361</v>
      </c>
      <c r="B364">
        <v>101</v>
      </c>
      <c r="C364">
        <v>112</v>
      </c>
      <c r="E364" s="4">
        <v>361</v>
      </c>
      <c r="F364">
        <v>31</v>
      </c>
    </row>
    <row r="365" spans="1:6" x14ac:dyDescent="0.25">
      <c r="A365" s="4">
        <v>362</v>
      </c>
      <c r="B365">
        <v>62</v>
      </c>
      <c r="C365">
        <v>123</v>
      </c>
      <c r="E365" s="4">
        <v>362</v>
      </c>
      <c r="F365">
        <v>36</v>
      </c>
    </row>
    <row r="366" spans="1:6" x14ac:dyDescent="0.25">
      <c r="A366" s="4">
        <v>363</v>
      </c>
      <c r="B366">
        <v>240</v>
      </c>
      <c r="C366">
        <v>149</v>
      </c>
      <c r="E366" s="4">
        <v>363</v>
      </c>
      <c r="F366">
        <v>74</v>
      </c>
    </row>
    <row r="367" spans="1:6" x14ac:dyDescent="0.25">
      <c r="A367" s="4">
        <v>364</v>
      </c>
      <c r="B367">
        <v>157</v>
      </c>
      <c r="C367">
        <v>112</v>
      </c>
      <c r="E367" s="4">
        <v>364</v>
      </c>
      <c r="F367">
        <v>61</v>
      </c>
    </row>
    <row r="368" spans="1:6" x14ac:dyDescent="0.25">
      <c r="A368" s="4">
        <v>365</v>
      </c>
      <c r="B368">
        <v>108</v>
      </c>
      <c r="C368">
        <v>25</v>
      </c>
      <c r="E368" s="4">
        <v>365</v>
      </c>
      <c r="F368">
        <v>22</v>
      </c>
    </row>
    <row r="369" spans="1:6" x14ac:dyDescent="0.25">
      <c r="A369" s="4">
        <v>366</v>
      </c>
      <c r="B369">
        <v>239</v>
      </c>
      <c r="C369">
        <v>90</v>
      </c>
      <c r="E369" s="4">
        <v>366</v>
      </c>
      <c r="F369">
        <v>62</v>
      </c>
    </row>
    <row r="370" spans="1:6" x14ac:dyDescent="0.25">
      <c r="A370" s="4">
        <v>367</v>
      </c>
      <c r="B370">
        <v>101</v>
      </c>
      <c r="C370">
        <v>73</v>
      </c>
      <c r="E370" s="4">
        <v>367</v>
      </c>
      <c r="F370">
        <v>44</v>
      </c>
    </row>
    <row r="371" spans="1:6" x14ac:dyDescent="0.25">
      <c r="A371" s="4">
        <v>368</v>
      </c>
      <c r="B371">
        <v>123</v>
      </c>
      <c r="C371">
        <v>85</v>
      </c>
      <c r="E371" s="4">
        <v>368</v>
      </c>
      <c r="F371">
        <v>34</v>
      </c>
    </row>
    <row r="372" spans="1:6" x14ac:dyDescent="0.25">
      <c r="A372" s="4">
        <v>369</v>
      </c>
      <c r="B372">
        <v>242</v>
      </c>
      <c r="C372">
        <v>42</v>
      </c>
      <c r="E372" s="4">
        <v>369</v>
      </c>
      <c r="F372">
        <v>64</v>
      </c>
    </row>
    <row r="373" spans="1:6" x14ac:dyDescent="0.25">
      <c r="A373" s="4">
        <v>370</v>
      </c>
      <c r="B373">
        <v>72</v>
      </c>
      <c r="C373">
        <v>33</v>
      </c>
      <c r="E373" s="4">
        <v>370</v>
      </c>
      <c r="F373">
        <v>22</v>
      </c>
    </row>
    <row r="374" spans="1:6" x14ac:dyDescent="0.25">
      <c r="A374" s="4">
        <v>371</v>
      </c>
      <c r="B374">
        <v>200</v>
      </c>
      <c r="C374">
        <v>49</v>
      </c>
      <c r="E374" s="4">
        <v>371</v>
      </c>
      <c r="F374">
        <v>71</v>
      </c>
    </row>
    <row r="375" spans="1:6" x14ac:dyDescent="0.25">
      <c r="A375" s="4">
        <v>372</v>
      </c>
      <c r="B375">
        <v>36</v>
      </c>
      <c r="C375">
        <v>22</v>
      </c>
      <c r="E375" s="4">
        <v>372</v>
      </c>
      <c r="F375">
        <v>10</v>
      </c>
    </row>
    <row r="376" spans="1:6" x14ac:dyDescent="0.25">
      <c r="A376" s="4">
        <v>373</v>
      </c>
      <c r="B376">
        <v>160</v>
      </c>
      <c r="C376">
        <v>116</v>
      </c>
      <c r="E376" s="4">
        <v>373</v>
      </c>
      <c r="F376">
        <v>59</v>
      </c>
    </row>
    <row r="377" spans="1:6" x14ac:dyDescent="0.25">
      <c r="A377" s="4">
        <v>374</v>
      </c>
      <c r="B377">
        <v>35</v>
      </c>
      <c r="C377">
        <v>9</v>
      </c>
      <c r="E377" s="4">
        <v>374</v>
      </c>
      <c r="F377">
        <v>21</v>
      </c>
    </row>
    <row r="378" spans="1:6" x14ac:dyDescent="0.25">
      <c r="A378" s="4">
        <v>375</v>
      </c>
      <c r="B378">
        <v>93</v>
      </c>
      <c r="C378">
        <v>27</v>
      </c>
      <c r="E378" s="4">
        <v>375</v>
      </c>
      <c r="F378">
        <v>19</v>
      </c>
    </row>
    <row r="379" spans="1:6" x14ac:dyDescent="0.25">
      <c r="A379" s="4">
        <v>376</v>
      </c>
      <c r="B379">
        <v>46</v>
      </c>
      <c r="C379">
        <v>5</v>
      </c>
      <c r="E379" s="4">
        <v>376</v>
      </c>
      <c r="F379">
        <v>14</v>
      </c>
    </row>
    <row r="380" spans="1:6" x14ac:dyDescent="0.25">
      <c r="A380" s="4">
        <v>377</v>
      </c>
      <c r="B380">
        <v>100</v>
      </c>
      <c r="C380">
        <v>46</v>
      </c>
      <c r="E380" s="4">
        <v>377</v>
      </c>
      <c r="F380">
        <v>39</v>
      </c>
    </row>
    <row r="381" spans="1:6" x14ac:dyDescent="0.25">
      <c r="A381" s="4">
        <v>378</v>
      </c>
      <c r="B381">
        <v>49</v>
      </c>
      <c r="C381">
        <v>21</v>
      </c>
      <c r="E381" s="4">
        <v>378</v>
      </c>
      <c r="F381">
        <v>29</v>
      </c>
    </row>
    <row r="382" spans="1:6" x14ac:dyDescent="0.25">
      <c r="A382" s="4">
        <v>379</v>
      </c>
      <c r="B382">
        <v>70</v>
      </c>
      <c r="C382">
        <v>6</v>
      </c>
      <c r="E382" s="4">
        <v>379</v>
      </c>
      <c r="F382">
        <v>21</v>
      </c>
    </row>
    <row r="383" spans="1:6" x14ac:dyDescent="0.25">
      <c r="A383" s="4">
        <v>380</v>
      </c>
      <c r="B383">
        <v>137</v>
      </c>
      <c r="C383">
        <v>93</v>
      </c>
      <c r="E383" s="4">
        <v>380</v>
      </c>
      <c r="F383">
        <v>31</v>
      </c>
    </row>
    <row r="384" spans="1:6" x14ac:dyDescent="0.25">
      <c r="A384" s="4">
        <v>381</v>
      </c>
      <c r="B384">
        <v>144</v>
      </c>
      <c r="C384">
        <v>47</v>
      </c>
      <c r="E384" s="4">
        <v>381</v>
      </c>
      <c r="F384">
        <v>35</v>
      </c>
    </row>
    <row r="385" spans="1:6" x14ac:dyDescent="0.25">
      <c r="A385" s="4">
        <v>382</v>
      </c>
      <c r="B385">
        <v>87</v>
      </c>
      <c r="C385">
        <v>54</v>
      </c>
      <c r="E385" s="4">
        <v>382</v>
      </c>
      <c r="F385">
        <v>17</v>
      </c>
    </row>
    <row r="386" spans="1:6" x14ac:dyDescent="0.25">
      <c r="A386" s="4">
        <v>383</v>
      </c>
      <c r="B386">
        <v>108</v>
      </c>
      <c r="C386">
        <v>9</v>
      </c>
      <c r="E386" s="4">
        <v>383</v>
      </c>
      <c r="F386">
        <v>22</v>
      </c>
    </row>
    <row r="387" spans="1:6" x14ac:dyDescent="0.25">
      <c r="A387" s="4">
        <v>384</v>
      </c>
      <c r="B387">
        <v>120</v>
      </c>
      <c r="C387">
        <v>110</v>
      </c>
      <c r="E387" s="4">
        <v>384</v>
      </c>
      <c r="F387">
        <v>37</v>
      </c>
    </row>
    <row r="388" spans="1:6" x14ac:dyDescent="0.25">
      <c r="A388" s="4">
        <v>385</v>
      </c>
      <c r="B388">
        <v>60</v>
      </c>
      <c r="C388">
        <v>22</v>
      </c>
      <c r="E388" s="4">
        <v>385</v>
      </c>
      <c r="F388">
        <v>18</v>
      </c>
    </row>
    <row r="389" spans="1:6" x14ac:dyDescent="0.25">
      <c r="A389" s="4">
        <v>386</v>
      </c>
      <c r="B389">
        <v>99</v>
      </c>
      <c r="C389">
        <v>40</v>
      </c>
      <c r="E389" s="4">
        <v>386</v>
      </c>
      <c r="F389">
        <v>20</v>
      </c>
    </row>
    <row r="390" spans="1:6" x14ac:dyDescent="0.25">
      <c r="A390" s="4">
        <v>387</v>
      </c>
      <c r="B390">
        <v>93</v>
      </c>
      <c r="C390">
        <v>18</v>
      </c>
      <c r="E390" s="4">
        <v>387</v>
      </c>
      <c r="F390">
        <v>19</v>
      </c>
    </row>
    <row r="391" spans="1:6" x14ac:dyDescent="0.25">
      <c r="A391" s="4">
        <v>388</v>
      </c>
      <c r="B391">
        <v>291</v>
      </c>
      <c r="C391">
        <v>171</v>
      </c>
      <c r="E391" s="4">
        <v>388</v>
      </c>
      <c r="F391">
        <v>78</v>
      </c>
    </row>
    <row r="392" spans="1:6" x14ac:dyDescent="0.25">
      <c r="A392" s="4">
        <v>389</v>
      </c>
      <c r="B392">
        <v>33</v>
      </c>
      <c r="C392">
        <v>24</v>
      </c>
      <c r="E392" s="4">
        <v>389</v>
      </c>
      <c r="F392">
        <v>20</v>
      </c>
    </row>
    <row r="393" spans="1:6" x14ac:dyDescent="0.25">
      <c r="A393" s="4">
        <v>390</v>
      </c>
      <c r="B393">
        <v>143</v>
      </c>
      <c r="C393">
        <v>93</v>
      </c>
      <c r="E393" s="4">
        <v>390</v>
      </c>
      <c r="F393">
        <v>41</v>
      </c>
    </row>
    <row r="394" spans="1:6" x14ac:dyDescent="0.25">
      <c r="A394" s="4">
        <v>391</v>
      </c>
      <c r="B394">
        <v>22</v>
      </c>
      <c r="C394">
        <v>35</v>
      </c>
      <c r="E394" s="4">
        <v>391</v>
      </c>
      <c r="F394">
        <v>13</v>
      </c>
    </row>
    <row r="395" spans="1:6" x14ac:dyDescent="0.25">
      <c r="A395" s="4">
        <v>392</v>
      </c>
      <c r="B395">
        <v>120</v>
      </c>
      <c r="C395">
        <v>54</v>
      </c>
      <c r="E395" s="4">
        <v>392</v>
      </c>
      <c r="F395">
        <v>33</v>
      </c>
    </row>
    <row r="396" spans="1:6" x14ac:dyDescent="0.25">
      <c r="A396" s="4">
        <v>393</v>
      </c>
      <c r="B396">
        <v>208</v>
      </c>
      <c r="C396">
        <v>109</v>
      </c>
      <c r="E396" s="4">
        <v>393</v>
      </c>
      <c r="F396">
        <v>58</v>
      </c>
    </row>
    <row r="397" spans="1:6" x14ac:dyDescent="0.25">
      <c r="A397" s="4">
        <v>394</v>
      </c>
      <c r="B397">
        <v>77</v>
      </c>
      <c r="C397">
        <v>47</v>
      </c>
      <c r="E397" s="4">
        <v>394</v>
      </c>
      <c r="F397">
        <v>31</v>
      </c>
    </row>
    <row r="398" spans="1:6" x14ac:dyDescent="0.25">
      <c r="A398" s="4">
        <v>395</v>
      </c>
      <c r="B398">
        <v>38</v>
      </c>
      <c r="C398">
        <v>8</v>
      </c>
      <c r="E398" s="4">
        <v>395</v>
      </c>
      <c r="F398">
        <v>11</v>
      </c>
    </row>
    <row r="399" spans="1:6" x14ac:dyDescent="0.25">
      <c r="A399" s="4">
        <v>396</v>
      </c>
      <c r="B399">
        <v>83</v>
      </c>
      <c r="C399">
        <v>57</v>
      </c>
      <c r="E399" s="4">
        <v>396</v>
      </c>
      <c r="F399">
        <v>25</v>
      </c>
    </row>
    <row r="400" spans="1:6" x14ac:dyDescent="0.25">
      <c r="A400" s="4">
        <v>397</v>
      </c>
      <c r="B400">
        <v>147</v>
      </c>
      <c r="C400">
        <v>69</v>
      </c>
      <c r="E400" s="4">
        <v>397</v>
      </c>
      <c r="F400">
        <v>35</v>
      </c>
    </row>
    <row r="401" spans="1:6" x14ac:dyDescent="0.25">
      <c r="A401" s="4">
        <v>398</v>
      </c>
      <c r="B401">
        <v>122</v>
      </c>
      <c r="C401">
        <v>71</v>
      </c>
      <c r="E401" s="4">
        <v>398</v>
      </c>
      <c r="F401">
        <v>36</v>
      </c>
    </row>
    <row r="402" spans="1:6" x14ac:dyDescent="0.25">
      <c r="A402" s="4">
        <v>399</v>
      </c>
      <c r="B402">
        <v>207</v>
      </c>
      <c r="C402">
        <v>91</v>
      </c>
      <c r="E402" s="4">
        <v>399</v>
      </c>
      <c r="F402">
        <v>42</v>
      </c>
    </row>
    <row r="403" spans="1:6" x14ac:dyDescent="0.25">
      <c r="A403" s="4">
        <v>400</v>
      </c>
      <c r="B403">
        <v>198</v>
      </c>
      <c r="C403">
        <v>79</v>
      </c>
      <c r="E403" s="4">
        <v>400</v>
      </c>
      <c r="F403">
        <v>60</v>
      </c>
    </row>
    <row r="404" spans="1:6" x14ac:dyDescent="0.25">
      <c r="A404" s="4">
        <v>401</v>
      </c>
      <c r="B404">
        <v>42</v>
      </c>
      <c r="C404">
        <v>20</v>
      </c>
      <c r="E404" s="4">
        <v>401</v>
      </c>
      <c r="F404">
        <v>13</v>
      </c>
    </row>
    <row r="405" spans="1:6" x14ac:dyDescent="0.25">
      <c r="A405" s="4">
        <v>402</v>
      </c>
      <c r="B405">
        <v>151</v>
      </c>
      <c r="C405">
        <v>66</v>
      </c>
      <c r="E405" s="4">
        <v>402</v>
      </c>
      <c r="F405">
        <v>39</v>
      </c>
    </row>
    <row r="406" spans="1:6" x14ac:dyDescent="0.25">
      <c r="A406" s="4">
        <v>403</v>
      </c>
      <c r="B406">
        <v>190</v>
      </c>
      <c r="C406">
        <v>85</v>
      </c>
      <c r="E406" s="4">
        <v>403</v>
      </c>
      <c r="F406">
        <v>56</v>
      </c>
    </row>
    <row r="407" spans="1:6" x14ac:dyDescent="0.25">
      <c r="A407" s="4">
        <v>404</v>
      </c>
      <c r="B407">
        <v>182</v>
      </c>
      <c r="C407">
        <v>102</v>
      </c>
      <c r="E407" s="4">
        <v>404</v>
      </c>
      <c r="F407">
        <v>50</v>
      </c>
    </row>
    <row r="408" spans="1:6" x14ac:dyDescent="0.25">
      <c r="A408" s="4">
        <v>405</v>
      </c>
      <c r="B408">
        <v>106</v>
      </c>
      <c r="C408">
        <v>98</v>
      </c>
      <c r="E408" s="4">
        <v>405</v>
      </c>
      <c r="F408">
        <v>52</v>
      </c>
    </row>
    <row r="409" spans="1:6" x14ac:dyDescent="0.25">
      <c r="A409" s="4">
        <v>406</v>
      </c>
      <c r="B409">
        <v>155</v>
      </c>
      <c r="C409">
        <v>117</v>
      </c>
      <c r="E409" s="4">
        <v>406</v>
      </c>
      <c r="F409">
        <v>48</v>
      </c>
    </row>
    <row r="410" spans="1:6" x14ac:dyDescent="0.25">
      <c r="A410" s="4">
        <v>407</v>
      </c>
      <c r="B410">
        <v>95</v>
      </c>
      <c r="C410">
        <v>50</v>
      </c>
      <c r="E410" s="4">
        <v>407</v>
      </c>
      <c r="F410">
        <v>33</v>
      </c>
    </row>
    <row r="411" spans="1:6" x14ac:dyDescent="0.25">
      <c r="A411" s="4">
        <v>408</v>
      </c>
      <c r="B411">
        <v>131</v>
      </c>
      <c r="C411">
        <v>106</v>
      </c>
      <c r="E411" s="4">
        <v>408</v>
      </c>
      <c r="F411">
        <v>49</v>
      </c>
    </row>
    <row r="412" spans="1:6" x14ac:dyDescent="0.25">
      <c r="A412" s="4">
        <v>409</v>
      </c>
      <c r="B412">
        <v>203</v>
      </c>
      <c r="C412">
        <v>163</v>
      </c>
      <c r="E412" s="4">
        <v>409</v>
      </c>
      <c r="F412">
        <v>68</v>
      </c>
    </row>
    <row r="413" spans="1:6" x14ac:dyDescent="0.25">
      <c r="A413" s="4">
        <v>410</v>
      </c>
      <c r="B413">
        <v>56</v>
      </c>
      <c r="C413">
        <v>91</v>
      </c>
      <c r="E413" s="4">
        <v>410</v>
      </c>
      <c r="F413">
        <v>34</v>
      </c>
    </row>
    <row r="414" spans="1:6" x14ac:dyDescent="0.25">
      <c r="A414" s="4">
        <v>411</v>
      </c>
      <c r="B414">
        <v>219</v>
      </c>
      <c r="C414">
        <v>78</v>
      </c>
      <c r="E414" s="4">
        <v>411</v>
      </c>
      <c r="F414">
        <v>51</v>
      </c>
    </row>
    <row r="415" spans="1:6" x14ac:dyDescent="0.25">
      <c r="A415" s="4">
        <v>412</v>
      </c>
      <c r="B415">
        <v>93</v>
      </c>
      <c r="C415">
        <v>57</v>
      </c>
      <c r="E415" s="4">
        <v>412</v>
      </c>
      <c r="F415">
        <v>19</v>
      </c>
    </row>
    <row r="416" spans="1:6" x14ac:dyDescent="0.25">
      <c r="A416" s="4">
        <v>413</v>
      </c>
      <c r="B416">
        <v>35</v>
      </c>
      <c r="C416">
        <v>12</v>
      </c>
      <c r="E416" s="4">
        <v>413</v>
      </c>
      <c r="F416">
        <v>21</v>
      </c>
    </row>
    <row r="417" spans="1:6" x14ac:dyDescent="0.25">
      <c r="A417" s="4">
        <v>414</v>
      </c>
      <c r="B417">
        <v>33</v>
      </c>
      <c r="C417">
        <v>38</v>
      </c>
      <c r="E417" s="4">
        <v>414</v>
      </c>
      <c r="F417">
        <v>20</v>
      </c>
    </row>
    <row r="418" spans="1:6" x14ac:dyDescent="0.25">
      <c r="A418" s="4">
        <v>415</v>
      </c>
      <c r="B418">
        <v>158</v>
      </c>
      <c r="C418">
        <v>87</v>
      </c>
      <c r="E418" s="4">
        <v>415</v>
      </c>
      <c r="F418">
        <v>58</v>
      </c>
    </row>
    <row r="419" spans="1:6" x14ac:dyDescent="0.25">
      <c r="A419" s="4">
        <v>416</v>
      </c>
      <c r="B419">
        <v>25</v>
      </c>
      <c r="C419">
        <v>9</v>
      </c>
      <c r="E419" s="4">
        <v>416</v>
      </c>
      <c r="F419">
        <v>15</v>
      </c>
    </row>
    <row r="420" spans="1:6" x14ac:dyDescent="0.25">
      <c r="A420" s="4">
        <v>417</v>
      </c>
      <c r="B420">
        <v>142</v>
      </c>
      <c r="C420">
        <v>90</v>
      </c>
      <c r="E420" s="4">
        <v>417</v>
      </c>
      <c r="F420">
        <v>69</v>
      </c>
    </row>
    <row r="421" spans="1:6" x14ac:dyDescent="0.25">
      <c r="A421" s="4">
        <v>418</v>
      </c>
      <c r="B421">
        <v>118</v>
      </c>
      <c r="C421">
        <v>100</v>
      </c>
      <c r="E421" s="4">
        <v>418</v>
      </c>
      <c r="F421">
        <v>34</v>
      </c>
    </row>
    <row r="422" spans="1:6" x14ac:dyDescent="0.25">
      <c r="A422" s="4">
        <v>419</v>
      </c>
      <c r="B422">
        <v>67</v>
      </c>
      <c r="C422">
        <v>64</v>
      </c>
      <c r="E422" s="4">
        <v>419</v>
      </c>
      <c r="F422">
        <v>40</v>
      </c>
    </row>
    <row r="423" spans="1:6" x14ac:dyDescent="0.25">
      <c r="A423" s="4">
        <v>420</v>
      </c>
      <c r="B423">
        <v>242</v>
      </c>
      <c r="C423">
        <v>105</v>
      </c>
      <c r="E423" s="4">
        <v>420</v>
      </c>
      <c r="F423">
        <v>66</v>
      </c>
    </row>
    <row r="424" spans="1:6" x14ac:dyDescent="0.25">
      <c r="A424" s="4">
        <v>421</v>
      </c>
      <c r="B424">
        <v>85</v>
      </c>
      <c r="C424">
        <v>71</v>
      </c>
      <c r="E424" s="4">
        <v>421</v>
      </c>
      <c r="F424">
        <v>29</v>
      </c>
    </row>
    <row r="425" spans="1:6" x14ac:dyDescent="0.25">
      <c r="A425" s="4">
        <v>422</v>
      </c>
      <c r="B425">
        <v>88</v>
      </c>
      <c r="C425">
        <v>34</v>
      </c>
      <c r="E425" s="4">
        <v>422</v>
      </c>
      <c r="F425">
        <v>37</v>
      </c>
    </row>
    <row r="426" spans="1:6" x14ac:dyDescent="0.25">
      <c r="A426" s="4">
        <v>423</v>
      </c>
      <c r="B426">
        <v>152</v>
      </c>
      <c r="C426">
        <v>31</v>
      </c>
      <c r="E426" s="4">
        <v>423</v>
      </c>
      <c r="F426">
        <v>35</v>
      </c>
    </row>
    <row r="427" spans="1:6" x14ac:dyDescent="0.25">
      <c r="A427" s="4">
        <v>424</v>
      </c>
      <c r="B427">
        <v>147</v>
      </c>
      <c r="C427">
        <v>88</v>
      </c>
      <c r="E427" s="4">
        <v>424</v>
      </c>
      <c r="F427">
        <v>29</v>
      </c>
    </row>
    <row r="428" spans="1:6" x14ac:dyDescent="0.25">
      <c r="A428" s="4">
        <v>425</v>
      </c>
      <c r="B428">
        <v>19</v>
      </c>
      <c r="C428">
        <v>28</v>
      </c>
      <c r="E428" s="4">
        <v>425</v>
      </c>
      <c r="F428">
        <v>11</v>
      </c>
    </row>
    <row r="429" spans="1:6" x14ac:dyDescent="0.25">
      <c r="A429" s="4">
        <v>426</v>
      </c>
      <c r="B429">
        <v>247</v>
      </c>
      <c r="C429">
        <v>116</v>
      </c>
      <c r="E429" s="4">
        <v>426</v>
      </c>
      <c r="F429">
        <v>73</v>
      </c>
    </row>
    <row r="430" spans="1:6" x14ac:dyDescent="0.25">
      <c r="A430" s="4">
        <v>427</v>
      </c>
      <c r="B430">
        <v>206</v>
      </c>
      <c r="C430">
        <v>166</v>
      </c>
      <c r="E430" s="4">
        <v>427</v>
      </c>
      <c r="F430">
        <v>61</v>
      </c>
    </row>
    <row r="431" spans="1:6" x14ac:dyDescent="0.25">
      <c r="A431" s="4">
        <v>428</v>
      </c>
      <c r="B431">
        <v>175</v>
      </c>
      <c r="C431">
        <v>179</v>
      </c>
      <c r="E431" s="4">
        <v>428</v>
      </c>
      <c r="F431">
        <v>73</v>
      </c>
    </row>
    <row r="432" spans="1:6" x14ac:dyDescent="0.25">
      <c r="A432" s="4">
        <v>429</v>
      </c>
      <c r="B432">
        <v>78</v>
      </c>
      <c r="C432">
        <v>27</v>
      </c>
      <c r="E432" s="4">
        <v>429</v>
      </c>
      <c r="F432">
        <v>15</v>
      </c>
    </row>
    <row r="433" spans="1:6" x14ac:dyDescent="0.25">
      <c r="A433" s="4">
        <v>430</v>
      </c>
      <c r="B433">
        <v>25</v>
      </c>
      <c r="C433">
        <v>49</v>
      </c>
      <c r="E433" s="4">
        <v>430</v>
      </c>
      <c r="F433">
        <v>15</v>
      </c>
    </row>
    <row r="434" spans="1:6" x14ac:dyDescent="0.25">
      <c r="A434" s="4">
        <v>431</v>
      </c>
      <c r="B434">
        <v>60</v>
      </c>
      <c r="C434">
        <v>20</v>
      </c>
      <c r="E434" s="4">
        <v>431</v>
      </c>
      <c r="F434">
        <v>18</v>
      </c>
    </row>
    <row r="435" spans="1:6" x14ac:dyDescent="0.25">
      <c r="A435" s="4">
        <v>432</v>
      </c>
      <c r="B435">
        <v>109</v>
      </c>
      <c r="C435">
        <v>74</v>
      </c>
      <c r="E435" s="4">
        <v>432</v>
      </c>
      <c r="F435">
        <v>41</v>
      </c>
    </row>
    <row r="436" spans="1:6" x14ac:dyDescent="0.25">
      <c r="A436" s="4">
        <v>433</v>
      </c>
      <c r="B436">
        <v>102</v>
      </c>
      <c r="C436">
        <v>74</v>
      </c>
      <c r="E436" s="4">
        <v>433</v>
      </c>
      <c r="F436">
        <v>32</v>
      </c>
    </row>
    <row r="437" spans="1:6" x14ac:dyDescent="0.25">
      <c r="A437" s="4">
        <v>434</v>
      </c>
      <c r="B437">
        <v>96</v>
      </c>
      <c r="C437">
        <v>58</v>
      </c>
      <c r="E437" s="4">
        <v>434</v>
      </c>
      <c r="F437">
        <v>28</v>
      </c>
    </row>
    <row r="438" spans="1:6" x14ac:dyDescent="0.25">
      <c r="A438" s="4">
        <v>435</v>
      </c>
      <c r="B438">
        <v>154</v>
      </c>
      <c r="C438">
        <v>111</v>
      </c>
      <c r="E438" s="4">
        <v>435</v>
      </c>
      <c r="F438">
        <v>46</v>
      </c>
    </row>
    <row r="439" spans="1:6" x14ac:dyDescent="0.25">
      <c r="A439" s="4">
        <v>436</v>
      </c>
      <c r="B439">
        <v>56</v>
      </c>
      <c r="C439">
        <v>45</v>
      </c>
      <c r="E439" s="4">
        <v>436</v>
      </c>
      <c r="F439">
        <v>16</v>
      </c>
    </row>
    <row r="440" spans="1:6" x14ac:dyDescent="0.25">
      <c r="A440" s="4">
        <v>437</v>
      </c>
      <c r="B440">
        <v>70</v>
      </c>
      <c r="C440">
        <v>51</v>
      </c>
      <c r="E440" s="4">
        <v>437</v>
      </c>
      <c r="F440">
        <v>21</v>
      </c>
    </row>
    <row r="441" spans="1:6" x14ac:dyDescent="0.25">
      <c r="A441" s="4">
        <v>438</v>
      </c>
      <c r="B441">
        <v>33</v>
      </c>
      <c r="C441">
        <v>51</v>
      </c>
      <c r="E441" s="4">
        <v>438</v>
      </c>
      <c r="F441">
        <v>20</v>
      </c>
    </row>
    <row r="442" spans="1:6" x14ac:dyDescent="0.25">
      <c r="A442" s="4">
        <v>439</v>
      </c>
      <c r="B442">
        <v>177</v>
      </c>
      <c r="C442">
        <v>64</v>
      </c>
      <c r="E442" s="4">
        <v>439</v>
      </c>
      <c r="F442">
        <v>35</v>
      </c>
    </row>
    <row r="443" spans="1:6" x14ac:dyDescent="0.25">
      <c r="A443" s="4">
        <v>440</v>
      </c>
      <c r="B443">
        <v>84</v>
      </c>
      <c r="C443">
        <v>45</v>
      </c>
      <c r="E443" s="4">
        <v>440</v>
      </c>
      <c r="F443">
        <v>25</v>
      </c>
    </row>
    <row r="444" spans="1:6" x14ac:dyDescent="0.25">
      <c r="A444" s="4">
        <v>441</v>
      </c>
      <c r="B444">
        <v>183</v>
      </c>
      <c r="C444">
        <v>90</v>
      </c>
      <c r="E444" s="4">
        <v>441</v>
      </c>
      <c r="F444">
        <v>36</v>
      </c>
    </row>
    <row r="445" spans="1:6" x14ac:dyDescent="0.25">
      <c r="A445" s="4">
        <v>442</v>
      </c>
      <c r="B445">
        <v>235</v>
      </c>
      <c r="C445">
        <v>131</v>
      </c>
      <c r="E445" s="4">
        <v>442</v>
      </c>
      <c r="F445">
        <v>57</v>
      </c>
    </row>
    <row r="446" spans="1:6" x14ac:dyDescent="0.25">
      <c r="A446" s="4">
        <v>443</v>
      </c>
      <c r="B446">
        <v>217</v>
      </c>
      <c r="C446">
        <v>155</v>
      </c>
      <c r="E446" s="4">
        <v>443</v>
      </c>
      <c r="F446">
        <v>64</v>
      </c>
    </row>
    <row r="447" spans="1:6" x14ac:dyDescent="0.25">
      <c r="A447" s="4">
        <v>444</v>
      </c>
      <c r="B447">
        <v>95</v>
      </c>
      <c r="C447">
        <v>81</v>
      </c>
      <c r="E447" s="4">
        <v>444</v>
      </c>
      <c r="F447">
        <v>28</v>
      </c>
    </row>
    <row r="448" spans="1:6" x14ac:dyDescent="0.25">
      <c r="A448" s="4">
        <v>445</v>
      </c>
      <c r="B448">
        <v>81</v>
      </c>
      <c r="C448">
        <v>26</v>
      </c>
      <c r="E448" s="4">
        <v>445</v>
      </c>
      <c r="F448">
        <v>16</v>
      </c>
    </row>
    <row r="449" spans="1:6" x14ac:dyDescent="0.25">
      <c r="A449" s="4">
        <v>446</v>
      </c>
      <c r="B449">
        <v>21</v>
      </c>
      <c r="C449">
        <v>8</v>
      </c>
      <c r="E449" s="4">
        <v>446</v>
      </c>
      <c r="F449">
        <v>13</v>
      </c>
    </row>
    <row r="450" spans="1:6" x14ac:dyDescent="0.25">
      <c r="A450" s="4">
        <v>447</v>
      </c>
      <c r="B450">
        <v>181</v>
      </c>
      <c r="C450">
        <v>86</v>
      </c>
      <c r="E450" s="4">
        <v>447</v>
      </c>
      <c r="F450">
        <v>39</v>
      </c>
    </row>
    <row r="451" spans="1:6" x14ac:dyDescent="0.25">
      <c r="A451" s="4">
        <v>448</v>
      </c>
      <c r="B451">
        <v>137</v>
      </c>
      <c r="C451">
        <v>66</v>
      </c>
      <c r="E451" s="4">
        <v>448</v>
      </c>
      <c r="F451">
        <v>31</v>
      </c>
    </row>
    <row r="452" spans="1:6" x14ac:dyDescent="0.25">
      <c r="A452" s="4">
        <v>449</v>
      </c>
      <c r="B452">
        <v>64</v>
      </c>
      <c r="C452">
        <v>33</v>
      </c>
      <c r="E452" s="4">
        <v>449</v>
      </c>
      <c r="F452">
        <v>19</v>
      </c>
    </row>
    <row r="453" spans="1:6" x14ac:dyDescent="0.25">
      <c r="A453" s="4">
        <v>450</v>
      </c>
      <c r="B453">
        <v>72</v>
      </c>
      <c r="C453">
        <v>34</v>
      </c>
      <c r="E453" s="4">
        <v>450</v>
      </c>
      <c r="F453">
        <v>32</v>
      </c>
    </row>
    <row r="454" spans="1:6" x14ac:dyDescent="0.25">
      <c r="A454" s="4">
        <v>451</v>
      </c>
      <c r="B454">
        <v>92</v>
      </c>
      <c r="C454">
        <v>103</v>
      </c>
      <c r="E454" s="4">
        <v>451</v>
      </c>
      <c r="F454">
        <v>55</v>
      </c>
    </row>
    <row r="455" spans="1:6" x14ac:dyDescent="0.25">
      <c r="A455" s="4">
        <v>452</v>
      </c>
      <c r="B455">
        <v>158</v>
      </c>
      <c r="C455">
        <v>123</v>
      </c>
      <c r="E455" s="4">
        <v>452</v>
      </c>
      <c r="F455">
        <v>45</v>
      </c>
    </row>
    <row r="456" spans="1:6" x14ac:dyDescent="0.25">
      <c r="A456" s="4">
        <v>453</v>
      </c>
      <c r="B456">
        <v>130</v>
      </c>
      <c r="C456">
        <v>100</v>
      </c>
      <c r="E456" s="4">
        <v>453</v>
      </c>
      <c r="F456">
        <v>39</v>
      </c>
    </row>
    <row r="457" spans="1:6" x14ac:dyDescent="0.25">
      <c r="A457" s="4">
        <v>454</v>
      </c>
      <c r="B457">
        <v>233</v>
      </c>
      <c r="C457">
        <v>153</v>
      </c>
      <c r="E457" s="4">
        <v>454</v>
      </c>
      <c r="F457">
        <v>64</v>
      </c>
    </row>
    <row r="458" spans="1:6" x14ac:dyDescent="0.25">
      <c r="A458" s="4">
        <v>455</v>
      </c>
      <c r="B458">
        <v>48</v>
      </c>
      <c r="C458">
        <v>11</v>
      </c>
      <c r="E458" s="4">
        <v>455</v>
      </c>
      <c r="F458">
        <v>14</v>
      </c>
    </row>
    <row r="459" spans="1:6" x14ac:dyDescent="0.25">
      <c r="A459" s="4">
        <v>456</v>
      </c>
      <c r="B459">
        <v>148</v>
      </c>
      <c r="C459">
        <v>71</v>
      </c>
      <c r="E459" s="4">
        <v>456</v>
      </c>
      <c r="F459">
        <v>45</v>
      </c>
    </row>
    <row r="460" spans="1:6" x14ac:dyDescent="0.25">
      <c r="A460" s="4">
        <v>457</v>
      </c>
      <c r="B460">
        <v>137</v>
      </c>
      <c r="C460">
        <v>58</v>
      </c>
      <c r="E460" s="4">
        <v>457</v>
      </c>
      <c r="F460">
        <v>31</v>
      </c>
    </row>
    <row r="461" spans="1:6" x14ac:dyDescent="0.25">
      <c r="A461" s="4">
        <v>458</v>
      </c>
      <c r="B461">
        <v>268</v>
      </c>
      <c r="C461">
        <v>89</v>
      </c>
      <c r="E461" s="4">
        <v>458</v>
      </c>
      <c r="F461">
        <v>69</v>
      </c>
    </row>
    <row r="462" spans="1:6" x14ac:dyDescent="0.25">
      <c r="A462" s="4">
        <v>459</v>
      </c>
      <c r="B462">
        <v>84</v>
      </c>
      <c r="C462">
        <v>30</v>
      </c>
      <c r="E462" s="4">
        <v>459</v>
      </c>
      <c r="F462">
        <v>16</v>
      </c>
    </row>
    <row r="463" spans="1:6" x14ac:dyDescent="0.25">
      <c r="A463" s="4">
        <v>460</v>
      </c>
      <c r="B463">
        <v>176</v>
      </c>
      <c r="C463">
        <v>124</v>
      </c>
      <c r="E463" s="4">
        <v>460</v>
      </c>
      <c r="F463">
        <v>60</v>
      </c>
    </row>
    <row r="464" spans="1:6" x14ac:dyDescent="0.25">
      <c r="A464" s="4">
        <v>461</v>
      </c>
      <c r="B464">
        <v>99</v>
      </c>
      <c r="C464">
        <v>66</v>
      </c>
      <c r="E464" s="4">
        <v>461</v>
      </c>
      <c r="F464">
        <v>38</v>
      </c>
    </row>
    <row r="465" spans="1:6" x14ac:dyDescent="0.25">
      <c r="A465" s="4">
        <v>462</v>
      </c>
      <c r="B465">
        <v>99</v>
      </c>
      <c r="C465">
        <v>11</v>
      </c>
      <c r="E465" s="4">
        <v>462</v>
      </c>
      <c r="F465">
        <v>20</v>
      </c>
    </row>
    <row r="466" spans="1:6" x14ac:dyDescent="0.25">
      <c r="A466" s="4">
        <v>463</v>
      </c>
      <c r="B466">
        <v>93</v>
      </c>
      <c r="C466">
        <v>14</v>
      </c>
      <c r="E466" s="4">
        <v>463</v>
      </c>
      <c r="F466">
        <v>19</v>
      </c>
    </row>
    <row r="467" spans="1:6" x14ac:dyDescent="0.25">
      <c r="A467" s="4">
        <v>464</v>
      </c>
      <c r="B467">
        <v>154</v>
      </c>
      <c r="C467">
        <v>84</v>
      </c>
      <c r="E467" s="4">
        <v>464</v>
      </c>
      <c r="F467">
        <v>44</v>
      </c>
    </row>
    <row r="468" spans="1:6" x14ac:dyDescent="0.25">
      <c r="A468" s="4">
        <v>465</v>
      </c>
      <c r="B468">
        <v>121</v>
      </c>
      <c r="C468">
        <v>60</v>
      </c>
      <c r="E468" s="4">
        <v>465</v>
      </c>
      <c r="F468">
        <v>29</v>
      </c>
    </row>
    <row r="469" spans="1:6" x14ac:dyDescent="0.25">
      <c r="A469" s="4">
        <v>466</v>
      </c>
      <c r="B469">
        <v>140</v>
      </c>
      <c r="C469">
        <v>145</v>
      </c>
      <c r="E469" s="4">
        <v>466</v>
      </c>
      <c r="F469">
        <v>47</v>
      </c>
    </row>
    <row r="470" spans="1:6" x14ac:dyDescent="0.25">
      <c r="A470" s="4">
        <v>467</v>
      </c>
      <c r="B470">
        <v>143</v>
      </c>
      <c r="C470">
        <v>72</v>
      </c>
      <c r="E470" s="4">
        <v>467</v>
      </c>
      <c r="F470">
        <v>33</v>
      </c>
    </row>
    <row r="471" spans="1:6" x14ac:dyDescent="0.25">
      <c r="A471" s="4">
        <v>468</v>
      </c>
      <c r="B471">
        <v>106</v>
      </c>
      <c r="C471">
        <v>63</v>
      </c>
      <c r="E471" s="4">
        <v>468</v>
      </c>
      <c r="F471">
        <v>39</v>
      </c>
    </row>
    <row r="472" spans="1:6" x14ac:dyDescent="0.25">
      <c r="A472" s="4">
        <v>469</v>
      </c>
      <c r="B472">
        <v>137</v>
      </c>
      <c r="C472">
        <v>66</v>
      </c>
      <c r="E472" s="4">
        <v>469</v>
      </c>
      <c r="F472">
        <v>40</v>
      </c>
    </row>
    <row r="473" spans="1:6" x14ac:dyDescent="0.25">
      <c r="A473" s="4">
        <v>470</v>
      </c>
      <c r="B473">
        <v>78</v>
      </c>
      <c r="C473">
        <v>72</v>
      </c>
      <c r="E473" s="4">
        <v>470</v>
      </c>
      <c r="F473">
        <v>24</v>
      </c>
    </row>
    <row r="474" spans="1:6" x14ac:dyDescent="0.25">
      <c r="A474" s="4">
        <v>471</v>
      </c>
      <c r="B474">
        <v>105</v>
      </c>
      <c r="C474">
        <v>57</v>
      </c>
      <c r="E474" s="4">
        <v>471</v>
      </c>
      <c r="F474">
        <v>21</v>
      </c>
    </row>
    <row r="475" spans="1:6" x14ac:dyDescent="0.25">
      <c r="A475" s="4">
        <v>472</v>
      </c>
      <c r="B475">
        <v>114</v>
      </c>
      <c r="C475">
        <v>73</v>
      </c>
      <c r="E475" s="4">
        <v>472</v>
      </c>
      <c r="F475">
        <v>34</v>
      </c>
    </row>
    <row r="476" spans="1:6" x14ac:dyDescent="0.25">
      <c r="A476" s="4">
        <v>473</v>
      </c>
      <c r="B476">
        <v>79</v>
      </c>
      <c r="C476">
        <v>61</v>
      </c>
      <c r="E476" s="4">
        <v>473</v>
      </c>
      <c r="F476">
        <v>34</v>
      </c>
    </row>
    <row r="477" spans="1:6" x14ac:dyDescent="0.25">
      <c r="A477" s="4">
        <v>474</v>
      </c>
      <c r="B477">
        <v>178</v>
      </c>
      <c r="C477">
        <v>161</v>
      </c>
      <c r="E477" s="4">
        <v>474</v>
      </c>
      <c r="F477">
        <v>72</v>
      </c>
    </row>
    <row r="478" spans="1:6" x14ac:dyDescent="0.25">
      <c r="A478" s="4">
        <v>475</v>
      </c>
      <c r="B478">
        <v>174</v>
      </c>
      <c r="C478">
        <v>35</v>
      </c>
      <c r="E478" s="4">
        <v>475</v>
      </c>
      <c r="F478">
        <v>34</v>
      </c>
    </row>
    <row r="479" spans="1:6" x14ac:dyDescent="0.25">
      <c r="A479" s="4">
        <v>476</v>
      </c>
      <c r="B479">
        <v>218</v>
      </c>
      <c r="C479">
        <v>115</v>
      </c>
      <c r="E479" s="4">
        <v>476</v>
      </c>
      <c r="F479">
        <v>78</v>
      </c>
    </row>
    <row r="480" spans="1:6" x14ac:dyDescent="0.25">
      <c r="A480" s="4">
        <v>477</v>
      </c>
      <c r="B480">
        <v>204</v>
      </c>
      <c r="C480">
        <v>115</v>
      </c>
      <c r="E480" s="4">
        <v>477</v>
      </c>
      <c r="F480">
        <v>61</v>
      </c>
    </row>
    <row r="481" spans="1:6" x14ac:dyDescent="0.25">
      <c r="A481" s="4">
        <v>478</v>
      </c>
      <c r="B481">
        <v>118</v>
      </c>
      <c r="C481">
        <v>90</v>
      </c>
      <c r="E481" s="4">
        <v>478</v>
      </c>
      <c r="F481">
        <v>35</v>
      </c>
    </row>
    <row r="482" spans="1:6" x14ac:dyDescent="0.25">
      <c r="A482" s="4">
        <v>479</v>
      </c>
      <c r="B482">
        <v>52</v>
      </c>
      <c r="C482">
        <v>83</v>
      </c>
      <c r="E482" s="4">
        <v>479</v>
      </c>
      <c r="F482">
        <v>30</v>
      </c>
    </row>
    <row r="483" spans="1:6" x14ac:dyDescent="0.25">
      <c r="A483" s="4">
        <v>480</v>
      </c>
      <c r="B483">
        <v>159</v>
      </c>
      <c r="C483">
        <v>65</v>
      </c>
      <c r="E483" s="4">
        <v>480</v>
      </c>
      <c r="F483">
        <v>37</v>
      </c>
    </row>
    <row r="484" spans="1:6" x14ac:dyDescent="0.25">
      <c r="A484" s="4">
        <v>481</v>
      </c>
      <c r="B484">
        <v>52</v>
      </c>
      <c r="C484">
        <v>58</v>
      </c>
      <c r="E484" s="4">
        <v>481</v>
      </c>
      <c r="F484">
        <v>15</v>
      </c>
    </row>
    <row r="485" spans="1:6" x14ac:dyDescent="0.25">
      <c r="A485" s="4">
        <v>482</v>
      </c>
      <c r="B485">
        <v>63</v>
      </c>
      <c r="C485">
        <v>21</v>
      </c>
      <c r="E485" s="4">
        <v>482</v>
      </c>
      <c r="F485">
        <v>13</v>
      </c>
    </row>
    <row r="486" spans="1:6" x14ac:dyDescent="0.25">
      <c r="A486" s="4">
        <v>483</v>
      </c>
      <c r="B486">
        <v>81</v>
      </c>
      <c r="C486">
        <v>53</v>
      </c>
      <c r="E486" s="4">
        <v>483</v>
      </c>
      <c r="F486">
        <v>16</v>
      </c>
    </row>
    <row r="487" spans="1:6" x14ac:dyDescent="0.25">
      <c r="A487" s="4">
        <v>484</v>
      </c>
      <c r="B487">
        <v>75</v>
      </c>
      <c r="C487">
        <v>34</v>
      </c>
      <c r="E487" s="4">
        <v>484</v>
      </c>
      <c r="F487">
        <v>15</v>
      </c>
    </row>
    <row r="488" spans="1:6" x14ac:dyDescent="0.25">
      <c r="A488" s="4">
        <v>485</v>
      </c>
      <c r="B488">
        <v>144</v>
      </c>
      <c r="C488">
        <v>79</v>
      </c>
      <c r="E488" s="4">
        <v>485</v>
      </c>
      <c r="F488">
        <v>36</v>
      </c>
    </row>
    <row r="489" spans="1:6" x14ac:dyDescent="0.25">
      <c r="A489" s="4">
        <v>486</v>
      </c>
      <c r="B489">
        <v>150</v>
      </c>
      <c r="C489">
        <v>59</v>
      </c>
      <c r="E489" s="4">
        <v>486</v>
      </c>
      <c r="F489">
        <v>68</v>
      </c>
    </row>
    <row r="490" spans="1:6" x14ac:dyDescent="0.25">
      <c r="A490" s="4">
        <v>487</v>
      </c>
      <c r="B490">
        <v>152</v>
      </c>
      <c r="C490">
        <v>92</v>
      </c>
      <c r="E490" s="4">
        <v>487</v>
      </c>
      <c r="F490">
        <v>52</v>
      </c>
    </row>
    <row r="491" spans="1:6" x14ac:dyDescent="0.25">
      <c r="A491" s="4">
        <v>488</v>
      </c>
      <c r="B491">
        <v>185</v>
      </c>
      <c r="C491">
        <v>124</v>
      </c>
      <c r="E491" s="4">
        <v>488</v>
      </c>
      <c r="F491">
        <v>43</v>
      </c>
    </row>
    <row r="492" spans="1:6" x14ac:dyDescent="0.25">
      <c r="A492" s="4">
        <v>489</v>
      </c>
      <c r="B492">
        <v>149</v>
      </c>
      <c r="C492">
        <v>34</v>
      </c>
      <c r="E492" s="4">
        <v>489</v>
      </c>
      <c r="F492">
        <v>39</v>
      </c>
    </row>
    <row r="493" spans="1:6" x14ac:dyDescent="0.25">
      <c r="A493" s="4">
        <v>490</v>
      </c>
      <c r="B493">
        <v>212</v>
      </c>
      <c r="C493">
        <v>131</v>
      </c>
      <c r="E493" s="4">
        <v>490</v>
      </c>
      <c r="F493">
        <v>54</v>
      </c>
    </row>
    <row r="494" spans="1:6" x14ac:dyDescent="0.25">
      <c r="A494" s="4">
        <v>491</v>
      </c>
      <c r="B494">
        <v>118</v>
      </c>
      <c r="C494">
        <v>41</v>
      </c>
      <c r="E494" s="4">
        <v>491</v>
      </c>
      <c r="F494">
        <v>35</v>
      </c>
    </row>
    <row r="495" spans="1:6" x14ac:dyDescent="0.25">
      <c r="A495" s="4">
        <v>492</v>
      </c>
      <c r="B495">
        <v>210</v>
      </c>
      <c r="C495">
        <v>49</v>
      </c>
      <c r="E495" s="4">
        <v>492</v>
      </c>
      <c r="F495">
        <v>47</v>
      </c>
    </row>
    <row r="496" spans="1:6" x14ac:dyDescent="0.25">
      <c r="A496" s="4">
        <v>493</v>
      </c>
      <c r="B496">
        <v>54</v>
      </c>
      <c r="C496">
        <v>8</v>
      </c>
      <c r="E496" s="4">
        <v>493</v>
      </c>
      <c r="F496">
        <v>10</v>
      </c>
    </row>
    <row r="497" spans="1:6" x14ac:dyDescent="0.25">
      <c r="A497" s="4">
        <v>494</v>
      </c>
      <c r="B497">
        <v>172</v>
      </c>
      <c r="C497">
        <v>31</v>
      </c>
      <c r="E497" s="4">
        <v>494</v>
      </c>
      <c r="F497">
        <v>41</v>
      </c>
    </row>
    <row r="498" spans="1:6" x14ac:dyDescent="0.25">
      <c r="A498" s="4">
        <v>495</v>
      </c>
      <c r="B498">
        <v>263</v>
      </c>
      <c r="C498">
        <v>102</v>
      </c>
      <c r="E498" s="4">
        <v>495</v>
      </c>
      <c r="F498">
        <v>77</v>
      </c>
    </row>
    <row r="499" spans="1:6" x14ac:dyDescent="0.25">
      <c r="A499" s="4">
        <v>496</v>
      </c>
      <c r="B499">
        <v>223</v>
      </c>
      <c r="C499">
        <v>133</v>
      </c>
      <c r="E499" s="4">
        <v>496</v>
      </c>
      <c r="F499">
        <v>70</v>
      </c>
    </row>
    <row r="500" spans="1:6" x14ac:dyDescent="0.25">
      <c r="A500" s="4">
        <v>497</v>
      </c>
      <c r="B500">
        <v>150</v>
      </c>
      <c r="C500">
        <v>38</v>
      </c>
      <c r="E500" s="4">
        <v>497</v>
      </c>
      <c r="F500">
        <v>43</v>
      </c>
    </row>
    <row r="501" spans="1:6" x14ac:dyDescent="0.25">
      <c r="A501" s="4">
        <v>498</v>
      </c>
      <c r="B501">
        <v>19</v>
      </c>
      <c r="C501">
        <v>32</v>
      </c>
      <c r="E501" s="4">
        <v>498</v>
      </c>
      <c r="F501">
        <v>11</v>
      </c>
    </row>
    <row r="502" spans="1:6" x14ac:dyDescent="0.25">
      <c r="A502" s="4">
        <v>499</v>
      </c>
      <c r="B502">
        <v>158</v>
      </c>
      <c r="C502">
        <v>130</v>
      </c>
      <c r="E502" s="4">
        <v>499</v>
      </c>
      <c r="F502">
        <v>48</v>
      </c>
    </row>
    <row r="503" spans="1:6" x14ac:dyDescent="0.25">
      <c r="A503" s="4">
        <v>500</v>
      </c>
      <c r="B503">
        <v>93</v>
      </c>
      <c r="C503">
        <v>42</v>
      </c>
      <c r="E503" s="4">
        <v>500</v>
      </c>
      <c r="F503">
        <v>29</v>
      </c>
    </row>
    <row r="504" spans="1:6" x14ac:dyDescent="0.25">
      <c r="A504" s="4">
        <v>501</v>
      </c>
      <c r="B504">
        <v>138</v>
      </c>
      <c r="C504">
        <v>39</v>
      </c>
      <c r="E504" s="4">
        <v>501</v>
      </c>
      <c r="F504">
        <v>54</v>
      </c>
    </row>
    <row r="505" spans="1:6" x14ac:dyDescent="0.25">
      <c r="A505" s="4">
        <v>502</v>
      </c>
      <c r="B505">
        <v>139</v>
      </c>
      <c r="C505">
        <v>73</v>
      </c>
      <c r="E505" s="4">
        <v>502</v>
      </c>
      <c r="F505">
        <v>43</v>
      </c>
    </row>
    <row r="506" spans="1:6" x14ac:dyDescent="0.25">
      <c r="A506" s="4">
        <v>503</v>
      </c>
      <c r="B506">
        <v>137</v>
      </c>
      <c r="C506">
        <v>85</v>
      </c>
      <c r="E506" s="4">
        <v>503</v>
      </c>
      <c r="F506">
        <v>36</v>
      </c>
    </row>
    <row r="507" spans="1:6" x14ac:dyDescent="0.25">
      <c r="A507" s="4">
        <v>504</v>
      </c>
      <c r="B507">
        <v>54</v>
      </c>
      <c r="C507">
        <v>19</v>
      </c>
      <c r="E507" s="4">
        <v>504</v>
      </c>
      <c r="F507">
        <v>16</v>
      </c>
    </row>
    <row r="508" spans="1:6" x14ac:dyDescent="0.25">
      <c r="A508" s="4">
        <v>505</v>
      </c>
      <c r="B508">
        <v>155</v>
      </c>
      <c r="C508">
        <v>115</v>
      </c>
      <c r="E508" s="4">
        <v>505</v>
      </c>
      <c r="F508">
        <v>40</v>
      </c>
    </row>
    <row r="509" spans="1:6" x14ac:dyDescent="0.25">
      <c r="A509" s="4">
        <v>506</v>
      </c>
      <c r="B509">
        <v>70</v>
      </c>
      <c r="C509">
        <v>5</v>
      </c>
      <c r="E509" s="4">
        <v>506</v>
      </c>
      <c r="F509">
        <v>21</v>
      </c>
    </row>
    <row r="510" spans="1:6" x14ac:dyDescent="0.25">
      <c r="A510" s="4">
        <v>507</v>
      </c>
      <c r="B510">
        <v>210</v>
      </c>
      <c r="C510">
        <v>69</v>
      </c>
      <c r="E510" s="4">
        <v>507</v>
      </c>
      <c r="F510">
        <v>42</v>
      </c>
    </row>
    <row r="511" spans="1:6" x14ac:dyDescent="0.25">
      <c r="A511" s="4">
        <v>508</v>
      </c>
      <c r="B511">
        <v>32</v>
      </c>
      <c r="C511">
        <v>34</v>
      </c>
      <c r="E511" s="4">
        <v>508</v>
      </c>
      <c r="F511">
        <v>19</v>
      </c>
    </row>
    <row r="512" spans="1:6" x14ac:dyDescent="0.25">
      <c r="A512" s="4">
        <v>509</v>
      </c>
      <c r="B512">
        <v>80</v>
      </c>
      <c r="C512">
        <v>47</v>
      </c>
      <c r="E512" s="4">
        <v>509</v>
      </c>
      <c r="F512">
        <v>25</v>
      </c>
    </row>
    <row r="513" spans="1:6" x14ac:dyDescent="0.25">
      <c r="A513" s="4">
        <v>510</v>
      </c>
      <c r="B513">
        <v>36</v>
      </c>
      <c r="C513">
        <v>48</v>
      </c>
      <c r="E513" s="4">
        <v>510</v>
      </c>
      <c r="F513">
        <v>22</v>
      </c>
    </row>
    <row r="514" spans="1:6" x14ac:dyDescent="0.25">
      <c r="A514" s="4">
        <v>511</v>
      </c>
      <c r="B514">
        <v>137</v>
      </c>
      <c r="C514">
        <v>38</v>
      </c>
      <c r="E514" s="4">
        <v>511</v>
      </c>
      <c r="F514">
        <v>34</v>
      </c>
    </row>
    <row r="515" spans="1:6" x14ac:dyDescent="0.25">
      <c r="A515" s="4">
        <v>512</v>
      </c>
      <c r="B515">
        <v>128</v>
      </c>
      <c r="C515">
        <v>59</v>
      </c>
      <c r="E515" s="4">
        <v>512</v>
      </c>
      <c r="F515">
        <v>34</v>
      </c>
    </row>
    <row r="516" spans="1:6" x14ac:dyDescent="0.25">
      <c r="A516" s="4">
        <v>513</v>
      </c>
      <c r="B516">
        <v>54</v>
      </c>
      <c r="C516">
        <v>56</v>
      </c>
      <c r="E516" s="4">
        <v>513</v>
      </c>
      <c r="F516">
        <v>10</v>
      </c>
    </row>
    <row r="517" spans="1:6" x14ac:dyDescent="0.25">
      <c r="A517" s="4">
        <v>514</v>
      </c>
      <c r="B517">
        <v>174</v>
      </c>
      <c r="C517">
        <v>112</v>
      </c>
      <c r="E517" s="4">
        <v>514</v>
      </c>
      <c r="F517">
        <v>57</v>
      </c>
    </row>
    <row r="518" spans="1:6" x14ac:dyDescent="0.25">
      <c r="A518" s="4">
        <v>515</v>
      </c>
      <c r="B518">
        <v>18</v>
      </c>
      <c r="C518">
        <v>13</v>
      </c>
      <c r="E518" s="4">
        <v>515</v>
      </c>
      <c r="F518">
        <v>10</v>
      </c>
    </row>
    <row r="519" spans="1:6" x14ac:dyDescent="0.25">
      <c r="A519" s="4">
        <v>516</v>
      </c>
      <c r="B519">
        <v>146</v>
      </c>
      <c r="C519">
        <v>97</v>
      </c>
      <c r="E519" s="4">
        <v>516</v>
      </c>
      <c r="F519">
        <v>37</v>
      </c>
    </row>
    <row r="520" spans="1:6" x14ac:dyDescent="0.25">
      <c r="A520" s="4">
        <v>517</v>
      </c>
      <c r="B520">
        <v>103</v>
      </c>
      <c r="C520">
        <v>65</v>
      </c>
      <c r="E520" s="4">
        <v>517</v>
      </c>
      <c r="F520">
        <v>38</v>
      </c>
    </row>
    <row r="521" spans="1:6" x14ac:dyDescent="0.25">
      <c r="A521" s="4">
        <v>518</v>
      </c>
      <c r="B521">
        <v>77</v>
      </c>
      <c r="C521">
        <v>53</v>
      </c>
      <c r="E521" s="4">
        <v>518</v>
      </c>
      <c r="F521">
        <v>33</v>
      </c>
    </row>
    <row r="522" spans="1:6" x14ac:dyDescent="0.25">
      <c r="A522" s="4">
        <v>519</v>
      </c>
      <c r="B522">
        <v>245</v>
      </c>
      <c r="C522">
        <v>156</v>
      </c>
      <c r="E522" s="4">
        <v>519</v>
      </c>
      <c r="F522">
        <v>54</v>
      </c>
    </row>
    <row r="523" spans="1:6" x14ac:dyDescent="0.25">
      <c r="A523" s="4">
        <v>520</v>
      </c>
      <c r="B523">
        <v>280</v>
      </c>
      <c r="C523">
        <v>121</v>
      </c>
      <c r="E523" s="4">
        <v>520</v>
      </c>
      <c r="F523">
        <v>74</v>
      </c>
    </row>
    <row r="524" spans="1:6" x14ac:dyDescent="0.25">
      <c r="A524" s="4">
        <v>521</v>
      </c>
      <c r="B524">
        <v>210</v>
      </c>
      <c r="C524">
        <v>91</v>
      </c>
      <c r="E524" s="4">
        <v>521</v>
      </c>
      <c r="F524">
        <v>52</v>
      </c>
    </row>
    <row r="525" spans="1:6" x14ac:dyDescent="0.25">
      <c r="A525" s="4">
        <v>522</v>
      </c>
      <c r="B525">
        <v>84</v>
      </c>
      <c r="C525">
        <v>47</v>
      </c>
      <c r="E525" s="4">
        <v>522</v>
      </c>
      <c r="F525">
        <v>16</v>
      </c>
    </row>
    <row r="526" spans="1:6" x14ac:dyDescent="0.25">
      <c r="A526" s="4">
        <v>523</v>
      </c>
      <c r="B526">
        <v>81</v>
      </c>
      <c r="C526">
        <v>51</v>
      </c>
      <c r="E526" s="4">
        <v>523</v>
      </c>
      <c r="F526">
        <v>16</v>
      </c>
    </row>
    <row r="527" spans="1:6" x14ac:dyDescent="0.25">
      <c r="A527" s="4">
        <v>524</v>
      </c>
      <c r="B527">
        <v>76</v>
      </c>
      <c r="C527">
        <v>61</v>
      </c>
      <c r="E527" s="4">
        <v>524</v>
      </c>
      <c r="F527">
        <v>29</v>
      </c>
    </row>
    <row r="528" spans="1:6" x14ac:dyDescent="0.25">
      <c r="A528" s="4">
        <v>525</v>
      </c>
      <c r="B528">
        <v>197</v>
      </c>
      <c r="C528">
        <v>77</v>
      </c>
      <c r="E528" s="4">
        <v>525</v>
      </c>
      <c r="F528">
        <v>54</v>
      </c>
    </row>
    <row r="529" spans="1:6" x14ac:dyDescent="0.25">
      <c r="A529" s="4">
        <v>526</v>
      </c>
      <c r="B529">
        <v>33</v>
      </c>
      <c r="C529">
        <v>22</v>
      </c>
      <c r="E529" s="4">
        <v>526</v>
      </c>
      <c r="F529">
        <v>20</v>
      </c>
    </row>
    <row r="530" spans="1:6" x14ac:dyDescent="0.25">
      <c r="A530" s="4">
        <v>527</v>
      </c>
      <c r="B530">
        <v>54</v>
      </c>
      <c r="C530">
        <v>31</v>
      </c>
      <c r="E530" s="4">
        <v>527</v>
      </c>
      <c r="F530">
        <v>16</v>
      </c>
    </row>
    <row r="531" spans="1:6" x14ac:dyDescent="0.25">
      <c r="A531" s="4">
        <v>528</v>
      </c>
      <c r="B531">
        <v>78</v>
      </c>
      <c r="C531">
        <v>121</v>
      </c>
      <c r="E531" s="4">
        <v>528</v>
      </c>
      <c r="F531">
        <v>47</v>
      </c>
    </row>
    <row r="532" spans="1:6" x14ac:dyDescent="0.25">
      <c r="A532" s="4">
        <v>529</v>
      </c>
      <c r="B532">
        <v>208</v>
      </c>
      <c r="C532">
        <v>157</v>
      </c>
      <c r="E532" s="4">
        <v>529</v>
      </c>
      <c r="F532">
        <v>72</v>
      </c>
    </row>
    <row r="533" spans="1:6" x14ac:dyDescent="0.25">
      <c r="A533" s="4">
        <v>530</v>
      </c>
      <c r="B533">
        <v>160</v>
      </c>
      <c r="C533">
        <v>106</v>
      </c>
      <c r="E533" s="4">
        <v>530</v>
      </c>
      <c r="F533">
        <v>41</v>
      </c>
    </row>
    <row r="534" spans="1:6" x14ac:dyDescent="0.25">
      <c r="A534" s="4">
        <v>531</v>
      </c>
      <c r="B534">
        <v>244</v>
      </c>
      <c r="C534">
        <v>199</v>
      </c>
      <c r="E534" s="4">
        <v>531</v>
      </c>
      <c r="F534">
        <v>65</v>
      </c>
    </row>
    <row r="535" spans="1:6" x14ac:dyDescent="0.25">
      <c r="A535" s="4">
        <v>532</v>
      </c>
      <c r="B535">
        <v>137</v>
      </c>
      <c r="C535">
        <v>59</v>
      </c>
      <c r="E535" s="4">
        <v>532</v>
      </c>
      <c r="F535">
        <v>47</v>
      </c>
    </row>
    <row r="536" spans="1:6" x14ac:dyDescent="0.25">
      <c r="A536" s="4">
        <v>533</v>
      </c>
      <c r="B536">
        <v>41</v>
      </c>
      <c r="C536">
        <v>48</v>
      </c>
      <c r="E536" s="4">
        <v>533</v>
      </c>
      <c r="F536">
        <v>25</v>
      </c>
    </row>
    <row r="537" spans="1:6" x14ac:dyDescent="0.25">
      <c r="A537" s="4">
        <v>534</v>
      </c>
      <c r="B537">
        <v>147</v>
      </c>
      <c r="C537">
        <v>76</v>
      </c>
      <c r="E537" s="4">
        <v>534</v>
      </c>
      <c r="F537">
        <v>52</v>
      </c>
    </row>
    <row r="538" spans="1:6" x14ac:dyDescent="0.25">
      <c r="A538" s="4">
        <v>535</v>
      </c>
      <c r="B538">
        <v>276</v>
      </c>
      <c r="C538">
        <v>113</v>
      </c>
      <c r="E538" s="4">
        <v>535</v>
      </c>
      <c r="F538">
        <v>69</v>
      </c>
    </row>
    <row r="539" spans="1:6" x14ac:dyDescent="0.25">
      <c r="A539" s="4">
        <v>536</v>
      </c>
      <c r="B539">
        <v>212</v>
      </c>
      <c r="C539">
        <v>152</v>
      </c>
      <c r="E539" s="4">
        <v>536</v>
      </c>
      <c r="F539">
        <v>59</v>
      </c>
    </row>
    <row r="540" spans="1:6" x14ac:dyDescent="0.25">
      <c r="A540" s="4">
        <v>537</v>
      </c>
      <c r="B540">
        <v>63</v>
      </c>
      <c r="C540">
        <v>21</v>
      </c>
      <c r="E540" s="4">
        <v>537</v>
      </c>
      <c r="F540">
        <v>13</v>
      </c>
    </row>
    <row r="541" spans="1:6" x14ac:dyDescent="0.25">
      <c r="A541" s="4">
        <v>538</v>
      </c>
      <c r="B541">
        <v>142</v>
      </c>
      <c r="C541">
        <v>198</v>
      </c>
      <c r="E541" s="4">
        <v>538</v>
      </c>
      <c r="F541">
        <v>68</v>
      </c>
    </row>
    <row r="542" spans="1:6" x14ac:dyDescent="0.25">
      <c r="A542" s="4">
        <v>539</v>
      </c>
      <c r="B542">
        <v>240</v>
      </c>
      <c r="C542">
        <v>129</v>
      </c>
      <c r="E542" s="4">
        <v>539</v>
      </c>
      <c r="F542">
        <v>61</v>
      </c>
    </row>
    <row r="543" spans="1:6" x14ac:dyDescent="0.25">
      <c r="A543" s="4">
        <v>540</v>
      </c>
      <c r="B543">
        <v>124</v>
      </c>
      <c r="C543">
        <v>82</v>
      </c>
      <c r="E543" s="4">
        <v>540</v>
      </c>
      <c r="F543">
        <v>31</v>
      </c>
    </row>
    <row r="544" spans="1:6" x14ac:dyDescent="0.25">
      <c r="A544" s="4">
        <v>541</v>
      </c>
      <c r="B544">
        <v>202</v>
      </c>
      <c r="C544">
        <v>124</v>
      </c>
      <c r="E544" s="4">
        <v>541</v>
      </c>
      <c r="F544">
        <v>62</v>
      </c>
    </row>
    <row r="545" spans="1:6" x14ac:dyDescent="0.25">
      <c r="A545" s="4">
        <v>542</v>
      </c>
      <c r="B545">
        <v>148</v>
      </c>
      <c r="C545">
        <v>115</v>
      </c>
      <c r="E545" s="4">
        <v>542</v>
      </c>
      <c r="F545">
        <v>51</v>
      </c>
    </row>
    <row r="546" spans="1:6" x14ac:dyDescent="0.25">
      <c r="A546" s="4">
        <v>543</v>
      </c>
      <c r="B546">
        <v>206</v>
      </c>
      <c r="C546">
        <v>74</v>
      </c>
      <c r="E546" s="4">
        <v>543</v>
      </c>
      <c r="F546">
        <v>51</v>
      </c>
    </row>
    <row r="547" spans="1:6" x14ac:dyDescent="0.25">
      <c r="A547" s="4">
        <v>544</v>
      </c>
      <c r="B547">
        <v>70</v>
      </c>
      <c r="C547">
        <v>48</v>
      </c>
      <c r="E547" s="4">
        <v>544</v>
      </c>
      <c r="F547">
        <v>21</v>
      </c>
    </row>
    <row r="548" spans="1:6" x14ac:dyDescent="0.25">
      <c r="A548" s="4">
        <v>545</v>
      </c>
      <c r="B548">
        <v>130</v>
      </c>
      <c r="C548">
        <v>99</v>
      </c>
      <c r="E548" s="4">
        <v>545</v>
      </c>
      <c r="F548">
        <v>39</v>
      </c>
    </row>
    <row r="549" spans="1:6" x14ac:dyDescent="0.25">
      <c r="A549" s="4">
        <v>546</v>
      </c>
      <c r="B549">
        <v>92</v>
      </c>
      <c r="C549">
        <v>91</v>
      </c>
      <c r="E549" s="4">
        <v>546</v>
      </c>
      <c r="F549">
        <v>35</v>
      </c>
    </row>
    <row r="550" spans="1:6" x14ac:dyDescent="0.25">
      <c r="A550" s="4">
        <v>547</v>
      </c>
      <c r="B550">
        <v>227</v>
      </c>
      <c r="C550">
        <v>97</v>
      </c>
      <c r="E550" s="4">
        <v>547</v>
      </c>
      <c r="F550">
        <v>60</v>
      </c>
    </row>
    <row r="551" spans="1:6" x14ac:dyDescent="0.25">
      <c r="A551" s="4">
        <v>548</v>
      </c>
      <c r="B551">
        <v>96</v>
      </c>
      <c r="C551">
        <v>106</v>
      </c>
      <c r="E551" s="4">
        <v>548</v>
      </c>
      <c r="F551">
        <v>39</v>
      </c>
    </row>
    <row r="552" spans="1:6" x14ac:dyDescent="0.25">
      <c r="A552" s="4">
        <v>549</v>
      </c>
      <c r="B552">
        <v>162</v>
      </c>
      <c r="C552">
        <v>98</v>
      </c>
      <c r="E552" s="4">
        <v>549</v>
      </c>
      <c r="F552">
        <v>56</v>
      </c>
    </row>
    <row r="553" spans="1:6" x14ac:dyDescent="0.25">
      <c r="A553" s="4">
        <v>550</v>
      </c>
      <c r="B553">
        <v>124</v>
      </c>
      <c r="C553">
        <v>57</v>
      </c>
      <c r="E553" s="4">
        <v>550</v>
      </c>
      <c r="F553">
        <v>44</v>
      </c>
    </row>
    <row r="554" spans="1:6" x14ac:dyDescent="0.25">
      <c r="A554" s="4">
        <v>551</v>
      </c>
      <c r="B554">
        <v>171</v>
      </c>
      <c r="C554">
        <v>123</v>
      </c>
      <c r="E554" s="4">
        <v>551</v>
      </c>
      <c r="F554">
        <v>53</v>
      </c>
    </row>
    <row r="555" spans="1:6" x14ac:dyDescent="0.25">
      <c r="A555" s="4">
        <v>552</v>
      </c>
      <c r="B555">
        <v>243</v>
      </c>
      <c r="C555">
        <v>115</v>
      </c>
      <c r="E555" s="4">
        <v>552</v>
      </c>
      <c r="F555">
        <v>50</v>
      </c>
    </row>
    <row r="556" spans="1:6" x14ac:dyDescent="0.25">
      <c r="A556" s="4">
        <v>553</v>
      </c>
      <c r="B556">
        <v>203</v>
      </c>
      <c r="C556">
        <v>178</v>
      </c>
      <c r="E556" s="4">
        <v>553</v>
      </c>
      <c r="F556">
        <v>57</v>
      </c>
    </row>
    <row r="557" spans="1:6" x14ac:dyDescent="0.25">
      <c r="A557" s="4">
        <v>554</v>
      </c>
      <c r="B557">
        <v>166</v>
      </c>
      <c r="C557">
        <v>71</v>
      </c>
      <c r="E557" s="4">
        <v>554</v>
      </c>
      <c r="F557">
        <v>39</v>
      </c>
    </row>
    <row r="558" spans="1:6" x14ac:dyDescent="0.25">
      <c r="A558" s="4">
        <v>555</v>
      </c>
      <c r="B558">
        <v>30</v>
      </c>
      <c r="C558">
        <v>46</v>
      </c>
      <c r="E558" s="4">
        <v>555</v>
      </c>
      <c r="F558">
        <v>18</v>
      </c>
    </row>
    <row r="559" spans="1:6" x14ac:dyDescent="0.25">
      <c r="A559" s="4">
        <v>556</v>
      </c>
      <c r="B559">
        <v>76</v>
      </c>
      <c r="C559">
        <v>66</v>
      </c>
      <c r="E559" s="4">
        <v>556</v>
      </c>
      <c r="F559">
        <v>23</v>
      </c>
    </row>
    <row r="560" spans="1:6" x14ac:dyDescent="0.25">
      <c r="A560" s="4">
        <v>557</v>
      </c>
      <c r="B560">
        <v>177</v>
      </c>
      <c r="C560">
        <v>107</v>
      </c>
      <c r="E560" s="4">
        <v>557</v>
      </c>
      <c r="F560">
        <v>47</v>
      </c>
    </row>
    <row r="561" spans="1:6" x14ac:dyDescent="0.25">
      <c r="A561" s="4">
        <v>558</v>
      </c>
      <c r="B561">
        <v>179</v>
      </c>
      <c r="C561">
        <v>167</v>
      </c>
      <c r="E561" s="4">
        <v>558</v>
      </c>
      <c r="F561">
        <v>54</v>
      </c>
    </row>
    <row r="562" spans="1:6" x14ac:dyDescent="0.25">
      <c r="A562" s="4">
        <v>559</v>
      </c>
      <c r="B562">
        <v>99</v>
      </c>
      <c r="C562">
        <v>41</v>
      </c>
      <c r="E562" s="4">
        <v>559</v>
      </c>
      <c r="F562">
        <v>20</v>
      </c>
    </row>
    <row r="563" spans="1:6" x14ac:dyDescent="0.25">
      <c r="A563" s="4">
        <v>560</v>
      </c>
      <c r="B563">
        <v>111</v>
      </c>
      <c r="C563">
        <v>48</v>
      </c>
      <c r="E563" s="4">
        <v>560</v>
      </c>
      <c r="F563">
        <v>25</v>
      </c>
    </row>
    <row r="564" spans="1:6" x14ac:dyDescent="0.25">
      <c r="A564" s="4">
        <v>561</v>
      </c>
      <c r="B564">
        <v>64</v>
      </c>
      <c r="C564">
        <v>64</v>
      </c>
      <c r="E564" s="4">
        <v>561</v>
      </c>
      <c r="F564">
        <v>24</v>
      </c>
    </row>
    <row r="565" spans="1:6" x14ac:dyDescent="0.25">
      <c r="A565" s="4">
        <v>562</v>
      </c>
      <c r="B565">
        <v>288</v>
      </c>
      <c r="C565">
        <v>112</v>
      </c>
      <c r="E565" s="4">
        <v>562</v>
      </c>
      <c r="F565">
        <v>75</v>
      </c>
    </row>
    <row r="566" spans="1:6" x14ac:dyDescent="0.25">
      <c r="A566" s="4">
        <v>563</v>
      </c>
      <c r="B566">
        <v>54</v>
      </c>
      <c r="C566">
        <v>37</v>
      </c>
      <c r="E566" s="4">
        <v>563</v>
      </c>
      <c r="F566">
        <v>16</v>
      </c>
    </row>
    <row r="567" spans="1:6" x14ac:dyDescent="0.25">
      <c r="A567" s="4">
        <v>564</v>
      </c>
      <c r="B567">
        <v>156</v>
      </c>
      <c r="C567">
        <v>54</v>
      </c>
      <c r="E567" s="4">
        <v>564</v>
      </c>
      <c r="F567">
        <v>59</v>
      </c>
    </row>
    <row r="568" spans="1:6" x14ac:dyDescent="0.25">
      <c r="A568" s="4">
        <v>565</v>
      </c>
      <c r="B568">
        <v>251</v>
      </c>
      <c r="C568">
        <v>98</v>
      </c>
      <c r="E568" s="4">
        <v>565</v>
      </c>
      <c r="F568">
        <v>70</v>
      </c>
    </row>
    <row r="569" spans="1:6" x14ac:dyDescent="0.25">
      <c r="A569" s="4">
        <v>566</v>
      </c>
      <c r="B569">
        <v>78</v>
      </c>
      <c r="C569">
        <v>56</v>
      </c>
      <c r="E569" s="4">
        <v>566</v>
      </c>
      <c r="F569">
        <v>15</v>
      </c>
    </row>
    <row r="570" spans="1:6" x14ac:dyDescent="0.25">
      <c r="A570" s="4">
        <v>567</v>
      </c>
      <c r="B570">
        <v>253</v>
      </c>
      <c r="C570">
        <v>102</v>
      </c>
      <c r="E570" s="4">
        <v>567</v>
      </c>
      <c r="F570">
        <v>69</v>
      </c>
    </row>
    <row r="571" spans="1:6" x14ac:dyDescent="0.25">
      <c r="A571" s="4">
        <v>568</v>
      </c>
      <c r="B571">
        <v>182</v>
      </c>
      <c r="C571">
        <v>84</v>
      </c>
      <c r="E571" s="4">
        <v>568</v>
      </c>
      <c r="F571">
        <v>45</v>
      </c>
    </row>
    <row r="572" spans="1:6" x14ac:dyDescent="0.25">
      <c r="A572" s="4">
        <v>569</v>
      </c>
      <c r="B572">
        <v>131</v>
      </c>
      <c r="C572">
        <v>58</v>
      </c>
      <c r="E572" s="4">
        <v>569</v>
      </c>
      <c r="F572">
        <v>33</v>
      </c>
    </row>
    <row r="573" spans="1:6" x14ac:dyDescent="0.25">
      <c r="A573" s="4">
        <v>570</v>
      </c>
      <c r="B573">
        <v>85</v>
      </c>
      <c r="C573">
        <v>46</v>
      </c>
      <c r="E573" s="4">
        <v>570</v>
      </c>
      <c r="F573">
        <v>35</v>
      </c>
    </row>
    <row r="574" spans="1:6" x14ac:dyDescent="0.25">
      <c r="A574" s="4">
        <v>571</v>
      </c>
      <c r="B574">
        <v>54</v>
      </c>
      <c r="C574">
        <v>26</v>
      </c>
      <c r="E574" s="4">
        <v>571</v>
      </c>
      <c r="F574">
        <v>16</v>
      </c>
    </row>
    <row r="575" spans="1:6" x14ac:dyDescent="0.25">
      <c r="A575" s="4">
        <v>572</v>
      </c>
      <c r="B575">
        <v>74</v>
      </c>
      <c r="C575">
        <v>44</v>
      </c>
      <c r="E575" s="4">
        <v>572</v>
      </c>
      <c r="F575">
        <v>31</v>
      </c>
    </row>
    <row r="576" spans="1:6" x14ac:dyDescent="0.25">
      <c r="A576" s="4">
        <v>573</v>
      </c>
      <c r="B576">
        <v>165</v>
      </c>
      <c r="C576">
        <v>69</v>
      </c>
      <c r="E576" s="4">
        <v>573</v>
      </c>
      <c r="F576">
        <v>33</v>
      </c>
    </row>
    <row r="577" spans="1:6" x14ac:dyDescent="0.25">
      <c r="A577" s="4">
        <v>574</v>
      </c>
      <c r="B577">
        <v>207</v>
      </c>
      <c r="C577">
        <v>168</v>
      </c>
      <c r="E577" s="4">
        <v>574</v>
      </c>
      <c r="F577">
        <v>60</v>
      </c>
    </row>
    <row r="578" spans="1:6" x14ac:dyDescent="0.25">
      <c r="A578" s="4">
        <v>575</v>
      </c>
      <c r="B578">
        <v>18</v>
      </c>
      <c r="C578">
        <v>44</v>
      </c>
      <c r="E578" s="4">
        <v>575</v>
      </c>
      <c r="F578">
        <v>10</v>
      </c>
    </row>
    <row r="579" spans="1:6" x14ac:dyDescent="0.25">
      <c r="A579" s="4">
        <v>576</v>
      </c>
      <c r="B579">
        <v>234</v>
      </c>
      <c r="C579">
        <v>115</v>
      </c>
      <c r="E579" s="4">
        <v>576</v>
      </c>
      <c r="F579">
        <v>61</v>
      </c>
    </row>
    <row r="580" spans="1:6" x14ac:dyDescent="0.25">
      <c r="A580" s="4">
        <v>577</v>
      </c>
      <c r="B580">
        <v>40</v>
      </c>
      <c r="C580">
        <v>25</v>
      </c>
      <c r="E580" s="4">
        <v>577</v>
      </c>
      <c r="F580">
        <v>23</v>
      </c>
    </row>
    <row r="581" spans="1:6" x14ac:dyDescent="0.25">
      <c r="A581" s="4">
        <v>578</v>
      </c>
      <c r="B581">
        <v>90</v>
      </c>
      <c r="C581">
        <v>44</v>
      </c>
      <c r="E581" s="4">
        <v>578</v>
      </c>
      <c r="F581">
        <v>18</v>
      </c>
    </row>
    <row r="582" spans="1:6" x14ac:dyDescent="0.25">
      <c r="A582" s="4">
        <v>579</v>
      </c>
      <c r="B582">
        <v>50</v>
      </c>
      <c r="C582">
        <v>48</v>
      </c>
      <c r="E582" s="4">
        <v>579</v>
      </c>
      <c r="F582">
        <v>15</v>
      </c>
    </row>
    <row r="583" spans="1:6" x14ac:dyDescent="0.25">
      <c r="A583" s="4">
        <v>580</v>
      </c>
      <c r="B583">
        <v>33</v>
      </c>
      <c r="C583">
        <v>30</v>
      </c>
      <c r="E583" s="4">
        <v>580</v>
      </c>
      <c r="F583">
        <v>20</v>
      </c>
    </row>
    <row r="584" spans="1:6" x14ac:dyDescent="0.25">
      <c r="A584" s="4">
        <v>581</v>
      </c>
      <c r="B584">
        <v>123</v>
      </c>
      <c r="C584">
        <v>55</v>
      </c>
      <c r="E584" s="4">
        <v>581</v>
      </c>
      <c r="F584">
        <v>38</v>
      </c>
    </row>
    <row r="585" spans="1:6" x14ac:dyDescent="0.25">
      <c r="A585" s="4">
        <v>582</v>
      </c>
      <c r="B585">
        <v>54</v>
      </c>
      <c r="C585">
        <v>42</v>
      </c>
      <c r="E585" s="4">
        <v>582</v>
      </c>
      <c r="F585">
        <v>16</v>
      </c>
    </row>
    <row r="586" spans="1:6" x14ac:dyDescent="0.25">
      <c r="A586" s="4">
        <v>583</v>
      </c>
      <c r="B586">
        <v>243</v>
      </c>
      <c r="C586">
        <v>105</v>
      </c>
      <c r="E586" s="4">
        <v>583</v>
      </c>
      <c r="F586">
        <v>60</v>
      </c>
    </row>
    <row r="587" spans="1:6" x14ac:dyDescent="0.25">
      <c r="A587" s="4">
        <v>584</v>
      </c>
      <c r="B587">
        <v>139</v>
      </c>
      <c r="C587">
        <v>114</v>
      </c>
      <c r="E587" s="4">
        <v>584</v>
      </c>
      <c r="F587">
        <v>48</v>
      </c>
    </row>
    <row r="588" spans="1:6" x14ac:dyDescent="0.25">
      <c r="A588" s="4">
        <v>585</v>
      </c>
      <c r="B588">
        <v>128</v>
      </c>
      <c r="C588">
        <v>95</v>
      </c>
      <c r="E588" s="4">
        <v>585</v>
      </c>
      <c r="F588">
        <v>65</v>
      </c>
    </row>
    <row r="589" spans="1:6" x14ac:dyDescent="0.25">
      <c r="A589" s="4">
        <v>586</v>
      </c>
      <c r="B589">
        <v>171</v>
      </c>
      <c r="C589">
        <v>92</v>
      </c>
      <c r="E589" s="4">
        <v>586</v>
      </c>
      <c r="F589">
        <v>34</v>
      </c>
    </row>
    <row r="590" spans="1:6" x14ac:dyDescent="0.25">
      <c r="A590" s="4">
        <v>587</v>
      </c>
      <c r="B590">
        <v>48</v>
      </c>
      <c r="C590">
        <v>43</v>
      </c>
      <c r="E590" s="4">
        <v>587</v>
      </c>
      <c r="F590">
        <v>14</v>
      </c>
    </row>
    <row r="591" spans="1:6" x14ac:dyDescent="0.25">
      <c r="A591" s="4">
        <v>588</v>
      </c>
      <c r="B591">
        <v>101</v>
      </c>
      <c r="C591">
        <v>37</v>
      </c>
      <c r="E591" s="4">
        <v>588</v>
      </c>
      <c r="F591">
        <v>30</v>
      </c>
    </row>
    <row r="592" spans="1:6" x14ac:dyDescent="0.25">
      <c r="A592" s="4">
        <v>589</v>
      </c>
      <c r="B592">
        <v>284</v>
      </c>
      <c r="C592">
        <v>120</v>
      </c>
      <c r="E592" s="4">
        <v>589</v>
      </c>
      <c r="F592">
        <v>66</v>
      </c>
    </row>
    <row r="593" spans="1:6" x14ac:dyDescent="0.25">
      <c r="A593" s="4">
        <v>590</v>
      </c>
      <c r="B593">
        <v>122</v>
      </c>
      <c r="C593">
        <v>64</v>
      </c>
      <c r="E593" s="4">
        <v>590</v>
      </c>
      <c r="F593">
        <v>32</v>
      </c>
    </row>
    <row r="594" spans="1:6" x14ac:dyDescent="0.25">
      <c r="A594" s="4">
        <v>591</v>
      </c>
      <c r="B594">
        <v>120</v>
      </c>
      <c r="C594">
        <v>51</v>
      </c>
      <c r="E594" s="4">
        <v>591</v>
      </c>
      <c r="F594">
        <v>25</v>
      </c>
    </row>
    <row r="595" spans="1:6" x14ac:dyDescent="0.25">
      <c r="A595" s="4">
        <v>592</v>
      </c>
      <c r="B595">
        <v>94</v>
      </c>
      <c r="C595">
        <v>101</v>
      </c>
      <c r="E595" s="4">
        <v>592</v>
      </c>
      <c r="F595">
        <v>28</v>
      </c>
    </row>
    <row r="596" spans="1:6" x14ac:dyDescent="0.25">
      <c r="A596" s="4">
        <v>593</v>
      </c>
      <c r="B596">
        <v>209</v>
      </c>
      <c r="C596">
        <v>48</v>
      </c>
      <c r="E596" s="4">
        <v>593</v>
      </c>
      <c r="F596">
        <v>86</v>
      </c>
    </row>
    <row r="597" spans="1:6" x14ac:dyDescent="0.25">
      <c r="A597" s="4">
        <v>594</v>
      </c>
      <c r="B597">
        <v>139</v>
      </c>
      <c r="C597">
        <v>98</v>
      </c>
      <c r="E597" s="4">
        <v>594</v>
      </c>
      <c r="F597">
        <v>45</v>
      </c>
    </row>
    <row r="598" spans="1:6" x14ac:dyDescent="0.25">
      <c r="A598" s="4">
        <v>595</v>
      </c>
      <c r="B598">
        <v>72</v>
      </c>
      <c r="C598">
        <v>49</v>
      </c>
      <c r="E598" s="4">
        <v>595</v>
      </c>
      <c r="F598">
        <v>31</v>
      </c>
    </row>
    <row r="599" spans="1:6" x14ac:dyDescent="0.25">
      <c r="A599" s="4">
        <v>596</v>
      </c>
      <c r="B599">
        <v>240</v>
      </c>
      <c r="C599">
        <v>158</v>
      </c>
      <c r="E599" s="4">
        <v>596</v>
      </c>
      <c r="F599">
        <v>62</v>
      </c>
    </row>
    <row r="600" spans="1:6" x14ac:dyDescent="0.25">
      <c r="A600" s="4">
        <v>597</v>
      </c>
      <c r="B600">
        <v>150</v>
      </c>
      <c r="C600">
        <v>141</v>
      </c>
      <c r="E600" s="4">
        <v>597</v>
      </c>
      <c r="F600">
        <v>65</v>
      </c>
    </row>
    <row r="601" spans="1:6" x14ac:dyDescent="0.25">
      <c r="A601" s="4">
        <v>598</v>
      </c>
      <c r="B601">
        <v>209</v>
      </c>
      <c r="C601">
        <v>81</v>
      </c>
      <c r="E601" s="4">
        <v>598</v>
      </c>
      <c r="F601">
        <v>53</v>
      </c>
    </row>
    <row r="602" spans="1:6" x14ac:dyDescent="0.25">
      <c r="A602" s="4">
        <v>599</v>
      </c>
      <c r="B602">
        <v>169</v>
      </c>
      <c r="C602">
        <v>108</v>
      </c>
      <c r="E602" s="4">
        <v>599</v>
      </c>
      <c r="F602">
        <v>60</v>
      </c>
    </row>
    <row r="603" spans="1:6" x14ac:dyDescent="0.25">
      <c r="A603" s="4">
        <v>600</v>
      </c>
      <c r="B603">
        <v>144</v>
      </c>
      <c r="C603">
        <v>65</v>
      </c>
      <c r="E603" s="4">
        <v>600</v>
      </c>
      <c r="F603">
        <v>34</v>
      </c>
    </row>
    <row r="604" spans="1:6" x14ac:dyDescent="0.25">
      <c r="A604" s="4">
        <v>601</v>
      </c>
      <c r="B604">
        <v>292</v>
      </c>
      <c r="C604">
        <v>115</v>
      </c>
      <c r="E604" s="4">
        <v>601</v>
      </c>
      <c r="F604">
        <v>76</v>
      </c>
    </row>
    <row r="605" spans="1:6" x14ac:dyDescent="0.25">
      <c r="A605" s="4">
        <v>602</v>
      </c>
      <c r="B605">
        <v>266</v>
      </c>
      <c r="C605">
        <v>162</v>
      </c>
      <c r="E605" s="4">
        <v>602</v>
      </c>
      <c r="F605">
        <v>77</v>
      </c>
    </row>
    <row r="606" spans="1:6" x14ac:dyDescent="0.25">
      <c r="A606" s="4">
        <v>603</v>
      </c>
      <c r="B606">
        <v>62</v>
      </c>
      <c r="C606">
        <v>17</v>
      </c>
      <c r="E606" s="4">
        <v>603</v>
      </c>
      <c r="F606">
        <v>19</v>
      </c>
    </row>
    <row r="607" spans="1:6" x14ac:dyDescent="0.25">
      <c r="A607" s="4">
        <v>604</v>
      </c>
      <c r="B607">
        <v>105</v>
      </c>
      <c r="C607">
        <v>42</v>
      </c>
      <c r="E607" s="4">
        <v>604</v>
      </c>
      <c r="F607">
        <v>21</v>
      </c>
    </row>
    <row r="608" spans="1:6" x14ac:dyDescent="0.25">
      <c r="A608" s="4">
        <v>605</v>
      </c>
      <c r="B608">
        <v>220</v>
      </c>
      <c r="C608">
        <v>176</v>
      </c>
      <c r="E608" s="4">
        <v>605</v>
      </c>
      <c r="F608">
        <v>76</v>
      </c>
    </row>
    <row r="609" spans="1:6" x14ac:dyDescent="0.25">
      <c r="A609" s="4">
        <v>606</v>
      </c>
      <c r="B609">
        <v>183</v>
      </c>
      <c r="C609">
        <v>145</v>
      </c>
      <c r="E609" s="4">
        <v>606</v>
      </c>
      <c r="F609">
        <v>46</v>
      </c>
    </row>
    <row r="610" spans="1:6" x14ac:dyDescent="0.25">
      <c r="A610" s="4">
        <v>607</v>
      </c>
      <c r="B610">
        <v>68</v>
      </c>
      <c r="C610">
        <v>69</v>
      </c>
      <c r="E610" s="4">
        <v>607</v>
      </c>
      <c r="F610">
        <v>41</v>
      </c>
    </row>
    <row r="611" spans="1:6" x14ac:dyDescent="0.25">
      <c r="A611" s="4">
        <v>608</v>
      </c>
      <c r="B611">
        <v>29</v>
      </c>
      <c r="C611">
        <v>45</v>
      </c>
      <c r="E611" s="4">
        <v>608</v>
      </c>
      <c r="F611">
        <v>17</v>
      </c>
    </row>
    <row r="612" spans="1:6" x14ac:dyDescent="0.25">
      <c r="A612" s="4">
        <v>609</v>
      </c>
      <c r="B612">
        <v>32</v>
      </c>
      <c r="C612">
        <v>27</v>
      </c>
      <c r="E612" s="4">
        <v>609</v>
      </c>
      <c r="F612">
        <v>19</v>
      </c>
    </row>
    <row r="613" spans="1:6" x14ac:dyDescent="0.25">
      <c r="A613" s="4">
        <v>610</v>
      </c>
      <c r="B613">
        <v>44</v>
      </c>
      <c r="C613">
        <v>47</v>
      </c>
      <c r="E613" s="4">
        <v>610</v>
      </c>
      <c r="F613">
        <v>25</v>
      </c>
    </row>
    <row r="614" spans="1:6" x14ac:dyDescent="0.25">
      <c r="A614" s="4">
        <v>611</v>
      </c>
      <c r="B614">
        <v>78</v>
      </c>
      <c r="C614">
        <v>83</v>
      </c>
      <c r="E614" s="4">
        <v>611</v>
      </c>
      <c r="F614">
        <v>35</v>
      </c>
    </row>
    <row r="615" spans="1:6" x14ac:dyDescent="0.25">
      <c r="A615" s="4">
        <v>612</v>
      </c>
      <c r="B615">
        <v>231</v>
      </c>
      <c r="C615">
        <v>129</v>
      </c>
      <c r="E615" s="4">
        <v>612</v>
      </c>
      <c r="F615">
        <v>66</v>
      </c>
    </row>
    <row r="616" spans="1:6" x14ac:dyDescent="0.25">
      <c r="A616" s="4">
        <v>613</v>
      </c>
      <c r="B616">
        <v>285</v>
      </c>
      <c r="C616">
        <v>152</v>
      </c>
      <c r="E616" s="4">
        <v>613</v>
      </c>
      <c r="F616">
        <v>56</v>
      </c>
    </row>
    <row r="617" spans="1:6" x14ac:dyDescent="0.25">
      <c r="A617" s="4">
        <v>614</v>
      </c>
      <c r="B617">
        <v>72</v>
      </c>
      <c r="C617">
        <v>50</v>
      </c>
      <c r="E617" s="4">
        <v>614</v>
      </c>
      <c r="F617">
        <v>14</v>
      </c>
    </row>
    <row r="618" spans="1:6" x14ac:dyDescent="0.25">
      <c r="A618" s="4">
        <v>615</v>
      </c>
      <c r="B618">
        <v>333</v>
      </c>
      <c r="C618">
        <v>156</v>
      </c>
      <c r="E618" s="4">
        <v>615</v>
      </c>
      <c r="F618">
        <v>67</v>
      </c>
    </row>
    <row r="619" spans="1:6" x14ac:dyDescent="0.25">
      <c r="A619" s="4">
        <v>616</v>
      </c>
      <c r="B619">
        <v>132</v>
      </c>
      <c r="C619">
        <v>47</v>
      </c>
      <c r="E619" s="4">
        <v>616</v>
      </c>
      <c r="F619">
        <v>32</v>
      </c>
    </row>
    <row r="620" spans="1:6" x14ac:dyDescent="0.25">
      <c r="A620" s="4">
        <v>617</v>
      </c>
      <c r="B620">
        <v>142</v>
      </c>
      <c r="C620">
        <v>51</v>
      </c>
      <c r="E620" s="4">
        <v>617</v>
      </c>
      <c r="F620">
        <v>33</v>
      </c>
    </row>
    <row r="621" spans="1:6" x14ac:dyDescent="0.25">
      <c r="A621" s="4">
        <v>618</v>
      </c>
      <c r="B621">
        <v>319</v>
      </c>
      <c r="C621">
        <v>118</v>
      </c>
      <c r="E621" s="4">
        <v>618</v>
      </c>
      <c r="F621">
        <v>70</v>
      </c>
    </row>
    <row r="622" spans="1:6" x14ac:dyDescent="0.25">
      <c r="A622" s="4">
        <v>619</v>
      </c>
      <c r="B622">
        <v>132</v>
      </c>
      <c r="C622">
        <v>96</v>
      </c>
      <c r="E622" s="4">
        <v>619</v>
      </c>
      <c r="F622">
        <v>31</v>
      </c>
    </row>
    <row r="623" spans="1:6" x14ac:dyDescent="0.25">
      <c r="A623" s="4">
        <v>620</v>
      </c>
      <c r="B623">
        <v>57</v>
      </c>
      <c r="C623">
        <v>40</v>
      </c>
      <c r="E623" s="4">
        <v>620</v>
      </c>
      <c r="F623">
        <v>11</v>
      </c>
    </row>
    <row r="624" spans="1:6" x14ac:dyDescent="0.25">
      <c r="A624" s="4">
        <v>621</v>
      </c>
      <c r="B624">
        <v>105</v>
      </c>
      <c r="C624">
        <v>8</v>
      </c>
      <c r="E624" s="4">
        <v>621</v>
      </c>
      <c r="F624">
        <v>21</v>
      </c>
    </row>
    <row r="625" spans="1:6" x14ac:dyDescent="0.25">
      <c r="A625" s="4">
        <v>622</v>
      </c>
      <c r="B625">
        <v>121</v>
      </c>
      <c r="C625">
        <v>78</v>
      </c>
      <c r="E625" s="4">
        <v>622</v>
      </c>
      <c r="F625">
        <v>35</v>
      </c>
    </row>
    <row r="626" spans="1:6" x14ac:dyDescent="0.25">
      <c r="A626" s="4">
        <v>623</v>
      </c>
      <c r="B626">
        <v>235</v>
      </c>
      <c r="C626">
        <v>145</v>
      </c>
      <c r="E626" s="4">
        <v>623</v>
      </c>
      <c r="F626">
        <v>68</v>
      </c>
    </row>
    <row r="627" spans="1:6" x14ac:dyDescent="0.25">
      <c r="A627" s="4">
        <v>624</v>
      </c>
      <c r="B627">
        <v>102</v>
      </c>
      <c r="C627">
        <v>79</v>
      </c>
      <c r="E627" s="4">
        <v>624</v>
      </c>
      <c r="F627">
        <v>49</v>
      </c>
    </row>
    <row r="628" spans="1:6" x14ac:dyDescent="0.25">
      <c r="A628" s="4">
        <v>625</v>
      </c>
      <c r="B628">
        <v>139</v>
      </c>
      <c r="C628">
        <v>97</v>
      </c>
      <c r="E628" s="4">
        <v>625</v>
      </c>
      <c r="F628">
        <v>48</v>
      </c>
    </row>
    <row r="629" spans="1:6" x14ac:dyDescent="0.25">
      <c r="A629" s="4">
        <v>626</v>
      </c>
      <c r="B629">
        <v>137</v>
      </c>
      <c r="C629">
        <v>58</v>
      </c>
      <c r="E629" s="4">
        <v>626</v>
      </c>
      <c r="F629">
        <v>49</v>
      </c>
    </row>
    <row r="630" spans="1:6" x14ac:dyDescent="0.25">
      <c r="A630" s="4">
        <v>627</v>
      </c>
      <c r="B630">
        <v>21</v>
      </c>
      <c r="C630">
        <v>37</v>
      </c>
      <c r="E630" s="4">
        <v>627</v>
      </c>
      <c r="F630">
        <v>13</v>
      </c>
    </row>
    <row r="631" spans="1:6" x14ac:dyDescent="0.25">
      <c r="A631" s="4">
        <v>628</v>
      </c>
      <c r="B631">
        <v>168</v>
      </c>
      <c r="C631">
        <v>43</v>
      </c>
      <c r="E631" s="4">
        <v>628</v>
      </c>
      <c r="F631">
        <v>39</v>
      </c>
    </row>
    <row r="632" spans="1:6" x14ac:dyDescent="0.25">
      <c r="A632" s="4">
        <v>629</v>
      </c>
      <c r="B632">
        <v>130</v>
      </c>
      <c r="C632">
        <v>84</v>
      </c>
      <c r="E632" s="4">
        <v>629</v>
      </c>
      <c r="F632">
        <v>42</v>
      </c>
    </row>
    <row r="633" spans="1:6" x14ac:dyDescent="0.25">
      <c r="A633" s="4">
        <v>630</v>
      </c>
      <c r="B633">
        <v>182</v>
      </c>
      <c r="C633">
        <v>75</v>
      </c>
      <c r="E633" s="4">
        <v>630</v>
      </c>
      <c r="F633">
        <v>44</v>
      </c>
    </row>
    <row r="634" spans="1:6" x14ac:dyDescent="0.25">
      <c r="A634" s="4">
        <v>631</v>
      </c>
      <c r="B634">
        <v>66</v>
      </c>
      <c r="C634">
        <v>46</v>
      </c>
      <c r="E634" s="4">
        <v>631</v>
      </c>
      <c r="F634">
        <v>13</v>
      </c>
    </row>
    <row r="635" spans="1:6" x14ac:dyDescent="0.25">
      <c r="A635" s="4">
        <v>632</v>
      </c>
      <c r="B635">
        <v>129</v>
      </c>
      <c r="C635">
        <v>88</v>
      </c>
      <c r="E635" s="4">
        <v>632</v>
      </c>
      <c r="F635">
        <v>39</v>
      </c>
    </row>
    <row r="636" spans="1:6" x14ac:dyDescent="0.25">
      <c r="A636" s="4">
        <v>633</v>
      </c>
      <c r="B636">
        <v>236</v>
      </c>
      <c r="C636">
        <v>149</v>
      </c>
      <c r="E636" s="4">
        <v>633</v>
      </c>
      <c r="F636">
        <v>55</v>
      </c>
    </row>
    <row r="637" spans="1:6" x14ac:dyDescent="0.25">
      <c r="A637" s="4">
        <v>634</v>
      </c>
      <c r="B637">
        <v>344</v>
      </c>
      <c r="C637">
        <v>157</v>
      </c>
      <c r="E637" s="4">
        <v>634</v>
      </c>
      <c r="F637">
        <v>74</v>
      </c>
    </row>
    <row r="638" spans="1:6" x14ac:dyDescent="0.25">
      <c r="A638" s="4">
        <v>635</v>
      </c>
      <c r="B638">
        <v>58</v>
      </c>
      <c r="C638">
        <v>25</v>
      </c>
      <c r="E638" s="4">
        <v>635</v>
      </c>
      <c r="F638">
        <v>17</v>
      </c>
    </row>
    <row r="639" spans="1:6" x14ac:dyDescent="0.25">
      <c r="A639" s="4">
        <v>636</v>
      </c>
      <c r="B639">
        <v>126</v>
      </c>
      <c r="C639">
        <v>151</v>
      </c>
      <c r="E639" s="4">
        <v>636</v>
      </c>
      <c r="F639">
        <v>38</v>
      </c>
    </row>
    <row r="640" spans="1:6" x14ac:dyDescent="0.25">
      <c r="A640" s="4">
        <v>637</v>
      </c>
      <c r="B640">
        <v>117</v>
      </c>
      <c r="C640">
        <v>61</v>
      </c>
      <c r="E640" s="4">
        <v>637</v>
      </c>
      <c r="F640">
        <v>55</v>
      </c>
    </row>
    <row r="641" spans="1:6" x14ac:dyDescent="0.25">
      <c r="A641" s="4">
        <v>638</v>
      </c>
      <c r="B641">
        <v>90</v>
      </c>
      <c r="C641">
        <v>44</v>
      </c>
      <c r="E641" s="4">
        <v>638</v>
      </c>
      <c r="F641">
        <v>18</v>
      </c>
    </row>
    <row r="642" spans="1:6" x14ac:dyDescent="0.25">
      <c r="A642" s="4">
        <v>639</v>
      </c>
      <c r="B642">
        <v>152</v>
      </c>
      <c r="C642">
        <v>136</v>
      </c>
      <c r="E642" s="4">
        <v>639</v>
      </c>
      <c r="F642">
        <v>45</v>
      </c>
    </row>
    <row r="643" spans="1:6" x14ac:dyDescent="0.25">
      <c r="A643" s="4">
        <v>640</v>
      </c>
      <c r="B643">
        <v>219</v>
      </c>
      <c r="C643">
        <v>75</v>
      </c>
      <c r="E643" s="4">
        <v>640</v>
      </c>
      <c r="F643">
        <v>48</v>
      </c>
    </row>
    <row r="644" spans="1:6" x14ac:dyDescent="0.25">
      <c r="A644" s="4">
        <v>641</v>
      </c>
      <c r="B644">
        <v>208</v>
      </c>
      <c r="C644">
        <v>74</v>
      </c>
      <c r="E644" s="4">
        <v>641</v>
      </c>
      <c r="F644">
        <v>46</v>
      </c>
    </row>
    <row r="645" spans="1:6" x14ac:dyDescent="0.25">
      <c r="A645" s="4">
        <v>642</v>
      </c>
      <c r="B645">
        <v>176</v>
      </c>
      <c r="C645">
        <v>81</v>
      </c>
      <c r="E645" s="4">
        <v>642</v>
      </c>
      <c r="F645">
        <v>45</v>
      </c>
    </row>
    <row r="646" spans="1:6" x14ac:dyDescent="0.25">
      <c r="A646" s="4">
        <v>643</v>
      </c>
      <c r="B646">
        <v>33</v>
      </c>
      <c r="C646">
        <v>18</v>
      </c>
      <c r="E646" s="4">
        <v>643</v>
      </c>
      <c r="F646">
        <v>20</v>
      </c>
    </row>
    <row r="647" spans="1:6" x14ac:dyDescent="0.25">
      <c r="A647" s="4">
        <v>644</v>
      </c>
      <c r="B647">
        <v>93</v>
      </c>
      <c r="C647">
        <v>51</v>
      </c>
      <c r="E647" s="4">
        <v>644</v>
      </c>
      <c r="F647">
        <v>19</v>
      </c>
    </row>
    <row r="648" spans="1:6" x14ac:dyDescent="0.25">
      <c r="A648" s="4">
        <v>645</v>
      </c>
      <c r="B648">
        <v>180</v>
      </c>
      <c r="C648">
        <v>97</v>
      </c>
      <c r="E648" s="4">
        <v>645</v>
      </c>
      <c r="F648">
        <v>36</v>
      </c>
    </row>
    <row r="649" spans="1:6" x14ac:dyDescent="0.25">
      <c r="A649" s="4">
        <v>646</v>
      </c>
      <c r="B649">
        <v>70</v>
      </c>
      <c r="C649">
        <v>36</v>
      </c>
      <c r="E649" s="4">
        <v>646</v>
      </c>
      <c r="F649">
        <v>21</v>
      </c>
    </row>
    <row r="650" spans="1:6" x14ac:dyDescent="0.25">
      <c r="A650" s="4">
        <v>647</v>
      </c>
      <c r="B650">
        <v>98</v>
      </c>
      <c r="C650">
        <v>39</v>
      </c>
      <c r="E650" s="4">
        <v>647</v>
      </c>
      <c r="F650">
        <v>29</v>
      </c>
    </row>
    <row r="651" spans="1:6" x14ac:dyDescent="0.25">
      <c r="A651" s="4">
        <v>648</v>
      </c>
      <c r="B651">
        <v>56</v>
      </c>
      <c r="C651">
        <v>47</v>
      </c>
      <c r="E651" s="4">
        <v>648</v>
      </c>
      <c r="F651">
        <v>16</v>
      </c>
    </row>
    <row r="652" spans="1:6" x14ac:dyDescent="0.25">
      <c r="A652" s="4">
        <v>649</v>
      </c>
      <c r="B652">
        <v>256</v>
      </c>
      <c r="C652">
        <v>109</v>
      </c>
      <c r="E652" s="4">
        <v>649</v>
      </c>
      <c r="F652">
        <v>60</v>
      </c>
    </row>
    <row r="653" spans="1:6" x14ac:dyDescent="0.25">
      <c r="A653" s="4">
        <v>650</v>
      </c>
      <c r="B653">
        <v>237</v>
      </c>
      <c r="C653">
        <v>76</v>
      </c>
      <c r="E653" s="4">
        <v>650</v>
      </c>
      <c r="F653">
        <v>70</v>
      </c>
    </row>
    <row r="654" spans="1:6" x14ac:dyDescent="0.25">
      <c r="A654" s="4">
        <v>651</v>
      </c>
      <c r="B654">
        <v>209</v>
      </c>
      <c r="C654">
        <v>88</v>
      </c>
      <c r="E654" s="4">
        <v>651</v>
      </c>
      <c r="F654">
        <v>58</v>
      </c>
    </row>
    <row r="655" spans="1:6" x14ac:dyDescent="0.25">
      <c r="A655" s="4">
        <v>652</v>
      </c>
      <c r="B655">
        <v>170</v>
      </c>
      <c r="C655">
        <v>50</v>
      </c>
      <c r="E655" s="4">
        <v>652</v>
      </c>
      <c r="F655">
        <v>41</v>
      </c>
    </row>
    <row r="656" spans="1:6" x14ac:dyDescent="0.25">
      <c r="A656" s="4">
        <v>653</v>
      </c>
      <c r="B656">
        <v>244</v>
      </c>
      <c r="C656">
        <v>150</v>
      </c>
      <c r="E656" s="4">
        <v>653</v>
      </c>
      <c r="F656">
        <v>55</v>
      </c>
    </row>
    <row r="657" spans="1:6" x14ac:dyDescent="0.25">
      <c r="A657" s="4">
        <v>654</v>
      </c>
      <c r="B657">
        <v>42</v>
      </c>
      <c r="C657">
        <v>44</v>
      </c>
      <c r="E657" s="4">
        <v>654</v>
      </c>
      <c r="F657">
        <v>25</v>
      </c>
    </row>
    <row r="658" spans="1:6" x14ac:dyDescent="0.25">
      <c r="A658" s="4">
        <v>655</v>
      </c>
      <c r="B658">
        <v>93</v>
      </c>
      <c r="C658">
        <v>36</v>
      </c>
      <c r="E658" s="4">
        <v>655</v>
      </c>
      <c r="F658">
        <v>19</v>
      </c>
    </row>
    <row r="659" spans="1:6" x14ac:dyDescent="0.25">
      <c r="A659" s="4">
        <v>656</v>
      </c>
      <c r="B659">
        <v>157</v>
      </c>
      <c r="C659">
        <v>110</v>
      </c>
      <c r="E659" s="4">
        <v>656</v>
      </c>
      <c r="F659">
        <v>59</v>
      </c>
    </row>
    <row r="660" spans="1:6" x14ac:dyDescent="0.25">
      <c r="A660" s="4">
        <v>657</v>
      </c>
      <c r="B660">
        <v>196</v>
      </c>
      <c r="C660">
        <v>134</v>
      </c>
      <c r="E660" s="4">
        <v>657</v>
      </c>
      <c r="F660">
        <v>60</v>
      </c>
    </row>
    <row r="661" spans="1:6" x14ac:dyDescent="0.25">
      <c r="A661" s="4">
        <v>658</v>
      </c>
      <c r="B661">
        <v>86</v>
      </c>
      <c r="C661">
        <v>48</v>
      </c>
      <c r="E661" s="4">
        <v>658</v>
      </c>
      <c r="F661">
        <v>35</v>
      </c>
    </row>
    <row r="662" spans="1:6" x14ac:dyDescent="0.25">
      <c r="A662" s="4">
        <v>659</v>
      </c>
      <c r="B662">
        <v>87</v>
      </c>
      <c r="C662">
        <v>31</v>
      </c>
      <c r="E662" s="4">
        <v>659</v>
      </c>
      <c r="F662">
        <v>17</v>
      </c>
    </row>
    <row r="663" spans="1:6" x14ac:dyDescent="0.25">
      <c r="A663" s="4">
        <v>660</v>
      </c>
      <c r="B663">
        <v>208</v>
      </c>
      <c r="C663">
        <v>45</v>
      </c>
      <c r="E663" s="4">
        <v>660</v>
      </c>
      <c r="F663">
        <v>54</v>
      </c>
    </row>
    <row r="664" spans="1:6" x14ac:dyDescent="0.25">
      <c r="A664" s="4">
        <v>661</v>
      </c>
      <c r="B664">
        <v>206</v>
      </c>
      <c r="C664">
        <v>135</v>
      </c>
      <c r="E664" s="4">
        <v>661</v>
      </c>
      <c r="F664">
        <v>64</v>
      </c>
    </row>
    <row r="665" spans="1:6" x14ac:dyDescent="0.25">
      <c r="A665" s="4">
        <v>662</v>
      </c>
      <c r="B665">
        <v>133</v>
      </c>
      <c r="C665">
        <v>85</v>
      </c>
      <c r="E665" s="4">
        <v>662</v>
      </c>
      <c r="F665">
        <v>51</v>
      </c>
    </row>
    <row r="666" spans="1:6" x14ac:dyDescent="0.25">
      <c r="A666" s="4">
        <v>663</v>
      </c>
      <c r="B666">
        <v>114</v>
      </c>
      <c r="C666">
        <v>87</v>
      </c>
      <c r="E666" s="4">
        <v>663</v>
      </c>
      <c r="F666">
        <v>39</v>
      </c>
    </row>
    <row r="667" spans="1:6" x14ac:dyDescent="0.25">
      <c r="A667" s="4">
        <v>664</v>
      </c>
      <c r="B667">
        <v>122</v>
      </c>
      <c r="C667">
        <v>99</v>
      </c>
      <c r="E667" s="4">
        <v>664</v>
      </c>
      <c r="F667">
        <v>34</v>
      </c>
    </row>
    <row r="668" spans="1:6" x14ac:dyDescent="0.25">
      <c r="A668" s="4">
        <v>665</v>
      </c>
      <c r="B668">
        <v>129</v>
      </c>
      <c r="C668">
        <v>40</v>
      </c>
      <c r="E668" s="4">
        <v>665</v>
      </c>
      <c r="F668">
        <v>31</v>
      </c>
    </row>
    <row r="669" spans="1:6" x14ac:dyDescent="0.25">
      <c r="A669" s="4">
        <v>666</v>
      </c>
      <c r="B669">
        <v>40</v>
      </c>
      <c r="C669">
        <v>27</v>
      </c>
      <c r="E669" s="4">
        <v>666</v>
      </c>
      <c r="F669">
        <v>12</v>
      </c>
    </row>
    <row r="670" spans="1:6" x14ac:dyDescent="0.25">
      <c r="A670" s="4">
        <v>667</v>
      </c>
      <c r="B670">
        <v>36</v>
      </c>
      <c r="C670">
        <v>12</v>
      </c>
      <c r="E670" s="4">
        <v>667</v>
      </c>
      <c r="F670">
        <v>22</v>
      </c>
    </row>
    <row r="671" spans="1:6" x14ac:dyDescent="0.25">
      <c r="A671" s="4">
        <v>668</v>
      </c>
      <c r="B671">
        <v>201</v>
      </c>
      <c r="C671">
        <v>115</v>
      </c>
      <c r="E671" s="4">
        <v>668</v>
      </c>
      <c r="F671">
        <v>44</v>
      </c>
    </row>
    <row r="672" spans="1:6" x14ac:dyDescent="0.25">
      <c r="A672" s="4">
        <v>669</v>
      </c>
      <c r="B672">
        <v>181</v>
      </c>
      <c r="C672">
        <v>69</v>
      </c>
      <c r="E672" s="4">
        <v>669</v>
      </c>
      <c r="F672">
        <v>54</v>
      </c>
    </row>
    <row r="673" spans="1:6" x14ac:dyDescent="0.25">
      <c r="A673" s="4">
        <v>670</v>
      </c>
      <c r="B673">
        <v>94</v>
      </c>
      <c r="C673">
        <v>75</v>
      </c>
      <c r="E673" s="4">
        <v>670</v>
      </c>
      <c r="F673">
        <v>57</v>
      </c>
    </row>
    <row r="674" spans="1:6" x14ac:dyDescent="0.25">
      <c r="A674" s="4">
        <v>671</v>
      </c>
      <c r="B674">
        <v>184</v>
      </c>
      <c r="C674">
        <v>95</v>
      </c>
      <c r="E674" s="4">
        <v>671</v>
      </c>
      <c r="F674">
        <v>55</v>
      </c>
    </row>
    <row r="675" spans="1:6" x14ac:dyDescent="0.25">
      <c r="A675" s="4">
        <v>672</v>
      </c>
      <c r="B675">
        <v>157</v>
      </c>
      <c r="C675">
        <v>78</v>
      </c>
      <c r="E675" s="4">
        <v>672</v>
      </c>
      <c r="F675">
        <v>43</v>
      </c>
    </row>
    <row r="676" spans="1:6" x14ac:dyDescent="0.25">
      <c r="A676" s="4">
        <v>673</v>
      </c>
      <c r="B676">
        <v>265</v>
      </c>
      <c r="C676">
        <v>93</v>
      </c>
      <c r="E676" s="4">
        <v>673</v>
      </c>
      <c r="F676">
        <v>79</v>
      </c>
    </row>
    <row r="677" spans="1:6" x14ac:dyDescent="0.25">
      <c r="A677" s="4">
        <v>674</v>
      </c>
      <c r="B677">
        <v>207</v>
      </c>
      <c r="C677">
        <v>65</v>
      </c>
      <c r="E677" s="4">
        <v>674</v>
      </c>
      <c r="F677">
        <v>53</v>
      </c>
    </row>
    <row r="678" spans="1:6" x14ac:dyDescent="0.25">
      <c r="A678" s="4">
        <v>675</v>
      </c>
      <c r="B678">
        <v>193</v>
      </c>
      <c r="C678">
        <v>121</v>
      </c>
      <c r="E678" s="4">
        <v>675</v>
      </c>
      <c r="F678">
        <v>49</v>
      </c>
    </row>
    <row r="679" spans="1:6" x14ac:dyDescent="0.25">
      <c r="A679" s="4">
        <v>676</v>
      </c>
      <c r="B679">
        <v>124</v>
      </c>
      <c r="C679">
        <v>121</v>
      </c>
      <c r="E679" s="4">
        <v>676</v>
      </c>
      <c r="F679">
        <v>62</v>
      </c>
    </row>
    <row r="680" spans="1:6" x14ac:dyDescent="0.25">
      <c r="A680" s="4">
        <v>677</v>
      </c>
      <c r="B680">
        <v>144</v>
      </c>
      <c r="C680">
        <v>148</v>
      </c>
      <c r="E680" s="4">
        <v>677</v>
      </c>
      <c r="F680">
        <v>53</v>
      </c>
    </row>
    <row r="681" spans="1:6" x14ac:dyDescent="0.25">
      <c r="A681" s="4">
        <v>678</v>
      </c>
      <c r="B681">
        <v>204</v>
      </c>
      <c r="C681">
        <v>121</v>
      </c>
      <c r="E681" s="4">
        <v>678</v>
      </c>
      <c r="F681">
        <v>63</v>
      </c>
    </row>
    <row r="682" spans="1:6" x14ac:dyDescent="0.25">
      <c r="A682" s="4">
        <v>679</v>
      </c>
      <c r="B682">
        <v>199</v>
      </c>
      <c r="C682">
        <v>106</v>
      </c>
      <c r="E682" s="4">
        <v>679</v>
      </c>
      <c r="F682">
        <v>59</v>
      </c>
    </row>
    <row r="683" spans="1:6" x14ac:dyDescent="0.25">
      <c r="A683" s="4">
        <v>680</v>
      </c>
      <c r="B683">
        <v>162</v>
      </c>
      <c r="C683">
        <v>111</v>
      </c>
      <c r="E683" s="4">
        <v>680</v>
      </c>
      <c r="F683">
        <v>42</v>
      </c>
    </row>
    <row r="684" spans="1:6" x14ac:dyDescent="0.25">
      <c r="A684" s="4">
        <v>681</v>
      </c>
      <c r="B684">
        <v>75</v>
      </c>
      <c r="C684">
        <v>65</v>
      </c>
      <c r="E684" s="4">
        <v>681</v>
      </c>
      <c r="F684">
        <v>33</v>
      </c>
    </row>
    <row r="685" spans="1:6" x14ac:dyDescent="0.25">
      <c r="A685" s="4">
        <v>682</v>
      </c>
      <c r="B685">
        <v>23</v>
      </c>
      <c r="C685">
        <v>43</v>
      </c>
      <c r="E685" s="4">
        <v>682</v>
      </c>
      <c r="F685">
        <v>14</v>
      </c>
    </row>
    <row r="686" spans="1:6" x14ac:dyDescent="0.25">
      <c r="A686" s="4">
        <v>683</v>
      </c>
      <c r="B686">
        <v>164</v>
      </c>
      <c r="C686">
        <v>82</v>
      </c>
      <c r="E686" s="4">
        <v>683</v>
      </c>
      <c r="F686">
        <v>69</v>
      </c>
    </row>
    <row r="687" spans="1:6" x14ac:dyDescent="0.25">
      <c r="A687" s="4">
        <v>684</v>
      </c>
      <c r="B687">
        <v>180</v>
      </c>
      <c r="C687">
        <v>110</v>
      </c>
      <c r="E687" s="4">
        <v>684</v>
      </c>
      <c r="F687">
        <v>73</v>
      </c>
    </row>
    <row r="688" spans="1:6" x14ac:dyDescent="0.25">
      <c r="A688" s="4">
        <v>685</v>
      </c>
      <c r="B688">
        <v>54</v>
      </c>
      <c r="C688">
        <v>17</v>
      </c>
      <c r="E688" s="4">
        <v>685</v>
      </c>
      <c r="F688">
        <v>16</v>
      </c>
    </row>
    <row r="689" spans="1:6" x14ac:dyDescent="0.25">
      <c r="A689" s="4">
        <v>686</v>
      </c>
      <c r="B689">
        <v>102</v>
      </c>
      <c r="C689">
        <v>58</v>
      </c>
      <c r="E689" s="4">
        <v>686</v>
      </c>
      <c r="F689">
        <v>31</v>
      </c>
    </row>
    <row r="690" spans="1:6" x14ac:dyDescent="0.25">
      <c r="A690" s="4">
        <v>687</v>
      </c>
      <c r="B690">
        <v>72</v>
      </c>
      <c r="C690">
        <v>29</v>
      </c>
      <c r="E690" s="4">
        <v>687</v>
      </c>
      <c r="F690">
        <v>22</v>
      </c>
    </row>
    <row r="691" spans="1:6" x14ac:dyDescent="0.25">
      <c r="A691" s="4">
        <v>688</v>
      </c>
      <c r="B691">
        <v>29</v>
      </c>
      <c r="C691">
        <v>14</v>
      </c>
      <c r="E691" s="4">
        <v>688</v>
      </c>
      <c r="F691">
        <v>17</v>
      </c>
    </row>
    <row r="692" spans="1:6" x14ac:dyDescent="0.25">
      <c r="A692" s="4">
        <v>689</v>
      </c>
      <c r="B692">
        <v>165</v>
      </c>
      <c r="C692">
        <v>29</v>
      </c>
      <c r="E692" s="4">
        <v>689</v>
      </c>
      <c r="F692">
        <v>42</v>
      </c>
    </row>
    <row r="693" spans="1:6" x14ac:dyDescent="0.25">
      <c r="A693" s="4">
        <v>690</v>
      </c>
      <c r="B693">
        <v>191</v>
      </c>
      <c r="C693">
        <v>143</v>
      </c>
      <c r="E693" s="4">
        <v>690</v>
      </c>
      <c r="F693">
        <v>80</v>
      </c>
    </row>
    <row r="694" spans="1:6" x14ac:dyDescent="0.25">
      <c r="A694" s="4">
        <v>691</v>
      </c>
      <c r="B694">
        <v>66</v>
      </c>
      <c r="C694">
        <v>34</v>
      </c>
      <c r="E694" s="4">
        <v>691</v>
      </c>
      <c r="F694">
        <v>13</v>
      </c>
    </row>
    <row r="695" spans="1:6" x14ac:dyDescent="0.25">
      <c r="A695" s="4">
        <v>692</v>
      </c>
      <c r="B695">
        <v>173</v>
      </c>
      <c r="C695">
        <v>100</v>
      </c>
      <c r="E695" s="4">
        <v>692</v>
      </c>
      <c r="F695">
        <v>61</v>
      </c>
    </row>
    <row r="696" spans="1:6" x14ac:dyDescent="0.25">
      <c r="A696" s="4">
        <v>693</v>
      </c>
      <c r="B696">
        <v>78</v>
      </c>
      <c r="C696">
        <v>44</v>
      </c>
      <c r="E696" s="4">
        <v>693</v>
      </c>
      <c r="F696">
        <v>35</v>
      </c>
    </row>
    <row r="697" spans="1:6" x14ac:dyDescent="0.25">
      <c r="A697" s="4">
        <v>694</v>
      </c>
      <c r="B697">
        <v>157</v>
      </c>
      <c r="C697">
        <v>128</v>
      </c>
      <c r="E697" s="4">
        <v>694</v>
      </c>
      <c r="F697">
        <v>60</v>
      </c>
    </row>
    <row r="698" spans="1:6" x14ac:dyDescent="0.25">
      <c r="A698" s="4">
        <v>695</v>
      </c>
      <c r="B698">
        <v>116</v>
      </c>
      <c r="C698">
        <v>37</v>
      </c>
      <c r="E698" s="4">
        <v>695</v>
      </c>
      <c r="F698">
        <v>34</v>
      </c>
    </row>
    <row r="699" spans="1:6" x14ac:dyDescent="0.25">
      <c r="A699" s="4">
        <v>696</v>
      </c>
      <c r="B699">
        <v>46</v>
      </c>
      <c r="C699">
        <v>23</v>
      </c>
      <c r="E699" s="4">
        <v>696</v>
      </c>
      <c r="F699">
        <v>14</v>
      </c>
    </row>
    <row r="700" spans="1:6" x14ac:dyDescent="0.25">
      <c r="A700" s="4">
        <v>697</v>
      </c>
      <c r="B700">
        <v>199</v>
      </c>
      <c r="C700">
        <v>107</v>
      </c>
      <c r="E700" s="4">
        <v>697</v>
      </c>
      <c r="F700">
        <v>68</v>
      </c>
    </row>
    <row r="701" spans="1:6" x14ac:dyDescent="0.25">
      <c r="A701" s="4">
        <v>698</v>
      </c>
      <c r="B701">
        <v>185</v>
      </c>
      <c r="C701">
        <v>101</v>
      </c>
      <c r="E701" s="4">
        <v>698</v>
      </c>
      <c r="F701">
        <v>58</v>
      </c>
    </row>
    <row r="702" spans="1:6" x14ac:dyDescent="0.25">
      <c r="A702" s="4">
        <v>699</v>
      </c>
      <c r="B702">
        <v>58</v>
      </c>
      <c r="C702">
        <v>11</v>
      </c>
      <c r="E702" s="4">
        <v>699</v>
      </c>
      <c r="F702">
        <v>17</v>
      </c>
    </row>
    <row r="703" spans="1:6" x14ac:dyDescent="0.25">
      <c r="A703" s="4">
        <v>700</v>
      </c>
      <c r="B703">
        <v>234</v>
      </c>
      <c r="C703">
        <v>86</v>
      </c>
      <c r="E703" s="4">
        <v>700</v>
      </c>
      <c r="F703">
        <v>51</v>
      </c>
    </row>
    <row r="704" spans="1:6" x14ac:dyDescent="0.25">
      <c r="A704" s="4">
        <v>701</v>
      </c>
      <c r="B704">
        <v>102</v>
      </c>
      <c r="C704">
        <v>97</v>
      </c>
      <c r="E704" s="4">
        <v>701</v>
      </c>
      <c r="F704">
        <v>30</v>
      </c>
    </row>
    <row r="705" spans="1:6" x14ac:dyDescent="0.25">
      <c r="A705" s="4">
        <v>702</v>
      </c>
      <c r="B705">
        <v>195</v>
      </c>
      <c r="C705">
        <v>155</v>
      </c>
      <c r="E705" s="4">
        <v>702</v>
      </c>
      <c r="F705">
        <v>55</v>
      </c>
    </row>
    <row r="706" spans="1:6" x14ac:dyDescent="0.25">
      <c r="A706" s="4">
        <v>703</v>
      </c>
      <c r="B706">
        <v>63</v>
      </c>
      <c r="C706">
        <v>29</v>
      </c>
      <c r="E706" s="4">
        <v>703</v>
      </c>
      <c r="F706">
        <v>13</v>
      </c>
    </row>
    <row r="707" spans="1:6" x14ac:dyDescent="0.25">
      <c r="A707" s="4">
        <v>704</v>
      </c>
      <c r="B707">
        <v>18</v>
      </c>
      <c r="C707">
        <v>38</v>
      </c>
      <c r="E707" s="4">
        <v>704</v>
      </c>
      <c r="F707">
        <v>10</v>
      </c>
    </row>
    <row r="708" spans="1:6" x14ac:dyDescent="0.25">
      <c r="A708" s="4">
        <v>705</v>
      </c>
      <c r="B708">
        <v>112</v>
      </c>
      <c r="C708">
        <v>33</v>
      </c>
      <c r="E708" s="4">
        <v>705</v>
      </c>
      <c r="F708">
        <v>27</v>
      </c>
    </row>
    <row r="709" spans="1:6" x14ac:dyDescent="0.25">
      <c r="A709" s="4">
        <v>706</v>
      </c>
      <c r="B709">
        <v>54</v>
      </c>
      <c r="C709">
        <v>33</v>
      </c>
      <c r="E709" s="4">
        <v>706</v>
      </c>
      <c r="F709">
        <v>10</v>
      </c>
    </row>
    <row r="710" spans="1:6" x14ac:dyDescent="0.25">
      <c r="A710" s="4">
        <v>707</v>
      </c>
      <c r="B710">
        <v>185</v>
      </c>
      <c r="C710">
        <v>137</v>
      </c>
      <c r="E710" s="4">
        <v>707</v>
      </c>
      <c r="F710">
        <v>72</v>
      </c>
    </row>
    <row r="711" spans="1:6" x14ac:dyDescent="0.25">
      <c r="A711" s="4">
        <v>708</v>
      </c>
      <c r="B711">
        <v>54</v>
      </c>
      <c r="C711">
        <v>24</v>
      </c>
      <c r="E711" s="4">
        <v>708</v>
      </c>
      <c r="F711">
        <v>16</v>
      </c>
    </row>
    <row r="712" spans="1:6" x14ac:dyDescent="0.25">
      <c r="A712" s="4">
        <v>709</v>
      </c>
      <c r="B712">
        <v>193</v>
      </c>
      <c r="C712">
        <v>98</v>
      </c>
      <c r="E712" s="4">
        <v>709</v>
      </c>
      <c r="F712">
        <v>69</v>
      </c>
    </row>
    <row r="713" spans="1:6" x14ac:dyDescent="0.25">
      <c r="A713" s="4">
        <v>710</v>
      </c>
      <c r="B713">
        <v>138</v>
      </c>
      <c r="C713">
        <v>140</v>
      </c>
      <c r="E713" s="4">
        <v>710</v>
      </c>
      <c r="F713">
        <v>47</v>
      </c>
    </row>
    <row r="714" spans="1:6" x14ac:dyDescent="0.25">
      <c r="A714" s="4">
        <v>711</v>
      </c>
      <c r="B714">
        <v>166</v>
      </c>
      <c r="C714">
        <v>59</v>
      </c>
      <c r="E714" s="4">
        <v>711</v>
      </c>
      <c r="F714">
        <v>39</v>
      </c>
    </row>
    <row r="715" spans="1:6" x14ac:dyDescent="0.25">
      <c r="A715" s="4">
        <v>712</v>
      </c>
      <c r="B715">
        <v>48</v>
      </c>
      <c r="C715">
        <v>49</v>
      </c>
      <c r="E715" s="4">
        <v>712</v>
      </c>
      <c r="F715">
        <v>14</v>
      </c>
    </row>
    <row r="716" spans="1:6" x14ac:dyDescent="0.25">
      <c r="A716" s="4">
        <v>713</v>
      </c>
      <c r="B716">
        <v>360</v>
      </c>
      <c r="C716">
        <v>125</v>
      </c>
      <c r="E716" s="4">
        <v>713</v>
      </c>
      <c r="F716">
        <v>71</v>
      </c>
    </row>
    <row r="717" spans="1:6" x14ac:dyDescent="0.25">
      <c r="A717" s="4">
        <v>714</v>
      </c>
      <c r="B717">
        <v>225</v>
      </c>
      <c r="C717">
        <v>63</v>
      </c>
      <c r="E717" s="4">
        <v>714</v>
      </c>
      <c r="F717">
        <v>58</v>
      </c>
    </row>
    <row r="718" spans="1:6" x14ac:dyDescent="0.25">
      <c r="A718" s="4">
        <v>715</v>
      </c>
      <c r="B718">
        <v>246</v>
      </c>
      <c r="C718">
        <v>136</v>
      </c>
      <c r="E718" s="4">
        <v>715</v>
      </c>
      <c r="F718">
        <v>59</v>
      </c>
    </row>
    <row r="719" spans="1:6" x14ac:dyDescent="0.25">
      <c r="A719" s="4">
        <v>716</v>
      </c>
      <c r="B719">
        <v>231</v>
      </c>
      <c r="C719">
        <v>90</v>
      </c>
      <c r="E719" s="4">
        <v>716</v>
      </c>
      <c r="F719">
        <v>47</v>
      </c>
    </row>
    <row r="720" spans="1:6" x14ac:dyDescent="0.25">
      <c r="A720" s="4">
        <v>717</v>
      </c>
      <c r="B720">
        <v>155</v>
      </c>
      <c r="C720">
        <v>72</v>
      </c>
      <c r="E720" s="4">
        <v>717</v>
      </c>
      <c r="F720">
        <v>47</v>
      </c>
    </row>
    <row r="721" spans="1:6" x14ac:dyDescent="0.25">
      <c r="A721" s="4">
        <v>718</v>
      </c>
      <c r="B721">
        <v>20</v>
      </c>
      <c r="C721">
        <v>58</v>
      </c>
      <c r="E721" s="4">
        <v>718</v>
      </c>
      <c r="F721">
        <v>12</v>
      </c>
    </row>
    <row r="722" spans="1:6" x14ac:dyDescent="0.25">
      <c r="A722" s="4">
        <v>719</v>
      </c>
      <c r="B722">
        <v>107</v>
      </c>
      <c r="C722">
        <v>70</v>
      </c>
      <c r="E722" s="4">
        <v>719</v>
      </c>
      <c r="F722">
        <v>53</v>
      </c>
    </row>
    <row r="723" spans="1:6" x14ac:dyDescent="0.25">
      <c r="A723" s="4">
        <v>720</v>
      </c>
      <c r="B723">
        <v>168</v>
      </c>
      <c r="C723">
        <v>133</v>
      </c>
      <c r="E723" s="4">
        <v>720</v>
      </c>
      <c r="F723">
        <v>51</v>
      </c>
    </row>
    <row r="724" spans="1:6" x14ac:dyDescent="0.25">
      <c r="A724" s="4">
        <v>721</v>
      </c>
      <c r="B724">
        <v>218</v>
      </c>
      <c r="C724">
        <v>133</v>
      </c>
      <c r="E724" s="4">
        <v>721</v>
      </c>
      <c r="F724">
        <v>69</v>
      </c>
    </row>
    <row r="725" spans="1:6" x14ac:dyDescent="0.25">
      <c r="A725" s="4">
        <v>722</v>
      </c>
      <c r="B725">
        <v>85</v>
      </c>
      <c r="C725">
        <v>59</v>
      </c>
      <c r="E725" s="4">
        <v>722</v>
      </c>
      <c r="F725">
        <v>26</v>
      </c>
    </row>
    <row r="726" spans="1:6" x14ac:dyDescent="0.25">
      <c r="A726" s="4">
        <v>723</v>
      </c>
      <c r="B726">
        <v>126</v>
      </c>
      <c r="C726">
        <v>31</v>
      </c>
      <c r="E726" s="4">
        <v>723</v>
      </c>
      <c r="F726">
        <v>37</v>
      </c>
    </row>
    <row r="727" spans="1:6" x14ac:dyDescent="0.25">
      <c r="A727" s="4">
        <v>724</v>
      </c>
      <c r="B727">
        <v>66</v>
      </c>
      <c r="C727">
        <v>56</v>
      </c>
      <c r="E727" s="4">
        <v>724</v>
      </c>
      <c r="F727">
        <v>13</v>
      </c>
    </row>
    <row r="728" spans="1:6" x14ac:dyDescent="0.25">
      <c r="A728" s="4">
        <v>725</v>
      </c>
      <c r="B728">
        <v>168</v>
      </c>
      <c r="C728">
        <v>85</v>
      </c>
      <c r="E728" s="4">
        <v>725</v>
      </c>
      <c r="F728">
        <v>33</v>
      </c>
    </row>
    <row r="729" spans="1:6" x14ac:dyDescent="0.25">
      <c r="A729" s="4">
        <v>726</v>
      </c>
      <c r="B729">
        <v>126</v>
      </c>
      <c r="C729">
        <v>74</v>
      </c>
      <c r="E729" s="4">
        <v>726</v>
      </c>
      <c r="F729">
        <v>49</v>
      </c>
    </row>
    <row r="730" spans="1:6" x14ac:dyDescent="0.25">
      <c r="A730" s="4">
        <v>727</v>
      </c>
      <c r="B730">
        <v>40</v>
      </c>
      <c r="C730">
        <v>21</v>
      </c>
      <c r="E730" s="4">
        <v>727</v>
      </c>
      <c r="F730">
        <v>12</v>
      </c>
    </row>
    <row r="731" spans="1:6" x14ac:dyDescent="0.25">
      <c r="A731" s="4">
        <v>728</v>
      </c>
      <c r="B731">
        <v>195</v>
      </c>
      <c r="C731">
        <v>72</v>
      </c>
      <c r="E731" s="4">
        <v>728</v>
      </c>
      <c r="F731">
        <v>45</v>
      </c>
    </row>
    <row r="732" spans="1:6" x14ac:dyDescent="0.25">
      <c r="A732" s="4">
        <v>729</v>
      </c>
      <c r="B732">
        <v>128</v>
      </c>
      <c r="C732">
        <v>65</v>
      </c>
      <c r="E732" s="4">
        <v>729</v>
      </c>
      <c r="F732">
        <v>32</v>
      </c>
    </row>
    <row r="733" spans="1:6" x14ac:dyDescent="0.25">
      <c r="A733" s="4">
        <v>730</v>
      </c>
      <c r="B733">
        <v>114</v>
      </c>
      <c r="C733">
        <v>79</v>
      </c>
      <c r="E733" s="4">
        <v>730</v>
      </c>
      <c r="F733">
        <v>32</v>
      </c>
    </row>
    <row r="734" spans="1:6" x14ac:dyDescent="0.25">
      <c r="A734" s="4">
        <v>731</v>
      </c>
      <c r="B734">
        <v>64</v>
      </c>
      <c r="C734">
        <v>47</v>
      </c>
      <c r="E734" s="4">
        <v>731</v>
      </c>
      <c r="F734">
        <v>19</v>
      </c>
    </row>
    <row r="735" spans="1:6" x14ac:dyDescent="0.25">
      <c r="A735" s="4">
        <v>732</v>
      </c>
      <c r="B735">
        <v>306</v>
      </c>
      <c r="C735">
        <v>121</v>
      </c>
      <c r="E735" s="4">
        <v>732</v>
      </c>
      <c r="F735">
        <v>62</v>
      </c>
    </row>
    <row r="736" spans="1:6" x14ac:dyDescent="0.25">
      <c r="A736" s="4">
        <v>733</v>
      </c>
      <c r="B736">
        <v>186</v>
      </c>
      <c r="C736">
        <v>74</v>
      </c>
      <c r="E736" s="4">
        <v>733</v>
      </c>
      <c r="F736">
        <v>52</v>
      </c>
    </row>
    <row r="737" spans="1:6" x14ac:dyDescent="0.25">
      <c r="A737" s="4">
        <v>734</v>
      </c>
      <c r="B737">
        <v>139</v>
      </c>
      <c r="C737">
        <v>52</v>
      </c>
      <c r="E737" s="4">
        <v>734</v>
      </c>
      <c r="F737">
        <v>44</v>
      </c>
    </row>
    <row r="738" spans="1:6" x14ac:dyDescent="0.25">
      <c r="A738" s="4">
        <v>735</v>
      </c>
      <c r="B738">
        <v>142</v>
      </c>
      <c r="C738">
        <v>87</v>
      </c>
      <c r="E738" s="4">
        <v>735</v>
      </c>
      <c r="F738">
        <v>33</v>
      </c>
    </row>
    <row r="739" spans="1:6" x14ac:dyDescent="0.25">
      <c r="A739" s="4">
        <v>736</v>
      </c>
      <c r="B739">
        <v>215</v>
      </c>
      <c r="C739">
        <v>92</v>
      </c>
      <c r="E739" s="4">
        <v>736</v>
      </c>
      <c r="F739">
        <v>48</v>
      </c>
    </row>
    <row r="740" spans="1:6" x14ac:dyDescent="0.25">
      <c r="A740" s="4">
        <v>737</v>
      </c>
      <c r="B740">
        <v>118</v>
      </c>
      <c r="C740">
        <v>22</v>
      </c>
      <c r="E740" s="4">
        <v>737</v>
      </c>
      <c r="F740">
        <v>35</v>
      </c>
    </row>
    <row r="741" spans="1:6" x14ac:dyDescent="0.25">
      <c r="A741" s="4">
        <v>738</v>
      </c>
      <c r="B741">
        <v>134</v>
      </c>
      <c r="C741">
        <v>94</v>
      </c>
      <c r="E741" s="4">
        <v>738</v>
      </c>
      <c r="F741">
        <v>41</v>
      </c>
    </row>
    <row r="742" spans="1:6" x14ac:dyDescent="0.25">
      <c r="A742" s="4">
        <v>739</v>
      </c>
      <c r="B742">
        <v>46</v>
      </c>
      <c r="C742">
        <v>54</v>
      </c>
      <c r="E742" s="4">
        <v>739</v>
      </c>
      <c r="F742">
        <v>14</v>
      </c>
    </row>
    <row r="743" spans="1:6" x14ac:dyDescent="0.25">
      <c r="A743" s="4">
        <v>740</v>
      </c>
      <c r="B743">
        <v>293</v>
      </c>
      <c r="C743">
        <v>113</v>
      </c>
      <c r="E743" s="4">
        <v>740</v>
      </c>
      <c r="F743">
        <v>71</v>
      </c>
    </row>
    <row r="744" spans="1:6" x14ac:dyDescent="0.25">
      <c r="A744" s="4">
        <v>741</v>
      </c>
      <c r="B744">
        <v>285</v>
      </c>
      <c r="C744">
        <v>165</v>
      </c>
      <c r="E744" s="4">
        <v>741</v>
      </c>
      <c r="F744">
        <v>67</v>
      </c>
    </row>
    <row r="745" spans="1:6" x14ac:dyDescent="0.25">
      <c r="A745" s="4">
        <v>742</v>
      </c>
      <c r="B745">
        <v>166</v>
      </c>
      <c r="C745">
        <v>145</v>
      </c>
      <c r="E745" s="4">
        <v>742</v>
      </c>
      <c r="F745">
        <v>63</v>
      </c>
    </row>
    <row r="746" spans="1:6" x14ac:dyDescent="0.25">
      <c r="A746" s="4">
        <v>743</v>
      </c>
      <c r="B746">
        <v>134</v>
      </c>
      <c r="C746">
        <v>143</v>
      </c>
      <c r="E746" s="4">
        <v>743</v>
      </c>
      <c r="F746">
        <v>39</v>
      </c>
    </row>
    <row r="747" spans="1:6" x14ac:dyDescent="0.25">
      <c r="A747" s="4">
        <v>744</v>
      </c>
      <c r="B747">
        <v>76</v>
      </c>
      <c r="C747">
        <v>67</v>
      </c>
      <c r="E747" s="4">
        <v>744</v>
      </c>
      <c r="F747">
        <v>27</v>
      </c>
    </row>
    <row r="748" spans="1:6" x14ac:dyDescent="0.25">
      <c r="A748" s="4">
        <v>745</v>
      </c>
      <c r="B748">
        <v>284</v>
      </c>
      <c r="C748">
        <v>73</v>
      </c>
      <c r="E748" s="4">
        <v>745</v>
      </c>
      <c r="F748">
        <v>66</v>
      </c>
    </row>
    <row r="749" spans="1:6" x14ac:dyDescent="0.25">
      <c r="A749" s="4">
        <v>746</v>
      </c>
      <c r="B749">
        <v>201</v>
      </c>
      <c r="C749">
        <v>77</v>
      </c>
      <c r="E749" s="4">
        <v>746</v>
      </c>
      <c r="F749">
        <v>40</v>
      </c>
    </row>
    <row r="750" spans="1:6" x14ac:dyDescent="0.25">
      <c r="A750" s="4">
        <v>747</v>
      </c>
      <c r="B750">
        <v>25</v>
      </c>
      <c r="C750">
        <v>28</v>
      </c>
      <c r="E750" s="4">
        <v>747</v>
      </c>
      <c r="F750">
        <v>15</v>
      </c>
    </row>
    <row r="751" spans="1:6" x14ac:dyDescent="0.25">
      <c r="A751" s="4">
        <v>748</v>
      </c>
      <c r="B751">
        <v>110</v>
      </c>
      <c r="C751">
        <v>37</v>
      </c>
      <c r="E751" s="4">
        <v>748</v>
      </c>
      <c r="F751">
        <v>34</v>
      </c>
    </row>
    <row r="752" spans="1:6" x14ac:dyDescent="0.25">
      <c r="A752" s="4">
        <v>749</v>
      </c>
      <c r="B752">
        <v>70</v>
      </c>
      <c r="C752">
        <v>8</v>
      </c>
      <c r="E752" s="4">
        <v>749</v>
      </c>
      <c r="F752">
        <v>21</v>
      </c>
    </row>
    <row r="753" spans="1:6" x14ac:dyDescent="0.25">
      <c r="A753" s="4">
        <v>750</v>
      </c>
      <c r="B753">
        <v>119</v>
      </c>
      <c r="C753">
        <v>86</v>
      </c>
      <c r="E753" s="4">
        <v>750</v>
      </c>
      <c r="F753">
        <v>34</v>
      </c>
    </row>
    <row r="754" spans="1:6" x14ac:dyDescent="0.25">
      <c r="A754" s="4">
        <v>751</v>
      </c>
      <c r="B754">
        <v>170</v>
      </c>
      <c r="C754">
        <v>87</v>
      </c>
      <c r="E754" s="4">
        <v>751</v>
      </c>
      <c r="F754">
        <v>45</v>
      </c>
    </row>
    <row r="755" spans="1:6" x14ac:dyDescent="0.25">
      <c r="A755" s="4">
        <v>752</v>
      </c>
      <c r="B755">
        <v>60</v>
      </c>
      <c r="C755">
        <v>30</v>
      </c>
      <c r="E755" s="4">
        <v>752</v>
      </c>
      <c r="F755">
        <v>18</v>
      </c>
    </row>
    <row r="756" spans="1:6" x14ac:dyDescent="0.25">
      <c r="A756" s="4">
        <v>753</v>
      </c>
      <c r="B756">
        <v>163</v>
      </c>
      <c r="C756">
        <v>128</v>
      </c>
      <c r="E756" s="4">
        <v>753</v>
      </c>
      <c r="F756">
        <v>69</v>
      </c>
    </row>
    <row r="757" spans="1:6" x14ac:dyDescent="0.25">
      <c r="A757" s="4">
        <v>754</v>
      </c>
      <c r="B757">
        <v>237</v>
      </c>
      <c r="C757">
        <v>89</v>
      </c>
      <c r="E757" s="4">
        <v>754</v>
      </c>
      <c r="F757">
        <v>46</v>
      </c>
    </row>
    <row r="758" spans="1:6" x14ac:dyDescent="0.25">
      <c r="A758" s="4">
        <v>755</v>
      </c>
      <c r="B758">
        <v>211</v>
      </c>
      <c r="C758">
        <v>109</v>
      </c>
      <c r="E758" s="4">
        <v>755</v>
      </c>
      <c r="F758">
        <v>56</v>
      </c>
    </row>
    <row r="759" spans="1:6" x14ac:dyDescent="0.25">
      <c r="A759" s="4">
        <v>756</v>
      </c>
      <c r="B759">
        <v>50</v>
      </c>
      <c r="C759">
        <v>34</v>
      </c>
      <c r="E759" s="4">
        <v>756</v>
      </c>
      <c r="F759">
        <v>30</v>
      </c>
    </row>
    <row r="760" spans="1:6" x14ac:dyDescent="0.25">
      <c r="A760" s="4">
        <v>757</v>
      </c>
      <c r="B760">
        <v>60</v>
      </c>
      <c r="C760">
        <v>40</v>
      </c>
      <c r="E760" s="4">
        <v>757</v>
      </c>
      <c r="F760">
        <v>18</v>
      </c>
    </row>
    <row r="761" spans="1:6" x14ac:dyDescent="0.25">
      <c r="A761" s="4">
        <v>758</v>
      </c>
      <c r="B761">
        <v>52</v>
      </c>
      <c r="C761">
        <v>41</v>
      </c>
      <c r="E761" s="4">
        <v>758</v>
      </c>
      <c r="F761">
        <v>31</v>
      </c>
    </row>
    <row r="762" spans="1:6" x14ac:dyDescent="0.25">
      <c r="A762" s="4">
        <v>759</v>
      </c>
      <c r="B762">
        <v>342</v>
      </c>
      <c r="C762">
        <v>196</v>
      </c>
      <c r="E762" s="4">
        <v>759</v>
      </c>
      <c r="F762">
        <v>68</v>
      </c>
    </row>
    <row r="763" spans="1:6" x14ac:dyDescent="0.25">
      <c r="A763" s="4">
        <v>760</v>
      </c>
      <c r="B763">
        <v>105</v>
      </c>
      <c r="C763">
        <v>20</v>
      </c>
      <c r="E763" s="4">
        <v>760</v>
      </c>
      <c r="F763">
        <v>21</v>
      </c>
    </row>
    <row r="764" spans="1:6" x14ac:dyDescent="0.25">
      <c r="A764" s="4">
        <v>761</v>
      </c>
      <c r="B764">
        <v>174</v>
      </c>
      <c r="C764">
        <v>102</v>
      </c>
      <c r="E764" s="4">
        <v>761</v>
      </c>
      <c r="F764">
        <v>44</v>
      </c>
    </row>
    <row r="765" spans="1:6" x14ac:dyDescent="0.25">
      <c r="A765" s="4">
        <v>762</v>
      </c>
      <c r="B765">
        <v>99</v>
      </c>
      <c r="C765">
        <v>29</v>
      </c>
      <c r="E765" s="4">
        <v>762</v>
      </c>
      <c r="F765">
        <v>28</v>
      </c>
    </row>
    <row r="766" spans="1:6" x14ac:dyDescent="0.25">
      <c r="A766" s="4">
        <v>763</v>
      </c>
      <c r="B766">
        <v>104</v>
      </c>
      <c r="C766">
        <v>32</v>
      </c>
      <c r="E766" s="4">
        <v>763</v>
      </c>
      <c r="F766">
        <v>31</v>
      </c>
    </row>
    <row r="767" spans="1:6" x14ac:dyDescent="0.25">
      <c r="A767" s="4">
        <v>764</v>
      </c>
      <c r="B767">
        <v>85</v>
      </c>
      <c r="C767">
        <v>112</v>
      </c>
      <c r="E767" s="4">
        <v>764</v>
      </c>
      <c r="F767">
        <v>50</v>
      </c>
    </row>
    <row r="768" spans="1:6" x14ac:dyDescent="0.25">
      <c r="A768" s="4">
        <v>765</v>
      </c>
      <c r="B768">
        <v>233</v>
      </c>
      <c r="C768">
        <v>164</v>
      </c>
      <c r="E768" s="4">
        <v>765</v>
      </c>
      <c r="F768">
        <v>66</v>
      </c>
    </row>
    <row r="769" spans="1:6" x14ac:dyDescent="0.25">
      <c r="A769" s="4">
        <v>766</v>
      </c>
      <c r="B769">
        <v>185</v>
      </c>
      <c r="C769">
        <v>134</v>
      </c>
      <c r="E769" s="4">
        <v>766</v>
      </c>
      <c r="F769">
        <v>55</v>
      </c>
    </row>
    <row r="770" spans="1:6" x14ac:dyDescent="0.25">
      <c r="A770" s="4">
        <v>767</v>
      </c>
      <c r="B770">
        <v>169</v>
      </c>
      <c r="C770">
        <v>85</v>
      </c>
      <c r="E770" s="4">
        <v>767</v>
      </c>
      <c r="F770">
        <v>44</v>
      </c>
    </row>
    <row r="771" spans="1:6" x14ac:dyDescent="0.25">
      <c r="A771" s="4" t="s">
        <v>1172</v>
      </c>
      <c r="E771" s="4" t="s">
        <v>1173</v>
      </c>
      <c r="F771">
        <v>31418</v>
      </c>
    </row>
    <row r="772" spans="1:6" x14ac:dyDescent="0.25">
      <c r="A772" s="4" t="s">
        <v>1173</v>
      </c>
      <c r="B772">
        <v>106327</v>
      </c>
      <c r="C772">
        <v>60562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EA4A-7F45-49C5-921F-832E1E8E5CFB}">
  <dimension ref="A2:I98"/>
  <sheetViews>
    <sheetView workbookViewId="0">
      <selection activeCell="L98" sqref="L98"/>
    </sheetView>
  </sheetViews>
  <sheetFormatPr baseColWidth="10" defaultRowHeight="15" x14ac:dyDescent="0.25"/>
  <cols>
    <col min="1" max="1" width="17.5703125" bestFit="1" customWidth="1"/>
    <col min="2" max="2" width="26.85546875" bestFit="1" customWidth="1"/>
    <col min="3" max="3" width="9.5703125" bestFit="1" customWidth="1"/>
    <col min="4" max="8" width="10.5703125" bestFit="1" customWidth="1"/>
    <col min="9" max="9" width="12.5703125" bestFit="1" customWidth="1"/>
    <col min="10" max="10" width="17.42578125" customWidth="1"/>
    <col min="11" max="30" width="11.42578125" bestFit="1" customWidth="1"/>
    <col min="31" max="31" width="10.42578125" bestFit="1" customWidth="1"/>
    <col min="32" max="33" width="11.42578125" bestFit="1" customWidth="1"/>
    <col min="34" max="34" width="10.42578125" bestFit="1" customWidth="1"/>
    <col min="35" max="41" width="11.42578125" bestFit="1" customWidth="1"/>
    <col min="42" max="42" width="9.42578125" bestFit="1" customWidth="1"/>
    <col min="43" max="44" width="11.42578125" bestFit="1" customWidth="1"/>
    <col min="45" max="45" width="10.42578125" bestFit="1" customWidth="1"/>
    <col min="46" max="56" width="11.42578125" bestFit="1" customWidth="1"/>
    <col min="57" max="57" width="10.42578125" bestFit="1" customWidth="1"/>
    <col min="58" max="63" width="11.42578125" bestFit="1" customWidth="1"/>
    <col min="64" max="64" width="10.42578125" bestFit="1" customWidth="1"/>
    <col min="65" max="66" width="11.42578125" bestFit="1" customWidth="1"/>
    <col min="67" max="67" width="10.42578125" bestFit="1" customWidth="1"/>
    <col min="68" max="76" width="11.42578125" bestFit="1" customWidth="1"/>
    <col min="77" max="77" width="10.42578125" bestFit="1" customWidth="1"/>
    <col min="78" max="83" width="11.42578125" bestFit="1" customWidth="1"/>
    <col min="84" max="84" width="9.42578125" bestFit="1" customWidth="1"/>
    <col min="85" max="85" width="10.42578125" bestFit="1" customWidth="1"/>
    <col min="86" max="95" width="11.42578125" bestFit="1" customWidth="1"/>
    <col min="96" max="96" width="10.42578125" bestFit="1" customWidth="1"/>
    <col min="97" max="108" width="11.42578125" bestFit="1" customWidth="1"/>
    <col min="109" max="109" width="10.42578125" bestFit="1" customWidth="1"/>
    <col min="110" max="114" width="11.42578125" bestFit="1" customWidth="1"/>
    <col min="115" max="115" width="10.42578125" bestFit="1" customWidth="1"/>
    <col min="116" max="135" width="11.42578125" bestFit="1" customWidth="1"/>
    <col min="136" max="136" width="10.42578125" bestFit="1" customWidth="1"/>
    <col min="137" max="138" width="11.42578125" bestFit="1" customWidth="1"/>
    <col min="139" max="139" width="10.42578125" bestFit="1" customWidth="1"/>
    <col min="140" max="174" width="11.42578125" bestFit="1" customWidth="1"/>
    <col min="175" max="175" width="10.42578125" bestFit="1" customWidth="1"/>
    <col min="176" max="177" width="11.42578125" bestFit="1" customWidth="1"/>
    <col min="178" max="178" width="10.42578125" bestFit="1" customWidth="1"/>
    <col min="179" max="181" width="11.42578125" bestFit="1" customWidth="1"/>
    <col min="182" max="182" width="10.42578125" bestFit="1" customWidth="1"/>
    <col min="183" max="186" width="11.42578125" bestFit="1" customWidth="1"/>
    <col min="187" max="187" width="10.42578125" bestFit="1" customWidth="1"/>
    <col min="188" max="196" width="11.42578125" bestFit="1" customWidth="1"/>
    <col min="197" max="197" width="10.42578125" bestFit="1" customWidth="1"/>
    <col min="198" max="207" width="11.42578125" bestFit="1" customWidth="1"/>
    <col min="208" max="208" width="10.42578125" bestFit="1" customWidth="1"/>
    <col min="209" max="219" width="11.42578125" bestFit="1" customWidth="1"/>
    <col min="220" max="220" width="10.42578125" bestFit="1" customWidth="1"/>
    <col min="221" max="245" width="11.42578125" bestFit="1" customWidth="1"/>
    <col min="246" max="246" width="10.42578125" bestFit="1" customWidth="1"/>
    <col min="247" max="251" width="11.42578125" bestFit="1" customWidth="1"/>
    <col min="252" max="252" width="10.42578125" bestFit="1" customWidth="1"/>
    <col min="253" max="258" width="11.42578125" bestFit="1" customWidth="1"/>
    <col min="259" max="259" width="10.42578125" bestFit="1" customWidth="1"/>
    <col min="260" max="295" width="11.42578125" bestFit="1" customWidth="1"/>
    <col min="296" max="296" width="10.42578125" bestFit="1" customWidth="1"/>
    <col min="297" max="301" width="11.42578125" bestFit="1" customWidth="1"/>
    <col min="302" max="302" width="9.42578125" bestFit="1" customWidth="1"/>
    <col min="303" max="311" width="11.42578125" bestFit="1" customWidth="1"/>
    <col min="312" max="312" width="10.42578125" bestFit="1" customWidth="1"/>
    <col min="313" max="332" width="11.42578125" bestFit="1" customWidth="1"/>
    <col min="333" max="333" width="10.42578125" bestFit="1" customWidth="1"/>
    <col min="334" max="340" width="11.42578125" bestFit="1" customWidth="1"/>
    <col min="341" max="341" width="10.42578125" bestFit="1" customWidth="1"/>
    <col min="342" max="345" width="11.42578125" bestFit="1" customWidth="1"/>
    <col min="346" max="346" width="10.42578125" bestFit="1" customWidth="1"/>
    <col min="347" max="359" width="11.42578125" bestFit="1" customWidth="1"/>
    <col min="360" max="360" width="10.42578125" bestFit="1" customWidth="1"/>
    <col min="361" max="377" width="11.42578125" bestFit="1" customWidth="1"/>
    <col min="378" max="378" width="14.42578125" bestFit="1" customWidth="1"/>
    <col min="379" max="396" width="11.42578125" bestFit="1" customWidth="1"/>
    <col min="397" max="397" width="10.42578125" bestFit="1" customWidth="1"/>
    <col min="398" max="411" width="11.42578125" bestFit="1" customWidth="1"/>
    <col min="412" max="412" width="10.42578125" bestFit="1" customWidth="1"/>
    <col min="413" max="438" width="11.42578125" bestFit="1" customWidth="1"/>
    <col min="439" max="439" width="10.42578125" bestFit="1" customWidth="1"/>
    <col min="440" max="450" width="11.42578125" bestFit="1" customWidth="1"/>
    <col min="451" max="451" width="10.42578125" bestFit="1" customWidth="1"/>
    <col min="452" max="452" width="11.42578125" bestFit="1" customWidth="1"/>
    <col min="453" max="453" width="10.42578125" bestFit="1" customWidth="1"/>
    <col min="454" max="469" width="11.42578125" bestFit="1" customWidth="1"/>
    <col min="470" max="470" width="10.42578125" bestFit="1" customWidth="1"/>
    <col min="471" max="474" width="11.42578125" bestFit="1" customWidth="1"/>
    <col min="475" max="475" width="10.42578125" bestFit="1" customWidth="1"/>
    <col min="476" max="480" width="11.42578125" bestFit="1" customWidth="1"/>
    <col min="481" max="481" width="10.42578125" bestFit="1" customWidth="1"/>
    <col min="482" max="500" width="11.42578125" bestFit="1" customWidth="1"/>
    <col min="501" max="501" width="10.42578125" bestFit="1" customWidth="1"/>
    <col min="502" max="510" width="11.42578125" bestFit="1" customWidth="1"/>
    <col min="511" max="511" width="10.42578125" bestFit="1" customWidth="1"/>
    <col min="512" max="524" width="11.42578125" bestFit="1" customWidth="1"/>
    <col min="525" max="525" width="10.28515625" bestFit="1" customWidth="1"/>
    <col min="526" max="526" width="11.5703125" bestFit="1" customWidth="1"/>
    <col min="527" max="534" width="11.42578125" bestFit="1" customWidth="1"/>
    <col min="535" max="535" width="10.42578125" bestFit="1" customWidth="1"/>
    <col min="536" max="556" width="11.42578125" bestFit="1" customWidth="1"/>
    <col min="557" max="557" width="10.42578125" bestFit="1" customWidth="1"/>
    <col min="558" max="564" width="11.42578125" bestFit="1" customWidth="1"/>
    <col min="565" max="565" width="10.42578125" bestFit="1" customWidth="1"/>
    <col min="566" max="583" width="11.42578125" bestFit="1" customWidth="1"/>
    <col min="584" max="584" width="9.42578125" bestFit="1" customWidth="1"/>
    <col min="585" max="600" width="11.42578125" bestFit="1" customWidth="1"/>
    <col min="601" max="601" width="10.42578125" bestFit="1" customWidth="1"/>
    <col min="602" max="603" width="11.42578125" bestFit="1" customWidth="1"/>
    <col min="608" max="608" width="10.42578125" bestFit="1" customWidth="1"/>
    <col min="656" max="656" width="10.42578125" bestFit="1" customWidth="1"/>
    <col min="666" max="666" width="14.5703125" bestFit="1" customWidth="1"/>
    <col min="667" max="667" width="12.5703125" bestFit="1" customWidth="1"/>
  </cols>
  <sheetData>
    <row r="2" spans="1:2" x14ac:dyDescent="0.25">
      <c r="A2" s="12" t="s">
        <v>1180</v>
      </c>
    </row>
    <row r="3" spans="1:2" x14ac:dyDescent="0.25">
      <c r="A3" s="3" t="s">
        <v>1171</v>
      </c>
      <c r="B3" t="s">
        <v>1178</v>
      </c>
    </row>
    <row r="4" spans="1:2" x14ac:dyDescent="0.25">
      <c r="A4" s="4" t="s">
        <v>22</v>
      </c>
      <c r="B4" s="2">
        <v>62781</v>
      </c>
    </row>
    <row r="5" spans="1:2" x14ac:dyDescent="0.25">
      <c r="A5" s="4" t="s">
        <v>15</v>
      </c>
      <c r="B5" s="2">
        <v>22692</v>
      </c>
    </row>
    <row r="6" spans="1:2" x14ac:dyDescent="0.25">
      <c r="A6" s="4" t="s">
        <v>48</v>
      </c>
      <c r="B6" s="2">
        <v>20854</v>
      </c>
    </row>
    <row r="7" spans="1:2" x14ac:dyDescent="0.25">
      <c r="A7" s="4" t="s">
        <v>1173</v>
      </c>
      <c r="B7">
        <v>106327</v>
      </c>
    </row>
    <row r="9" spans="1:2" x14ac:dyDescent="0.25">
      <c r="A9" s="4"/>
    </row>
    <row r="10" spans="1:2" x14ac:dyDescent="0.25">
      <c r="A10" s="4"/>
    </row>
    <row r="11" spans="1:2" x14ac:dyDescent="0.25">
      <c r="A11" s="4"/>
    </row>
    <row r="12" spans="1:2" x14ac:dyDescent="0.25">
      <c r="A12" s="4"/>
    </row>
    <row r="13" spans="1:2" x14ac:dyDescent="0.25">
      <c r="A13" s="4"/>
    </row>
    <row r="14" spans="1:2" x14ac:dyDescent="0.25">
      <c r="A14" s="4"/>
    </row>
    <row r="15" spans="1:2" x14ac:dyDescent="0.25">
      <c r="A15" s="4"/>
    </row>
    <row r="16" spans="1:2" x14ac:dyDescent="0.25">
      <c r="A16" s="4"/>
    </row>
    <row r="18" spans="1:2" x14ac:dyDescent="0.25">
      <c r="A18" s="11" t="s">
        <v>1181</v>
      </c>
    </row>
    <row r="19" spans="1:2" x14ac:dyDescent="0.25">
      <c r="A19" s="3" t="s">
        <v>1171</v>
      </c>
      <c r="B19" t="s">
        <v>1179</v>
      </c>
    </row>
    <row r="20" spans="1:2" x14ac:dyDescent="0.25">
      <c r="A20" s="4" t="s">
        <v>23</v>
      </c>
      <c r="B20" s="16">
        <v>92</v>
      </c>
    </row>
    <row r="21" spans="1:2" x14ac:dyDescent="0.25">
      <c r="A21" s="4" t="s">
        <v>16</v>
      </c>
      <c r="B21" s="16">
        <v>525</v>
      </c>
    </row>
    <row r="22" spans="1:2" x14ac:dyDescent="0.25">
      <c r="A22" s="4" t="s">
        <v>36</v>
      </c>
      <c r="B22" s="16">
        <v>150</v>
      </c>
    </row>
    <row r="23" spans="1:2" x14ac:dyDescent="0.25">
      <c r="A23" s="4" t="s">
        <v>1173</v>
      </c>
      <c r="B23" s="16">
        <v>767</v>
      </c>
    </row>
    <row r="24" spans="1:2" x14ac:dyDescent="0.25">
      <c r="A24" s="4"/>
    </row>
    <row r="25" spans="1:2" x14ac:dyDescent="0.25">
      <c r="A25" s="4"/>
    </row>
    <row r="26" spans="1:2" x14ac:dyDescent="0.25">
      <c r="A26" s="4"/>
    </row>
    <row r="27" spans="1:2" x14ac:dyDescent="0.25">
      <c r="A27" s="4"/>
    </row>
    <row r="28" spans="1:2" x14ac:dyDescent="0.25">
      <c r="A28" s="4"/>
    </row>
    <row r="29" spans="1:2" x14ac:dyDescent="0.25">
      <c r="A29" s="4"/>
    </row>
    <row r="30" spans="1:2" x14ac:dyDescent="0.25">
      <c r="A30" s="4"/>
    </row>
    <row r="32" spans="1:2" x14ac:dyDescent="0.25">
      <c r="A32" s="11" t="s">
        <v>1182</v>
      </c>
    </row>
    <row r="33" spans="1:9" x14ac:dyDescent="0.25">
      <c r="A33" s="3" t="s">
        <v>1178</v>
      </c>
      <c r="B33" s="3" t="s">
        <v>1191</v>
      </c>
    </row>
    <row r="34" spans="1:9" x14ac:dyDescent="0.25">
      <c r="A34" s="3" t="s">
        <v>1171</v>
      </c>
      <c r="B34" t="s">
        <v>1184</v>
      </c>
      <c r="C34" t="s">
        <v>1185</v>
      </c>
      <c r="D34" t="s">
        <v>1186</v>
      </c>
      <c r="E34" t="s">
        <v>1187</v>
      </c>
      <c r="F34" t="s">
        <v>1188</v>
      </c>
      <c r="G34" t="s">
        <v>1189</v>
      </c>
      <c r="H34" t="s">
        <v>1190</v>
      </c>
      <c r="I34" t="s">
        <v>1173</v>
      </c>
    </row>
    <row r="35" spans="1:9" x14ac:dyDescent="0.25">
      <c r="A35" s="4" t="s">
        <v>22</v>
      </c>
      <c r="B35" s="2">
        <v>4790</v>
      </c>
      <c r="C35" s="2">
        <v>3480</v>
      </c>
      <c r="D35" s="2">
        <v>7133</v>
      </c>
      <c r="E35" s="2">
        <v>13487</v>
      </c>
      <c r="F35" s="2">
        <v>10178</v>
      </c>
      <c r="G35" s="2">
        <v>10839</v>
      </c>
      <c r="H35" s="2">
        <v>12874</v>
      </c>
      <c r="I35" s="2">
        <v>62781</v>
      </c>
    </row>
    <row r="36" spans="1:9" x14ac:dyDescent="0.25">
      <c r="A36" s="4" t="s">
        <v>15</v>
      </c>
      <c r="B36" s="2">
        <v>1197</v>
      </c>
      <c r="C36" s="2">
        <v>1689</v>
      </c>
      <c r="D36" s="2">
        <v>2369</v>
      </c>
      <c r="E36" s="2">
        <v>5855</v>
      </c>
      <c r="F36" s="2">
        <v>3715</v>
      </c>
      <c r="G36" s="2">
        <v>3730</v>
      </c>
      <c r="H36" s="2">
        <v>4137</v>
      </c>
      <c r="I36" s="2">
        <v>22692</v>
      </c>
    </row>
    <row r="37" spans="1:9" x14ac:dyDescent="0.25">
      <c r="A37" s="4" t="s">
        <v>48</v>
      </c>
      <c r="B37" s="2">
        <v>2334</v>
      </c>
      <c r="C37" s="2">
        <v>2477</v>
      </c>
      <c r="D37" s="2">
        <v>1194</v>
      </c>
      <c r="E37" s="2">
        <v>5290</v>
      </c>
      <c r="F37" s="2">
        <v>3016</v>
      </c>
      <c r="G37" s="2">
        <v>3118</v>
      </c>
      <c r="H37" s="2">
        <v>3425</v>
      </c>
      <c r="I37" s="2">
        <v>20854</v>
      </c>
    </row>
    <row r="38" spans="1:9" x14ac:dyDescent="0.25">
      <c r="A38" s="4" t="s">
        <v>1173</v>
      </c>
      <c r="B38" s="2">
        <v>8321</v>
      </c>
      <c r="C38" s="2">
        <v>7646</v>
      </c>
      <c r="D38" s="2">
        <v>10696</v>
      </c>
      <c r="E38" s="2">
        <v>24632</v>
      </c>
      <c r="F38" s="2">
        <v>16909</v>
      </c>
      <c r="G38" s="2">
        <v>17687</v>
      </c>
      <c r="H38" s="2">
        <v>20436</v>
      </c>
      <c r="I38" s="2">
        <v>106327</v>
      </c>
    </row>
    <row r="40" spans="1:9" x14ac:dyDescent="0.25">
      <c r="A40" s="11" t="s">
        <v>1192</v>
      </c>
    </row>
    <row r="41" spans="1:9" x14ac:dyDescent="0.25">
      <c r="A41" s="3" t="s">
        <v>1171</v>
      </c>
      <c r="B41" t="s">
        <v>1178</v>
      </c>
    </row>
    <row r="42" spans="1:9" x14ac:dyDescent="0.25">
      <c r="A42" s="4" t="s">
        <v>49</v>
      </c>
      <c r="B42" s="2">
        <v>9734</v>
      </c>
    </row>
    <row r="43" spans="1:9" x14ac:dyDescent="0.25">
      <c r="A43" s="4" t="s">
        <v>29</v>
      </c>
      <c r="B43" s="2">
        <v>11304</v>
      </c>
    </row>
    <row r="44" spans="1:9" x14ac:dyDescent="0.25">
      <c r="A44" s="4" t="s">
        <v>25</v>
      </c>
      <c r="B44" s="2">
        <v>8566</v>
      </c>
    </row>
    <row r="45" spans="1:9" x14ac:dyDescent="0.25">
      <c r="A45" s="4" t="s">
        <v>33</v>
      </c>
      <c r="B45" s="2">
        <v>11600</v>
      </c>
    </row>
    <row r="46" spans="1:9" x14ac:dyDescent="0.25">
      <c r="A46" s="4" t="s">
        <v>37</v>
      </c>
      <c r="B46" s="2">
        <v>9874</v>
      </c>
    </row>
    <row r="47" spans="1:9" x14ac:dyDescent="0.25">
      <c r="A47" s="4" t="s">
        <v>62</v>
      </c>
      <c r="B47" s="2">
        <v>7444</v>
      </c>
    </row>
    <row r="48" spans="1:9" x14ac:dyDescent="0.25">
      <c r="A48" s="4" t="s">
        <v>59</v>
      </c>
      <c r="B48" s="2">
        <v>9483</v>
      </c>
    </row>
    <row r="49" spans="1:2" x14ac:dyDescent="0.25">
      <c r="A49" s="4" t="s">
        <v>70</v>
      </c>
      <c r="B49" s="2">
        <v>9468</v>
      </c>
    </row>
    <row r="50" spans="1:2" x14ac:dyDescent="0.25">
      <c r="A50" s="4" t="s">
        <v>18</v>
      </c>
      <c r="B50" s="2">
        <v>9768</v>
      </c>
    </row>
    <row r="51" spans="1:2" x14ac:dyDescent="0.25">
      <c r="A51" s="4" t="s">
        <v>55</v>
      </c>
      <c r="B51" s="2">
        <v>9811</v>
      </c>
    </row>
    <row r="52" spans="1:2" x14ac:dyDescent="0.25">
      <c r="A52" s="4" t="s">
        <v>91</v>
      </c>
      <c r="B52" s="2">
        <v>9275</v>
      </c>
    </row>
    <row r="53" spans="1:2" x14ac:dyDescent="0.25">
      <c r="A53" s="4" t="s">
        <v>1173</v>
      </c>
      <c r="B53" s="2">
        <v>106327</v>
      </c>
    </row>
    <row r="55" spans="1:2" x14ac:dyDescent="0.25">
      <c r="A55" s="11" t="s">
        <v>1193</v>
      </c>
    </row>
    <row r="56" spans="1:2" x14ac:dyDescent="0.25">
      <c r="A56" s="3" t="s">
        <v>1195</v>
      </c>
      <c r="B56" s="10" t="s">
        <v>1196</v>
      </c>
    </row>
    <row r="57" spans="1:2" x14ac:dyDescent="0.25">
      <c r="A57" s="4" t="s">
        <v>22</v>
      </c>
      <c r="B57" s="16">
        <v>62</v>
      </c>
    </row>
    <row r="58" spans="1:2" x14ac:dyDescent="0.25">
      <c r="A58" s="4" t="s">
        <v>15</v>
      </c>
      <c r="B58" s="16">
        <v>20</v>
      </c>
    </row>
    <row r="59" spans="1:2" x14ac:dyDescent="0.25">
      <c r="A59" s="4" t="s">
        <v>48</v>
      </c>
      <c r="B59" s="16">
        <v>17</v>
      </c>
    </row>
    <row r="60" spans="1:2" x14ac:dyDescent="0.25">
      <c r="A60" s="4" t="s">
        <v>1173</v>
      </c>
      <c r="B60" s="16">
        <v>99</v>
      </c>
    </row>
    <row r="61" spans="1:2" x14ac:dyDescent="0.25">
      <c r="A61" s="4"/>
    </row>
    <row r="62" spans="1:2" x14ac:dyDescent="0.25">
      <c r="A62" s="4"/>
    </row>
    <row r="63" spans="1:2" x14ac:dyDescent="0.25">
      <c r="A63" s="4"/>
    </row>
    <row r="64" spans="1:2" x14ac:dyDescent="0.25">
      <c r="A64" s="4"/>
    </row>
    <row r="65" spans="1:5" x14ac:dyDescent="0.25">
      <c r="A65" s="4"/>
    </row>
    <row r="66" spans="1:5" x14ac:dyDescent="0.25">
      <c r="A66" s="4"/>
    </row>
    <row r="69" spans="1:5" x14ac:dyDescent="0.25">
      <c r="A69" s="11" t="s">
        <v>1197</v>
      </c>
    </row>
    <row r="70" spans="1:5" x14ac:dyDescent="0.25">
      <c r="A70" s="3" t="s">
        <v>1198</v>
      </c>
      <c r="B70" s="3" t="s">
        <v>1191</v>
      </c>
    </row>
    <row r="71" spans="1:5" x14ac:dyDescent="0.25">
      <c r="A71" s="3" t="s">
        <v>1171</v>
      </c>
      <c r="B71" t="s">
        <v>22</v>
      </c>
      <c r="C71" t="s">
        <v>15</v>
      </c>
      <c r="D71" t="s">
        <v>48</v>
      </c>
      <c r="E71" t="s">
        <v>1173</v>
      </c>
    </row>
    <row r="72" spans="1:5" x14ac:dyDescent="0.25">
      <c r="A72" s="4" t="s">
        <v>49</v>
      </c>
      <c r="B72" s="2">
        <v>1190.5700000000004</v>
      </c>
      <c r="C72" s="2">
        <v>591.55000000000007</v>
      </c>
      <c r="D72" s="2">
        <v>384.52</v>
      </c>
      <c r="E72" s="2">
        <v>2166.6400000000003</v>
      </c>
    </row>
    <row r="73" spans="1:5" x14ac:dyDescent="0.25">
      <c r="A73" s="4" t="s">
        <v>29</v>
      </c>
      <c r="B73" s="2">
        <v>1589.4899999999998</v>
      </c>
      <c r="C73" s="2">
        <v>455.81</v>
      </c>
      <c r="D73" s="2">
        <v>373.31000000000006</v>
      </c>
      <c r="E73" s="2">
        <v>2418.6099999999997</v>
      </c>
    </row>
    <row r="74" spans="1:5" x14ac:dyDescent="0.25">
      <c r="A74" s="4" t="s">
        <v>25</v>
      </c>
      <c r="B74" s="2">
        <v>930.11</v>
      </c>
      <c r="C74" s="2">
        <v>594.19000000000005</v>
      </c>
      <c r="D74" s="2">
        <v>426.68</v>
      </c>
      <c r="E74" s="2">
        <v>1950.9800000000002</v>
      </c>
    </row>
    <row r="75" spans="1:5" x14ac:dyDescent="0.25">
      <c r="A75" s="4" t="s">
        <v>33</v>
      </c>
      <c r="B75" s="2">
        <v>1754.1499999999999</v>
      </c>
      <c r="C75" s="2">
        <v>214.77</v>
      </c>
      <c r="D75" s="2">
        <v>362.77</v>
      </c>
      <c r="E75" s="2">
        <v>2331.6899999999996</v>
      </c>
    </row>
    <row r="76" spans="1:5" x14ac:dyDescent="0.25">
      <c r="A76" s="4" t="s">
        <v>37</v>
      </c>
      <c r="B76" s="2">
        <v>885.84999999999991</v>
      </c>
      <c r="C76" s="2">
        <v>526.29999999999995</v>
      </c>
      <c r="D76" s="2">
        <v>497.30999999999995</v>
      </c>
      <c r="E76" s="2">
        <v>1909.4599999999998</v>
      </c>
    </row>
    <row r="77" spans="1:5" x14ac:dyDescent="0.25">
      <c r="A77" s="4" t="s">
        <v>62</v>
      </c>
      <c r="B77" s="2">
        <v>1197.3099999999995</v>
      </c>
      <c r="C77" s="2">
        <v>384.42</v>
      </c>
      <c r="D77" s="2">
        <v>219.73999999999995</v>
      </c>
      <c r="E77" s="2">
        <v>1801.4699999999996</v>
      </c>
    </row>
    <row r="78" spans="1:5" x14ac:dyDescent="0.25">
      <c r="A78" s="4" t="s">
        <v>59</v>
      </c>
      <c r="B78" s="2">
        <v>1311.8999999999996</v>
      </c>
      <c r="C78" s="2">
        <v>435.09</v>
      </c>
      <c r="D78" s="2">
        <v>301.74</v>
      </c>
      <c r="E78" s="2">
        <v>2048.7299999999996</v>
      </c>
    </row>
    <row r="79" spans="1:5" x14ac:dyDescent="0.25">
      <c r="A79" s="4" t="s">
        <v>70</v>
      </c>
      <c r="B79" s="2">
        <v>1166.2199999999998</v>
      </c>
      <c r="C79" s="2">
        <v>370.15000000000003</v>
      </c>
      <c r="D79" s="2">
        <v>437.08000000000004</v>
      </c>
      <c r="E79" s="2">
        <v>1973.4499999999998</v>
      </c>
    </row>
    <row r="80" spans="1:5" x14ac:dyDescent="0.25">
      <c r="A80" s="4" t="s">
        <v>18</v>
      </c>
      <c r="B80" s="2">
        <v>1464.69</v>
      </c>
      <c r="C80" s="2">
        <v>412.66999999999996</v>
      </c>
      <c r="D80" s="2">
        <v>454.15999999999997</v>
      </c>
      <c r="E80" s="2">
        <v>2331.52</v>
      </c>
    </row>
    <row r="81" spans="1:5" x14ac:dyDescent="0.25">
      <c r="A81" s="4" t="s">
        <v>55</v>
      </c>
      <c r="B81" s="2">
        <v>1314.66</v>
      </c>
      <c r="C81" s="2">
        <v>324.91000000000003</v>
      </c>
      <c r="D81" s="2">
        <v>437.04</v>
      </c>
      <c r="E81" s="2">
        <v>2076.61</v>
      </c>
    </row>
    <row r="82" spans="1:5" x14ac:dyDescent="0.25">
      <c r="A82" s="4" t="s">
        <v>91</v>
      </c>
      <c r="B82" s="2">
        <v>1158.6099999999999</v>
      </c>
      <c r="C82" s="2">
        <v>371.06</v>
      </c>
      <c r="D82" s="2">
        <v>288.40999999999997</v>
      </c>
      <c r="E82" s="2">
        <v>1818.08</v>
      </c>
    </row>
    <row r="83" spans="1:5" x14ac:dyDescent="0.25">
      <c r="A83" s="4" t="s">
        <v>1173</v>
      </c>
      <c r="B83" s="2">
        <v>13963.56</v>
      </c>
      <c r="C83" s="2">
        <v>4680.920000000001</v>
      </c>
      <c r="D83" s="2">
        <v>4182.7599999999993</v>
      </c>
      <c r="E83" s="2">
        <v>22827.239999999998</v>
      </c>
    </row>
    <row r="84" spans="1:5" x14ac:dyDescent="0.25">
      <c r="A84" s="4"/>
      <c r="B84" s="2"/>
      <c r="C84" s="2"/>
      <c r="D84" s="2"/>
      <c r="E84" s="2"/>
    </row>
    <row r="85" spans="1:5" x14ac:dyDescent="0.25">
      <c r="A85" s="4"/>
      <c r="B85" s="2"/>
      <c r="C85" s="2"/>
      <c r="D85" s="2"/>
      <c r="E85" s="2"/>
    </row>
    <row r="86" spans="1:5" x14ac:dyDescent="0.25">
      <c r="A86" s="4"/>
      <c r="B86" s="2"/>
      <c r="C86" s="2"/>
      <c r="D86" s="2"/>
      <c r="E86" s="2"/>
    </row>
    <row r="87" spans="1:5" x14ac:dyDescent="0.25">
      <c r="A87" s="4"/>
      <c r="B87" s="2"/>
      <c r="C87" s="2"/>
      <c r="D87" s="2"/>
      <c r="E87" s="2"/>
    </row>
    <row r="88" spans="1:5" x14ac:dyDescent="0.25">
      <c r="A88" s="4"/>
      <c r="B88" s="2"/>
      <c r="C88" s="2"/>
      <c r="D88" s="2"/>
      <c r="E88" s="2"/>
    </row>
    <row r="89" spans="1:5" x14ac:dyDescent="0.25">
      <c r="A89" s="4"/>
      <c r="B89" s="2"/>
      <c r="C89" s="2"/>
      <c r="D89" s="2"/>
      <c r="E89" s="2"/>
    </row>
    <row r="91" spans="1:5" x14ac:dyDescent="0.25">
      <c r="A91" s="11" t="s">
        <v>1199</v>
      </c>
    </row>
    <row r="92" spans="1:5" x14ac:dyDescent="0.25">
      <c r="A92" s="3" t="s">
        <v>1171</v>
      </c>
      <c r="B92" t="s">
        <v>1194</v>
      </c>
    </row>
    <row r="93" spans="1:5" x14ac:dyDescent="0.25">
      <c r="A93" s="4" t="s">
        <v>73</v>
      </c>
      <c r="B93" s="16">
        <v>138</v>
      </c>
    </row>
    <row r="94" spans="1:5" x14ac:dyDescent="0.25">
      <c r="A94" s="4" t="s">
        <v>32</v>
      </c>
      <c r="B94" s="16">
        <v>192</v>
      </c>
    </row>
    <row r="95" spans="1:5" x14ac:dyDescent="0.25">
      <c r="A95" s="4" t="s">
        <v>52</v>
      </c>
      <c r="B95" s="16">
        <v>158</v>
      </c>
    </row>
    <row r="96" spans="1:5" x14ac:dyDescent="0.25">
      <c r="A96" s="4" t="s">
        <v>14</v>
      </c>
      <c r="B96" s="16">
        <v>149</v>
      </c>
    </row>
    <row r="97" spans="1:2" x14ac:dyDescent="0.25">
      <c r="A97" s="4" t="s">
        <v>21</v>
      </c>
      <c r="B97" s="16">
        <v>130</v>
      </c>
    </row>
    <row r="98" spans="1:2" x14ac:dyDescent="0.25">
      <c r="A98" s="4" t="s">
        <v>1173</v>
      </c>
      <c r="B98" s="16">
        <v>767</v>
      </c>
    </row>
  </sheetData>
  <pageMargins left="0.7" right="0.7" top="0.75" bottom="0.75" header="0.3" footer="0.3"/>
  <drawing r:id="rId8"/>
  <extLst>
    <ext xmlns:x14="http://schemas.microsoft.com/office/spreadsheetml/2009/9/main" uri="{A8765BA9-456A-4dab-B4F3-ACF838C121DE}">
      <x14:slicerList>
        <x14:slicer r:id="rId9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BDDB-C521-4841-BF6A-B6EE831E041B}">
  <dimension ref="A1:B7"/>
  <sheetViews>
    <sheetView tabSelected="1" workbookViewId="0">
      <selection activeCell="D5" sqref="D5"/>
    </sheetView>
  </sheetViews>
  <sheetFormatPr baseColWidth="10" defaultRowHeight="15" x14ac:dyDescent="0.25"/>
  <cols>
    <col min="1" max="1" width="25.5703125" bestFit="1" customWidth="1"/>
    <col min="2" max="2" width="20.28515625" bestFit="1" customWidth="1"/>
  </cols>
  <sheetData>
    <row r="1" spans="1:2" x14ac:dyDescent="0.25">
      <c r="A1" t="s">
        <v>1207</v>
      </c>
      <c r="B1" t="s">
        <v>1208</v>
      </c>
    </row>
    <row r="2" spans="1:2" x14ac:dyDescent="0.25">
      <c r="A2" t="s">
        <v>1205</v>
      </c>
      <c r="B2">
        <f>COUNT(_xlfn.UNIQUE(cocinacsv[Número de Orden]))</f>
        <v>767</v>
      </c>
    </row>
    <row r="3" spans="1:2" x14ac:dyDescent="0.25">
      <c r="A3" t="s">
        <v>1200</v>
      </c>
      <c r="B3" s="13">
        <f>AVERAGE(salacsv__2[Número de Comensales])</f>
        <v>3.4823989569752283</v>
      </c>
    </row>
    <row r="4" spans="1:2" x14ac:dyDescent="0.25">
      <c r="A4" t="s">
        <v>1201</v>
      </c>
      <c r="B4" s="2">
        <f>AVERAGE(Hoja4!B4:B770)</f>
        <v>138.62711864406779</v>
      </c>
    </row>
    <row r="5" spans="1:2" x14ac:dyDescent="0.25">
      <c r="A5" t="s">
        <v>1202</v>
      </c>
      <c r="B5" s="14">
        <f>SUMIF(salacsv__2[Cobrado],"SI",salacsv__2[Monto total de la cuenta])</f>
        <v>86724</v>
      </c>
    </row>
    <row r="6" spans="1:2" x14ac:dyDescent="0.25">
      <c r="A6" t="s">
        <v>1203</v>
      </c>
      <c r="B6" s="14">
        <f>GETPIVOTDATA("Costo Unitario",Hoja4!$E$3)</f>
        <v>31418</v>
      </c>
    </row>
    <row r="7" spans="1:2" x14ac:dyDescent="0.25">
      <c r="A7" t="s">
        <v>1204</v>
      </c>
      <c r="B7" s="15">
        <f>B5-B6</f>
        <v>55306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607CEF-B8C1-4F55-AEBC-834B260E7E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sala</vt:lpstr>
      <vt:lpstr>cocina</vt:lpstr>
      <vt:lpstr>Hoja4</vt:lpstr>
      <vt:lpstr>tablas_dinamicas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Martínez Urbán</dc:creator>
  <cp:lastModifiedBy>Antonio Martínez Urbán</cp:lastModifiedBy>
  <dcterms:created xsi:type="dcterms:W3CDTF">2015-06-05T18:19:34Z</dcterms:created>
  <dcterms:modified xsi:type="dcterms:W3CDTF">2024-10-06T21:23:57Z</dcterms:modified>
</cp:coreProperties>
</file>