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r\Desktop\DOC PAPERS\Grouped DP\"/>
    </mc:Choice>
  </mc:AlternateContent>
  <xr:revisionPtr revIDLastSave="0" documentId="13_ncr:1_{2843E20B-BBD4-4820-8610-0218E219A01A}" xr6:coauthVersionLast="47" xr6:coauthVersionMax="47" xr10:uidLastSave="{00000000-0000-0000-0000-000000000000}"/>
  <bookViews>
    <workbookView xWindow="28680" yWindow="-120" windowWidth="29040" windowHeight="15840" xr2:uid="{D89DB147-2959-4DAB-A0DE-41197A1118DF}"/>
  </bookViews>
  <sheets>
    <sheet name="All Results" sheetId="22" r:id="rId1"/>
    <sheet name="Dynamic table" sheetId="27" r:id="rId2"/>
    <sheet name="Results SD-GD" sheetId="10" r:id="rId3"/>
    <sheet name="Results LS" sheetId="11" r:id="rId4"/>
    <sheet name="resultExp SbS and BS" sheetId="28" r:id="rId5"/>
    <sheet name="Results s" sheetId="19" r:id="rId6"/>
    <sheet name="Results Grasp 60-180" sheetId="25" r:id="rId7"/>
  </sheets>
  <definedNames>
    <definedName name="_xlnm._FilterDatabase" localSheetId="0" hidden="1">'All Results'!$A$1:$AV$235</definedName>
    <definedName name="_xlnm._FilterDatabase" localSheetId="4" hidden="1">'resultExp SbS and BS'!$A$1:$G$23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G3" i="19"/>
  <c r="G4" i="19"/>
  <c r="G5" i="19"/>
  <c r="G6" i="19"/>
  <c r="G7" i="19"/>
  <c r="G8" i="19"/>
  <c r="G9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H2" i="19"/>
  <c r="G2" i="19"/>
  <c r="F3" i="19"/>
  <c r="F4" i="19"/>
  <c r="F5" i="19"/>
  <c r="F6" i="19"/>
  <c r="F7" i="19"/>
  <c r="F8" i="19"/>
  <c r="F9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" i="19"/>
  <c r="E3" i="19"/>
  <c r="E4" i="19"/>
  <c r="E5" i="19"/>
  <c r="E6" i="19"/>
  <c r="E7" i="19"/>
  <c r="E8" i="19"/>
  <c r="E9" i="19"/>
  <c r="E10" i="19"/>
  <c r="F10" i="19" s="1"/>
  <c r="E11" i="19"/>
  <c r="F11" i="19" s="1"/>
  <c r="E12" i="19"/>
  <c r="E13" i="19"/>
  <c r="E14" i="19"/>
  <c r="E15" i="19"/>
  <c r="E16" i="19"/>
  <c r="E17" i="19"/>
  <c r="E18" i="19"/>
  <c r="E19" i="19"/>
  <c r="E20" i="19"/>
  <c r="E21" i="19"/>
  <c r="E22" i="19"/>
  <c r="E23" i="19"/>
  <c r="E2" i="19"/>
  <c r="D3" i="28"/>
  <c r="E3" i="28" s="1"/>
  <c r="D4" i="28"/>
  <c r="E4" i="28" s="1"/>
  <c r="D5" i="28"/>
  <c r="F5" i="28" s="1"/>
  <c r="D6" i="28"/>
  <c r="F6" i="28" s="1"/>
  <c r="D7" i="28"/>
  <c r="F7" i="28" s="1"/>
  <c r="D8" i="28"/>
  <c r="F8" i="28" s="1"/>
  <c r="D9" i="28"/>
  <c r="F9" i="28" s="1"/>
  <c r="D10" i="28"/>
  <c r="F10" i="28" s="1"/>
  <c r="D11" i="28"/>
  <c r="F11" i="28" s="1"/>
  <c r="D12" i="28"/>
  <c r="F12" i="28" s="1"/>
  <c r="D13" i="28"/>
  <c r="F13" i="28" s="1"/>
  <c r="D14" i="28"/>
  <c r="F14" i="28" s="1"/>
  <c r="D15" i="28"/>
  <c r="E15" i="28" s="1"/>
  <c r="D16" i="28"/>
  <c r="E16" i="28" s="1"/>
  <c r="D17" i="28"/>
  <c r="F17" i="28" s="1"/>
  <c r="D18" i="28"/>
  <c r="F18" i="28" s="1"/>
  <c r="D19" i="28"/>
  <c r="F19" i="28" s="1"/>
  <c r="D20" i="28"/>
  <c r="F20" i="28" s="1"/>
  <c r="D21" i="28"/>
  <c r="F21" i="28" s="1"/>
  <c r="D22" i="28"/>
  <c r="F22" i="28" s="1"/>
  <c r="D23" i="28"/>
  <c r="F23" i="28" s="1"/>
  <c r="D2" i="28"/>
  <c r="F2" i="28" s="1"/>
  <c r="BC2" i="22"/>
  <c r="BC3" i="22"/>
  <c r="BC4" i="22"/>
  <c r="BC5" i="22"/>
  <c r="BC6" i="22"/>
  <c r="BC7" i="22"/>
  <c r="BC8" i="22"/>
  <c r="BC9" i="22"/>
  <c r="BC10" i="22"/>
  <c r="BC11" i="22"/>
  <c r="BC12" i="22"/>
  <c r="BC13" i="22"/>
  <c r="BC14" i="22"/>
  <c r="BC15" i="22"/>
  <c r="BC16" i="22"/>
  <c r="BC17" i="22"/>
  <c r="BC18" i="22"/>
  <c r="BC19" i="22"/>
  <c r="BC20" i="22"/>
  <c r="BC21" i="22"/>
  <c r="BC22" i="22"/>
  <c r="BC23" i="22"/>
  <c r="BC24" i="22"/>
  <c r="BC25" i="22"/>
  <c r="BC26" i="22"/>
  <c r="BC27" i="22"/>
  <c r="BC28" i="22"/>
  <c r="BC29" i="22"/>
  <c r="BC30" i="22"/>
  <c r="BC31" i="22"/>
  <c r="BC32" i="22"/>
  <c r="BC33" i="22"/>
  <c r="BC34" i="22"/>
  <c r="BC35" i="22"/>
  <c r="BC36" i="22"/>
  <c r="BC37" i="22"/>
  <c r="BC38" i="22"/>
  <c r="BC39" i="22"/>
  <c r="BC40" i="22"/>
  <c r="BC41" i="22"/>
  <c r="BC42" i="22"/>
  <c r="BC43" i="22"/>
  <c r="BC44" i="22"/>
  <c r="BC45" i="22"/>
  <c r="BC46" i="22"/>
  <c r="BC47" i="22"/>
  <c r="BC48" i="22"/>
  <c r="BC49" i="22"/>
  <c r="BC50" i="22"/>
  <c r="BC51" i="22"/>
  <c r="BC52" i="22"/>
  <c r="BC53" i="22"/>
  <c r="BC54" i="22"/>
  <c r="BC55" i="22"/>
  <c r="BC56" i="22"/>
  <c r="BC57" i="22"/>
  <c r="BC58" i="22"/>
  <c r="BC59" i="22"/>
  <c r="BC60" i="22"/>
  <c r="BC61" i="22"/>
  <c r="BC62" i="22"/>
  <c r="BC63" i="22"/>
  <c r="BC64" i="22"/>
  <c r="BC65" i="22"/>
  <c r="BC66" i="22"/>
  <c r="BC67" i="22"/>
  <c r="BC68" i="22"/>
  <c r="BC69" i="22"/>
  <c r="BC70" i="22"/>
  <c r="BC71" i="22"/>
  <c r="BC72" i="22"/>
  <c r="BC73" i="22"/>
  <c r="BC74" i="22"/>
  <c r="BC75" i="22"/>
  <c r="BC76" i="22"/>
  <c r="BC77" i="22"/>
  <c r="BC78" i="22"/>
  <c r="BC79" i="22"/>
  <c r="BC80" i="22"/>
  <c r="BC81" i="22"/>
  <c r="BC82" i="22"/>
  <c r="BC83" i="22"/>
  <c r="BC84" i="22"/>
  <c r="BC85" i="22"/>
  <c r="BC86" i="22"/>
  <c r="BC87" i="22"/>
  <c r="BC88" i="22"/>
  <c r="BC89" i="22"/>
  <c r="BC90" i="22"/>
  <c r="BC91" i="22"/>
  <c r="BC92" i="22"/>
  <c r="BC93" i="22"/>
  <c r="BC94" i="22"/>
  <c r="BC95" i="22"/>
  <c r="BC96" i="22"/>
  <c r="BC97" i="22"/>
  <c r="BC98" i="22"/>
  <c r="BC99" i="22"/>
  <c r="BC100" i="22"/>
  <c r="BC101" i="22"/>
  <c r="BC102" i="22"/>
  <c r="BC103" i="22"/>
  <c r="BC104" i="22"/>
  <c r="BC105" i="22"/>
  <c r="BC106" i="22"/>
  <c r="BC107" i="22"/>
  <c r="BC108" i="22"/>
  <c r="BC109" i="22"/>
  <c r="BC110" i="22"/>
  <c r="BC111" i="22"/>
  <c r="BC112" i="22"/>
  <c r="BC113" i="22"/>
  <c r="BC114" i="22"/>
  <c r="BC115" i="22"/>
  <c r="BC116" i="22"/>
  <c r="BC117" i="22"/>
  <c r="BC118" i="22"/>
  <c r="BC119" i="22"/>
  <c r="BC120" i="22"/>
  <c r="BC121" i="22"/>
  <c r="BC122" i="22"/>
  <c r="BC123" i="22"/>
  <c r="BC124" i="22"/>
  <c r="BC125" i="22"/>
  <c r="BC126" i="22"/>
  <c r="BC127" i="22"/>
  <c r="BC128" i="22"/>
  <c r="BC129" i="22"/>
  <c r="BC130" i="22"/>
  <c r="BC131" i="22"/>
  <c r="BC132" i="22"/>
  <c r="BC133" i="22"/>
  <c r="BC134" i="22"/>
  <c r="BC135" i="22"/>
  <c r="BC136" i="22"/>
  <c r="BC137" i="22"/>
  <c r="BC138" i="22"/>
  <c r="BC139" i="22"/>
  <c r="BC140" i="22"/>
  <c r="BC141" i="22"/>
  <c r="BC142" i="22"/>
  <c r="BC143" i="22"/>
  <c r="BC144" i="22"/>
  <c r="BC145" i="22"/>
  <c r="BC146" i="22"/>
  <c r="BC147" i="22"/>
  <c r="BC148" i="22"/>
  <c r="BC149" i="22"/>
  <c r="BC150" i="22"/>
  <c r="BC151" i="22"/>
  <c r="BC152" i="22"/>
  <c r="BC153" i="22"/>
  <c r="BC154" i="22"/>
  <c r="BC155" i="22"/>
  <c r="BC156" i="22"/>
  <c r="BC157" i="22"/>
  <c r="BC158" i="22"/>
  <c r="BC159" i="22"/>
  <c r="BC160" i="22"/>
  <c r="BC161" i="22"/>
  <c r="BC162" i="22"/>
  <c r="BC163" i="22"/>
  <c r="BC164" i="22"/>
  <c r="BC165" i="22"/>
  <c r="BC166" i="22"/>
  <c r="BC167" i="22"/>
  <c r="BC168" i="22"/>
  <c r="BC169" i="22"/>
  <c r="BC170" i="22"/>
  <c r="BC171" i="22"/>
  <c r="BC172" i="22"/>
  <c r="BC173" i="22"/>
  <c r="BC174" i="22"/>
  <c r="BC175" i="22"/>
  <c r="BC176" i="22"/>
  <c r="BC177" i="22"/>
  <c r="BC178" i="22"/>
  <c r="BC179" i="22"/>
  <c r="BC180" i="22"/>
  <c r="BC181" i="22"/>
  <c r="BC182" i="22"/>
  <c r="BC183" i="22"/>
  <c r="BC184" i="22"/>
  <c r="BC185" i="22"/>
  <c r="BC186" i="22"/>
  <c r="BC187" i="22"/>
  <c r="BC188" i="22"/>
  <c r="BC189" i="22"/>
  <c r="BC190" i="22"/>
  <c r="BC191" i="22"/>
  <c r="BC192" i="22"/>
  <c r="BC193" i="22"/>
  <c r="BC194" i="22"/>
  <c r="BC195" i="22"/>
  <c r="BC196" i="22"/>
  <c r="BC197" i="22"/>
  <c r="BC198" i="22"/>
  <c r="BC199" i="22"/>
  <c r="BC200" i="22"/>
  <c r="BC201" i="22"/>
  <c r="BC202" i="22"/>
  <c r="BC203" i="22"/>
  <c r="BC204" i="22"/>
  <c r="BC205" i="22"/>
  <c r="BC206" i="22"/>
  <c r="BC207" i="22"/>
  <c r="BC208" i="22"/>
  <c r="BC209" i="22"/>
  <c r="BC210" i="22"/>
  <c r="BC211" i="22"/>
  <c r="BC212" i="22"/>
  <c r="BC213" i="22"/>
  <c r="BC214" i="22"/>
  <c r="BC215" i="22"/>
  <c r="BC216" i="22"/>
  <c r="BC217" i="22"/>
  <c r="BC218" i="22"/>
  <c r="BC219" i="22"/>
  <c r="BC220" i="22"/>
  <c r="BC221" i="22"/>
  <c r="BC222" i="22"/>
  <c r="BC223" i="22"/>
  <c r="BC224" i="22"/>
  <c r="BC225" i="22"/>
  <c r="BC226" i="22"/>
  <c r="BC227" i="22"/>
  <c r="BC228" i="22"/>
  <c r="BC229" i="22"/>
  <c r="BC230" i="22"/>
  <c r="BC231" i="22"/>
  <c r="BC232" i="22"/>
  <c r="BC233" i="22"/>
  <c r="BC234" i="22"/>
  <c r="BC235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X46" i="22"/>
  <c r="X47" i="22"/>
  <c r="X48" i="22"/>
  <c r="X49" i="22"/>
  <c r="X50" i="22"/>
  <c r="X51" i="22"/>
  <c r="X52" i="22"/>
  <c r="X53" i="22"/>
  <c r="X54" i="22"/>
  <c r="X55" i="22"/>
  <c r="X56" i="22"/>
  <c r="X57" i="22"/>
  <c r="X58" i="22"/>
  <c r="X59" i="22"/>
  <c r="X60" i="22"/>
  <c r="X61" i="22"/>
  <c r="X62" i="22"/>
  <c r="X63" i="22"/>
  <c r="X64" i="22"/>
  <c r="X65" i="22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160" i="22"/>
  <c r="X161" i="22"/>
  <c r="X162" i="22"/>
  <c r="X163" i="22"/>
  <c r="X164" i="22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208" i="22"/>
  <c r="X209" i="22"/>
  <c r="X210" i="22"/>
  <c r="X211" i="22"/>
  <c r="X212" i="22"/>
  <c r="X213" i="22"/>
  <c r="X214" i="22"/>
  <c r="X215" i="22"/>
  <c r="X216" i="22"/>
  <c r="X217" i="22"/>
  <c r="X218" i="22"/>
  <c r="X219" i="22"/>
  <c r="X220" i="22"/>
  <c r="X221" i="22"/>
  <c r="X222" i="22"/>
  <c r="X223" i="22"/>
  <c r="X224" i="22"/>
  <c r="X225" i="22"/>
  <c r="X226" i="22"/>
  <c r="X227" i="22"/>
  <c r="X228" i="22"/>
  <c r="X229" i="22"/>
  <c r="X230" i="22"/>
  <c r="X231" i="22"/>
  <c r="X232" i="22"/>
  <c r="X233" i="22"/>
  <c r="X234" i="22"/>
  <c r="X235" i="22"/>
  <c r="X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" i="22"/>
  <c r="G22" i="22"/>
  <c r="BF3" i="22"/>
  <c r="BL3" i="22" s="1"/>
  <c r="BF4" i="22"/>
  <c r="BG4" i="22" s="1"/>
  <c r="BF5" i="22"/>
  <c r="BL5" i="22" s="1"/>
  <c r="BF6" i="22"/>
  <c r="BL6" i="22" s="1"/>
  <c r="BF7" i="22"/>
  <c r="BL7" i="22" s="1"/>
  <c r="BF8" i="22"/>
  <c r="BM8" i="22" s="1"/>
  <c r="BF9" i="22"/>
  <c r="BM9" i="22" s="1"/>
  <c r="BF10" i="22"/>
  <c r="BM10" i="22" s="1"/>
  <c r="BF11" i="22"/>
  <c r="BM11" i="22" s="1"/>
  <c r="BF12" i="22"/>
  <c r="BL12" i="22" s="1"/>
  <c r="BF13" i="22"/>
  <c r="BL13" i="22" s="1"/>
  <c r="BF14" i="22"/>
  <c r="BG14" i="22" s="1"/>
  <c r="BF15" i="22"/>
  <c r="BL15" i="22" s="1"/>
  <c r="BF16" i="22"/>
  <c r="BG16" i="22" s="1"/>
  <c r="BF17" i="22"/>
  <c r="BL17" i="22" s="1"/>
  <c r="BF18" i="22"/>
  <c r="BP18" i="22" s="1"/>
  <c r="BF19" i="22"/>
  <c r="BP19" i="22" s="1"/>
  <c r="BF20" i="22"/>
  <c r="BM20" i="22" s="1"/>
  <c r="BF21" i="22"/>
  <c r="BL21" i="22" s="1"/>
  <c r="BF22" i="22"/>
  <c r="BM22" i="22" s="1"/>
  <c r="BF23" i="22"/>
  <c r="BM23" i="22" s="1"/>
  <c r="BF24" i="22"/>
  <c r="BL24" i="22" s="1"/>
  <c r="BF25" i="22"/>
  <c r="BL25" i="22" s="1"/>
  <c r="BF26" i="22"/>
  <c r="BG26" i="22" s="1"/>
  <c r="BF27" i="22"/>
  <c r="BL27" i="22" s="1"/>
  <c r="BF28" i="22"/>
  <c r="BG28" i="22" s="1"/>
  <c r="BF29" i="22"/>
  <c r="BN29" i="22" s="1"/>
  <c r="BF30" i="22"/>
  <c r="BL30" i="22" s="1"/>
  <c r="BF31" i="22"/>
  <c r="BP31" i="22" s="1"/>
  <c r="BF32" i="22"/>
  <c r="BP32" i="22" s="1"/>
  <c r="BF33" i="22"/>
  <c r="BL33" i="22" s="1"/>
  <c r="BF34" i="22"/>
  <c r="BL34" i="22" s="1"/>
  <c r="BF35" i="22"/>
  <c r="BL35" i="22" s="1"/>
  <c r="BF36" i="22"/>
  <c r="BL36" i="22" s="1"/>
  <c r="BF37" i="22"/>
  <c r="BL37" i="22" s="1"/>
  <c r="BF38" i="22"/>
  <c r="BG38" i="22" s="1"/>
  <c r="BF39" i="22"/>
  <c r="BL39" i="22" s="1"/>
  <c r="BF40" i="22"/>
  <c r="BG40" i="22" s="1"/>
  <c r="BF41" i="22"/>
  <c r="BM41" i="22" s="1"/>
  <c r="BF42" i="22"/>
  <c r="BP42" i="22" s="1"/>
  <c r="BF43" i="22"/>
  <c r="BP43" i="22" s="1"/>
  <c r="BF44" i="22"/>
  <c r="BM44" i="22" s="1"/>
  <c r="BF45" i="22"/>
  <c r="BL45" i="22" s="1"/>
  <c r="BF46" i="22"/>
  <c r="BM46" i="22" s="1"/>
  <c r="BF47" i="22"/>
  <c r="BL47" i="22" s="1"/>
  <c r="BF48" i="22"/>
  <c r="BL48" i="22" s="1"/>
  <c r="BF49" i="22"/>
  <c r="BL49" i="22" s="1"/>
  <c r="BF50" i="22"/>
  <c r="BL50" i="22" s="1"/>
  <c r="BF51" i="22"/>
  <c r="BL51" i="22" s="1"/>
  <c r="BF52" i="22"/>
  <c r="BM52" i="22" s="1"/>
  <c r="BF53" i="22"/>
  <c r="BL53" i="22" s="1"/>
  <c r="BF54" i="22"/>
  <c r="BL54" i="22" s="1"/>
  <c r="BF55" i="22"/>
  <c r="BL55" i="22" s="1"/>
  <c r="BF56" i="22"/>
  <c r="BM56" i="22" s="1"/>
  <c r="BF57" i="22"/>
  <c r="BM57" i="22" s="1"/>
  <c r="BF58" i="22"/>
  <c r="BL58" i="22" s="1"/>
  <c r="BF59" i="22"/>
  <c r="BM59" i="22" s="1"/>
  <c r="BF60" i="22"/>
  <c r="BM60" i="22" s="1"/>
  <c r="BF61" i="22"/>
  <c r="BL61" i="22" s="1"/>
  <c r="BF62" i="22"/>
  <c r="BL62" i="22" s="1"/>
  <c r="BF63" i="22"/>
  <c r="BL63" i="22" s="1"/>
  <c r="BF64" i="22"/>
  <c r="BG64" i="22" s="1"/>
  <c r="BF65" i="22"/>
  <c r="BJ65" i="22" s="1"/>
  <c r="BF66" i="22"/>
  <c r="BL66" i="22" s="1"/>
  <c r="BF67" i="22"/>
  <c r="BM67" i="22" s="1"/>
  <c r="BF68" i="22"/>
  <c r="BP68" i="22" s="1"/>
  <c r="BF69" i="22"/>
  <c r="BL69" i="22" s="1"/>
  <c r="BF70" i="22"/>
  <c r="BL70" i="22" s="1"/>
  <c r="BF71" i="22"/>
  <c r="BL71" i="22" s="1"/>
  <c r="BF72" i="22"/>
  <c r="BL72" i="22" s="1"/>
  <c r="BF73" i="22"/>
  <c r="BL73" i="22" s="1"/>
  <c r="BF74" i="22"/>
  <c r="BG74" i="22" s="1"/>
  <c r="BF75" i="22"/>
  <c r="BL75" i="22" s="1"/>
  <c r="BF76" i="22"/>
  <c r="BM76" i="22" s="1"/>
  <c r="BF77" i="22"/>
  <c r="BL77" i="22" s="1"/>
  <c r="BF78" i="22"/>
  <c r="BL78" i="22" s="1"/>
  <c r="BF79" i="22"/>
  <c r="BP79" i="22" s="1"/>
  <c r="BF80" i="22"/>
  <c r="BM80" i="22" s="1"/>
  <c r="BF81" i="22"/>
  <c r="BL81" i="22" s="1"/>
  <c r="BF82" i="22"/>
  <c r="BL82" i="22" s="1"/>
  <c r="BF83" i="22"/>
  <c r="BL83" i="22" s="1"/>
  <c r="BF84" i="22"/>
  <c r="BL84" i="22" s="1"/>
  <c r="BF85" i="22"/>
  <c r="BL85" i="22" s="1"/>
  <c r="BF86" i="22"/>
  <c r="BL86" i="22" s="1"/>
  <c r="BF87" i="22"/>
  <c r="BL87" i="22" s="1"/>
  <c r="BF88" i="22"/>
  <c r="BG88" i="22" s="1"/>
  <c r="BF89" i="22"/>
  <c r="BL89" i="22" s="1"/>
  <c r="BF90" i="22"/>
  <c r="BL90" i="22" s="1"/>
  <c r="BF91" i="22"/>
  <c r="BP91" i="22" s="1"/>
  <c r="BF92" i="22"/>
  <c r="BM92" i="22" s="1"/>
  <c r="BF93" i="22"/>
  <c r="BM93" i="22" s="1"/>
  <c r="BF94" i="22"/>
  <c r="BL94" i="22" s="1"/>
  <c r="BF95" i="22"/>
  <c r="BL95" i="22" s="1"/>
  <c r="BF96" i="22"/>
  <c r="BM96" i="22" s="1"/>
  <c r="BF97" i="22"/>
  <c r="BL97" i="22" s="1"/>
  <c r="BF98" i="22"/>
  <c r="BL98" i="22" s="1"/>
  <c r="BF99" i="22"/>
  <c r="BK99" i="22" s="1"/>
  <c r="BF100" i="22"/>
  <c r="BM100" i="22" s="1"/>
  <c r="BF101" i="22"/>
  <c r="BL101" i="22" s="1"/>
  <c r="BF102" i="22"/>
  <c r="BP102" i="22" s="1"/>
  <c r="BF103" i="22"/>
  <c r="BP103" i="22" s="1"/>
  <c r="BF104" i="22"/>
  <c r="BP104" i="22" s="1"/>
  <c r="BF105" i="22"/>
  <c r="BL105" i="22" s="1"/>
  <c r="BF106" i="22"/>
  <c r="BL106" i="22" s="1"/>
  <c r="BF107" i="22"/>
  <c r="BL107" i="22" s="1"/>
  <c r="BF108" i="22"/>
  <c r="BL108" i="22" s="1"/>
  <c r="BF109" i="22"/>
  <c r="BL109" i="22" s="1"/>
  <c r="BF110" i="22"/>
  <c r="BG110" i="22" s="1"/>
  <c r="BF111" i="22"/>
  <c r="BK111" i="22" s="1"/>
  <c r="BF112" i="22"/>
  <c r="BG112" i="22" s="1"/>
  <c r="BF113" i="22"/>
  <c r="BL113" i="22" s="1"/>
  <c r="BF114" i="22"/>
  <c r="BL114" i="22" s="1"/>
  <c r="BF115" i="22"/>
  <c r="BL115" i="22" s="1"/>
  <c r="BF116" i="22"/>
  <c r="BM116" i="22" s="1"/>
  <c r="BF117" i="22"/>
  <c r="BL117" i="22" s="1"/>
  <c r="BF118" i="22"/>
  <c r="BL118" i="22" s="1"/>
  <c r="BF119" i="22"/>
  <c r="BL119" i="22" s="1"/>
  <c r="BF120" i="22"/>
  <c r="BL120" i="22" s="1"/>
  <c r="BF121" i="22"/>
  <c r="BK121" i="22" s="1"/>
  <c r="BF122" i="22"/>
  <c r="BL122" i="22" s="1"/>
  <c r="BF123" i="22"/>
  <c r="BL123" i="22" s="1"/>
  <c r="BF124" i="22"/>
  <c r="BG124" i="22" s="1"/>
  <c r="BF125" i="22"/>
  <c r="BL125" i="22" s="1"/>
  <c r="BF126" i="22"/>
  <c r="BM126" i="22" s="1"/>
  <c r="BF127" i="22"/>
  <c r="BP127" i="22" s="1"/>
  <c r="BF128" i="22"/>
  <c r="BP128" i="22" s="1"/>
  <c r="BF129" i="22"/>
  <c r="BL129" i="22" s="1"/>
  <c r="BF130" i="22"/>
  <c r="BL130" i="22" s="1"/>
  <c r="BF131" i="22"/>
  <c r="BL131" i="22" s="1"/>
  <c r="BF132" i="22"/>
  <c r="BL132" i="22" s="1"/>
  <c r="BF133" i="22"/>
  <c r="BL133" i="22" s="1"/>
  <c r="BF134" i="22"/>
  <c r="BG134" i="22" s="1"/>
  <c r="BF135" i="22"/>
  <c r="BL135" i="22" s="1"/>
  <c r="BF136" i="22"/>
  <c r="BM136" i="22" s="1"/>
  <c r="BF137" i="22"/>
  <c r="BL137" i="22" s="1"/>
  <c r="BF138" i="22"/>
  <c r="BL138" i="22" s="1"/>
  <c r="BF139" i="22"/>
  <c r="BL139" i="22" s="1"/>
  <c r="BF140" i="22"/>
  <c r="BM140" i="22" s="1"/>
  <c r="BF141" i="22"/>
  <c r="BM141" i="22" s="1"/>
  <c r="BF142" i="22"/>
  <c r="BM142" i="22" s="1"/>
  <c r="BF143" i="22"/>
  <c r="BL143" i="22" s="1"/>
  <c r="BF144" i="22"/>
  <c r="BL144" i="22" s="1"/>
  <c r="BF145" i="22"/>
  <c r="BL145" i="22" s="1"/>
  <c r="BF146" i="22"/>
  <c r="BG146" i="22" s="1"/>
  <c r="BF147" i="22"/>
  <c r="BL147" i="22" s="1"/>
  <c r="BF148" i="22"/>
  <c r="BG148" i="22" s="1"/>
  <c r="BF149" i="22"/>
  <c r="BL149" i="22" s="1"/>
  <c r="BF150" i="22"/>
  <c r="BL150" i="22" s="1"/>
  <c r="BF151" i="22"/>
  <c r="BL151" i="22" s="1"/>
  <c r="BF152" i="22"/>
  <c r="BM152" i="22" s="1"/>
  <c r="BF153" i="22"/>
  <c r="BL153" i="22" s="1"/>
  <c r="BF154" i="22"/>
  <c r="BM154" i="22" s="1"/>
  <c r="BF155" i="22"/>
  <c r="BM155" i="22" s="1"/>
  <c r="BF156" i="22"/>
  <c r="BM156" i="22" s="1"/>
  <c r="BF157" i="22"/>
  <c r="BL157" i="22" s="1"/>
  <c r="BF158" i="22"/>
  <c r="BG158" i="22" s="1"/>
  <c r="BF159" i="22"/>
  <c r="BL159" i="22" s="1"/>
  <c r="BF160" i="22"/>
  <c r="BG160" i="22" s="1"/>
  <c r="BF161" i="22"/>
  <c r="BN161" i="22" s="1"/>
  <c r="BF162" i="22"/>
  <c r="BP162" i="22" s="1"/>
  <c r="BF163" i="22"/>
  <c r="BP163" i="22" s="1"/>
  <c r="BF164" i="22"/>
  <c r="BP164" i="22" s="1"/>
  <c r="BF165" i="22"/>
  <c r="BL165" i="22" s="1"/>
  <c r="BF166" i="22"/>
  <c r="BL166" i="22" s="1"/>
  <c r="BF167" i="22"/>
  <c r="BL167" i="22" s="1"/>
  <c r="BF168" i="22"/>
  <c r="BM168" i="22" s="1"/>
  <c r="BF169" i="22"/>
  <c r="BL169" i="22" s="1"/>
  <c r="BF170" i="22"/>
  <c r="BL170" i="22" s="1"/>
  <c r="BF171" i="22"/>
  <c r="BL171" i="22" s="1"/>
  <c r="BF172" i="22"/>
  <c r="BG172" i="22" s="1"/>
  <c r="BF173" i="22"/>
  <c r="BO173" i="22" s="1"/>
  <c r="BF174" i="22"/>
  <c r="BL174" i="22" s="1"/>
  <c r="BF175" i="22"/>
  <c r="BP175" i="22" s="1"/>
  <c r="BF176" i="22"/>
  <c r="BM176" i="22" s="1"/>
  <c r="BF177" i="22"/>
  <c r="BL177" i="22" s="1"/>
  <c r="BF178" i="22"/>
  <c r="BL178" i="22" s="1"/>
  <c r="BF179" i="22"/>
  <c r="BL179" i="22" s="1"/>
  <c r="BF180" i="22"/>
  <c r="BL180" i="22" s="1"/>
  <c r="BF181" i="22"/>
  <c r="BL181" i="22" s="1"/>
  <c r="BF182" i="22"/>
  <c r="BG182" i="22" s="1"/>
  <c r="BF183" i="22"/>
  <c r="BL183" i="22" s="1"/>
  <c r="BF184" i="22"/>
  <c r="BG184" i="22" s="1"/>
  <c r="BF185" i="22"/>
  <c r="BM185" i="22" s="1"/>
  <c r="BF186" i="22"/>
  <c r="BL186" i="22" s="1"/>
  <c r="BF187" i="22"/>
  <c r="BM187" i="22" s="1"/>
  <c r="BF188" i="22"/>
  <c r="BP188" i="22" s="1"/>
  <c r="BF189" i="22"/>
  <c r="BL189" i="22" s="1"/>
  <c r="BF190" i="22"/>
  <c r="BL190" i="22" s="1"/>
  <c r="BF191" i="22"/>
  <c r="BL191" i="22" s="1"/>
  <c r="BF192" i="22"/>
  <c r="BL192" i="22" s="1"/>
  <c r="BF193" i="22"/>
  <c r="BL193" i="22" s="1"/>
  <c r="BF194" i="22"/>
  <c r="BM194" i="22" s="1"/>
  <c r="BF195" i="22"/>
  <c r="BL195" i="22" s="1"/>
  <c r="BF196" i="22"/>
  <c r="BG196" i="22" s="1"/>
  <c r="BF197" i="22"/>
  <c r="BP197" i="22" s="1"/>
  <c r="BF198" i="22"/>
  <c r="BL198" i="22" s="1"/>
  <c r="BF199" i="22"/>
  <c r="BL199" i="22" s="1"/>
  <c r="BF200" i="22"/>
  <c r="BM200" i="22" s="1"/>
  <c r="BF201" i="22"/>
  <c r="BL201" i="22" s="1"/>
  <c r="BF202" i="22"/>
  <c r="BL202" i="22" s="1"/>
  <c r="BF203" i="22"/>
  <c r="BL203" i="22" s="1"/>
  <c r="BF204" i="22"/>
  <c r="BM204" i="22" s="1"/>
  <c r="BF205" i="22"/>
  <c r="BL205" i="22" s="1"/>
  <c r="BF206" i="22"/>
  <c r="BL206" i="22" s="1"/>
  <c r="BF207" i="22"/>
  <c r="BL207" i="22" s="1"/>
  <c r="BF208" i="22"/>
  <c r="BG208" i="22" s="1"/>
  <c r="BF209" i="22"/>
  <c r="BL209" i="22" s="1"/>
  <c r="BF210" i="22"/>
  <c r="BM210" i="22" s="1"/>
  <c r="BF211" i="22"/>
  <c r="BL211" i="22" s="1"/>
  <c r="BF212" i="22"/>
  <c r="BP212" i="22" s="1"/>
  <c r="BF213" i="22"/>
  <c r="BL213" i="22" s="1"/>
  <c r="BF214" i="22"/>
  <c r="BM214" i="22" s="1"/>
  <c r="BF215" i="22"/>
  <c r="BL215" i="22" s="1"/>
  <c r="BF216" i="22"/>
  <c r="BL216" i="22" s="1"/>
  <c r="BF217" i="22"/>
  <c r="BL217" i="22" s="1"/>
  <c r="BF218" i="22"/>
  <c r="BG218" i="22" s="1"/>
  <c r="BF219" i="22"/>
  <c r="BL219" i="22" s="1"/>
  <c r="BF220" i="22"/>
  <c r="BM220" i="22" s="1"/>
  <c r="BF221" i="22"/>
  <c r="BJ221" i="22" s="1"/>
  <c r="BF222" i="22"/>
  <c r="BP222" i="22" s="1"/>
  <c r="BF223" i="22"/>
  <c r="BP223" i="22" s="1"/>
  <c r="BF224" i="22"/>
  <c r="BP224" i="22" s="1"/>
  <c r="BF225" i="22"/>
  <c r="BL225" i="22" s="1"/>
  <c r="BF226" i="22"/>
  <c r="BL226" i="22" s="1"/>
  <c r="BF227" i="22"/>
  <c r="BL227" i="22" s="1"/>
  <c r="BF228" i="22"/>
  <c r="BL228" i="22" s="1"/>
  <c r="BF229" i="22"/>
  <c r="BL229" i="22" s="1"/>
  <c r="BF230" i="22"/>
  <c r="BL230" i="22" s="1"/>
  <c r="BF231" i="22"/>
  <c r="BK231" i="22" s="1"/>
  <c r="BF232" i="22"/>
  <c r="BG232" i="22" s="1"/>
  <c r="BF233" i="22"/>
  <c r="BL233" i="22" s="1"/>
  <c r="BF234" i="22"/>
  <c r="BL234" i="22" s="1"/>
  <c r="BF235" i="22"/>
  <c r="BM235" i="22" s="1"/>
  <c r="BF2" i="22"/>
  <c r="BM2" i="22" s="1"/>
  <c r="H24" i="25"/>
  <c r="G24" i="25"/>
  <c r="F24" i="25"/>
  <c r="E24" i="25"/>
  <c r="D24" i="25"/>
  <c r="C24" i="25"/>
  <c r="B24" i="25"/>
  <c r="H23" i="25"/>
  <c r="G23" i="25" s="1"/>
  <c r="H22" i="25"/>
  <c r="G22" i="25" s="1"/>
  <c r="H21" i="25"/>
  <c r="G21" i="25" s="1"/>
  <c r="H20" i="25"/>
  <c r="G20" i="25" s="1"/>
  <c r="H19" i="25"/>
  <c r="G19" i="25" s="1"/>
  <c r="H18" i="25"/>
  <c r="G18" i="25" s="1"/>
  <c r="H17" i="25"/>
  <c r="G17" i="25" s="1"/>
  <c r="H16" i="25"/>
  <c r="G16" i="25" s="1"/>
  <c r="H15" i="25"/>
  <c r="G15" i="25" s="1"/>
  <c r="H14" i="25"/>
  <c r="G14" i="25" s="1"/>
  <c r="H13" i="25"/>
  <c r="G13" i="25" s="1"/>
  <c r="H12" i="25"/>
  <c r="G12" i="25" s="1"/>
  <c r="H11" i="25"/>
  <c r="G11" i="25" s="1"/>
  <c r="H10" i="25"/>
  <c r="G10" i="25" s="1"/>
  <c r="H9" i="25"/>
  <c r="G9" i="25" s="1"/>
  <c r="H8" i="25"/>
  <c r="G8" i="25" s="1"/>
  <c r="H7" i="25"/>
  <c r="G7" i="25" s="1"/>
  <c r="H6" i="25"/>
  <c r="G6" i="25" s="1"/>
  <c r="H5" i="25"/>
  <c r="G5" i="25" s="1"/>
  <c r="H4" i="25"/>
  <c r="G4" i="25" s="1"/>
  <c r="H3" i="25"/>
  <c r="G3" i="25" s="1"/>
  <c r="H2" i="25"/>
  <c r="G2" i="25" s="1"/>
  <c r="AD3" i="22"/>
  <c r="AH3" i="22" s="1"/>
  <c r="AD4" i="22"/>
  <c r="AH4" i="22" s="1"/>
  <c r="AD5" i="22"/>
  <c r="AH5" i="22" s="1"/>
  <c r="AD6" i="22"/>
  <c r="AH6" i="22" s="1"/>
  <c r="AD7" i="22"/>
  <c r="AH7" i="22" s="1"/>
  <c r="AD8" i="22"/>
  <c r="AH8" i="22" s="1"/>
  <c r="AD9" i="22"/>
  <c r="AH9" i="22" s="1"/>
  <c r="AD10" i="22"/>
  <c r="AH10" i="22" s="1"/>
  <c r="AD11" i="22"/>
  <c r="AH11" i="22" s="1"/>
  <c r="AD12" i="22"/>
  <c r="AH12" i="22" s="1"/>
  <c r="AD13" i="22"/>
  <c r="AH13" i="22" s="1"/>
  <c r="AD14" i="22"/>
  <c r="AH14" i="22" s="1"/>
  <c r="AD15" i="22"/>
  <c r="AH15" i="22" s="1"/>
  <c r="AD16" i="22"/>
  <c r="AH16" i="22" s="1"/>
  <c r="AD17" i="22"/>
  <c r="AH17" i="22" s="1"/>
  <c r="AD18" i="22"/>
  <c r="AH18" i="22" s="1"/>
  <c r="AD19" i="22"/>
  <c r="AH19" i="22" s="1"/>
  <c r="AD20" i="22"/>
  <c r="AH20" i="22" s="1"/>
  <c r="AD21" i="22"/>
  <c r="AH21" i="22" s="1"/>
  <c r="AD22" i="22"/>
  <c r="AH22" i="22" s="1"/>
  <c r="AD23" i="22"/>
  <c r="AH23" i="22" s="1"/>
  <c r="AD24" i="22"/>
  <c r="AH24" i="22" s="1"/>
  <c r="AD25" i="22"/>
  <c r="AH25" i="22" s="1"/>
  <c r="AD26" i="22"/>
  <c r="AH26" i="22" s="1"/>
  <c r="AD27" i="22"/>
  <c r="AH27" i="22" s="1"/>
  <c r="AD28" i="22"/>
  <c r="AH28" i="22" s="1"/>
  <c r="AD29" i="22"/>
  <c r="AH29" i="22" s="1"/>
  <c r="AD30" i="22"/>
  <c r="AH30" i="22" s="1"/>
  <c r="AD31" i="22"/>
  <c r="AH31" i="22" s="1"/>
  <c r="AD32" i="22"/>
  <c r="AH32" i="22" s="1"/>
  <c r="AD33" i="22"/>
  <c r="AH33" i="22" s="1"/>
  <c r="AD34" i="22"/>
  <c r="AH34" i="22" s="1"/>
  <c r="AD35" i="22"/>
  <c r="AH35" i="22" s="1"/>
  <c r="AD36" i="22"/>
  <c r="AH36" i="22" s="1"/>
  <c r="AD37" i="22"/>
  <c r="AH37" i="22" s="1"/>
  <c r="AD38" i="22"/>
  <c r="AH38" i="22" s="1"/>
  <c r="AD39" i="22"/>
  <c r="AH39" i="22" s="1"/>
  <c r="AD40" i="22"/>
  <c r="AH40" i="22" s="1"/>
  <c r="AD41" i="22"/>
  <c r="AH41" i="22" s="1"/>
  <c r="AD42" i="22"/>
  <c r="AH42" i="22" s="1"/>
  <c r="AD43" i="22"/>
  <c r="AH43" i="22" s="1"/>
  <c r="AD44" i="22"/>
  <c r="AH44" i="22" s="1"/>
  <c r="AD45" i="22"/>
  <c r="AH45" i="22" s="1"/>
  <c r="AD46" i="22"/>
  <c r="AH46" i="22" s="1"/>
  <c r="AD47" i="22"/>
  <c r="AH47" i="22" s="1"/>
  <c r="AD48" i="22"/>
  <c r="AH48" i="22" s="1"/>
  <c r="AD49" i="22"/>
  <c r="AH49" i="22" s="1"/>
  <c r="AD50" i="22"/>
  <c r="AH50" i="22" s="1"/>
  <c r="AD51" i="22"/>
  <c r="AH51" i="22" s="1"/>
  <c r="AD52" i="22"/>
  <c r="AH52" i="22" s="1"/>
  <c r="AD53" i="22"/>
  <c r="AH53" i="22" s="1"/>
  <c r="AD54" i="22"/>
  <c r="AH54" i="22" s="1"/>
  <c r="AD55" i="22"/>
  <c r="AH55" i="22" s="1"/>
  <c r="AD56" i="22"/>
  <c r="AH56" i="22" s="1"/>
  <c r="AD57" i="22"/>
  <c r="AH57" i="22" s="1"/>
  <c r="AD58" i="22"/>
  <c r="AH58" i="22" s="1"/>
  <c r="AD59" i="22"/>
  <c r="AH59" i="22" s="1"/>
  <c r="AD60" i="22"/>
  <c r="AH60" i="22" s="1"/>
  <c r="AD61" i="22"/>
  <c r="AH61" i="22" s="1"/>
  <c r="AD62" i="22"/>
  <c r="AH62" i="22" s="1"/>
  <c r="AD63" i="22"/>
  <c r="AH63" i="22" s="1"/>
  <c r="AD64" i="22"/>
  <c r="AH64" i="22" s="1"/>
  <c r="AD65" i="22"/>
  <c r="AH65" i="22" s="1"/>
  <c r="AD66" i="22"/>
  <c r="AH66" i="22" s="1"/>
  <c r="AD67" i="22"/>
  <c r="AH67" i="22" s="1"/>
  <c r="AD68" i="22"/>
  <c r="AH68" i="22" s="1"/>
  <c r="AD69" i="22"/>
  <c r="AL69" i="22" s="1"/>
  <c r="AD70" i="22"/>
  <c r="AH70" i="22" s="1"/>
  <c r="AD71" i="22"/>
  <c r="AH71" i="22" s="1"/>
  <c r="AD72" i="22"/>
  <c r="AH72" i="22" s="1"/>
  <c r="AD73" i="22"/>
  <c r="AH73" i="22" s="1"/>
  <c r="AD74" i="22"/>
  <c r="AH74" i="22" s="1"/>
  <c r="AD75" i="22"/>
  <c r="AH75" i="22" s="1"/>
  <c r="AD76" i="22"/>
  <c r="AH76" i="22" s="1"/>
  <c r="AD77" i="22"/>
  <c r="AH77" i="22" s="1"/>
  <c r="AD78" i="22"/>
  <c r="AH78" i="22" s="1"/>
  <c r="AD79" i="22"/>
  <c r="AH79" i="22" s="1"/>
  <c r="AD80" i="22"/>
  <c r="AH80" i="22" s="1"/>
  <c r="AD81" i="22"/>
  <c r="AJ81" i="22" s="1"/>
  <c r="AD82" i="22"/>
  <c r="AH82" i="22" s="1"/>
  <c r="AD83" i="22"/>
  <c r="AH83" i="22" s="1"/>
  <c r="AD84" i="22"/>
  <c r="AH84" i="22" s="1"/>
  <c r="AD85" i="22"/>
  <c r="AH85" i="22" s="1"/>
  <c r="AD86" i="22"/>
  <c r="AH86" i="22" s="1"/>
  <c r="AD87" i="22"/>
  <c r="AH87" i="22" s="1"/>
  <c r="AD88" i="22"/>
  <c r="AH88" i="22" s="1"/>
  <c r="AD89" i="22"/>
  <c r="AH89" i="22" s="1"/>
  <c r="AD90" i="22"/>
  <c r="AH90" i="22" s="1"/>
  <c r="AD91" i="22"/>
  <c r="AH91" i="22" s="1"/>
  <c r="AD92" i="22"/>
  <c r="AH92" i="22" s="1"/>
  <c r="AD93" i="22"/>
  <c r="AH93" i="22" s="1"/>
  <c r="AD94" i="22"/>
  <c r="AH94" i="22" s="1"/>
  <c r="AD95" i="22"/>
  <c r="AH95" i="22" s="1"/>
  <c r="AD96" i="22"/>
  <c r="AH96" i="22" s="1"/>
  <c r="AD97" i="22"/>
  <c r="AH97" i="22" s="1"/>
  <c r="AD98" i="22"/>
  <c r="AH98" i="22" s="1"/>
  <c r="AD99" i="22"/>
  <c r="AH99" i="22" s="1"/>
  <c r="AD100" i="22"/>
  <c r="AH100" i="22" s="1"/>
  <c r="AD101" i="22"/>
  <c r="AH101" i="22" s="1"/>
  <c r="AD102" i="22"/>
  <c r="AH102" i="22" s="1"/>
  <c r="AD103" i="22"/>
  <c r="AH103" i="22" s="1"/>
  <c r="AD104" i="22"/>
  <c r="AH104" i="22" s="1"/>
  <c r="AD105" i="22"/>
  <c r="AH105" i="22" s="1"/>
  <c r="AD106" i="22"/>
  <c r="AH106" i="22" s="1"/>
  <c r="AD107" i="22"/>
  <c r="AH107" i="22" s="1"/>
  <c r="AD108" i="22"/>
  <c r="AH108" i="22" s="1"/>
  <c r="AD109" i="22"/>
  <c r="AH109" i="22" s="1"/>
  <c r="AD110" i="22"/>
  <c r="AH110" i="22" s="1"/>
  <c r="AD111" i="22"/>
  <c r="AH111" i="22" s="1"/>
  <c r="AD112" i="22"/>
  <c r="AH112" i="22" s="1"/>
  <c r="AD113" i="22"/>
  <c r="AH113" i="22" s="1"/>
  <c r="AD114" i="22"/>
  <c r="AH114" i="22" s="1"/>
  <c r="AD115" i="22"/>
  <c r="AH115" i="22" s="1"/>
  <c r="AD116" i="22"/>
  <c r="AH116" i="22" s="1"/>
  <c r="AD117" i="22"/>
  <c r="AH117" i="22" s="1"/>
  <c r="AD118" i="22"/>
  <c r="AH118" i="22" s="1"/>
  <c r="AD119" i="22"/>
  <c r="AH119" i="22" s="1"/>
  <c r="AD120" i="22"/>
  <c r="AH120" i="22" s="1"/>
  <c r="AD121" i="22"/>
  <c r="AH121" i="22" s="1"/>
  <c r="AD122" i="22"/>
  <c r="AH122" i="22" s="1"/>
  <c r="AD123" i="22"/>
  <c r="AH123" i="22" s="1"/>
  <c r="AD124" i="22"/>
  <c r="AH124" i="22" s="1"/>
  <c r="AD125" i="22"/>
  <c r="AH125" i="22" s="1"/>
  <c r="AD126" i="22"/>
  <c r="AH126" i="22" s="1"/>
  <c r="AD127" i="22"/>
  <c r="AH127" i="22" s="1"/>
  <c r="AD128" i="22"/>
  <c r="AH128" i="22" s="1"/>
  <c r="AD129" i="22"/>
  <c r="AH129" i="22" s="1"/>
  <c r="AD130" i="22"/>
  <c r="AH130" i="22" s="1"/>
  <c r="AD131" i="22"/>
  <c r="AH131" i="22" s="1"/>
  <c r="AD132" i="22"/>
  <c r="AH132" i="22" s="1"/>
  <c r="AD133" i="22"/>
  <c r="AH133" i="22" s="1"/>
  <c r="AD134" i="22"/>
  <c r="AH134" i="22" s="1"/>
  <c r="AD135" i="22"/>
  <c r="AH135" i="22" s="1"/>
  <c r="AD136" i="22"/>
  <c r="AH136" i="22" s="1"/>
  <c r="AD137" i="22"/>
  <c r="AH137" i="22" s="1"/>
  <c r="AD138" i="22"/>
  <c r="AH138" i="22" s="1"/>
  <c r="AD139" i="22"/>
  <c r="AH139" i="22" s="1"/>
  <c r="AD140" i="22"/>
  <c r="AH140" i="22" s="1"/>
  <c r="AD141" i="22"/>
  <c r="AH141" i="22" s="1"/>
  <c r="AD142" i="22"/>
  <c r="AH142" i="22" s="1"/>
  <c r="AD143" i="22"/>
  <c r="AH143" i="22" s="1"/>
  <c r="AD144" i="22"/>
  <c r="AH144" i="22" s="1"/>
  <c r="AD145" i="22"/>
  <c r="AH145" i="22" s="1"/>
  <c r="AD146" i="22"/>
  <c r="AH146" i="22" s="1"/>
  <c r="AD147" i="22"/>
  <c r="AH147" i="22" s="1"/>
  <c r="AD148" i="22"/>
  <c r="AH148" i="22" s="1"/>
  <c r="AD149" i="22"/>
  <c r="AH149" i="22" s="1"/>
  <c r="AD150" i="22"/>
  <c r="AH150" i="22" s="1"/>
  <c r="AD151" i="22"/>
  <c r="AH151" i="22" s="1"/>
  <c r="AD152" i="22"/>
  <c r="AH152" i="22" s="1"/>
  <c r="AD153" i="22"/>
  <c r="AH153" i="22" s="1"/>
  <c r="AD154" i="22"/>
  <c r="AH154" i="22" s="1"/>
  <c r="AD155" i="22"/>
  <c r="AH155" i="22" s="1"/>
  <c r="AD156" i="22"/>
  <c r="AH156" i="22" s="1"/>
  <c r="AD157" i="22"/>
  <c r="AH157" i="22" s="1"/>
  <c r="AD158" i="22"/>
  <c r="AH158" i="22" s="1"/>
  <c r="AD159" i="22"/>
  <c r="AH159" i="22" s="1"/>
  <c r="AD160" i="22"/>
  <c r="AH160" i="22" s="1"/>
  <c r="AD161" i="22"/>
  <c r="AH161" i="22" s="1"/>
  <c r="AD162" i="22"/>
  <c r="AH162" i="22" s="1"/>
  <c r="AD163" i="22"/>
  <c r="AH163" i="22" s="1"/>
  <c r="AD164" i="22"/>
  <c r="AH164" i="22" s="1"/>
  <c r="AD165" i="22"/>
  <c r="AH165" i="22" s="1"/>
  <c r="AD166" i="22"/>
  <c r="AH166" i="22" s="1"/>
  <c r="AD167" i="22"/>
  <c r="AH167" i="22" s="1"/>
  <c r="AD168" i="22"/>
  <c r="AH168" i="22" s="1"/>
  <c r="AD169" i="22"/>
  <c r="AH169" i="22" s="1"/>
  <c r="AD170" i="22"/>
  <c r="AH170" i="22" s="1"/>
  <c r="AD171" i="22"/>
  <c r="AH171" i="22" s="1"/>
  <c r="AD172" i="22"/>
  <c r="AH172" i="22" s="1"/>
  <c r="AD173" i="22"/>
  <c r="AH173" i="22" s="1"/>
  <c r="AD174" i="22"/>
  <c r="AH174" i="22" s="1"/>
  <c r="AD175" i="22"/>
  <c r="AH175" i="22" s="1"/>
  <c r="AD176" i="22"/>
  <c r="AH176" i="22" s="1"/>
  <c r="AD177" i="22"/>
  <c r="AH177" i="22" s="1"/>
  <c r="AD178" i="22"/>
  <c r="AH178" i="22" s="1"/>
  <c r="AD179" i="22"/>
  <c r="AH179" i="22" s="1"/>
  <c r="AD180" i="22"/>
  <c r="AH180" i="22" s="1"/>
  <c r="AD181" i="22"/>
  <c r="AH181" i="22" s="1"/>
  <c r="AD182" i="22"/>
  <c r="AH182" i="22" s="1"/>
  <c r="AD183" i="22"/>
  <c r="AH183" i="22" s="1"/>
  <c r="AD184" i="22"/>
  <c r="AH184" i="22" s="1"/>
  <c r="AD185" i="22"/>
  <c r="AH185" i="22" s="1"/>
  <c r="AD186" i="22"/>
  <c r="AH186" i="22" s="1"/>
  <c r="AD187" i="22"/>
  <c r="AH187" i="22" s="1"/>
  <c r="AD188" i="22"/>
  <c r="AH188" i="22" s="1"/>
  <c r="AD189" i="22"/>
  <c r="AH189" i="22" s="1"/>
  <c r="AD190" i="22"/>
  <c r="AH190" i="22" s="1"/>
  <c r="AD191" i="22"/>
  <c r="AH191" i="22" s="1"/>
  <c r="AD192" i="22"/>
  <c r="AH192" i="22" s="1"/>
  <c r="AD193" i="22"/>
  <c r="AH193" i="22" s="1"/>
  <c r="AD194" i="22"/>
  <c r="AH194" i="22" s="1"/>
  <c r="AD195" i="22"/>
  <c r="AH195" i="22" s="1"/>
  <c r="AD196" i="22"/>
  <c r="AH196" i="22" s="1"/>
  <c r="AD197" i="22"/>
  <c r="AH197" i="22" s="1"/>
  <c r="AD198" i="22"/>
  <c r="AH198" i="22" s="1"/>
  <c r="AD199" i="22"/>
  <c r="AH199" i="22" s="1"/>
  <c r="AD200" i="22"/>
  <c r="AH200" i="22" s="1"/>
  <c r="AD201" i="22"/>
  <c r="AH201" i="22" s="1"/>
  <c r="AD202" i="22"/>
  <c r="AH202" i="22" s="1"/>
  <c r="AD203" i="22"/>
  <c r="AH203" i="22" s="1"/>
  <c r="AD204" i="22"/>
  <c r="AH204" i="22" s="1"/>
  <c r="AD205" i="22"/>
  <c r="AH205" i="22" s="1"/>
  <c r="AD206" i="22"/>
  <c r="AH206" i="22" s="1"/>
  <c r="AD207" i="22"/>
  <c r="AH207" i="22" s="1"/>
  <c r="AD208" i="22"/>
  <c r="AH208" i="22" s="1"/>
  <c r="AD209" i="22"/>
  <c r="AH209" i="22" s="1"/>
  <c r="AD210" i="22"/>
  <c r="AH210" i="22" s="1"/>
  <c r="AD211" i="22"/>
  <c r="AH211" i="22" s="1"/>
  <c r="AD212" i="22"/>
  <c r="AH212" i="22" s="1"/>
  <c r="AD213" i="22"/>
  <c r="AH213" i="22" s="1"/>
  <c r="AD214" i="22"/>
  <c r="AH214" i="22" s="1"/>
  <c r="AD215" i="22"/>
  <c r="AH215" i="22" s="1"/>
  <c r="AD216" i="22"/>
  <c r="AH216" i="22" s="1"/>
  <c r="AD217" i="22"/>
  <c r="AH217" i="22" s="1"/>
  <c r="AD218" i="22"/>
  <c r="AH218" i="22" s="1"/>
  <c r="AD219" i="22"/>
  <c r="AH219" i="22" s="1"/>
  <c r="AD220" i="22"/>
  <c r="AH220" i="22" s="1"/>
  <c r="AD221" i="22"/>
  <c r="AH221" i="22" s="1"/>
  <c r="AD222" i="22"/>
  <c r="AH222" i="22" s="1"/>
  <c r="AD223" i="22"/>
  <c r="AH223" i="22" s="1"/>
  <c r="AD224" i="22"/>
  <c r="AH224" i="22" s="1"/>
  <c r="AD225" i="22"/>
  <c r="AH225" i="22" s="1"/>
  <c r="AD226" i="22"/>
  <c r="AH226" i="22" s="1"/>
  <c r="AD227" i="22"/>
  <c r="AH227" i="22" s="1"/>
  <c r="AD228" i="22"/>
  <c r="AH228" i="22" s="1"/>
  <c r="AD229" i="22"/>
  <c r="AH229" i="22" s="1"/>
  <c r="AD230" i="22"/>
  <c r="AH230" i="22" s="1"/>
  <c r="AD231" i="22"/>
  <c r="AH231" i="22" s="1"/>
  <c r="AD232" i="22"/>
  <c r="AH232" i="22" s="1"/>
  <c r="AD233" i="22"/>
  <c r="AH233" i="22" s="1"/>
  <c r="AD234" i="22"/>
  <c r="AH234" i="22" s="1"/>
  <c r="AD235" i="22"/>
  <c r="AH235" i="22" s="1"/>
  <c r="AD2" i="22"/>
  <c r="AH2" i="22" s="1"/>
  <c r="AF9" i="22"/>
  <c r="N3" i="22"/>
  <c r="U3" i="22" s="1"/>
  <c r="N4" i="22"/>
  <c r="P4" i="22" s="1"/>
  <c r="N5" i="22"/>
  <c r="T5" i="22" s="1"/>
  <c r="N6" i="22"/>
  <c r="AR6" i="22" s="1"/>
  <c r="N7" i="22"/>
  <c r="T7" i="22" s="1"/>
  <c r="N8" i="22"/>
  <c r="T8" i="22" s="1"/>
  <c r="N9" i="22"/>
  <c r="U9" i="22" s="1"/>
  <c r="N10" i="22"/>
  <c r="N11" i="22"/>
  <c r="U11" i="22" s="1"/>
  <c r="N12" i="22"/>
  <c r="AR12" i="22" s="1"/>
  <c r="N13" i="22"/>
  <c r="T13" i="22" s="1"/>
  <c r="N14" i="22"/>
  <c r="T14" i="22" s="1"/>
  <c r="N15" i="22"/>
  <c r="U15" i="22" s="1"/>
  <c r="N16" i="22"/>
  <c r="O16" i="22" s="1"/>
  <c r="N17" i="22"/>
  <c r="AR17" i="22" s="1"/>
  <c r="N18" i="22"/>
  <c r="O18" i="22" s="1"/>
  <c r="N19" i="22"/>
  <c r="N20" i="22"/>
  <c r="T20" i="22" s="1"/>
  <c r="N21" i="22"/>
  <c r="U21" i="22" s="1"/>
  <c r="N22" i="22"/>
  <c r="U22" i="22" s="1"/>
  <c r="N23" i="22"/>
  <c r="U23" i="22" s="1"/>
  <c r="N24" i="22"/>
  <c r="U24" i="22" s="1"/>
  <c r="N25" i="22"/>
  <c r="N26" i="22"/>
  <c r="T26" i="22" s="1"/>
  <c r="N27" i="22"/>
  <c r="U27" i="22" s="1"/>
  <c r="N28" i="22"/>
  <c r="N29" i="22"/>
  <c r="S29" i="22" s="1"/>
  <c r="N30" i="22"/>
  <c r="AR30" i="22" s="1"/>
  <c r="N31" i="22"/>
  <c r="N32" i="22"/>
  <c r="O32" i="22" s="1"/>
  <c r="N33" i="22"/>
  <c r="U33" i="22" s="1"/>
  <c r="N34" i="22"/>
  <c r="U34" i="22" s="1"/>
  <c r="N35" i="22"/>
  <c r="U35" i="22" s="1"/>
  <c r="N36" i="22"/>
  <c r="U36" i="22" s="1"/>
  <c r="N37" i="22"/>
  <c r="U37" i="22" s="1"/>
  <c r="N38" i="22"/>
  <c r="O38" i="22" s="1"/>
  <c r="N39" i="22"/>
  <c r="P39" i="22" s="1"/>
  <c r="N40" i="22"/>
  <c r="U40" i="22" s="1"/>
  <c r="N41" i="22"/>
  <c r="AR41" i="22" s="1"/>
  <c r="N42" i="22"/>
  <c r="AR42" i="22" s="1"/>
  <c r="N43" i="22"/>
  <c r="AQ43" i="22" s="1"/>
  <c r="N44" i="22"/>
  <c r="U44" i="22" s="1"/>
  <c r="N45" i="22"/>
  <c r="U45" i="22" s="1"/>
  <c r="N46" i="22"/>
  <c r="U46" i="22" s="1"/>
  <c r="N47" i="22"/>
  <c r="U47" i="22" s="1"/>
  <c r="N48" i="22"/>
  <c r="U48" i="22" s="1"/>
  <c r="N49" i="22"/>
  <c r="T49" i="22" s="1"/>
  <c r="N50" i="22"/>
  <c r="O50" i="22" s="1"/>
  <c r="N51" i="22"/>
  <c r="U51" i="22" s="1"/>
  <c r="N52" i="22"/>
  <c r="T52" i="22" s="1"/>
  <c r="N53" i="22"/>
  <c r="AQ53" i="22" s="1"/>
  <c r="N54" i="22"/>
  <c r="P54" i="22" s="1"/>
  <c r="N55" i="22"/>
  <c r="AQ55" i="22" s="1"/>
  <c r="N56" i="22"/>
  <c r="S56" i="22" s="1"/>
  <c r="N57" i="22"/>
  <c r="U57" i="22" s="1"/>
  <c r="N58" i="22"/>
  <c r="U58" i="22" s="1"/>
  <c r="N59" i="22"/>
  <c r="U59" i="22" s="1"/>
  <c r="N60" i="22"/>
  <c r="AQ60" i="22" s="1"/>
  <c r="N61" i="22"/>
  <c r="N62" i="22"/>
  <c r="U62" i="22" s="1"/>
  <c r="N63" i="22"/>
  <c r="U63" i="22" s="1"/>
  <c r="N64" i="22"/>
  <c r="U64" i="22" s="1"/>
  <c r="N65" i="22"/>
  <c r="AR65" i="22" s="1"/>
  <c r="N66" i="22"/>
  <c r="S66" i="22" s="1"/>
  <c r="N67" i="22"/>
  <c r="AQ67" i="22" s="1"/>
  <c r="N68" i="22"/>
  <c r="N69" i="22"/>
  <c r="U69" i="22" s="1"/>
  <c r="N70" i="22"/>
  <c r="U70" i="22" s="1"/>
  <c r="N71" i="22"/>
  <c r="U71" i="22" s="1"/>
  <c r="N72" i="22"/>
  <c r="O72" i="22" s="1"/>
  <c r="N73" i="22"/>
  <c r="S73" i="22" s="1"/>
  <c r="N74" i="22"/>
  <c r="U74" i="22" s="1"/>
  <c r="N75" i="22"/>
  <c r="U75" i="22" s="1"/>
  <c r="N76" i="22"/>
  <c r="N77" i="22"/>
  <c r="P77" i="22" s="1"/>
  <c r="N78" i="22"/>
  <c r="N79" i="22"/>
  <c r="T79" i="22" s="1"/>
  <c r="N80" i="22"/>
  <c r="U80" i="22" s="1"/>
  <c r="N81" i="22"/>
  <c r="U81" i="22" s="1"/>
  <c r="N82" i="22"/>
  <c r="U82" i="22" s="1"/>
  <c r="N83" i="22"/>
  <c r="U83" i="22" s="1"/>
  <c r="N84" i="22"/>
  <c r="U84" i="22" s="1"/>
  <c r="N85" i="22"/>
  <c r="P85" i="22" s="1"/>
  <c r="N86" i="22"/>
  <c r="T86" i="22" s="1"/>
  <c r="N87" i="22"/>
  <c r="U87" i="22" s="1"/>
  <c r="N88" i="22"/>
  <c r="U88" i="22" s="1"/>
  <c r="N89" i="22"/>
  <c r="S89" i="22" s="1"/>
  <c r="N90" i="22"/>
  <c r="U90" i="22" s="1"/>
  <c r="N91" i="22"/>
  <c r="T91" i="22" s="1"/>
  <c r="N92" i="22"/>
  <c r="U92" i="22" s="1"/>
  <c r="N93" i="22"/>
  <c r="U93" i="22" s="1"/>
  <c r="N94" i="22"/>
  <c r="U94" i="22" s="1"/>
  <c r="N95" i="22"/>
  <c r="U95" i="22" s="1"/>
  <c r="N96" i="22"/>
  <c r="T96" i="22" s="1"/>
  <c r="N97" i="22"/>
  <c r="U97" i="22" s="1"/>
  <c r="N98" i="22"/>
  <c r="U98" i="22" s="1"/>
  <c r="N99" i="22"/>
  <c r="U99" i="22" s="1"/>
  <c r="N100" i="22"/>
  <c r="U100" i="22" s="1"/>
  <c r="N101" i="22"/>
  <c r="N102" i="22"/>
  <c r="U102" i="22" s="1"/>
  <c r="N103" i="22"/>
  <c r="P103" i="22" s="1"/>
  <c r="N104" i="22"/>
  <c r="T104" i="22" s="1"/>
  <c r="N105" i="22"/>
  <c r="U105" i="22" s="1"/>
  <c r="N106" i="22"/>
  <c r="U106" i="22" s="1"/>
  <c r="N107" i="22"/>
  <c r="U107" i="22" s="1"/>
  <c r="N108" i="22"/>
  <c r="AR108" i="22" s="1"/>
  <c r="N109" i="22"/>
  <c r="U109" i="22" s="1"/>
  <c r="N110" i="22"/>
  <c r="O110" i="22" s="1"/>
  <c r="N111" i="22"/>
  <c r="U111" i="22" s="1"/>
  <c r="N112" i="22"/>
  <c r="U112" i="22" s="1"/>
  <c r="N113" i="22"/>
  <c r="AR113" i="22" s="1"/>
  <c r="N114" i="22"/>
  <c r="N115" i="22"/>
  <c r="N116" i="22"/>
  <c r="AR116" i="22" s="1"/>
  <c r="N117" i="22"/>
  <c r="U117" i="22" s="1"/>
  <c r="N118" i="22"/>
  <c r="U118" i="22" s="1"/>
  <c r="N119" i="22"/>
  <c r="U119" i="22" s="1"/>
  <c r="N120" i="22"/>
  <c r="S120" i="22" s="1"/>
  <c r="N121" i="22"/>
  <c r="U121" i="22" s="1"/>
  <c r="N122" i="22"/>
  <c r="S122" i="22" s="1"/>
  <c r="N123" i="22"/>
  <c r="U123" i="22" s="1"/>
  <c r="N124" i="22"/>
  <c r="T124" i="22" s="1"/>
  <c r="N125" i="22"/>
  <c r="AR125" i="22" s="1"/>
  <c r="N126" i="22"/>
  <c r="P126" i="22" s="1"/>
  <c r="N127" i="22"/>
  <c r="O127" i="22" s="1"/>
  <c r="N128" i="22"/>
  <c r="AR128" i="22" s="1"/>
  <c r="N129" i="22"/>
  <c r="U129" i="22" s="1"/>
  <c r="N130" i="22"/>
  <c r="U130" i="22" s="1"/>
  <c r="N131" i="22"/>
  <c r="U131" i="22" s="1"/>
  <c r="N132" i="22"/>
  <c r="U132" i="22" s="1"/>
  <c r="N133" i="22"/>
  <c r="AQ133" i="22" s="1"/>
  <c r="N134" i="22"/>
  <c r="AR134" i="22" s="1"/>
  <c r="N135" i="22"/>
  <c r="U135" i="22" s="1"/>
  <c r="N136" i="22"/>
  <c r="AQ136" i="22" s="1"/>
  <c r="N137" i="22"/>
  <c r="N138" i="22"/>
  <c r="N139" i="22"/>
  <c r="N140" i="22"/>
  <c r="N141" i="22"/>
  <c r="U141" i="22" s="1"/>
  <c r="N142" i="22"/>
  <c r="U142" i="22" s="1"/>
  <c r="N143" i="22"/>
  <c r="U143" i="22" s="1"/>
  <c r="N144" i="22"/>
  <c r="O144" i="22" s="1"/>
  <c r="N145" i="22"/>
  <c r="T145" i="22" s="1"/>
  <c r="N146" i="22"/>
  <c r="AR146" i="22" s="1"/>
  <c r="N147" i="22"/>
  <c r="U147" i="22" s="1"/>
  <c r="N148" i="22"/>
  <c r="AR148" i="22" s="1"/>
  <c r="N149" i="22"/>
  <c r="N150" i="22"/>
  <c r="O150" i="22" s="1"/>
  <c r="N151" i="22"/>
  <c r="T151" i="22" s="1"/>
  <c r="N152" i="22"/>
  <c r="T152" i="22" s="1"/>
  <c r="N153" i="22"/>
  <c r="U153" i="22" s="1"/>
  <c r="N154" i="22"/>
  <c r="U154" i="22" s="1"/>
  <c r="N155" i="22"/>
  <c r="U155" i="22" s="1"/>
  <c r="N156" i="22"/>
  <c r="U156" i="22" s="1"/>
  <c r="N157" i="22"/>
  <c r="N158" i="22"/>
  <c r="S158" i="22" s="1"/>
  <c r="N159" i="22"/>
  <c r="U159" i="22" s="1"/>
  <c r="N160" i="22"/>
  <c r="AR160" i="22" s="1"/>
  <c r="N161" i="22"/>
  <c r="N162" i="22"/>
  <c r="P162" i="22" s="1"/>
  <c r="N163" i="22"/>
  <c r="AQ163" i="22" s="1"/>
  <c r="N164" i="22"/>
  <c r="U164" i="22" s="1"/>
  <c r="N165" i="22"/>
  <c r="U165" i="22" s="1"/>
  <c r="N166" i="22"/>
  <c r="U166" i="22" s="1"/>
  <c r="N167" i="22"/>
  <c r="U167" i="22" s="1"/>
  <c r="N168" i="22"/>
  <c r="U168" i="22" s="1"/>
  <c r="N169" i="22"/>
  <c r="N170" i="22"/>
  <c r="U170" i="22" s="1"/>
  <c r="N171" i="22"/>
  <c r="U171" i="22" s="1"/>
  <c r="N172" i="22"/>
  <c r="N173" i="22"/>
  <c r="AR173" i="22" s="1"/>
  <c r="N174" i="22"/>
  <c r="U174" i="22" s="1"/>
  <c r="N175" i="22"/>
  <c r="T175" i="22" s="1"/>
  <c r="N176" i="22"/>
  <c r="AR176" i="22" s="1"/>
  <c r="N177" i="22"/>
  <c r="U177" i="22" s="1"/>
  <c r="N178" i="22"/>
  <c r="U178" i="22" s="1"/>
  <c r="N179" i="22"/>
  <c r="U179" i="22" s="1"/>
  <c r="N180" i="22"/>
  <c r="T180" i="22" s="1"/>
  <c r="N181" i="22"/>
  <c r="U181" i="22" s="1"/>
  <c r="N182" i="22"/>
  <c r="T182" i="22" s="1"/>
  <c r="N183" i="22"/>
  <c r="U183" i="22" s="1"/>
  <c r="N184" i="22"/>
  <c r="N185" i="22"/>
  <c r="S185" i="22" s="1"/>
  <c r="N186" i="22"/>
  <c r="N187" i="22"/>
  <c r="O187" i="22" s="1"/>
  <c r="N188" i="22"/>
  <c r="U188" i="22" s="1"/>
  <c r="N189" i="22"/>
  <c r="U189" i="22" s="1"/>
  <c r="N190" i="22"/>
  <c r="U190" i="22" s="1"/>
  <c r="N191" i="22"/>
  <c r="U191" i="22" s="1"/>
  <c r="N192" i="22"/>
  <c r="AQ192" i="22" s="1"/>
  <c r="N193" i="22"/>
  <c r="U193" i="22" s="1"/>
  <c r="N194" i="22"/>
  <c r="AQ194" i="22" s="1"/>
  <c r="N195" i="22"/>
  <c r="U195" i="22" s="1"/>
  <c r="N196" i="22"/>
  <c r="N197" i="22"/>
  <c r="O197" i="22" s="1"/>
  <c r="N198" i="22"/>
  <c r="U198" i="22" s="1"/>
  <c r="N199" i="22"/>
  <c r="AR199" i="22" s="1"/>
  <c r="N200" i="22"/>
  <c r="N201" i="22"/>
  <c r="U201" i="22" s="1"/>
  <c r="N202" i="22"/>
  <c r="U202" i="22" s="1"/>
  <c r="N203" i="22"/>
  <c r="U203" i="22" s="1"/>
  <c r="N204" i="22"/>
  <c r="U204" i="22" s="1"/>
  <c r="N205" i="22"/>
  <c r="U205" i="22" s="1"/>
  <c r="N206" i="22"/>
  <c r="U206" i="22" s="1"/>
  <c r="N207" i="22"/>
  <c r="U207" i="22" s="1"/>
  <c r="N208" i="22"/>
  <c r="N209" i="22"/>
  <c r="N210" i="22"/>
  <c r="U210" i="22" s="1"/>
  <c r="N211" i="22"/>
  <c r="P211" i="22" s="1"/>
  <c r="N212" i="22"/>
  <c r="U212" i="22" s="1"/>
  <c r="N213" i="22"/>
  <c r="U213" i="22" s="1"/>
  <c r="N214" i="22"/>
  <c r="U214" i="22" s="1"/>
  <c r="N215" i="22"/>
  <c r="U215" i="22" s="1"/>
  <c r="N216" i="22"/>
  <c r="P216" i="22" s="1"/>
  <c r="N217" i="22"/>
  <c r="N218" i="22"/>
  <c r="T218" i="22" s="1"/>
  <c r="N219" i="22"/>
  <c r="U219" i="22" s="1"/>
  <c r="N220" i="22"/>
  <c r="U220" i="22" s="1"/>
  <c r="N221" i="22"/>
  <c r="N222" i="22"/>
  <c r="P222" i="22" s="1"/>
  <c r="N223" i="22"/>
  <c r="P223" i="22" s="1"/>
  <c r="N224" i="22"/>
  <c r="U224" i="22" s="1"/>
  <c r="N225" i="22"/>
  <c r="U225" i="22" s="1"/>
  <c r="N226" i="22"/>
  <c r="U226" i="22" s="1"/>
  <c r="N227" i="22"/>
  <c r="U227" i="22" s="1"/>
  <c r="N228" i="22"/>
  <c r="U228" i="22" s="1"/>
  <c r="N229" i="22"/>
  <c r="P229" i="22" s="1"/>
  <c r="N230" i="22"/>
  <c r="O230" i="22" s="1"/>
  <c r="N231" i="22"/>
  <c r="U231" i="22" s="1"/>
  <c r="N232" i="22"/>
  <c r="P232" i="22" s="1"/>
  <c r="N233" i="22"/>
  <c r="N234" i="22"/>
  <c r="N235" i="22"/>
  <c r="N2" i="22"/>
  <c r="BE3" i="22"/>
  <c r="BE4" i="22"/>
  <c r="BE5" i="22"/>
  <c r="BE6" i="22"/>
  <c r="BE7" i="22"/>
  <c r="BE8" i="22"/>
  <c r="BE9" i="22"/>
  <c r="BE10" i="22"/>
  <c r="BE11" i="22"/>
  <c r="BE12" i="22"/>
  <c r="BE13" i="22"/>
  <c r="BE14" i="22"/>
  <c r="BE15" i="22"/>
  <c r="BE16" i="22"/>
  <c r="BE17" i="22"/>
  <c r="BE18" i="22"/>
  <c r="BE19" i="22"/>
  <c r="BE20" i="22"/>
  <c r="BE21" i="22"/>
  <c r="BE22" i="22"/>
  <c r="BE23" i="22"/>
  <c r="BE24" i="22"/>
  <c r="BE25" i="22"/>
  <c r="BE26" i="22"/>
  <c r="BE27" i="22"/>
  <c r="BE28" i="22"/>
  <c r="BE29" i="22"/>
  <c r="BE30" i="22"/>
  <c r="BE31" i="22"/>
  <c r="BE32" i="22"/>
  <c r="BE33" i="22"/>
  <c r="BE34" i="22"/>
  <c r="BE35" i="22"/>
  <c r="BE36" i="22"/>
  <c r="BE37" i="22"/>
  <c r="BE38" i="22"/>
  <c r="BE39" i="22"/>
  <c r="BE40" i="22"/>
  <c r="BE41" i="22"/>
  <c r="BE42" i="22"/>
  <c r="BE43" i="22"/>
  <c r="BE44" i="22"/>
  <c r="BE45" i="22"/>
  <c r="BE46" i="22"/>
  <c r="BE47" i="22"/>
  <c r="BE48" i="22"/>
  <c r="BE49" i="22"/>
  <c r="BE50" i="22"/>
  <c r="BE51" i="22"/>
  <c r="BE52" i="22"/>
  <c r="BE53" i="22"/>
  <c r="BE54" i="22"/>
  <c r="BE55" i="22"/>
  <c r="BE56" i="22"/>
  <c r="BE57" i="22"/>
  <c r="BE58" i="22"/>
  <c r="BE59" i="22"/>
  <c r="BE60" i="22"/>
  <c r="BE61" i="22"/>
  <c r="BE62" i="22"/>
  <c r="BE63" i="22"/>
  <c r="BE64" i="22"/>
  <c r="BE65" i="22"/>
  <c r="BE66" i="22"/>
  <c r="BE67" i="22"/>
  <c r="BE68" i="22"/>
  <c r="BE69" i="22"/>
  <c r="BE70" i="22"/>
  <c r="BE71" i="22"/>
  <c r="BE72" i="22"/>
  <c r="BE73" i="22"/>
  <c r="BE74" i="22"/>
  <c r="BE75" i="22"/>
  <c r="BE76" i="22"/>
  <c r="BE77" i="22"/>
  <c r="BE78" i="22"/>
  <c r="BE79" i="22"/>
  <c r="BE80" i="22"/>
  <c r="BE81" i="22"/>
  <c r="BE82" i="22"/>
  <c r="BE83" i="22"/>
  <c r="BE84" i="22"/>
  <c r="BE85" i="22"/>
  <c r="BE86" i="22"/>
  <c r="BE87" i="22"/>
  <c r="BE88" i="22"/>
  <c r="BE89" i="22"/>
  <c r="BE90" i="22"/>
  <c r="BE91" i="22"/>
  <c r="BE92" i="22"/>
  <c r="BE93" i="22"/>
  <c r="BE94" i="22"/>
  <c r="BE95" i="22"/>
  <c r="BE96" i="22"/>
  <c r="BE97" i="22"/>
  <c r="BE98" i="22"/>
  <c r="BE99" i="22"/>
  <c r="BE100" i="22"/>
  <c r="BE101" i="22"/>
  <c r="BE102" i="22"/>
  <c r="BE103" i="22"/>
  <c r="BE104" i="22"/>
  <c r="BE105" i="22"/>
  <c r="BE106" i="22"/>
  <c r="BE107" i="22"/>
  <c r="BE108" i="22"/>
  <c r="BE109" i="22"/>
  <c r="BE110" i="22"/>
  <c r="BE111" i="22"/>
  <c r="BE112" i="22"/>
  <c r="BE113" i="22"/>
  <c r="BE114" i="22"/>
  <c r="BE115" i="22"/>
  <c r="BE116" i="22"/>
  <c r="BE117" i="22"/>
  <c r="BE118" i="22"/>
  <c r="BE119" i="22"/>
  <c r="BE120" i="22"/>
  <c r="BE121" i="22"/>
  <c r="BE122" i="22"/>
  <c r="BE123" i="22"/>
  <c r="BE124" i="22"/>
  <c r="BE125" i="22"/>
  <c r="BE126" i="22"/>
  <c r="BE127" i="22"/>
  <c r="BE128" i="22"/>
  <c r="BE129" i="22"/>
  <c r="BE130" i="22"/>
  <c r="BE131" i="22"/>
  <c r="BE132" i="22"/>
  <c r="BE133" i="22"/>
  <c r="BE134" i="22"/>
  <c r="BE135" i="22"/>
  <c r="BE136" i="22"/>
  <c r="BE137" i="22"/>
  <c r="BE138" i="22"/>
  <c r="BE139" i="22"/>
  <c r="BE140" i="22"/>
  <c r="BE141" i="22"/>
  <c r="BE142" i="22"/>
  <c r="BE143" i="22"/>
  <c r="BE144" i="22"/>
  <c r="BE145" i="22"/>
  <c r="BE146" i="22"/>
  <c r="BE147" i="22"/>
  <c r="BE148" i="22"/>
  <c r="BE149" i="22"/>
  <c r="BE150" i="22"/>
  <c r="BE151" i="22"/>
  <c r="BE152" i="22"/>
  <c r="BE153" i="22"/>
  <c r="BE154" i="22"/>
  <c r="BE155" i="22"/>
  <c r="BE156" i="22"/>
  <c r="BE157" i="22"/>
  <c r="BE158" i="22"/>
  <c r="BE159" i="22"/>
  <c r="BE160" i="22"/>
  <c r="BE161" i="22"/>
  <c r="BE162" i="22"/>
  <c r="BE163" i="22"/>
  <c r="BE164" i="22"/>
  <c r="BE165" i="22"/>
  <c r="BE166" i="22"/>
  <c r="BE167" i="22"/>
  <c r="BE168" i="22"/>
  <c r="BE169" i="22"/>
  <c r="BE170" i="22"/>
  <c r="BE171" i="22"/>
  <c r="BE172" i="22"/>
  <c r="BE173" i="22"/>
  <c r="BE174" i="22"/>
  <c r="BE175" i="22"/>
  <c r="BE176" i="22"/>
  <c r="BE177" i="22"/>
  <c r="BE178" i="22"/>
  <c r="BE179" i="22"/>
  <c r="BE180" i="22"/>
  <c r="BE181" i="22"/>
  <c r="BE182" i="22"/>
  <c r="BE183" i="22"/>
  <c r="BE184" i="22"/>
  <c r="BE185" i="22"/>
  <c r="BE186" i="22"/>
  <c r="BE187" i="22"/>
  <c r="BE188" i="22"/>
  <c r="BE189" i="22"/>
  <c r="BE190" i="22"/>
  <c r="BE191" i="22"/>
  <c r="BE192" i="22"/>
  <c r="BE193" i="22"/>
  <c r="BE194" i="22"/>
  <c r="BE195" i="22"/>
  <c r="BE196" i="22"/>
  <c r="BE197" i="22"/>
  <c r="BE198" i="22"/>
  <c r="BE199" i="22"/>
  <c r="BE200" i="22"/>
  <c r="BE201" i="22"/>
  <c r="BE202" i="22"/>
  <c r="BE203" i="22"/>
  <c r="BE204" i="22"/>
  <c r="BE205" i="22"/>
  <c r="BE206" i="22"/>
  <c r="BE207" i="22"/>
  <c r="BE208" i="22"/>
  <c r="BE209" i="22"/>
  <c r="BE210" i="22"/>
  <c r="BE211" i="22"/>
  <c r="BE212" i="22"/>
  <c r="BE213" i="22"/>
  <c r="BE214" i="22"/>
  <c r="BE215" i="22"/>
  <c r="BE216" i="22"/>
  <c r="BE217" i="22"/>
  <c r="BE218" i="22"/>
  <c r="BE219" i="22"/>
  <c r="BE220" i="22"/>
  <c r="BE221" i="22"/>
  <c r="BE222" i="22"/>
  <c r="BE223" i="22"/>
  <c r="BE224" i="22"/>
  <c r="BE225" i="22"/>
  <c r="BE226" i="22"/>
  <c r="BE227" i="22"/>
  <c r="BE228" i="22"/>
  <c r="BE229" i="22"/>
  <c r="BE230" i="22"/>
  <c r="BE231" i="22"/>
  <c r="BE232" i="22"/>
  <c r="BE233" i="22"/>
  <c r="BE234" i="22"/>
  <c r="BE235" i="22"/>
  <c r="BE2" i="22"/>
  <c r="AY235" i="22"/>
  <c r="BA235" i="22" s="1"/>
  <c r="AT235" i="22"/>
  <c r="AV235" i="22" s="1"/>
  <c r="Y235" i="22"/>
  <c r="AA235" i="22" s="1"/>
  <c r="R235" i="22"/>
  <c r="D235" i="22"/>
  <c r="AY234" i="22"/>
  <c r="BA234" i="22" s="1"/>
  <c r="AT234" i="22"/>
  <c r="AW234" i="22" s="1"/>
  <c r="Y234" i="22"/>
  <c r="R234" i="22"/>
  <c r="D234" i="22"/>
  <c r="AY233" i="22"/>
  <c r="BA233" i="22" s="1"/>
  <c r="AT233" i="22"/>
  <c r="AU233" i="22" s="1"/>
  <c r="Y233" i="22"/>
  <c r="Z233" i="22" s="1"/>
  <c r="R233" i="22"/>
  <c r="D233" i="22"/>
  <c r="AY232" i="22"/>
  <c r="BA232" i="22" s="1"/>
  <c r="AT232" i="22"/>
  <c r="AX232" i="22" s="1"/>
  <c r="Y232" i="22"/>
  <c r="Z232" i="22" s="1"/>
  <c r="R232" i="22"/>
  <c r="D232" i="22"/>
  <c r="AY231" i="22"/>
  <c r="AZ231" i="22" s="1"/>
  <c r="AT231" i="22"/>
  <c r="AX231" i="22" s="1"/>
  <c r="Y231" i="22"/>
  <c r="AA231" i="22" s="1"/>
  <c r="R231" i="22"/>
  <c r="D231" i="22"/>
  <c r="AY230" i="22"/>
  <c r="BA230" i="22" s="1"/>
  <c r="AT230" i="22"/>
  <c r="AX230" i="22" s="1"/>
  <c r="Y230" i="22"/>
  <c r="R230" i="22"/>
  <c r="D230" i="22"/>
  <c r="AY229" i="22"/>
  <c r="BA229" i="22" s="1"/>
  <c r="AT229" i="22"/>
  <c r="Y229" i="22"/>
  <c r="R229" i="22"/>
  <c r="D229" i="22"/>
  <c r="AY228" i="22"/>
  <c r="AT228" i="22"/>
  <c r="AV228" i="22" s="1"/>
  <c r="Y228" i="22"/>
  <c r="AA228" i="22" s="1"/>
  <c r="R228" i="22"/>
  <c r="D228" i="22"/>
  <c r="AY227" i="22"/>
  <c r="BA227" i="22" s="1"/>
  <c r="AT227" i="22"/>
  <c r="AX227" i="22" s="1"/>
  <c r="Y227" i="22"/>
  <c r="AB227" i="22" s="1"/>
  <c r="R227" i="22"/>
  <c r="D227" i="22"/>
  <c r="AY226" i="22"/>
  <c r="BA226" i="22" s="1"/>
  <c r="AT226" i="22"/>
  <c r="AV226" i="22" s="1"/>
  <c r="Y226" i="22"/>
  <c r="AA226" i="22" s="1"/>
  <c r="R226" i="22"/>
  <c r="D226" i="22"/>
  <c r="AY225" i="22"/>
  <c r="AZ225" i="22" s="1"/>
  <c r="AT225" i="22"/>
  <c r="AV225" i="22" s="1"/>
  <c r="Y225" i="22"/>
  <c r="AB225" i="22" s="1"/>
  <c r="R225" i="22"/>
  <c r="D225" i="22"/>
  <c r="AY224" i="22"/>
  <c r="AT224" i="22"/>
  <c r="AV224" i="22" s="1"/>
  <c r="Y224" i="22"/>
  <c r="Z224" i="22" s="1"/>
  <c r="R224" i="22"/>
  <c r="D224" i="22"/>
  <c r="AY223" i="22"/>
  <c r="BA223" i="22" s="1"/>
  <c r="AT223" i="22"/>
  <c r="AW223" i="22" s="1"/>
  <c r="Y223" i="22"/>
  <c r="R223" i="22"/>
  <c r="D223" i="22"/>
  <c r="AY222" i="22"/>
  <c r="AZ222" i="22" s="1"/>
  <c r="AT222" i="22"/>
  <c r="AV222" i="22" s="1"/>
  <c r="Y222" i="22"/>
  <c r="AA222" i="22" s="1"/>
  <c r="R222" i="22"/>
  <c r="D222" i="22"/>
  <c r="AY221" i="22"/>
  <c r="BA221" i="22" s="1"/>
  <c r="AT221" i="22"/>
  <c r="AX221" i="22" s="1"/>
  <c r="Y221" i="22"/>
  <c r="AA221" i="22" s="1"/>
  <c r="R221" i="22"/>
  <c r="D221" i="22"/>
  <c r="AY220" i="22"/>
  <c r="BA220" i="22" s="1"/>
  <c r="AT220" i="22"/>
  <c r="Y220" i="22"/>
  <c r="AA220" i="22" s="1"/>
  <c r="R220" i="22"/>
  <c r="D220" i="22"/>
  <c r="AY219" i="22"/>
  <c r="AZ219" i="22" s="1"/>
  <c r="AT219" i="22"/>
  <c r="AX219" i="22" s="1"/>
  <c r="Y219" i="22"/>
  <c r="AA219" i="22" s="1"/>
  <c r="R219" i="22"/>
  <c r="D219" i="22"/>
  <c r="AY218" i="22"/>
  <c r="AT218" i="22"/>
  <c r="AX218" i="22" s="1"/>
  <c r="Y218" i="22"/>
  <c r="AC218" i="22" s="1"/>
  <c r="R218" i="22"/>
  <c r="D218" i="22"/>
  <c r="AY217" i="22"/>
  <c r="AZ217" i="22" s="1"/>
  <c r="AT217" i="22"/>
  <c r="Y217" i="22"/>
  <c r="Z217" i="22" s="1"/>
  <c r="R217" i="22"/>
  <c r="P217" i="22"/>
  <c r="D217" i="22"/>
  <c r="AY216" i="22"/>
  <c r="AZ216" i="22" s="1"/>
  <c r="AT216" i="22"/>
  <c r="AX216" i="22" s="1"/>
  <c r="Y216" i="22"/>
  <c r="R216" i="22"/>
  <c r="D216" i="22"/>
  <c r="AY215" i="22"/>
  <c r="AZ215" i="22" s="1"/>
  <c r="AT215" i="22"/>
  <c r="AX215" i="22" s="1"/>
  <c r="Y215" i="22"/>
  <c r="R215" i="22"/>
  <c r="D215" i="22"/>
  <c r="AY214" i="22"/>
  <c r="AZ214" i="22" s="1"/>
  <c r="AT214" i="22"/>
  <c r="AV214" i="22" s="1"/>
  <c r="Y214" i="22"/>
  <c r="R214" i="22"/>
  <c r="D214" i="22"/>
  <c r="AY213" i="22"/>
  <c r="AZ213" i="22" s="1"/>
  <c r="AT213" i="22"/>
  <c r="Y213" i="22"/>
  <c r="AC213" i="22" s="1"/>
  <c r="R213" i="22"/>
  <c r="D213" i="22"/>
  <c r="AY212" i="22"/>
  <c r="AZ212" i="22" s="1"/>
  <c r="AT212" i="22"/>
  <c r="Y212" i="22"/>
  <c r="R212" i="22"/>
  <c r="D212" i="22"/>
  <c r="AY211" i="22"/>
  <c r="BA211" i="22" s="1"/>
  <c r="AT211" i="22"/>
  <c r="Y211" i="22"/>
  <c r="R211" i="22"/>
  <c r="Q211" i="22"/>
  <c r="D211" i="22"/>
  <c r="AY210" i="22"/>
  <c r="AT210" i="22"/>
  <c r="AX210" i="22" s="1"/>
  <c r="Y210" i="22"/>
  <c r="R210" i="22"/>
  <c r="Q210" i="22"/>
  <c r="D210" i="22"/>
  <c r="AY209" i="22"/>
  <c r="AZ209" i="22" s="1"/>
  <c r="AT209" i="22"/>
  <c r="AX209" i="22" s="1"/>
  <c r="Y209" i="22"/>
  <c r="Z209" i="22" s="1"/>
  <c r="R209" i="22"/>
  <c r="Q209" i="22"/>
  <c r="D209" i="22"/>
  <c r="AY208" i="22"/>
  <c r="BA208" i="22" s="1"/>
  <c r="AT208" i="22"/>
  <c r="Y208" i="22"/>
  <c r="R208" i="22"/>
  <c r="Q208" i="22"/>
  <c r="D208" i="22"/>
  <c r="AY207" i="22"/>
  <c r="BA207" i="22" s="1"/>
  <c r="AT207" i="22"/>
  <c r="AV207" i="22" s="1"/>
  <c r="Y207" i="22"/>
  <c r="R207" i="22"/>
  <c r="Q207" i="22"/>
  <c r="D207" i="22"/>
  <c r="AY206" i="22"/>
  <c r="BA206" i="22" s="1"/>
  <c r="AT206" i="22"/>
  <c r="Y206" i="22"/>
  <c r="Z206" i="22" s="1"/>
  <c r="R206" i="22"/>
  <c r="Q206" i="22"/>
  <c r="D206" i="22"/>
  <c r="AY205" i="22"/>
  <c r="AT205" i="22"/>
  <c r="Y205" i="22"/>
  <c r="AA205" i="22" s="1"/>
  <c r="R205" i="22"/>
  <c r="Q205" i="22"/>
  <c r="D205" i="22"/>
  <c r="AY204" i="22"/>
  <c r="AT204" i="22"/>
  <c r="AX204" i="22" s="1"/>
  <c r="Y204" i="22"/>
  <c r="R204" i="22"/>
  <c r="Q204" i="22"/>
  <c r="D204" i="22"/>
  <c r="AY203" i="22"/>
  <c r="AT203" i="22"/>
  <c r="AV203" i="22" s="1"/>
  <c r="Y203" i="22"/>
  <c r="R203" i="22"/>
  <c r="Q203" i="22"/>
  <c r="D203" i="22"/>
  <c r="AY202" i="22"/>
  <c r="BA202" i="22" s="1"/>
  <c r="AT202" i="22"/>
  <c r="Y202" i="22"/>
  <c r="Z202" i="22" s="1"/>
  <c r="R202" i="22"/>
  <c r="Q202" i="22"/>
  <c r="D202" i="22"/>
  <c r="AY201" i="22"/>
  <c r="BA201" i="22" s="1"/>
  <c r="AT201" i="22"/>
  <c r="AW201" i="22" s="1"/>
  <c r="Y201" i="22"/>
  <c r="R201" i="22"/>
  <c r="Q201" i="22"/>
  <c r="D201" i="22"/>
  <c r="AY200" i="22"/>
  <c r="BA200" i="22" s="1"/>
  <c r="AT200" i="22"/>
  <c r="AX200" i="22" s="1"/>
  <c r="Y200" i="22"/>
  <c r="AB200" i="22" s="1"/>
  <c r="R200" i="22"/>
  <c r="Q200" i="22"/>
  <c r="D200" i="22"/>
  <c r="AY199" i="22"/>
  <c r="BA199" i="22" s="1"/>
  <c r="AT199" i="22"/>
  <c r="Y199" i="22"/>
  <c r="R199" i="22"/>
  <c r="Q199" i="22"/>
  <c r="D199" i="22"/>
  <c r="AY198" i="22"/>
  <c r="AZ198" i="22" s="1"/>
  <c r="AT198" i="22"/>
  <c r="Y198" i="22"/>
  <c r="AA198" i="22" s="1"/>
  <c r="R198" i="22"/>
  <c r="Q198" i="22"/>
  <c r="D198" i="22"/>
  <c r="AY197" i="22"/>
  <c r="BA197" i="22" s="1"/>
  <c r="AT197" i="22"/>
  <c r="Y197" i="22"/>
  <c r="AA197" i="22" s="1"/>
  <c r="R197" i="22"/>
  <c r="Q197" i="22"/>
  <c r="D197" i="22"/>
  <c r="AY196" i="22"/>
  <c r="BA196" i="22" s="1"/>
  <c r="AT196" i="22"/>
  <c r="AV196" i="22" s="1"/>
  <c r="Y196" i="22"/>
  <c r="AC196" i="22" s="1"/>
  <c r="R196" i="22"/>
  <c r="Q196" i="22"/>
  <c r="D196" i="22"/>
  <c r="AY195" i="22"/>
  <c r="AT195" i="22"/>
  <c r="AX195" i="22" s="1"/>
  <c r="Y195" i="22"/>
  <c r="Z195" i="22" s="1"/>
  <c r="R195" i="22"/>
  <c r="Q195" i="22"/>
  <c r="D195" i="22"/>
  <c r="AY194" i="22"/>
  <c r="BA194" i="22" s="1"/>
  <c r="AT194" i="22"/>
  <c r="Y194" i="22"/>
  <c r="R194" i="22"/>
  <c r="Q194" i="22"/>
  <c r="D194" i="22"/>
  <c r="AY193" i="22"/>
  <c r="BA193" i="22" s="1"/>
  <c r="AT193" i="22"/>
  <c r="Y193" i="22"/>
  <c r="R193" i="22"/>
  <c r="Q193" i="22"/>
  <c r="D193" i="22"/>
  <c r="AY192" i="22"/>
  <c r="AT192" i="22"/>
  <c r="AU192" i="22" s="1"/>
  <c r="Y192" i="22"/>
  <c r="R192" i="22"/>
  <c r="Q192" i="22"/>
  <c r="D192" i="22"/>
  <c r="AY191" i="22"/>
  <c r="BA191" i="22" s="1"/>
  <c r="AT191" i="22"/>
  <c r="AU191" i="22" s="1"/>
  <c r="Y191" i="22"/>
  <c r="AA191" i="22" s="1"/>
  <c r="R191" i="22"/>
  <c r="Q191" i="22"/>
  <c r="D191" i="22"/>
  <c r="AY190" i="22"/>
  <c r="AT190" i="22"/>
  <c r="Y190" i="22"/>
  <c r="AB190" i="22" s="1"/>
  <c r="R190" i="22"/>
  <c r="Q190" i="22"/>
  <c r="D190" i="22"/>
  <c r="AY189" i="22"/>
  <c r="AT189" i="22"/>
  <c r="AX189" i="22" s="1"/>
  <c r="Y189" i="22"/>
  <c r="AA189" i="22" s="1"/>
  <c r="R189" i="22"/>
  <c r="Q189" i="22"/>
  <c r="D189" i="22"/>
  <c r="AY188" i="22"/>
  <c r="AT188" i="22"/>
  <c r="AX188" i="22" s="1"/>
  <c r="Y188" i="22"/>
  <c r="R188" i="22"/>
  <c r="Q188" i="22"/>
  <c r="D188" i="22"/>
  <c r="AY187" i="22"/>
  <c r="BA187" i="22" s="1"/>
  <c r="AT187" i="22"/>
  <c r="AX187" i="22" s="1"/>
  <c r="Y187" i="22"/>
  <c r="R187" i="22"/>
  <c r="Q187" i="22"/>
  <c r="D187" i="22"/>
  <c r="AY186" i="22"/>
  <c r="AZ186" i="22" s="1"/>
  <c r="AT186" i="22"/>
  <c r="AW186" i="22" s="1"/>
  <c r="Y186" i="22"/>
  <c r="AC186" i="22" s="1"/>
  <c r="R186" i="22"/>
  <c r="Q186" i="22"/>
  <c r="D186" i="22"/>
  <c r="AY185" i="22"/>
  <c r="BA185" i="22" s="1"/>
  <c r="AT185" i="22"/>
  <c r="Y185" i="22"/>
  <c r="R185" i="22"/>
  <c r="Q185" i="22"/>
  <c r="D185" i="22"/>
  <c r="AY184" i="22"/>
  <c r="AT184" i="22"/>
  <c r="AW184" i="22" s="1"/>
  <c r="Y184" i="22"/>
  <c r="AA184" i="22" s="1"/>
  <c r="R184" i="22"/>
  <c r="Q184" i="22"/>
  <c r="D184" i="22"/>
  <c r="AY183" i="22"/>
  <c r="AT183" i="22"/>
  <c r="AX183" i="22" s="1"/>
  <c r="Y183" i="22"/>
  <c r="R183" i="22"/>
  <c r="Q183" i="22"/>
  <c r="D183" i="22"/>
  <c r="AY182" i="22"/>
  <c r="AT182" i="22"/>
  <c r="Y182" i="22"/>
  <c r="Z182" i="22" s="1"/>
  <c r="R182" i="22"/>
  <c r="Q182" i="22"/>
  <c r="D182" i="22"/>
  <c r="AY181" i="22"/>
  <c r="BA181" i="22" s="1"/>
  <c r="AT181" i="22"/>
  <c r="Y181" i="22"/>
  <c r="R181" i="22"/>
  <c r="Q181" i="22"/>
  <c r="D181" i="22"/>
  <c r="AY180" i="22"/>
  <c r="AT180" i="22"/>
  <c r="AV180" i="22" s="1"/>
  <c r="Y180" i="22"/>
  <c r="R180" i="22"/>
  <c r="Q180" i="22"/>
  <c r="D180" i="22"/>
  <c r="AY179" i="22"/>
  <c r="AT179" i="22"/>
  <c r="AU179" i="22" s="1"/>
  <c r="Y179" i="22"/>
  <c r="R179" i="22"/>
  <c r="Q179" i="22"/>
  <c r="D179" i="22"/>
  <c r="AY178" i="22"/>
  <c r="AT178" i="22"/>
  <c r="Y178" i="22"/>
  <c r="R178" i="22"/>
  <c r="Q178" i="22"/>
  <c r="D178" i="22"/>
  <c r="AY177" i="22"/>
  <c r="AT177" i="22"/>
  <c r="AW177" i="22" s="1"/>
  <c r="Y177" i="22"/>
  <c r="R177" i="22"/>
  <c r="Q177" i="22"/>
  <c r="D177" i="22"/>
  <c r="AY176" i="22"/>
  <c r="BA176" i="22" s="1"/>
  <c r="AT176" i="22"/>
  <c r="Y176" i="22"/>
  <c r="AA176" i="22" s="1"/>
  <c r="R176" i="22"/>
  <c r="Q176" i="22"/>
  <c r="D176" i="22"/>
  <c r="AY175" i="22"/>
  <c r="AT175" i="22"/>
  <c r="AX175" i="22" s="1"/>
  <c r="Y175" i="22"/>
  <c r="Z175" i="22" s="1"/>
  <c r="R175" i="22"/>
  <c r="Q175" i="22"/>
  <c r="D175" i="22"/>
  <c r="AY174" i="22"/>
  <c r="AT174" i="22"/>
  <c r="Y174" i="22"/>
  <c r="Z174" i="22" s="1"/>
  <c r="R174" i="22"/>
  <c r="Q174" i="22"/>
  <c r="D174" i="22"/>
  <c r="AY173" i="22"/>
  <c r="AZ173" i="22" s="1"/>
  <c r="AT173" i="22"/>
  <c r="Y173" i="22"/>
  <c r="AA173" i="22" s="1"/>
  <c r="R173" i="22"/>
  <c r="Q173" i="22"/>
  <c r="D173" i="22"/>
  <c r="AY172" i="22"/>
  <c r="AZ172" i="22" s="1"/>
  <c r="AT172" i="22"/>
  <c r="Y172" i="22"/>
  <c r="AB172" i="22" s="1"/>
  <c r="R172" i="22"/>
  <c r="Q172" i="22"/>
  <c r="D172" i="22"/>
  <c r="AY171" i="22"/>
  <c r="AT171" i="22"/>
  <c r="AX171" i="22" s="1"/>
  <c r="Y171" i="22"/>
  <c r="R171" i="22"/>
  <c r="Q171" i="22"/>
  <c r="D171" i="22"/>
  <c r="AY170" i="22"/>
  <c r="AZ170" i="22" s="1"/>
  <c r="AT170" i="22"/>
  <c r="Y170" i="22"/>
  <c r="AB170" i="22" s="1"/>
  <c r="R170" i="22"/>
  <c r="Q170" i="22"/>
  <c r="D170" i="22"/>
  <c r="AY169" i="22"/>
  <c r="BA169" i="22" s="1"/>
  <c r="AT169" i="22"/>
  <c r="AU169" i="22" s="1"/>
  <c r="Y169" i="22"/>
  <c r="AC169" i="22" s="1"/>
  <c r="R169" i="22"/>
  <c r="Q169" i="22"/>
  <c r="D169" i="22"/>
  <c r="AY168" i="22"/>
  <c r="AT168" i="22"/>
  <c r="AX168" i="22" s="1"/>
  <c r="Y168" i="22"/>
  <c r="AA168" i="22" s="1"/>
  <c r="R168" i="22"/>
  <c r="Q168" i="22"/>
  <c r="D168" i="22"/>
  <c r="AY167" i="22"/>
  <c r="AZ167" i="22" s="1"/>
  <c r="AT167" i="22"/>
  <c r="Y167" i="22"/>
  <c r="AB167" i="22" s="1"/>
  <c r="R167" i="22"/>
  <c r="Q167" i="22"/>
  <c r="D167" i="22"/>
  <c r="AY166" i="22"/>
  <c r="BA166" i="22" s="1"/>
  <c r="AT166" i="22"/>
  <c r="AV166" i="22" s="1"/>
  <c r="Y166" i="22"/>
  <c r="AC166" i="22" s="1"/>
  <c r="R166" i="22"/>
  <c r="Q166" i="22"/>
  <c r="D166" i="22"/>
  <c r="AY165" i="22"/>
  <c r="BA165" i="22" s="1"/>
  <c r="AT165" i="22"/>
  <c r="Y165" i="22"/>
  <c r="AA165" i="22" s="1"/>
  <c r="R165" i="22"/>
  <c r="Q165" i="22"/>
  <c r="D165" i="22"/>
  <c r="AY164" i="22"/>
  <c r="AT164" i="22"/>
  <c r="Y164" i="22"/>
  <c r="R164" i="22"/>
  <c r="Q164" i="22"/>
  <c r="D164" i="22"/>
  <c r="AY163" i="22"/>
  <c r="AT163" i="22"/>
  <c r="AV163" i="22" s="1"/>
  <c r="Y163" i="22"/>
  <c r="AC163" i="22" s="1"/>
  <c r="R163" i="22"/>
  <c r="Q163" i="22"/>
  <c r="D163" i="22"/>
  <c r="AY162" i="22"/>
  <c r="BA162" i="22" s="1"/>
  <c r="AT162" i="22"/>
  <c r="AW162" i="22" s="1"/>
  <c r="Y162" i="22"/>
  <c r="R162" i="22"/>
  <c r="Q162" i="22"/>
  <c r="D162" i="22"/>
  <c r="AY161" i="22"/>
  <c r="AZ161" i="22" s="1"/>
  <c r="AT161" i="22"/>
  <c r="AV161" i="22" s="1"/>
  <c r="Y161" i="22"/>
  <c r="AB161" i="22" s="1"/>
  <c r="R161" i="22"/>
  <c r="Q161" i="22"/>
  <c r="D161" i="22"/>
  <c r="AY160" i="22"/>
  <c r="BA160" i="22" s="1"/>
  <c r="AT160" i="22"/>
  <c r="AV160" i="22" s="1"/>
  <c r="Y160" i="22"/>
  <c r="AB160" i="22" s="1"/>
  <c r="R160" i="22"/>
  <c r="Q160" i="22"/>
  <c r="D160" i="22"/>
  <c r="AY159" i="22"/>
  <c r="AT159" i="22"/>
  <c r="Y159" i="22"/>
  <c r="AC159" i="22" s="1"/>
  <c r="R159" i="22"/>
  <c r="Q159" i="22"/>
  <c r="D159" i="22"/>
  <c r="AY158" i="22"/>
  <c r="AZ158" i="22" s="1"/>
  <c r="AT158" i="22"/>
  <c r="Y158" i="22"/>
  <c r="AB158" i="22" s="1"/>
  <c r="R158" i="22"/>
  <c r="Q158" i="22"/>
  <c r="D158" i="22"/>
  <c r="AY157" i="22"/>
  <c r="AZ157" i="22" s="1"/>
  <c r="AT157" i="22"/>
  <c r="AV157" i="22" s="1"/>
  <c r="Y157" i="22"/>
  <c r="AA157" i="22" s="1"/>
  <c r="R157" i="22"/>
  <c r="Q157" i="22"/>
  <c r="D157" i="22"/>
  <c r="AY156" i="22"/>
  <c r="BA156" i="22" s="1"/>
  <c r="AT156" i="22"/>
  <c r="Y156" i="22"/>
  <c r="R156" i="22"/>
  <c r="Q156" i="22"/>
  <c r="D156" i="22"/>
  <c r="AY155" i="22"/>
  <c r="AT155" i="22"/>
  <c r="AX155" i="22" s="1"/>
  <c r="Y155" i="22"/>
  <c r="AB155" i="22" s="1"/>
  <c r="R155" i="22"/>
  <c r="Q155" i="22"/>
  <c r="D155" i="22"/>
  <c r="AY154" i="22"/>
  <c r="AZ154" i="22" s="1"/>
  <c r="AT154" i="22"/>
  <c r="Y154" i="22"/>
  <c r="R154" i="22"/>
  <c r="Q154" i="22"/>
  <c r="D154" i="22"/>
  <c r="AY153" i="22"/>
  <c r="AT153" i="22"/>
  <c r="Y153" i="22"/>
  <c r="R153" i="22"/>
  <c r="Q153" i="22"/>
  <c r="D153" i="22"/>
  <c r="AY152" i="22"/>
  <c r="AT152" i="22"/>
  <c r="AV152" i="22" s="1"/>
  <c r="Y152" i="22"/>
  <c r="R152" i="22"/>
  <c r="Q152" i="22"/>
  <c r="D152" i="22"/>
  <c r="AY151" i="22"/>
  <c r="AZ151" i="22" s="1"/>
  <c r="AT151" i="22"/>
  <c r="AV151" i="22" s="1"/>
  <c r="Y151" i="22"/>
  <c r="AC151" i="22" s="1"/>
  <c r="R151" i="22"/>
  <c r="Q151" i="22"/>
  <c r="D151" i="22"/>
  <c r="AY150" i="22"/>
  <c r="AT150" i="22"/>
  <c r="AX150" i="22" s="1"/>
  <c r="Y150" i="22"/>
  <c r="R150" i="22"/>
  <c r="Q150" i="22"/>
  <c r="D150" i="22"/>
  <c r="AY149" i="22"/>
  <c r="AT149" i="22"/>
  <c r="Y149" i="22"/>
  <c r="R149" i="22"/>
  <c r="Q149" i="22"/>
  <c r="D149" i="22"/>
  <c r="AY148" i="22"/>
  <c r="BA148" i="22" s="1"/>
  <c r="AT148" i="22"/>
  <c r="AX148" i="22" s="1"/>
  <c r="Y148" i="22"/>
  <c r="AC148" i="22" s="1"/>
  <c r="R148" i="22"/>
  <c r="Q148" i="22"/>
  <c r="D148" i="22"/>
  <c r="AY147" i="22"/>
  <c r="BA147" i="22" s="1"/>
  <c r="AT147" i="22"/>
  <c r="AW147" i="22" s="1"/>
  <c r="Y147" i="22"/>
  <c r="R147" i="22"/>
  <c r="Q147" i="22"/>
  <c r="D147" i="22"/>
  <c r="AY146" i="22"/>
  <c r="AT146" i="22"/>
  <c r="Y146" i="22"/>
  <c r="Z146" i="22" s="1"/>
  <c r="R146" i="22"/>
  <c r="Q146" i="22"/>
  <c r="D146" i="22"/>
  <c r="AY145" i="22"/>
  <c r="AT145" i="22"/>
  <c r="Y145" i="22"/>
  <c r="Z145" i="22" s="1"/>
  <c r="R145" i="22"/>
  <c r="Q145" i="22"/>
  <c r="D145" i="22"/>
  <c r="AY144" i="22"/>
  <c r="AT144" i="22"/>
  <c r="AV144" i="22" s="1"/>
  <c r="Y144" i="22"/>
  <c r="AA144" i="22" s="1"/>
  <c r="R144" i="22"/>
  <c r="Q144" i="22"/>
  <c r="D144" i="22"/>
  <c r="AY143" i="22"/>
  <c r="AT143" i="22"/>
  <c r="AU143" i="22" s="1"/>
  <c r="Y143" i="22"/>
  <c r="Z143" i="22" s="1"/>
  <c r="R143" i="22"/>
  <c r="Q143" i="22"/>
  <c r="D143" i="22"/>
  <c r="AY142" i="22"/>
  <c r="AZ142" i="22" s="1"/>
  <c r="AT142" i="22"/>
  <c r="Y142" i="22"/>
  <c r="R142" i="22"/>
  <c r="Q142" i="22"/>
  <c r="D142" i="22"/>
  <c r="AY141" i="22"/>
  <c r="AT141" i="22"/>
  <c r="AV141" i="22" s="1"/>
  <c r="Y141" i="22"/>
  <c r="AB141" i="22" s="1"/>
  <c r="R141" i="22"/>
  <c r="Q141" i="22"/>
  <c r="D141" i="22"/>
  <c r="AY140" i="22"/>
  <c r="AZ140" i="22" s="1"/>
  <c r="AT140" i="22"/>
  <c r="Y140" i="22"/>
  <c r="R140" i="22"/>
  <c r="Q140" i="22"/>
  <c r="D140" i="22"/>
  <c r="AY139" i="22"/>
  <c r="AZ139" i="22" s="1"/>
  <c r="AT139" i="22"/>
  <c r="AW139" i="22" s="1"/>
  <c r="Y139" i="22"/>
  <c r="R139" i="22"/>
  <c r="Q139" i="22"/>
  <c r="D139" i="22"/>
  <c r="AY138" i="22"/>
  <c r="AT138" i="22"/>
  <c r="AX138" i="22" s="1"/>
  <c r="Y138" i="22"/>
  <c r="R138" i="22"/>
  <c r="Q138" i="22"/>
  <c r="D138" i="22"/>
  <c r="AY137" i="22"/>
  <c r="AZ137" i="22" s="1"/>
  <c r="AT137" i="22"/>
  <c r="AX137" i="22" s="1"/>
  <c r="Y137" i="22"/>
  <c r="R137" i="22"/>
  <c r="Q137" i="22"/>
  <c r="D137" i="22"/>
  <c r="AY136" i="22"/>
  <c r="AT136" i="22"/>
  <c r="AV136" i="22" s="1"/>
  <c r="Y136" i="22"/>
  <c r="AA136" i="22" s="1"/>
  <c r="R136" i="22"/>
  <c r="Q136" i="22"/>
  <c r="D136" i="22"/>
  <c r="AY135" i="22"/>
  <c r="AT135" i="22"/>
  <c r="AW135" i="22" s="1"/>
  <c r="Y135" i="22"/>
  <c r="AB135" i="22" s="1"/>
  <c r="R135" i="22"/>
  <c r="Q135" i="22"/>
  <c r="D135" i="22"/>
  <c r="AY134" i="22"/>
  <c r="AT134" i="22"/>
  <c r="AX134" i="22" s="1"/>
  <c r="Y134" i="22"/>
  <c r="R134" i="22"/>
  <c r="Q134" i="22"/>
  <c r="D134" i="22"/>
  <c r="AY133" i="22"/>
  <c r="BA133" i="22" s="1"/>
  <c r="AT133" i="22"/>
  <c r="AX133" i="22" s="1"/>
  <c r="Y133" i="22"/>
  <c r="R133" i="22"/>
  <c r="Q133" i="22"/>
  <c r="D133" i="22"/>
  <c r="AY132" i="22"/>
  <c r="BA132" i="22" s="1"/>
  <c r="AT132" i="22"/>
  <c r="AX132" i="22" s="1"/>
  <c r="Y132" i="22"/>
  <c r="Z132" i="22" s="1"/>
  <c r="R132" i="22"/>
  <c r="Q132" i="22"/>
  <c r="D132" i="22"/>
  <c r="AY131" i="22"/>
  <c r="AT131" i="22"/>
  <c r="AU131" i="22" s="1"/>
  <c r="Y131" i="22"/>
  <c r="R131" i="22"/>
  <c r="Q131" i="22"/>
  <c r="D131" i="22"/>
  <c r="AY130" i="22"/>
  <c r="AT130" i="22"/>
  <c r="Y130" i="22"/>
  <c r="R130" i="22"/>
  <c r="Q130" i="22"/>
  <c r="D130" i="22"/>
  <c r="AY129" i="22"/>
  <c r="AT129" i="22"/>
  <c r="AV129" i="22" s="1"/>
  <c r="Y129" i="22"/>
  <c r="AB129" i="22" s="1"/>
  <c r="R129" i="22"/>
  <c r="Q129" i="22"/>
  <c r="D129" i="22"/>
  <c r="AY128" i="22"/>
  <c r="AZ128" i="22" s="1"/>
  <c r="AT128" i="22"/>
  <c r="AU128" i="22" s="1"/>
  <c r="Y128" i="22"/>
  <c r="AB128" i="22" s="1"/>
  <c r="R128" i="22"/>
  <c r="Q128" i="22"/>
  <c r="D128" i="22"/>
  <c r="AY127" i="22"/>
  <c r="AT127" i="22"/>
  <c r="AW127" i="22" s="1"/>
  <c r="Y127" i="22"/>
  <c r="R127" i="22"/>
  <c r="Q127" i="22"/>
  <c r="D127" i="22"/>
  <c r="AY126" i="22"/>
  <c r="AZ126" i="22" s="1"/>
  <c r="AT126" i="22"/>
  <c r="AV126" i="22" s="1"/>
  <c r="Y126" i="22"/>
  <c r="R126" i="22"/>
  <c r="Q126" i="22"/>
  <c r="D126" i="22"/>
  <c r="AY125" i="22"/>
  <c r="AT125" i="22"/>
  <c r="Y125" i="22"/>
  <c r="AA125" i="22" s="1"/>
  <c r="R125" i="22"/>
  <c r="Q125" i="22"/>
  <c r="D125" i="22"/>
  <c r="AY124" i="22"/>
  <c r="AT124" i="22"/>
  <c r="AV124" i="22" s="1"/>
  <c r="Y124" i="22"/>
  <c r="R124" i="22"/>
  <c r="Q124" i="22"/>
  <c r="D124" i="22"/>
  <c r="AY123" i="22"/>
  <c r="AZ123" i="22" s="1"/>
  <c r="AT123" i="22"/>
  <c r="AX123" i="22" s="1"/>
  <c r="Y123" i="22"/>
  <c r="R123" i="22"/>
  <c r="Q123" i="22"/>
  <c r="D123" i="22"/>
  <c r="AY122" i="22"/>
  <c r="AT122" i="22"/>
  <c r="Y122" i="22"/>
  <c r="AA122" i="22" s="1"/>
  <c r="R122" i="22"/>
  <c r="Q122" i="22"/>
  <c r="D122" i="22"/>
  <c r="AY121" i="22"/>
  <c r="AZ121" i="22" s="1"/>
  <c r="AT121" i="22"/>
  <c r="AW121" i="22" s="1"/>
  <c r="Y121" i="22"/>
  <c r="AB121" i="22" s="1"/>
  <c r="R121" i="22"/>
  <c r="Q121" i="22"/>
  <c r="D121" i="22"/>
  <c r="AY120" i="22"/>
  <c r="AZ120" i="22" s="1"/>
  <c r="AT120" i="22"/>
  <c r="AW120" i="22" s="1"/>
  <c r="Y120" i="22"/>
  <c r="AC120" i="22" s="1"/>
  <c r="R120" i="22"/>
  <c r="Q120" i="22"/>
  <c r="D120" i="22"/>
  <c r="AY119" i="22"/>
  <c r="BA119" i="22" s="1"/>
  <c r="AT119" i="22"/>
  <c r="AW119" i="22" s="1"/>
  <c r="Y119" i="22"/>
  <c r="R119" i="22"/>
  <c r="Q119" i="22"/>
  <c r="D119" i="22"/>
  <c r="AY118" i="22"/>
  <c r="BA118" i="22" s="1"/>
  <c r="AT118" i="22"/>
  <c r="AU118" i="22" s="1"/>
  <c r="Y118" i="22"/>
  <c r="Z118" i="22" s="1"/>
  <c r="R118" i="22"/>
  <c r="Q118" i="22"/>
  <c r="D118" i="22"/>
  <c r="AY117" i="22"/>
  <c r="BA117" i="22" s="1"/>
  <c r="AT117" i="22"/>
  <c r="AX117" i="22" s="1"/>
  <c r="Y117" i="22"/>
  <c r="AB117" i="22" s="1"/>
  <c r="R117" i="22"/>
  <c r="Q117" i="22"/>
  <c r="D117" i="22"/>
  <c r="AY116" i="22"/>
  <c r="BA116" i="22" s="1"/>
  <c r="AT116" i="22"/>
  <c r="AV116" i="22" s="1"/>
  <c r="Y116" i="22"/>
  <c r="Z116" i="22" s="1"/>
  <c r="R116" i="22"/>
  <c r="Q116" i="22"/>
  <c r="D116" i="22"/>
  <c r="AY115" i="22"/>
  <c r="BA115" i="22" s="1"/>
  <c r="AT115" i="22"/>
  <c r="AX115" i="22" s="1"/>
  <c r="Y115" i="22"/>
  <c r="AC115" i="22" s="1"/>
  <c r="R115" i="22"/>
  <c r="Q115" i="22"/>
  <c r="D115" i="22"/>
  <c r="AY114" i="22"/>
  <c r="AZ114" i="22" s="1"/>
  <c r="AT114" i="22"/>
  <c r="Y114" i="22"/>
  <c r="AC114" i="22" s="1"/>
  <c r="R114" i="22"/>
  <c r="Q114" i="22"/>
  <c r="D114" i="22"/>
  <c r="AY113" i="22"/>
  <c r="BA113" i="22" s="1"/>
  <c r="AT113" i="22"/>
  <c r="Y113" i="22"/>
  <c r="AB113" i="22" s="1"/>
  <c r="R113" i="22"/>
  <c r="Q113" i="22"/>
  <c r="D113" i="22"/>
  <c r="AY112" i="22"/>
  <c r="BA112" i="22" s="1"/>
  <c r="AT112" i="22"/>
  <c r="Y112" i="22"/>
  <c r="R112" i="22"/>
  <c r="Q112" i="22"/>
  <c r="D112" i="22"/>
  <c r="AY111" i="22"/>
  <c r="AT111" i="22"/>
  <c r="Y111" i="22"/>
  <c r="AB111" i="22" s="1"/>
  <c r="R111" i="22"/>
  <c r="Q111" i="22"/>
  <c r="D111" i="22"/>
  <c r="AY110" i="22"/>
  <c r="BA110" i="22" s="1"/>
  <c r="AT110" i="22"/>
  <c r="Y110" i="22"/>
  <c r="AC110" i="22" s="1"/>
  <c r="R110" i="22"/>
  <c r="Q110" i="22"/>
  <c r="D110" i="22"/>
  <c r="AY109" i="22"/>
  <c r="BA109" i="22" s="1"/>
  <c r="AT109" i="22"/>
  <c r="AX109" i="22" s="1"/>
  <c r="Y109" i="22"/>
  <c r="AC109" i="22" s="1"/>
  <c r="R109" i="22"/>
  <c r="Q109" i="22"/>
  <c r="D109" i="22"/>
  <c r="AY108" i="22"/>
  <c r="AZ108" i="22" s="1"/>
  <c r="AT108" i="22"/>
  <c r="Y108" i="22"/>
  <c r="R108" i="22"/>
  <c r="Q108" i="22"/>
  <c r="D108" i="22"/>
  <c r="AY107" i="22"/>
  <c r="AZ107" i="22" s="1"/>
  <c r="AT107" i="22"/>
  <c r="AU107" i="22" s="1"/>
  <c r="Y107" i="22"/>
  <c r="AC107" i="22" s="1"/>
  <c r="R107" i="22"/>
  <c r="Q107" i="22"/>
  <c r="D107" i="22"/>
  <c r="AY106" i="22"/>
  <c r="BA106" i="22" s="1"/>
  <c r="AT106" i="22"/>
  <c r="Y106" i="22"/>
  <c r="Z106" i="22" s="1"/>
  <c r="R106" i="22"/>
  <c r="Q106" i="22"/>
  <c r="D106" i="22"/>
  <c r="AY105" i="22"/>
  <c r="AT105" i="22"/>
  <c r="AX105" i="22" s="1"/>
  <c r="Y105" i="22"/>
  <c r="AA105" i="22" s="1"/>
  <c r="R105" i="22"/>
  <c r="Q105" i="22"/>
  <c r="D105" i="22"/>
  <c r="AY104" i="22"/>
  <c r="AT104" i="22"/>
  <c r="Y104" i="22"/>
  <c r="Z104" i="22" s="1"/>
  <c r="R104" i="22"/>
  <c r="Q104" i="22"/>
  <c r="D104" i="22"/>
  <c r="AY103" i="22"/>
  <c r="AT103" i="22"/>
  <c r="Y103" i="22"/>
  <c r="AA103" i="22" s="1"/>
  <c r="R103" i="22"/>
  <c r="Q103" i="22"/>
  <c r="D103" i="22"/>
  <c r="AY102" i="22"/>
  <c r="AT102" i="22"/>
  <c r="Y102" i="22"/>
  <c r="AB102" i="22" s="1"/>
  <c r="R102" i="22"/>
  <c r="Q102" i="22"/>
  <c r="D102" i="22"/>
  <c r="AY101" i="22"/>
  <c r="AT101" i="22"/>
  <c r="AV101" i="22" s="1"/>
  <c r="Y101" i="22"/>
  <c r="R101" i="22"/>
  <c r="Q101" i="22"/>
  <c r="D101" i="22"/>
  <c r="AY100" i="22"/>
  <c r="AT100" i="22"/>
  <c r="AX100" i="22" s="1"/>
  <c r="Y100" i="22"/>
  <c r="AB100" i="22" s="1"/>
  <c r="R100" i="22"/>
  <c r="Q100" i="22"/>
  <c r="D100" i="22"/>
  <c r="AY99" i="22"/>
  <c r="AZ99" i="22" s="1"/>
  <c r="AT99" i="22"/>
  <c r="AW99" i="22" s="1"/>
  <c r="Y99" i="22"/>
  <c r="R99" i="22"/>
  <c r="Q99" i="22"/>
  <c r="D99" i="22"/>
  <c r="AY98" i="22"/>
  <c r="AT98" i="22"/>
  <c r="Y98" i="22"/>
  <c r="R98" i="22"/>
  <c r="Q98" i="22"/>
  <c r="D98" i="22"/>
  <c r="AY97" i="22"/>
  <c r="AZ97" i="22" s="1"/>
  <c r="AT97" i="22"/>
  <c r="AX97" i="22" s="1"/>
  <c r="Y97" i="22"/>
  <c r="AB97" i="22" s="1"/>
  <c r="R97" i="22"/>
  <c r="Q97" i="22"/>
  <c r="D97" i="22"/>
  <c r="AY96" i="22"/>
  <c r="AZ96" i="22" s="1"/>
  <c r="AT96" i="22"/>
  <c r="AW96" i="22" s="1"/>
  <c r="Y96" i="22"/>
  <c r="R96" i="22"/>
  <c r="Q96" i="22"/>
  <c r="D96" i="22"/>
  <c r="AY95" i="22"/>
  <c r="AT95" i="22"/>
  <c r="Y95" i="22"/>
  <c r="AA95" i="22" s="1"/>
  <c r="R95" i="22"/>
  <c r="Q95" i="22"/>
  <c r="D95" i="22"/>
  <c r="AY94" i="22"/>
  <c r="AZ94" i="22" s="1"/>
  <c r="AT94" i="22"/>
  <c r="AW94" i="22" s="1"/>
  <c r="Y94" i="22"/>
  <c r="R94" i="22"/>
  <c r="Q94" i="22"/>
  <c r="D94" i="22"/>
  <c r="AY93" i="22"/>
  <c r="BA93" i="22" s="1"/>
  <c r="AT93" i="22"/>
  <c r="Y93" i="22"/>
  <c r="AB93" i="22" s="1"/>
  <c r="R93" i="22"/>
  <c r="Q93" i="22"/>
  <c r="D93" i="22"/>
  <c r="AY92" i="22"/>
  <c r="AT92" i="22"/>
  <c r="AU92" i="22" s="1"/>
  <c r="Y92" i="22"/>
  <c r="Z92" i="22" s="1"/>
  <c r="R92" i="22"/>
  <c r="Q92" i="22"/>
  <c r="D92" i="22"/>
  <c r="AY91" i="22"/>
  <c r="AZ91" i="22" s="1"/>
  <c r="AT91" i="22"/>
  <c r="AX91" i="22" s="1"/>
  <c r="Y91" i="22"/>
  <c r="AC91" i="22" s="1"/>
  <c r="R91" i="22"/>
  <c r="Q91" i="22"/>
  <c r="D91" i="22"/>
  <c r="AY90" i="22"/>
  <c r="AT90" i="22"/>
  <c r="Y90" i="22"/>
  <c r="R90" i="22"/>
  <c r="Q90" i="22"/>
  <c r="D90" i="22"/>
  <c r="AY89" i="22"/>
  <c r="AT89" i="22"/>
  <c r="Y89" i="22"/>
  <c r="R89" i="22"/>
  <c r="Q89" i="22"/>
  <c r="D89" i="22"/>
  <c r="AY88" i="22"/>
  <c r="AZ88" i="22" s="1"/>
  <c r="AT88" i="22"/>
  <c r="AW88" i="22" s="1"/>
  <c r="Y88" i="22"/>
  <c r="AA88" i="22" s="1"/>
  <c r="R88" i="22"/>
  <c r="Q88" i="22"/>
  <c r="D88" i="22"/>
  <c r="AY87" i="22"/>
  <c r="AT87" i="22"/>
  <c r="AU87" i="22" s="1"/>
  <c r="Y87" i="22"/>
  <c r="R87" i="22"/>
  <c r="Q87" i="22"/>
  <c r="D87" i="22"/>
  <c r="AY86" i="22"/>
  <c r="AZ86" i="22" s="1"/>
  <c r="AT86" i="22"/>
  <c r="AW86" i="22" s="1"/>
  <c r="Y86" i="22"/>
  <c r="AC86" i="22" s="1"/>
  <c r="R86" i="22"/>
  <c r="Q86" i="22"/>
  <c r="D86" i="22"/>
  <c r="AY85" i="22"/>
  <c r="AT85" i="22"/>
  <c r="AX85" i="22" s="1"/>
  <c r="Y85" i="22"/>
  <c r="AA85" i="22" s="1"/>
  <c r="R85" i="22"/>
  <c r="Q85" i="22"/>
  <c r="D85" i="22"/>
  <c r="AY84" i="22"/>
  <c r="AZ84" i="22" s="1"/>
  <c r="AT84" i="22"/>
  <c r="AV84" i="22" s="1"/>
  <c r="Y84" i="22"/>
  <c r="Z84" i="22" s="1"/>
  <c r="R84" i="22"/>
  <c r="Q84" i="22"/>
  <c r="D84" i="22"/>
  <c r="AY83" i="22"/>
  <c r="AZ83" i="22" s="1"/>
  <c r="AT83" i="22"/>
  <c r="AV83" i="22" s="1"/>
  <c r="Y83" i="22"/>
  <c r="R83" i="22"/>
  <c r="Q83" i="22"/>
  <c r="D83" i="22"/>
  <c r="AY82" i="22"/>
  <c r="AT82" i="22"/>
  <c r="Y82" i="22"/>
  <c r="Z82" i="22" s="1"/>
  <c r="R82" i="22"/>
  <c r="Q82" i="22"/>
  <c r="D82" i="22"/>
  <c r="AY81" i="22"/>
  <c r="AT81" i="22"/>
  <c r="Y81" i="22"/>
  <c r="R81" i="22"/>
  <c r="Q81" i="22"/>
  <c r="D81" i="22"/>
  <c r="AY80" i="22"/>
  <c r="AT80" i="22"/>
  <c r="Y80" i="22"/>
  <c r="Z80" i="22" s="1"/>
  <c r="R80" i="22"/>
  <c r="Q80" i="22"/>
  <c r="D80" i="22"/>
  <c r="AY79" i="22"/>
  <c r="AZ79" i="22" s="1"/>
  <c r="AT79" i="22"/>
  <c r="Y79" i="22"/>
  <c r="AC79" i="22" s="1"/>
  <c r="R79" i="22"/>
  <c r="Q79" i="22"/>
  <c r="D79" i="22"/>
  <c r="AY78" i="22"/>
  <c r="AZ78" i="22" s="1"/>
  <c r="AT78" i="22"/>
  <c r="AW78" i="22" s="1"/>
  <c r="Y78" i="22"/>
  <c r="R78" i="22"/>
  <c r="Q78" i="22"/>
  <c r="D78" i="22"/>
  <c r="AY77" i="22"/>
  <c r="AT77" i="22"/>
  <c r="AX77" i="22" s="1"/>
  <c r="Y77" i="22"/>
  <c r="AB77" i="22" s="1"/>
  <c r="R77" i="22"/>
  <c r="Q77" i="22"/>
  <c r="D77" i="22"/>
  <c r="AY76" i="22"/>
  <c r="BA76" i="22" s="1"/>
  <c r="AT76" i="22"/>
  <c r="Y76" i="22"/>
  <c r="AA76" i="22" s="1"/>
  <c r="R76" i="22"/>
  <c r="Q76" i="22"/>
  <c r="D76" i="22"/>
  <c r="AY75" i="22"/>
  <c r="AZ75" i="22" s="1"/>
  <c r="AT75" i="22"/>
  <c r="Y75" i="22"/>
  <c r="R75" i="22"/>
  <c r="Q75" i="22"/>
  <c r="D75" i="22"/>
  <c r="AY74" i="22"/>
  <c r="BA74" i="22" s="1"/>
  <c r="AT74" i="22"/>
  <c r="AV74" i="22" s="1"/>
  <c r="Y74" i="22"/>
  <c r="R74" i="22"/>
  <c r="Q74" i="22"/>
  <c r="D74" i="22"/>
  <c r="AY73" i="22"/>
  <c r="AT73" i="22"/>
  <c r="Y73" i="22"/>
  <c r="AC73" i="22" s="1"/>
  <c r="R73" i="22"/>
  <c r="Q73" i="22"/>
  <c r="D73" i="22"/>
  <c r="AY72" i="22"/>
  <c r="AZ72" i="22" s="1"/>
  <c r="AT72" i="22"/>
  <c r="AV72" i="22" s="1"/>
  <c r="Y72" i="22"/>
  <c r="AA72" i="22" s="1"/>
  <c r="R72" i="22"/>
  <c r="Q72" i="22"/>
  <c r="D72" i="22"/>
  <c r="AY71" i="22"/>
  <c r="AT71" i="22"/>
  <c r="AU71" i="22" s="1"/>
  <c r="Y71" i="22"/>
  <c r="AC71" i="22" s="1"/>
  <c r="R71" i="22"/>
  <c r="Q71" i="22"/>
  <c r="D71" i="22"/>
  <c r="AY70" i="22"/>
  <c r="AZ70" i="22" s="1"/>
  <c r="AT70" i="22"/>
  <c r="Y70" i="22"/>
  <c r="R70" i="22"/>
  <c r="Q70" i="22"/>
  <c r="D70" i="22"/>
  <c r="AY69" i="22"/>
  <c r="BA69" i="22" s="1"/>
  <c r="AT69" i="22"/>
  <c r="Y69" i="22"/>
  <c r="AB69" i="22" s="1"/>
  <c r="R69" i="22"/>
  <c r="Q69" i="22"/>
  <c r="D69" i="22"/>
  <c r="AY68" i="22"/>
  <c r="AT68" i="22"/>
  <c r="AU68" i="22" s="1"/>
  <c r="Y68" i="22"/>
  <c r="R68" i="22"/>
  <c r="Q68" i="22"/>
  <c r="D68" i="22"/>
  <c r="AY67" i="22"/>
  <c r="AZ67" i="22" s="1"/>
  <c r="AT67" i="22"/>
  <c r="AV67" i="22" s="1"/>
  <c r="Y67" i="22"/>
  <c r="Z67" i="22" s="1"/>
  <c r="R67" i="22"/>
  <c r="Q67" i="22"/>
  <c r="D67" i="22"/>
  <c r="AY66" i="22"/>
  <c r="BA66" i="22" s="1"/>
  <c r="AT66" i="22"/>
  <c r="AX66" i="22" s="1"/>
  <c r="Y66" i="22"/>
  <c r="AA66" i="22" s="1"/>
  <c r="R66" i="22"/>
  <c r="Q66" i="22"/>
  <c r="D66" i="22"/>
  <c r="AY65" i="22"/>
  <c r="AZ65" i="22" s="1"/>
  <c r="AT65" i="22"/>
  <c r="AU65" i="22" s="1"/>
  <c r="Y65" i="22"/>
  <c r="AB65" i="22" s="1"/>
  <c r="R65" i="22"/>
  <c r="Q65" i="22"/>
  <c r="D65" i="22"/>
  <c r="AY64" i="22"/>
  <c r="BA64" i="22" s="1"/>
  <c r="AT64" i="22"/>
  <c r="Y64" i="22"/>
  <c r="AB64" i="22" s="1"/>
  <c r="R64" i="22"/>
  <c r="Q64" i="22"/>
  <c r="D64" i="22"/>
  <c r="AY63" i="22"/>
  <c r="BA63" i="22" s="1"/>
  <c r="AT63" i="22"/>
  <c r="AV63" i="22" s="1"/>
  <c r="Y63" i="22"/>
  <c r="Z63" i="22" s="1"/>
  <c r="R63" i="22"/>
  <c r="Q63" i="22"/>
  <c r="D63" i="22"/>
  <c r="AY62" i="22"/>
  <c r="BA62" i="22" s="1"/>
  <c r="AT62" i="22"/>
  <c r="AW62" i="22" s="1"/>
  <c r="Y62" i="22"/>
  <c r="AB62" i="22" s="1"/>
  <c r="R62" i="22"/>
  <c r="Q62" i="22"/>
  <c r="D62" i="22"/>
  <c r="AY61" i="22"/>
  <c r="AZ61" i="22" s="1"/>
  <c r="AT61" i="22"/>
  <c r="Y61" i="22"/>
  <c r="AA61" i="22" s="1"/>
  <c r="R61" i="22"/>
  <c r="Q61" i="22"/>
  <c r="D61" i="22"/>
  <c r="AY60" i="22"/>
  <c r="BA60" i="22" s="1"/>
  <c r="AT60" i="22"/>
  <c r="AX60" i="22" s="1"/>
  <c r="Y60" i="22"/>
  <c r="AA60" i="22" s="1"/>
  <c r="R60" i="22"/>
  <c r="Q60" i="22"/>
  <c r="D60" i="22"/>
  <c r="AY59" i="22"/>
  <c r="AT59" i="22"/>
  <c r="AU59" i="22" s="1"/>
  <c r="Y59" i="22"/>
  <c r="AC59" i="22" s="1"/>
  <c r="R59" i="22"/>
  <c r="Q59" i="22"/>
  <c r="D59" i="22"/>
  <c r="AY58" i="22"/>
  <c r="AZ58" i="22" s="1"/>
  <c r="AT58" i="22"/>
  <c r="AW58" i="22" s="1"/>
  <c r="Y58" i="22"/>
  <c r="R58" i="22"/>
  <c r="Q58" i="22"/>
  <c r="D58" i="22"/>
  <c r="AY57" i="22"/>
  <c r="BA57" i="22" s="1"/>
  <c r="AT57" i="22"/>
  <c r="AV57" i="22" s="1"/>
  <c r="Y57" i="22"/>
  <c r="Z57" i="22" s="1"/>
  <c r="R57" i="22"/>
  <c r="Q57" i="22"/>
  <c r="D57" i="22"/>
  <c r="AY56" i="22"/>
  <c r="BA56" i="22" s="1"/>
  <c r="AT56" i="22"/>
  <c r="AU56" i="22" s="1"/>
  <c r="Y56" i="22"/>
  <c r="R56" i="22"/>
  <c r="Q56" i="22"/>
  <c r="D56" i="22"/>
  <c r="AY55" i="22"/>
  <c r="AT55" i="22"/>
  <c r="AV55" i="22" s="1"/>
  <c r="Y55" i="22"/>
  <c r="AC55" i="22" s="1"/>
  <c r="R55" i="22"/>
  <c r="Q55" i="22"/>
  <c r="D55" i="22"/>
  <c r="AY54" i="22"/>
  <c r="BA54" i="22" s="1"/>
  <c r="AT54" i="22"/>
  <c r="Y54" i="22"/>
  <c r="AC54" i="22" s="1"/>
  <c r="R54" i="22"/>
  <c r="Q54" i="22"/>
  <c r="D54" i="22"/>
  <c r="AY53" i="22"/>
  <c r="AZ53" i="22" s="1"/>
  <c r="AT53" i="22"/>
  <c r="Y53" i="22"/>
  <c r="Z53" i="22" s="1"/>
  <c r="R53" i="22"/>
  <c r="Q53" i="22"/>
  <c r="D53" i="22"/>
  <c r="AY52" i="22"/>
  <c r="AZ52" i="22" s="1"/>
  <c r="AT52" i="22"/>
  <c r="AV52" i="22" s="1"/>
  <c r="Y52" i="22"/>
  <c r="AC52" i="22" s="1"/>
  <c r="R52" i="22"/>
  <c r="Q52" i="22"/>
  <c r="D52" i="22"/>
  <c r="AY51" i="22"/>
  <c r="BA51" i="22" s="1"/>
  <c r="AT51" i="22"/>
  <c r="AV51" i="22" s="1"/>
  <c r="Y51" i="22"/>
  <c r="AB51" i="22" s="1"/>
  <c r="R51" i="22"/>
  <c r="Q51" i="22"/>
  <c r="D51" i="22"/>
  <c r="AY50" i="22"/>
  <c r="BA50" i="22" s="1"/>
  <c r="AT50" i="22"/>
  <c r="AV50" i="22" s="1"/>
  <c r="Y50" i="22"/>
  <c r="AC50" i="22" s="1"/>
  <c r="R50" i="22"/>
  <c r="Q50" i="22"/>
  <c r="D50" i="22"/>
  <c r="AY49" i="22"/>
  <c r="AZ49" i="22" s="1"/>
  <c r="AT49" i="22"/>
  <c r="Y49" i="22"/>
  <c r="AC49" i="22" s="1"/>
  <c r="R49" i="22"/>
  <c r="Q49" i="22"/>
  <c r="D49" i="22"/>
  <c r="AY48" i="22"/>
  <c r="BA48" i="22" s="1"/>
  <c r="AT48" i="22"/>
  <c r="Y48" i="22"/>
  <c r="Z48" i="22" s="1"/>
  <c r="R48" i="22"/>
  <c r="Q48" i="22"/>
  <c r="D48" i="22"/>
  <c r="AY47" i="22"/>
  <c r="AZ47" i="22" s="1"/>
  <c r="AT47" i="22"/>
  <c r="AV47" i="22" s="1"/>
  <c r="Y47" i="22"/>
  <c r="R47" i="22"/>
  <c r="Q47" i="22"/>
  <c r="D47" i="22"/>
  <c r="AY46" i="22"/>
  <c r="BA46" i="22" s="1"/>
  <c r="AT46" i="22"/>
  <c r="AV46" i="22" s="1"/>
  <c r="Y46" i="22"/>
  <c r="AC46" i="22" s="1"/>
  <c r="R46" i="22"/>
  <c r="Q46" i="22"/>
  <c r="D46" i="22"/>
  <c r="AY45" i="22"/>
  <c r="BA45" i="22" s="1"/>
  <c r="AT45" i="22"/>
  <c r="AW45" i="22" s="1"/>
  <c r="Y45" i="22"/>
  <c r="AC45" i="22" s="1"/>
  <c r="R45" i="22"/>
  <c r="Q45" i="22"/>
  <c r="D45" i="22"/>
  <c r="AY44" i="22"/>
  <c r="AZ44" i="22" s="1"/>
  <c r="AT44" i="22"/>
  <c r="AX44" i="22" s="1"/>
  <c r="Y44" i="22"/>
  <c r="AA44" i="22" s="1"/>
  <c r="R44" i="22"/>
  <c r="Q44" i="22"/>
  <c r="D44" i="22"/>
  <c r="AY43" i="22"/>
  <c r="AZ43" i="22" s="1"/>
  <c r="AT43" i="22"/>
  <c r="Y43" i="22"/>
  <c r="AC43" i="22" s="1"/>
  <c r="R43" i="22"/>
  <c r="Q43" i="22"/>
  <c r="D43" i="22"/>
  <c r="AY42" i="22"/>
  <c r="BA42" i="22" s="1"/>
  <c r="AT42" i="22"/>
  <c r="AX42" i="22" s="1"/>
  <c r="Y42" i="22"/>
  <c r="Z42" i="22" s="1"/>
  <c r="R42" i="22"/>
  <c r="Q42" i="22"/>
  <c r="D42" i="22"/>
  <c r="AY41" i="22"/>
  <c r="BA41" i="22" s="1"/>
  <c r="AT41" i="22"/>
  <c r="Y41" i="22"/>
  <c r="Z41" i="22" s="1"/>
  <c r="R41" i="22"/>
  <c r="Q41" i="22"/>
  <c r="D41" i="22"/>
  <c r="AY40" i="22"/>
  <c r="AZ40" i="22" s="1"/>
  <c r="AT40" i="22"/>
  <c r="AV40" i="22" s="1"/>
  <c r="Y40" i="22"/>
  <c r="AC40" i="22" s="1"/>
  <c r="R40" i="22"/>
  <c r="Q40" i="22"/>
  <c r="D40" i="22"/>
  <c r="AY39" i="22"/>
  <c r="BA39" i="22" s="1"/>
  <c r="AT39" i="22"/>
  <c r="AX39" i="22" s="1"/>
  <c r="Y39" i="22"/>
  <c r="AC39" i="22" s="1"/>
  <c r="R39" i="22"/>
  <c r="Q39" i="22"/>
  <c r="D39" i="22"/>
  <c r="AY38" i="22"/>
  <c r="AZ38" i="22" s="1"/>
  <c r="AT38" i="22"/>
  <c r="AX38" i="22" s="1"/>
  <c r="Y38" i="22"/>
  <c r="AC38" i="22" s="1"/>
  <c r="R38" i="22"/>
  <c r="Q38" i="22"/>
  <c r="D38" i="22"/>
  <c r="AY37" i="22"/>
  <c r="BA37" i="22" s="1"/>
  <c r="AT37" i="22"/>
  <c r="AV37" i="22" s="1"/>
  <c r="Y37" i="22"/>
  <c r="AC37" i="22" s="1"/>
  <c r="R37" i="22"/>
  <c r="Q37" i="22"/>
  <c r="D37" i="22"/>
  <c r="AY36" i="22"/>
  <c r="BA36" i="22" s="1"/>
  <c r="AT36" i="22"/>
  <c r="AV36" i="22" s="1"/>
  <c r="Y36" i="22"/>
  <c r="Z36" i="22" s="1"/>
  <c r="R36" i="22"/>
  <c r="Q36" i="22"/>
  <c r="D36" i="22"/>
  <c r="AY35" i="22"/>
  <c r="AZ35" i="22" s="1"/>
  <c r="AT35" i="22"/>
  <c r="AX35" i="22" s="1"/>
  <c r="Y35" i="22"/>
  <c r="AB35" i="22" s="1"/>
  <c r="R35" i="22"/>
  <c r="Q35" i="22"/>
  <c r="D35" i="22"/>
  <c r="AY34" i="22"/>
  <c r="AT34" i="22"/>
  <c r="AV34" i="22" s="1"/>
  <c r="Y34" i="22"/>
  <c r="AC34" i="22" s="1"/>
  <c r="R34" i="22"/>
  <c r="Q34" i="22"/>
  <c r="D34" i="22"/>
  <c r="AY33" i="22"/>
  <c r="BA33" i="22" s="1"/>
  <c r="AT33" i="22"/>
  <c r="Y33" i="22"/>
  <c r="AC33" i="22" s="1"/>
  <c r="R33" i="22"/>
  <c r="Q33" i="22"/>
  <c r="D33" i="22"/>
  <c r="AY32" i="22"/>
  <c r="AZ32" i="22" s="1"/>
  <c r="AT32" i="22"/>
  <c r="AX32" i="22" s="1"/>
  <c r="Y32" i="22"/>
  <c r="AB32" i="22" s="1"/>
  <c r="R32" i="22"/>
  <c r="Q32" i="22"/>
  <c r="D32" i="22"/>
  <c r="AY31" i="22"/>
  <c r="AT31" i="22"/>
  <c r="AW31" i="22" s="1"/>
  <c r="Y31" i="22"/>
  <c r="AC31" i="22" s="1"/>
  <c r="R31" i="22"/>
  <c r="Q31" i="22"/>
  <c r="D31" i="22"/>
  <c r="AY30" i="22"/>
  <c r="BA30" i="22" s="1"/>
  <c r="AT30" i="22"/>
  <c r="AX30" i="22" s="1"/>
  <c r="Y30" i="22"/>
  <c r="Z30" i="22" s="1"/>
  <c r="R30" i="22"/>
  <c r="Q30" i="22"/>
  <c r="D30" i="22"/>
  <c r="AY29" i="22"/>
  <c r="AZ29" i="22" s="1"/>
  <c r="AT29" i="22"/>
  <c r="AV29" i="22" s="1"/>
  <c r="Y29" i="22"/>
  <c r="R29" i="22"/>
  <c r="Q29" i="22"/>
  <c r="D29" i="22"/>
  <c r="AY28" i="22"/>
  <c r="AZ28" i="22" s="1"/>
  <c r="AT28" i="22"/>
  <c r="AV28" i="22" s="1"/>
  <c r="Y28" i="22"/>
  <c r="AC28" i="22" s="1"/>
  <c r="R28" i="22"/>
  <c r="Q28" i="22"/>
  <c r="T28" i="22"/>
  <c r="D28" i="22"/>
  <c r="AY27" i="22"/>
  <c r="BA27" i="22" s="1"/>
  <c r="AT27" i="22"/>
  <c r="AX27" i="22" s="1"/>
  <c r="Y27" i="22"/>
  <c r="AC27" i="22" s="1"/>
  <c r="R27" i="22"/>
  <c r="Q27" i="22"/>
  <c r="D27" i="22"/>
  <c r="AY26" i="22"/>
  <c r="AZ26" i="22" s="1"/>
  <c r="AT26" i="22"/>
  <c r="Y26" i="22"/>
  <c r="R26" i="22"/>
  <c r="Q26" i="22"/>
  <c r="D26" i="22"/>
  <c r="AY25" i="22"/>
  <c r="AZ25" i="22" s="1"/>
  <c r="AT25" i="22"/>
  <c r="AX25" i="22" s="1"/>
  <c r="Y25" i="22"/>
  <c r="AC25" i="22" s="1"/>
  <c r="R25" i="22"/>
  <c r="Q25" i="22"/>
  <c r="D25" i="22"/>
  <c r="AY24" i="22"/>
  <c r="BA24" i="22" s="1"/>
  <c r="AT24" i="22"/>
  <c r="AU24" i="22" s="1"/>
  <c r="Y24" i="22"/>
  <c r="R24" i="22"/>
  <c r="Q24" i="22"/>
  <c r="D24" i="22"/>
  <c r="AY23" i="22"/>
  <c r="AT23" i="22"/>
  <c r="AU23" i="22" s="1"/>
  <c r="Y23" i="22"/>
  <c r="AB23" i="22" s="1"/>
  <c r="R23" i="22"/>
  <c r="Q23" i="22"/>
  <c r="D23" i="22"/>
  <c r="AY22" i="22"/>
  <c r="BA22" i="22" s="1"/>
  <c r="AT22" i="22"/>
  <c r="Y22" i="22"/>
  <c r="AC22" i="22" s="1"/>
  <c r="R22" i="22"/>
  <c r="Q22" i="22"/>
  <c r="D22" i="22"/>
  <c r="AY21" i="22"/>
  <c r="BA21" i="22" s="1"/>
  <c r="AT21" i="22"/>
  <c r="AX21" i="22" s="1"/>
  <c r="Y21" i="22"/>
  <c r="AC21" i="22" s="1"/>
  <c r="R21" i="22"/>
  <c r="Q21" i="22"/>
  <c r="D21" i="22"/>
  <c r="AY20" i="22"/>
  <c r="AZ20" i="22" s="1"/>
  <c r="AT20" i="22"/>
  <c r="AX20" i="22" s="1"/>
  <c r="Y20" i="22"/>
  <c r="AC20" i="22" s="1"/>
  <c r="R20" i="22"/>
  <c r="Q20" i="22"/>
  <c r="D20" i="22"/>
  <c r="AY19" i="22"/>
  <c r="BA19" i="22" s="1"/>
  <c r="AT19" i="22"/>
  <c r="AX19" i="22" s="1"/>
  <c r="Y19" i="22"/>
  <c r="AC19" i="22" s="1"/>
  <c r="R19" i="22"/>
  <c r="Q19" i="22"/>
  <c r="D19" i="22"/>
  <c r="AY18" i="22"/>
  <c r="BA18" i="22" s="1"/>
  <c r="AT18" i="22"/>
  <c r="Y18" i="22"/>
  <c r="Z18" i="22" s="1"/>
  <c r="R18" i="22"/>
  <c r="Q18" i="22"/>
  <c r="D18" i="22"/>
  <c r="AY17" i="22"/>
  <c r="AZ17" i="22" s="1"/>
  <c r="AT17" i="22"/>
  <c r="AW17" i="22" s="1"/>
  <c r="Y17" i="22"/>
  <c r="AB17" i="22" s="1"/>
  <c r="R17" i="22"/>
  <c r="Q17" i="22"/>
  <c r="D17" i="22"/>
  <c r="AY16" i="22"/>
  <c r="BA16" i="22" s="1"/>
  <c r="AT16" i="22"/>
  <c r="AV16" i="22" s="1"/>
  <c r="Y16" i="22"/>
  <c r="AC16" i="22" s="1"/>
  <c r="R16" i="22"/>
  <c r="Q16" i="22"/>
  <c r="D16" i="22"/>
  <c r="AY15" i="22"/>
  <c r="BA15" i="22" s="1"/>
  <c r="AT15" i="22"/>
  <c r="AX15" i="22" s="1"/>
  <c r="Y15" i="22"/>
  <c r="AC15" i="22" s="1"/>
  <c r="R15" i="22"/>
  <c r="Q15" i="22"/>
  <c r="D15" i="22"/>
  <c r="AY14" i="22"/>
  <c r="AZ14" i="22" s="1"/>
  <c r="AT14" i="22"/>
  <c r="AX14" i="22" s="1"/>
  <c r="Y14" i="22"/>
  <c r="Z14" i="22" s="1"/>
  <c r="R14" i="22"/>
  <c r="Q14" i="22"/>
  <c r="D14" i="22"/>
  <c r="AY13" i="22"/>
  <c r="BA13" i="22" s="1"/>
  <c r="AT13" i="22"/>
  <c r="Y13" i="22"/>
  <c r="AC13" i="22" s="1"/>
  <c r="R13" i="22"/>
  <c r="Q13" i="22"/>
  <c r="D13" i="22"/>
  <c r="AY12" i="22"/>
  <c r="BA12" i="22" s="1"/>
  <c r="AT12" i="22"/>
  <c r="AX12" i="22" s="1"/>
  <c r="Y12" i="22"/>
  <c r="Z12" i="22" s="1"/>
  <c r="R12" i="22"/>
  <c r="Q12" i="22"/>
  <c r="D12" i="22"/>
  <c r="AY11" i="22"/>
  <c r="AZ11" i="22" s="1"/>
  <c r="AT11" i="22"/>
  <c r="AX11" i="22" s="1"/>
  <c r="Y11" i="22"/>
  <c r="R11" i="22"/>
  <c r="Q11" i="22"/>
  <c r="D11" i="22"/>
  <c r="AY10" i="22"/>
  <c r="AT10" i="22"/>
  <c r="AV10" i="22" s="1"/>
  <c r="Y10" i="22"/>
  <c r="AC10" i="22" s="1"/>
  <c r="R10" i="22"/>
  <c r="Q10" i="22"/>
  <c r="D10" i="22"/>
  <c r="AY9" i="22"/>
  <c r="BA9" i="22" s="1"/>
  <c r="AT9" i="22"/>
  <c r="AX9" i="22" s="1"/>
  <c r="Y9" i="22"/>
  <c r="AC9" i="22" s="1"/>
  <c r="R9" i="22"/>
  <c r="Q9" i="22"/>
  <c r="D9" i="22"/>
  <c r="AY8" i="22"/>
  <c r="AZ8" i="22" s="1"/>
  <c r="AT8" i="22"/>
  <c r="AX8" i="22" s="1"/>
  <c r="Y8" i="22"/>
  <c r="Z8" i="22" s="1"/>
  <c r="R8" i="22"/>
  <c r="Q8" i="22"/>
  <c r="D8" i="22"/>
  <c r="AY7" i="22"/>
  <c r="BA7" i="22" s="1"/>
  <c r="AT7" i="22"/>
  <c r="AX7" i="22" s="1"/>
  <c r="Y7" i="22"/>
  <c r="AC7" i="22" s="1"/>
  <c r="R7" i="22"/>
  <c r="Q7" i="22"/>
  <c r="D7" i="22"/>
  <c r="AY6" i="22"/>
  <c r="BA6" i="22" s="1"/>
  <c r="AT6" i="22"/>
  <c r="AU6" i="22" s="1"/>
  <c r="Y6" i="22"/>
  <c r="R6" i="22"/>
  <c r="Q6" i="22"/>
  <c r="D6" i="22"/>
  <c r="AY5" i="22"/>
  <c r="AZ5" i="22" s="1"/>
  <c r="AT5" i="22"/>
  <c r="AW5" i="22" s="1"/>
  <c r="Y5" i="22"/>
  <c r="AB5" i="22" s="1"/>
  <c r="R5" i="22"/>
  <c r="Q5" i="22"/>
  <c r="D5" i="22"/>
  <c r="AY4" i="22"/>
  <c r="AZ4" i="22" s="1"/>
  <c r="AT4" i="22"/>
  <c r="Y4" i="22"/>
  <c r="AC4" i="22" s="1"/>
  <c r="R4" i="22"/>
  <c r="Q4" i="22"/>
  <c r="D4" i="22"/>
  <c r="AY3" i="22"/>
  <c r="BA3" i="22" s="1"/>
  <c r="AT3" i="22"/>
  <c r="AX3" i="22" s="1"/>
  <c r="Y3" i="22"/>
  <c r="AC3" i="22" s="1"/>
  <c r="R3" i="22"/>
  <c r="Q3" i="22"/>
  <c r="D3" i="22"/>
  <c r="AY2" i="22"/>
  <c r="AZ2" i="22" s="1"/>
  <c r="AT2" i="22"/>
  <c r="AX2" i="22" s="1"/>
  <c r="Y2" i="22"/>
  <c r="Z2" i="22" s="1"/>
  <c r="R2" i="22"/>
  <c r="Q2" i="22"/>
  <c r="D2" i="22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" i="11"/>
  <c r="F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E2" i="10"/>
  <c r="H3" i="11"/>
  <c r="G3" i="11" s="1"/>
  <c r="H4" i="11"/>
  <c r="G4" i="11" s="1"/>
  <c r="H5" i="11"/>
  <c r="E5" i="11" s="1"/>
  <c r="H6" i="11"/>
  <c r="E6" i="11" s="1"/>
  <c r="H7" i="11"/>
  <c r="E7" i="11" s="1"/>
  <c r="H8" i="11"/>
  <c r="C8" i="11" s="1"/>
  <c r="H9" i="11"/>
  <c r="G9" i="11" s="1"/>
  <c r="H10" i="11"/>
  <c r="C10" i="11" s="1"/>
  <c r="H11" i="11"/>
  <c r="C11" i="11" s="1"/>
  <c r="H12" i="11"/>
  <c r="C12" i="11" s="1"/>
  <c r="H13" i="11"/>
  <c r="E13" i="11" s="1"/>
  <c r="H14" i="11"/>
  <c r="G14" i="11" s="1"/>
  <c r="H15" i="11"/>
  <c r="G15" i="11" s="1"/>
  <c r="H16" i="11"/>
  <c r="G16" i="11" s="1"/>
  <c r="H17" i="11"/>
  <c r="E17" i="11" s="1"/>
  <c r="H18" i="11"/>
  <c r="G18" i="11" s="1"/>
  <c r="H19" i="11"/>
  <c r="G19" i="11" s="1"/>
  <c r="H20" i="11"/>
  <c r="C20" i="11" s="1"/>
  <c r="H21" i="11"/>
  <c r="C21" i="11" s="1"/>
  <c r="H22" i="11"/>
  <c r="G22" i="11" s="1"/>
  <c r="H23" i="11"/>
  <c r="G23" i="11" s="1"/>
  <c r="H2" i="11"/>
  <c r="G2" i="11" s="1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D2" i="10"/>
  <c r="H11" i="19" l="1"/>
  <c r="G11" i="19"/>
  <c r="H10" i="19"/>
  <c r="G10" i="19"/>
  <c r="F16" i="28"/>
  <c r="F15" i="28"/>
  <c r="F4" i="28"/>
  <c r="F3" i="28"/>
  <c r="E14" i="28"/>
  <c r="E13" i="28"/>
  <c r="E2" i="28"/>
  <c r="E12" i="28"/>
  <c r="E23" i="28"/>
  <c r="E11" i="28"/>
  <c r="E22" i="28"/>
  <c r="E10" i="28"/>
  <c r="E21" i="28"/>
  <c r="E9" i="28"/>
  <c r="E20" i="28"/>
  <c r="E8" i="28"/>
  <c r="E19" i="28"/>
  <c r="E7" i="28"/>
  <c r="E18" i="28"/>
  <c r="E6" i="28"/>
  <c r="E17" i="28"/>
  <c r="E5" i="28"/>
  <c r="BP30" i="22"/>
  <c r="BP174" i="22"/>
  <c r="BP114" i="22"/>
  <c r="BP186" i="22"/>
  <c r="BP78" i="22"/>
  <c r="BK64" i="22"/>
  <c r="BK52" i="22"/>
  <c r="BK112" i="22"/>
  <c r="BK208" i="22"/>
  <c r="BP126" i="22"/>
  <c r="P210" i="22"/>
  <c r="BK4" i="22"/>
  <c r="BK23" i="22"/>
  <c r="BK207" i="22"/>
  <c r="BK159" i="22"/>
  <c r="BK39" i="22"/>
  <c r="BK27" i="22"/>
  <c r="BK3" i="22"/>
  <c r="BP113" i="22"/>
  <c r="BP56" i="22"/>
  <c r="BP20" i="22"/>
  <c r="BP8" i="22"/>
  <c r="BK148" i="22"/>
  <c r="BI185" i="22"/>
  <c r="BK88" i="22"/>
  <c r="BP210" i="22"/>
  <c r="BP150" i="22"/>
  <c r="BP138" i="22"/>
  <c r="BK87" i="22"/>
  <c r="BN53" i="22"/>
  <c r="BK75" i="22"/>
  <c r="BN41" i="22"/>
  <c r="BP17" i="22"/>
  <c r="BG219" i="22"/>
  <c r="BK195" i="22"/>
  <c r="BK16" i="22"/>
  <c r="BK59" i="22"/>
  <c r="BK171" i="22"/>
  <c r="BK15" i="22"/>
  <c r="BP44" i="22"/>
  <c r="BP211" i="22"/>
  <c r="BG189" i="22"/>
  <c r="BG183" i="22"/>
  <c r="BG153" i="22"/>
  <c r="BJ149" i="22"/>
  <c r="BG147" i="22"/>
  <c r="BM231" i="22"/>
  <c r="BG117" i="22"/>
  <c r="BM148" i="22"/>
  <c r="BG111" i="22"/>
  <c r="BM55" i="22"/>
  <c r="BG81" i="22"/>
  <c r="BM53" i="22"/>
  <c r="BG75" i="22"/>
  <c r="BL184" i="22"/>
  <c r="BG45" i="22"/>
  <c r="BL172" i="22"/>
  <c r="BG39" i="22"/>
  <c r="BG225" i="22"/>
  <c r="BK196" i="22"/>
  <c r="BM209" i="22"/>
  <c r="BM125" i="22"/>
  <c r="BM39" i="22"/>
  <c r="BL158" i="22"/>
  <c r="BL38" i="22"/>
  <c r="BG213" i="22"/>
  <c r="BG177" i="22"/>
  <c r="BG141" i="22"/>
  <c r="BG105" i="22"/>
  <c r="BG69" i="22"/>
  <c r="BG33" i="22"/>
  <c r="BM207" i="22"/>
  <c r="BM112" i="22"/>
  <c r="BM6" i="22"/>
  <c r="BL148" i="22"/>
  <c r="BL28" i="22"/>
  <c r="BG212" i="22"/>
  <c r="BG176" i="22"/>
  <c r="BG140" i="22"/>
  <c r="BG104" i="22"/>
  <c r="BG68" i="22"/>
  <c r="BG32" i="22"/>
  <c r="BI209" i="22"/>
  <c r="BM197" i="22"/>
  <c r="BM101" i="22"/>
  <c r="BM5" i="22"/>
  <c r="BL146" i="22"/>
  <c r="BL26" i="22"/>
  <c r="BG207" i="22"/>
  <c r="BG171" i="22"/>
  <c r="BG135" i="22"/>
  <c r="BG99" i="22"/>
  <c r="BG63" i="22"/>
  <c r="BG27" i="22"/>
  <c r="BK160" i="22"/>
  <c r="BM196" i="22"/>
  <c r="BM99" i="22"/>
  <c r="BM4" i="22"/>
  <c r="BL134" i="22"/>
  <c r="BL14" i="22"/>
  <c r="BG206" i="22"/>
  <c r="BG170" i="22"/>
  <c r="BG98" i="22"/>
  <c r="BG62" i="22"/>
  <c r="BI218" i="22"/>
  <c r="BM186" i="22"/>
  <c r="BM89" i="22"/>
  <c r="BM3" i="22"/>
  <c r="BL112" i="22"/>
  <c r="BL4" i="22"/>
  <c r="BG201" i="22"/>
  <c r="BG165" i="22"/>
  <c r="BG129" i="22"/>
  <c r="BG93" i="22"/>
  <c r="BG57" i="22"/>
  <c r="BG21" i="22"/>
  <c r="BM184" i="22"/>
  <c r="BM88" i="22"/>
  <c r="BL220" i="22"/>
  <c r="BL110" i="22"/>
  <c r="BG2" i="22"/>
  <c r="BG200" i="22"/>
  <c r="BG164" i="22"/>
  <c r="BG128" i="22"/>
  <c r="BG92" i="22"/>
  <c r="BG56" i="22"/>
  <c r="BG20" i="22"/>
  <c r="BM183" i="22"/>
  <c r="BM87" i="22"/>
  <c r="BL218" i="22"/>
  <c r="BL100" i="22"/>
  <c r="BG231" i="22"/>
  <c r="BG195" i="22"/>
  <c r="BG159" i="22"/>
  <c r="BG123" i="22"/>
  <c r="BG87" i="22"/>
  <c r="BG51" i="22"/>
  <c r="BG15" i="22"/>
  <c r="BK100" i="22"/>
  <c r="BH122" i="22"/>
  <c r="BM174" i="22"/>
  <c r="BM65" i="22"/>
  <c r="BG230" i="22"/>
  <c r="BG194" i="22"/>
  <c r="BG122" i="22"/>
  <c r="BG86" i="22"/>
  <c r="BG50" i="22"/>
  <c r="BM233" i="22"/>
  <c r="BM173" i="22"/>
  <c r="BG9" i="22"/>
  <c r="BJ89" i="22"/>
  <c r="BM232" i="22"/>
  <c r="BM149" i="22"/>
  <c r="BM54" i="22"/>
  <c r="BL182" i="22"/>
  <c r="BL76" i="22"/>
  <c r="BG224" i="22"/>
  <c r="BG188" i="22"/>
  <c r="BG152" i="22"/>
  <c r="BG116" i="22"/>
  <c r="BG80" i="22"/>
  <c r="BG44" i="22"/>
  <c r="BG8" i="22"/>
  <c r="BL74" i="22"/>
  <c r="BG6" i="22"/>
  <c r="BM230" i="22"/>
  <c r="BM147" i="22"/>
  <c r="BM42" i="22"/>
  <c r="BG3" i="22"/>
  <c r="BL40" i="22"/>
  <c r="BP115" i="22"/>
  <c r="BG229" i="22"/>
  <c r="BG217" i="22"/>
  <c r="BG205" i="22"/>
  <c r="BG193" i="22"/>
  <c r="BG181" i="22"/>
  <c r="BG169" i="22"/>
  <c r="BG157" i="22"/>
  <c r="BG145" i="22"/>
  <c r="BG133" i="22"/>
  <c r="BG121" i="22"/>
  <c r="BG109" i="22"/>
  <c r="BG97" i="22"/>
  <c r="BG85" i="22"/>
  <c r="BG73" i="22"/>
  <c r="BG61" i="22"/>
  <c r="BG49" i="22"/>
  <c r="BG37" i="22"/>
  <c r="BG13" i="22"/>
  <c r="BP199" i="22"/>
  <c r="BM139" i="22"/>
  <c r="BG216" i="22"/>
  <c r="BG180" i="22"/>
  <c r="BG156" i="22"/>
  <c r="BG132" i="22"/>
  <c r="BG108" i="22"/>
  <c r="BG84" i="22"/>
  <c r="BG48" i="22"/>
  <c r="BG24" i="22"/>
  <c r="BK184" i="22"/>
  <c r="BK76" i="22"/>
  <c r="BP198" i="22"/>
  <c r="BP90" i="22"/>
  <c r="BP7" i="22"/>
  <c r="BM223" i="22"/>
  <c r="BM138" i="22"/>
  <c r="BM90" i="22"/>
  <c r="BM40" i="22"/>
  <c r="BL232" i="22"/>
  <c r="BL160" i="22"/>
  <c r="BL88" i="22"/>
  <c r="BL16" i="22"/>
  <c r="BG227" i="22"/>
  <c r="BG215" i="22"/>
  <c r="BG203" i="22"/>
  <c r="BG191" i="22"/>
  <c r="BG179" i="22"/>
  <c r="BG167" i="22"/>
  <c r="BG155" i="22"/>
  <c r="BG143" i="22"/>
  <c r="BG131" i="22"/>
  <c r="BG119" i="22"/>
  <c r="BG107" i="22"/>
  <c r="BG95" i="22"/>
  <c r="BG83" i="22"/>
  <c r="BG71" i="22"/>
  <c r="BG59" i="22"/>
  <c r="BG47" i="22"/>
  <c r="BG35" i="22"/>
  <c r="BG23" i="22"/>
  <c r="BG11" i="22"/>
  <c r="BG25" i="22"/>
  <c r="BM91" i="22"/>
  <c r="BG228" i="22"/>
  <c r="BG204" i="22"/>
  <c r="BG192" i="22"/>
  <c r="BG168" i="22"/>
  <c r="BG144" i="22"/>
  <c r="BG120" i="22"/>
  <c r="BG96" i="22"/>
  <c r="BG72" i="22"/>
  <c r="BG60" i="22"/>
  <c r="BG36" i="22"/>
  <c r="BG12" i="22"/>
  <c r="BK172" i="22"/>
  <c r="BP187" i="22"/>
  <c r="BP6" i="22"/>
  <c r="BM222" i="22"/>
  <c r="BM175" i="22"/>
  <c r="BM127" i="22"/>
  <c r="BG226" i="22"/>
  <c r="BG214" i="22"/>
  <c r="BG202" i="22"/>
  <c r="BG190" i="22"/>
  <c r="BG178" i="22"/>
  <c r="BG166" i="22"/>
  <c r="BG154" i="22"/>
  <c r="BG142" i="22"/>
  <c r="BG130" i="22"/>
  <c r="BG118" i="22"/>
  <c r="BG106" i="22"/>
  <c r="BG94" i="22"/>
  <c r="BG82" i="22"/>
  <c r="BG70" i="22"/>
  <c r="BG58" i="22"/>
  <c r="BG46" i="22"/>
  <c r="BG34" i="22"/>
  <c r="BG22" i="22"/>
  <c r="BG10" i="22"/>
  <c r="BP67" i="22"/>
  <c r="BM124" i="22"/>
  <c r="BM30" i="22"/>
  <c r="BK40" i="22"/>
  <c r="BP151" i="22"/>
  <c r="BP66" i="22"/>
  <c r="BP176" i="22"/>
  <c r="BM208" i="22"/>
  <c r="BM172" i="22"/>
  <c r="BM123" i="22"/>
  <c r="BM66" i="22"/>
  <c r="BM29" i="22"/>
  <c r="BL208" i="22"/>
  <c r="BL136" i="22"/>
  <c r="BL64" i="22"/>
  <c r="BG235" i="22"/>
  <c r="BG223" i="22"/>
  <c r="BG211" i="22"/>
  <c r="BG199" i="22"/>
  <c r="BG187" i="22"/>
  <c r="BG175" i="22"/>
  <c r="BG163" i="22"/>
  <c r="BG151" i="22"/>
  <c r="BG139" i="22"/>
  <c r="BG127" i="22"/>
  <c r="BG115" i="22"/>
  <c r="BG103" i="22"/>
  <c r="BG91" i="22"/>
  <c r="BG79" i="22"/>
  <c r="BG67" i="22"/>
  <c r="BG55" i="22"/>
  <c r="BG43" i="22"/>
  <c r="BG31" i="22"/>
  <c r="BG19" i="22"/>
  <c r="BG7" i="22"/>
  <c r="BM28" i="22"/>
  <c r="BK232" i="22"/>
  <c r="BK136" i="22"/>
  <c r="BK28" i="22"/>
  <c r="BP234" i="22"/>
  <c r="BP140" i="22"/>
  <c r="BP55" i="22"/>
  <c r="BM199" i="22"/>
  <c r="BM151" i="22"/>
  <c r="BM114" i="22"/>
  <c r="BM64" i="22"/>
  <c r="BM16" i="22"/>
  <c r="BL196" i="22"/>
  <c r="BL124" i="22"/>
  <c r="BL52" i="22"/>
  <c r="BG233" i="22"/>
  <c r="BG221" i="22"/>
  <c r="BG209" i="22"/>
  <c r="BG197" i="22"/>
  <c r="BG185" i="22"/>
  <c r="BG173" i="22"/>
  <c r="BG161" i="22"/>
  <c r="BG149" i="22"/>
  <c r="BG137" i="22"/>
  <c r="BG125" i="22"/>
  <c r="BG113" i="22"/>
  <c r="BG101" i="22"/>
  <c r="BG89" i="22"/>
  <c r="BG77" i="22"/>
  <c r="BG65" i="22"/>
  <c r="BG53" i="22"/>
  <c r="BG41" i="22"/>
  <c r="BG29" i="22"/>
  <c r="BG17" i="22"/>
  <c r="BG5" i="22"/>
  <c r="BM211" i="22"/>
  <c r="BM31" i="22"/>
  <c r="BP235" i="22"/>
  <c r="BM160" i="22"/>
  <c r="BM115" i="22"/>
  <c r="BG234" i="22"/>
  <c r="BG222" i="22"/>
  <c r="BG210" i="22"/>
  <c r="BG198" i="22"/>
  <c r="BG186" i="22"/>
  <c r="BG174" i="22"/>
  <c r="BG162" i="22"/>
  <c r="BG150" i="22"/>
  <c r="BG138" i="22"/>
  <c r="BG126" i="22"/>
  <c r="BG114" i="22"/>
  <c r="BG102" i="22"/>
  <c r="BG90" i="22"/>
  <c r="BG78" i="22"/>
  <c r="BG66" i="22"/>
  <c r="BG54" i="22"/>
  <c r="BG42" i="22"/>
  <c r="BG30" i="22"/>
  <c r="BG18" i="22"/>
  <c r="BK220" i="22"/>
  <c r="BK124" i="22"/>
  <c r="BI233" i="22"/>
  <c r="BP139" i="22"/>
  <c r="BP54" i="22"/>
  <c r="BM234" i="22"/>
  <c r="BM198" i="22"/>
  <c r="BM150" i="22"/>
  <c r="BM113" i="22"/>
  <c r="BM63" i="22"/>
  <c r="BM7" i="22"/>
  <c r="BL194" i="22"/>
  <c r="BG220" i="22"/>
  <c r="BG136" i="22"/>
  <c r="BG100" i="22"/>
  <c r="BG76" i="22"/>
  <c r="BG52" i="22"/>
  <c r="BL204" i="22"/>
  <c r="BL23" i="22"/>
  <c r="BL154" i="22"/>
  <c r="BL141" i="22"/>
  <c r="BP93" i="22"/>
  <c r="BK155" i="22"/>
  <c r="BM171" i="22"/>
  <c r="BM79" i="22"/>
  <c r="BM27" i="22"/>
  <c r="BL2" i="22"/>
  <c r="BL224" i="22"/>
  <c r="BL212" i="22"/>
  <c r="BL200" i="22"/>
  <c r="BL188" i="22"/>
  <c r="BL176" i="22"/>
  <c r="BL164" i="22"/>
  <c r="BL152" i="22"/>
  <c r="BL140" i="22"/>
  <c r="BL128" i="22"/>
  <c r="BL116" i="22"/>
  <c r="BL104" i="22"/>
  <c r="BL92" i="22"/>
  <c r="BL80" i="22"/>
  <c r="BL68" i="22"/>
  <c r="BL56" i="22"/>
  <c r="BL44" i="22"/>
  <c r="BL32" i="22"/>
  <c r="BL20" i="22"/>
  <c r="BL8" i="22"/>
  <c r="BL156" i="22"/>
  <c r="BL22" i="22"/>
  <c r="BL57" i="22"/>
  <c r="BK147" i="22"/>
  <c r="BK63" i="22"/>
  <c r="BP92" i="22"/>
  <c r="BM221" i="22"/>
  <c r="BM195" i="22"/>
  <c r="BM163" i="22"/>
  <c r="BM137" i="22"/>
  <c r="BM111" i="22"/>
  <c r="BM78" i="22"/>
  <c r="BM19" i="22"/>
  <c r="BL235" i="22"/>
  <c r="BL223" i="22"/>
  <c r="BL187" i="22"/>
  <c r="BL175" i="22"/>
  <c r="BL163" i="22"/>
  <c r="BL127" i="22"/>
  <c r="BL103" i="22"/>
  <c r="BL91" i="22"/>
  <c r="BL79" i="22"/>
  <c r="BL67" i="22"/>
  <c r="BL43" i="22"/>
  <c r="BL31" i="22"/>
  <c r="BL19" i="22"/>
  <c r="BL168" i="22"/>
  <c r="BL214" i="22"/>
  <c r="BL10" i="22"/>
  <c r="BO156" i="22"/>
  <c r="BL93" i="22"/>
  <c r="BK219" i="22"/>
  <c r="BM162" i="22"/>
  <c r="BM103" i="22"/>
  <c r="BM77" i="22"/>
  <c r="BM51" i="22"/>
  <c r="BM18" i="22"/>
  <c r="BL222" i="22"/>
  <c r="BL210" i="22"/>
  <c r="BL162" i="22"/>
  <c r="BL126" i="22"/>
  <c r="BL102" i="22"/>
  <c r="BL42" i="22"/>
  <c r="BL18" i="22"/>
  <c r="BL121" i="22"/>
  <c r="BL96" i="22"/>
  <c r="BL155" i="22"/>
  <c r="BL11" i="22"/>
  <c r="BL142" i="22"/>
  <c r="BL46" i="22"/>
  <c r="BL9" i="22"/>
  <c r="BK135" i="22"/>
  <c r="BM219" i="22"/>
  <c r="BM161" i="22"/>
  <c r="BM135" i="22"/>
  <c r="BM102" i="22"/>
  <c r="BM43" i="22"/>
  <c r="BM17" i="22"/>
  <c r="BL221" i="22"/>
  <c r="BL197" i="22"/>
  <c r="BL185" i="22"/>
  <c r="BL173" i="22"/>
  <c r="BL161" i="22"/>
  <c r="BL65" i="22"/>
  <c r="BL41" i="22"/>
  <c r="BL29" i="22"/>
  <c r="S97" i="22"/>
  <c r="AR109" i="22"/>
  <c r="BL60" i="22"/>
  <c r="S121" i="22"/>
  <c r="BL59" i="22"/>
  <c r="BM75" i="22"/>
  <c r="BK123" i="22"/>
  <c r="BK11" i="22"/>
  <c r="BN60" i="22"/>
  <c r="BM159" i="22"/>
  <c r="BM15" i="22"/>
  <c r="BL231" i="22"/>
  <c r="BL111" i="22"/>
  <c r="BL99" i="22"/>
  <c r="BP202" i="22"/>
  <c r="BM202" i="22"/>
  <c r="BP166" i="22"/>
  <c r="BM166" i="22"/>
  <c r="BP118" i="22"/>
  <c r="BM118" i="22"/>
  <c r="BP70" i="22"/>
  <c r="BM70" i="22"/>
  <c r="BP201" i="22"/>
  <c r="BM201" i="22"/>
  <c r="BP165" i="22"/>
  <c r="BM165" i="22"/>
  <c r="BP129" i="22"/>
  <c r="BM129" i="22"/>
  <c r="BP81" i="22"/>
  <c r="BM81" i="22"/>
  <c r="U25" i="22"/>
  <c r="T25" i="22"/>
  <c r="BO142" i="22"/>
  <c r="BP10" i="22"/>
  <c r="BM218" i="22"/>
  <c r="BP178" i="22"/>
  <c r="BM178" i="22"/>
  <c r="BP130" i="22"/>
  <c r="BM130" i="22"/>
  <c r="BP58" i="22"/>
  <c r="BM58" i="22"/>
  <c r="BP225" i="22"/>
  <c r="BM225" i="22"/>
  <c r="BP45" i="22"/>
  <c r="BM45" i="22"/>
  <c r="U61" i="22"/>
  <c r="AR61" i="22"/>
  <c r="P205" i="22"/>
  <c r="BP141" i="22"/>
  <c r="BP9" i="22"/>
  <c r="BI230" i="22"/>
  <c r="BN206" i="22"/>
  <c r="BM206" i="22"/>
  <c r="BN194" i="22"/>
  <c r="BK182" i="22"/>
  <c r="BM182" i="22"/>
  <c r="BJ170" i="22"/>
  <c r="BM170" i="22"/>
  <c r="BK158" i="22"/>
  <c r="BM158" i="22"/>
  <c r="BK146" i="22"/>
  <c r="BM146" i="22"/>
  <c r="BK134" i="22"/>
  <c r="BM134" i="22"/>
  <c r="BM122" i="22"/>
  <c r="BK110" i="22"/>
  <c r="BM110" i="22"/>
  <c r="BH98" i="22"/>
  <c r="BM98" i="22"/>
  <c r="BJ86" i="22"/>
  <c r="BM86" i="22"/>
  <c r="BK74" i="22"/>
  <c r="BM74" i="22"/>
  <c r="BO62" i="22"/>
  <c r="BM62" i="22"/>
  <c r="BM50" i="22"/>
  <c r="BJ38" i="22"/>
  <c r="BM38" i="22"/>
  <c r="BN26" i="22"/>
  <c r="BM26" i="22"/>
  <c r="BO14" i="22"/>
  <c r="BM14" i="22"/>
  <c r="BP226" i="22"/>
  <c r="BM226" i="22"/>
  <c r="BP106" i="22"/>
  <c r="BM106" i="22"/>
  <c r="BP82" i="22"/>
  <c r="BM82" i="22"/>
  <c r="BM34" i="22"/>
  <c r="BP34" i="22"/>
  <c r="BP189" i="22"/>
  <c r="BM189" i="22"/>
  <c r="BP153" i="22"/>
  <c r="BM153" i="22"/>
  <c r="BP105" i="22"/>
  <c r="BM105" i="22"/>
  <c r="BP69" i="22"/>
  <c r="BM69" i="22"/>
  <c r="BP21" i="22"/>
  <c r="BM21" i="22"/>
  <c r="BP154" i="22"/>
  <c r="BP57" i="22"/>
  <c r="BO229" i="22"/>
  <c r="BM229" i="22"/>
  <c r="BM217" i="22"/>
  <c r="BO217" i="22"/>
  <c r="BK205" i="22"/>
  <c r="BM205" i="22"/>
  <c r="BK193" i="22"/>
  <c r="BM193" i="22"/>
  <c r="BN181" i="22"/>
  <c r="BM181" i="22"/>
  <c r="BN169" i="22"/>
  <c r="BM169" i="22"/>
  <c r="BK157" i="22"/>
  <c r="BM157" i="22"/>
  <c r="BK145" i="22"/>
  <c r="BM145" i="22"/>
  <c r="BK133" i="22"/>
  <c r="BM133" i="22"/>
  <c r="BM121" i="22"/>
  <c r="BK109" i="22"/>
  <c r="BM109" i="22"/>
  <c r="BK97" i="22"/>
  <c r="BM97" i="22"/>
  <c r="BK85" i="22"/>
  <c r="BM85" i="22"/>
  <c r="BK73" i="22"/>
  <c r="BM73" i="22"/>
  <c r="BK61" i="22"/>
  <c r="BM61" i="22"/>
  <c r="BK49" i="22"/>
  <c r="BM49" i="22"/>
  <c r="BK37" i="22"/>
  <c r="BM37" i="22"/>
  <c r="BK25" i="22"/>
  <c r="BM25" i="22"/>
  <c r="BK13" i="22"/>
  <c r="BM13" i="22"/>
  <c r="U10" i="22"/>
  <c r="S10" i="22"/>
  <c r="T23" i="22"/>
  <c r="BK228" i="22"/>
  <c r="BM228" i="22"/>
  <c r="BM216" i="22"/>
  <c r="BK216" i="22"/>
  <c r="BI192" i="22"/>
  <c r="BM192" i="22"/>
  <c r="BK180" i="22"/>
  <c r="BM180" i="22"/>
  <c r="BO144" i="22"/>
  <c r="BM144" i="22"/>
  <c r="BK132" i="22"/>
  <c r="BM132" i="22"/>
  <c r="BK120" i="22"/>
  <c r="BM120" i="22"/>
  <c r="BJ108" i="22"/>
  <c r="BM108" i="22"/>
  <c r="BK84" i="22"/>
  <c r="BM84" i="22"/>
  <c r="BO72" i="22"/>
  <c r="BM72" i="22"/>
  <c r="BK48" i="22"/>
  <c r="BM48" i="22"/>
  <c r="BI36" i="22"/>
  <c r="BM36" i="22"/>
  <c r="BK24" i="22"/>
  <c r="BM24" i="22"/>
  <c r="BI12" i="22"/>
  <c r="BM12" i="22"/>
  <c r="BP190" i="22"/>
  <c r="BM190" i="22"/>
  <c r="BP94" i="22"/>
  <c r="BM94" i="22"/>
  <c r="BP213" i="22"/>
  <c r="BM213" i="22"/>
  <c r="BM177" i="22"/>
  <c r="BP177" i="22"/>
  <c r="BM117" i="22"/>
  <c r="BP117" i="22"/>
  <c r="BM33" i="22"/>
  <c r="BP33" i="22"/>
  <c r="BP214" i="22"/>
  <c r="BK227" i="22"/>
  <c r="BM227" i="22"/>
  <c r="BM215" i="22"/>
  <c r="BK215" i="22"/>
  <c r="BK203" i="22"/>
  <c r="BM203" i="22"/>
  <c r="BK191" i="22"/>
  <c r="BM191" i="22"/>
  <c r="BK179" i="22"/>
  <c r="BM179" i="22"/>
  <c r="BK167" i="22"/>
  <c r="BM167" i="22"/>
  <c r="BK143" i="22"/>
  <c r="BM143" i="22"/>
  <c r="BK131" i="22"/>
  <c r="BM131" i="22"/>
  <c r="BM119" i="22"/>
  <c r="BK119" i="22"/>
  <c r="BK107" i="22"/>
  <c r="BM107" i="22"/>
  <c r="BK95" i="22"/>
  <c r="BM95" i="22"/>
  <c r="BK83" i="22"/>
  <c r="BM83" i="22"/>
  <c r="BK71" i="22"/>
  <c r="BM71" i="22"/>
  <c r="BK47" i="22"/>
  <c r="BM47" i="22"/>
  <c r="BK35" i="22"/>
  <c r="BM35" i="22"/>
  <c r="BK183" i="22"/>
  <c r="BK51" i="22"/>
  <c r="BP137" i="22"/>
  <c r="BP77" i="22"/>
  <c r="BP2" i="22"/>
  <c r="BP116" i="22"/>
  <c r="BP200" i="22"/>
  <c r="BP152" i="22"/>
  <c r="BP80" i="22"/>
  <c r="BM224" i="22"/>
  <c r="BM212" i="22"/>
  <c r="BM188" i="22"/>
  <c r="BM164" i="22"/>
  <c r="BM128" i="22"/>
  <c r="BM104" i="22"/>
  <c r="BM68" i="22"/>
  <c r="BM32" i="22"/>
  <c r="BO46" i="22"/>
  <c r="BP46" i="22"/>
  <c r="BO22" i="22"/>
  <c r="BP22" i="22"/>
  <c r="BN166" i="22"/>
  <c r="BP142" i="22"/>
  <c r="BO154" i="22"/>
  <c r="BO34" i="22"/>
  <c r="AQ100" i="22"/>
  <c r="AQ112" i="22"/>
  <c r="T40" i="22"/>
  <c r="AQ64" i="22"/>
  <c r="BN31" i="22"/>
  <c r="BI126" i="22"/>
  <c r="BJ130" i="22"/>
  <c r="O95" i="22"/>
  <c r="P47" i="22"/>
  <c r="BJ48" i="22"/>
  <c r="P11" i="22"/>
  <c r="AQ83" i="22"/>
  <c r="AR155" i="22"/>
  <c r="BN43" i="22"/>
  <c r="BO235" i="22"/>
  <c r="BO163" i="22"/>
  <c r="BO16" i="22"/>
  <c r="BN139" i="22"/>
  <c r="BO2" i="22"/>
  <c r="BH113" i="22"/>
  <c r="BO223" i="22"/>
  <c r="BJ103" i="22"/>
  <c r="BO19" i="22"/>
  <c r="AK135" i="22"/>
  <c r="BI226" i="22"/>
  <c r="BI30" i="22"/>
  <c r="BI106" i="22"/>
  <c r="BO211" i="22"/>
  <c r="BO94" i="22"/>
  <c r="BO199" i="22"/>
  <c r="BN84" i="22"/>
  <c r="BJ197" i="22"/>
  <c r="BJ70" i="22"/>
  <c r="BH69" i="22"/>
  <c r="P198" i="22"/>
  <c r="BN175" i="22"/>
  <c r="BN67" i="22"/>
  <c r="AK123" i="22"/>
  <c r="AK111" i="22"/>
  <c r="AK99" i="22"/>
  <c r="AK231" i="22"/>
  <c r="AK87" i="22"/>
  <c r="AK219" i="22"/>
  <c r="AK75" i="22"/>
  <c r="AK207" i="22"/>
  <c r="AK63" i="22"/>
  <c r="AK195" i="22"/>
  <c r="AK51" i="22"/>
  <c r="AK183" i="22"/>
  <c r="AK39" i="22"/>
  <c r="BO56" i="22"/>
  <c r="AK171" i="22"/>
  <c r="AK27" i="22"/>
  <c r="AK159" i="22"/>
  <c r="AK15" i="22"/>
  <c r="AK147" i="22"/>
  <c r="AK3" i="22"/>
  <c r="T82" i="22"/>
  <c r="T178" i="22"/>
  <c r="BN167" i="22"/>
  <c r="AK230" i="22"/>
  <c r="AK218" i="22"/>
  <c r="AK206" i="22"/>
  <c r="AK194" i="22"/>
  <c r="AK182" i="22"/>
  <c r="AK170" i="22"/>
  <c r="AK158" i="22"/>
  <c r="AK146" i="22"/>
  <c r="AK134" i="22"/>
  <c r="AK122" i="22"/>
  <c r="AK110" i="22"/>
  <c r="AK98" i="22"/>
  <c r="AK86" i="22"/>
  <c r="AK74" i="22"/>
  <c r="AK62" i="22"/>
  <c r="AK50" i="22"/>
  <c r="AK38" i="22"/>
  <c r="AK26" i="22"/>
  <c r="AK14" i="22"/>
  <c r="BO83" i="22"/>
  <c r="AK229" i="22"/>
  <c r="AK217" i="22"/>
  <c r="AK205" i="22"/>
  <c r="AK193" i="22"/>
  <c r="AK181" i="22"/>
  <c r="AK169" i="22"/>
  <c r="AK157" i="22"/>
  <c r="AK145" i="22"/>
  <c r="AK133" i="22"/>
  <c r="AK121" i="22"/>
  <c r="AK109" i="22"/>
  <c r="AK97" i="22"/>
  <c r="AK85" i="22"/>
  <c r="AK73" i="22"/>
  <c r="AK61" i="22"/>
  <c r="AK49" i="22"/>
  <c r="AK37" i="22"/>
  <c r="AK25" i="22"/>
  <c r="AK13" i="22"/>
  <c r="AR58" i="22"/>
  <c r="T203" i="22"/>
  <c r="BO71" i="22"/>
  <c r="AK228" i="22"/>
  <c r="AK216" i="22"/>
  <c r="AK204" i="22"/>
  <c r="AK192" i="22"/>
  <c r="AK180" i="22"/>
  <c r="AK168" i="22"/>
  <c r="AK156" i="22"/>
  <c r="AK144" i="22"/>
  <c r="AK132" i="22"/>
  <c r="AK120" i="22"/>
  <c r="AK108" i="22"/>
  <c r="AK96" i="22"/>
  <c r="AK84" i="22"/>
  <c r="AK72" i="22"/>
  <c r="AK60" i="22"/>
  <c r="AK48" i="22"/>
  <c r="AK36" i="22"/>
  <c r="AK24" i="22"/>
  <c r="AK12" i="22"/>
  <c r="P154" i="22"/>
  <c r="BI143" i="22"/>
  <c r="AK227" i="22"/>
  <c r="AK215" i="22"/>
  <c r="AK203" i="22"/>
  <c r="AK191" i="22"/>
  <c r="AK179" i="22"/>
  <c r="AK167" i="22"/>
  <c r="AK155" i="22"/>
  <c r="AK143" i="22"/>
  <c r="AK131" i="22"/>
  <c r="AK119" i="22"/>
  <c r="AK107" i="22"/>
  <c r="AK95" i="22"/>
  <c r="AK83" i="22"/>
  <c r="AK71" i="22"/>
  <c r="AK59" i="22"/>
  <c r="AK47" i="22"/>
  <c r="AK35" i="22"/>
  <c r="AK23" i="22"/>
  <c r="AK11" i="22"/>
  <c r="AK226" i="22"/>
  <c r="AK214" i="22"/>
  <c r="AK202" i="22"/>
  <c r="AK190" i="22"/>
  <c r="AK178" i="22"/>
  <c r="AK166" i="22"/>
  <c r="AK154" i="22"/>
  <c r="AK142" i="22"/>
  <c r="AK130" i="22"/>
  <c r="AK118" i="22"/>
  <c r="AK106" i="22"/>
  <c r="AK94" i="22"/>
  <c r="AK82" i="22"/>
  <c r="AK70" i="22"/>
  <c r="AK58" i="22"/>
  <c r="AK46" i="22"/>
  <c r="AK34" i="22"/>
  <c r="AK22" i="22"/>
  <c r="AK10" i="22"/>
  <c r="T94" i="22"/>
  <c r="BH131" i="22"/>
  <c r="AK225" i="22"/>
  <c r="AK213" i="22"/>
  <c r="AK201" i="22"/>
  <c r="AK189" i="22"/>
  <c r="AK177" i="22"/>
  <c r="AK165" i="22"/>
  <c r="AK153" i="22"/>
  <c r="AK141" i="22"/>
  <c r="AK129" i="22"/>
  <c r="AK117" i="22"/>
  <c r="AK105" i="22"/>
  <c r="AK93" i="22"/>
  <c r="AK81" i="22"/>
  <c r="AK69" i="22"/>
  <c r="AK57" i="22"/>
  <c r="AK45" i="22"/>
  <c r="AK33" i="22"/>
  <c r="AK21" i="22"/>
  <c r="AK9" i="22"/>
  <c r="BO59" i="22"/>
  <c r="AK2" i="22"/>
  <c r="AK224" i="22"/>
  <c r="AK212" i="22"/>
  <c r="AK200" i="22"/>
  <c r="AK188" i="22"/>
  <c r="AK176" i="22"/>
  <c r="AK164" i="22"/>
  <c r="AK152" i="22"/>
  <c r="AK140" i="22"/>
  <c r="AK128" i="22"/>
  <c r="AK116" i="22"/>
  <c r="AK104" i="22"/>
  <c r="AK92" i="22"/>
  <c r="AK80" i="22"/>
  <c r="AK68" i="22"/>
  <c r="AK56" i="22"/>
  <c r="AK44" i="22"/>
  <c r="AK32" i="22"/>
  <c r="AK20" i="22"/>
  <c r="AK8" i="22"/>
  <c r="AR34" i="22"/>
  <c r="P22" i="22"/>
  <c r="AR46" i="22"/>
  <c r="S179" i="22"/>
  <c r="P202" i="22"/>
  <c r="AK235" i="22"/>
  <c r="AK223" i="22"/>
  <c r="AK211" i="22"/>
  <c r="AK199" i="22"/>
  <c r="AK187" i="22"/>
  <c r="AK175" i="22"/>
  <c r="AK163" i="22"/>
  <c r="AK151" i="22"/>
  <c r="AK139" i="22"/>
  <c r="AK127" i="22"/>
  <c r="AK115" i="22"/>
  <c r="AK103" i="22"/>
  <c r="AK91" i="22"/>
  <c r="AK79" i="22"/>
  <c r="AK67" i="22"/>
  <c r="AK55" i="22"/>
  <c r="AK43" i="22"/>
  <c r="AK31" i="22"/>
  <c r="AK19" i="22"/>
  <c r="AK7" i="22"/>
  <c r="P166" i="22"/>
  <c r="BJ119" i="22"/>
  <c r="AK234" i="22"/>
  <c r="AK222" i="22"/>
  <c r="AK210" i="22"/>
  <c r="AK198" i="22"/>
  <c r="AK186" i="22"/>
  <c r="AK174" i="22"/>
  <c r="AK162" i="22"/>
  <c r="AK150" i="22"/>
  <c r="AK138" i="22"/>
  <c r="AK126" i="22"/>
  <c r="AK114" i="22"/>
  <c r="AK102" i="22"/>
  <c r="AK90" i="22"/>
  <c r="AK78" i="22"/>
  <c r="AK66" i="22"/>
  <c r="AK54" i="22"/>
  <c r="AK42" i="22"/>
  <c r="AK30" i="22"/>
  <c r="AK18" i="22"/>
  <c r="AK6" i="22"/>
  <c r="O70" i="22"/>
  <c r="T142" i="22"/>
  <c r="BN191" i="22"/>
  <c r="BN47" i="22"/>
  <c r="AK233" i="22"/>
  <c r="AK221" i="22"/>
  <c r="AK209" i="22"/>
  <c r="AK197" i="22"/>
  <c r="AK185" i="22"/>
  <c r="AK173" i="22"/>
  <c r="AK161" i="22"/>
  <c r="AK149" i="22"/>
  <c r="AK137" i="22"/>
  <c r="AK125" i="22"/>
  <c r="AK113" i="22"/>
  <c r="AK101" i="22"/>
  <c r="AK89" i="22"/>
  <c r="AK77" i="22"/>
  <c r="AK65" i="22"/>
  <c r="AK53" i="22"/>
  <c r="AK41" i="22"/>
  <c r="AK29" i="22"/>
  <c r="AK17" i="22"/>
  <c r="AK5" i="22"/>
  <c r="T106" i="22"/>
  <c r="T214" i="22"/>
  <c r="AK232" i="22"/>
  <c r="AK220" i="22"/>
  <c r="AK208" i="22"/>
  <c r="AK196" i="22"/>
  <c r="AK184" i="22"/>
  <c r="AK172" i="22"/>
  <c r="AK160" i="22"/>
  <c r="AK148" i="22"/>
  <c r="AK136" i="22"/>
  <c r="AK124" i="22"/>
  <c r="AK112" i="22"/>
  <c r="AK100" i="22"/>
  <c r="AK88" i="22"/>
  <c r="AK76" i="22"/>
  <c r="AK64" i="22"/>
  <c r="AK52" i="22"/>
  <c r="AK40" i="22"/>
  <c r="AK28" i="22"/>
  <c r="AK16" i="22"/>
  <c r="AK4" i="22"/>
  <c r="P3" i="22"/>
  <c r="BO172" i="22"/>
  <c r="BO4" i="22"/>
  <c r="BO40" i="22"/>
  <c r="T123" i="22"/>
  <c r="BJ148" i="22"/>
  <c r="AR75" i="22"/>
  <c r="BO76" i="22"/>
  <c r="BN51" i="22"/>
  <c r="BJ232" i="22"/>
  <c r="BO100" i="22"/>
  <c r="BO184" i="22"/>
  <c r="P63" i="22"/>
  <c r="BO28" i="22"/>
  <c r="S135" i="22"/>
  <c r="BI220" i="22"/>
  <c r="P15" i="22"/>
  <c r="AR51" i="22"/>
  <c r="P87" i="22"/>
  <c r="BH88" i="22"/>
  <c r="AR195" i="22"/>
  <c r="P188" i="22"/>
  <c r="BO201" i="22"/>
  <c r="BJ153" i="22"/>
  <c r="BO93" i="22"/>
  <c r="BK69" i="22"/>
  <c r="BI45" i="22"/>
  <c r="BO21" i="22"/>
  <c r="BO141" i="22"/>
  <c r="BI177" i="22"/>
  <c r="BH117" i="22"/>
  <c r="BJ213" i="22"/>
  <c r="BI165" i="22"/>
  <c r="AQ44" i="22"/>
  <c r="S80" i="22"/>
  <c r="T212" i="22"/>
  <c r="BO10" i="22"/>
  <c r="BK57" i="22"/>
  <c r="BO133" i="22"/>
  <c r="BJ121" i="22"/>
  <c r="BH13" i="22"/>
  <c r="BK117" i="22"/>
  <c r="BO15" i="22"/>
  <c r="BO3" i="22"/>
  <c r="BO27" i="22"/>
  <c r="BI87" i="22"/>
  <c r="BJ147" i="22"/>
  <c r="BK213" i="22"/>
  <c r="BK33" i="22"/>
  <c r="BO207" i="22"/>
  <c r="BI18" i="22"/>
  <c r="AH81" i="22"/>
  <c r="BK201" i="22"/>
  <c r="BK9" i="22"/>
  <c r="P21" i="22"/>
  <c r="BN90" i="22"/>
  <c r="AJ233" i="22"/>
  <c r="AL221" i="22"/>
  <c r="AJ185" i="22"/>
  <c r="AJ173" i="22"/>
  <c r="AJ161" i="22"/>
  <c r="AF149" i="22"/>
  <c r="AF137" i="22"/>
  <c r="AJ125" i="22"/>
  <c r="AJ113" i="22"/>
  <c r="AJ101" i="22"/>
  <c r="AF89" i="22"/>
  <c r="AG77" i="22"/>
  <c r="AI53" i="22"/>
  <c r="AL29" i="22"/>
  <c r="AE5" i="22"/>
  <c r="BK189" i="22"/>
  <c r="BN171" i="22"/>
  <c r="AR201" i="22"/>
  <c r="BK177" i="22"/>
  <c r="BI6" i="22"/>
  <c r="BK153" i="22"/>
  <c r="BH63" i="22"/>
  <c r="BK141" i="22"/>
  <c r="BJ186" i="22"/>
  <c r="BI42" i="22"/>
  <c r="BK129" i="22"/>
  <c r="BO39" i="22"/>
  <c r="BO99" i="22"/>
  <c r="S105" i="22"/>
  <c r="BK81" i="22"/>
  <c r="BI66" i="22"/>
  <c r="T93" i="22"/>
  <c r="BH162" i="22"/>
  <c r="AI2" i="22"/>
  <c r="AI200" i="22"/>
  <c r="AJ176" i="22"/>
  <c r="AI152" i="22"/>
  <c r="AF140" i="22"/>
  <c r="AG128" i="22"/>
  <c r="AG116" i="22"/>
  <c r="AI104" i="22"/>
  <c r="AL68" i="22"/>
  <c r="AJ56" i="22"/>
  <c r="AI32" i="22"/>
  <c r="AI20" i="22"/>
  <c r="AI8" i="22"/>
  <c r="BK225" i="22"/>
  <c r="BK45" i="22"/>
  <c r="T71" i="22"/>
  <c r="AQ159" i="22"/>
  <c r="T164" i="22"/>
  <c r="T191" i="22"/>
  <c r="P200" i="22"/>
  <c r="AQ207" i="22"/>
  <c r="T219" i="22"/>
  <c r="BJ227" i="22"/>
  <c r="BO203" i="22"/>
  <c r="BI174" i="22"/>
  <c r="BI138" i="22"/>
  <c r="BJ92" i="22"/>
  <c r="BK165" i="22"/>
  <c r="BK21" i="22"/>
  <c r="BN200" i="22"/>
  <c r="AH69" i="22"/>
  <c r="BI224" i="22"/>
  <c r="BJ128" i="22"/>
  <c r="BN20" i="22"/>
  <c r="BO80" i="22"/>
  <c r="S118" i="22"/>
  <c r="AQ181" i="22"/>
  <c r="O190" i="22"/>
  <c r="S224" i="22"/>
  <c r="BI222" i="22"/>
  <c r="BN155" i="22"/>
  <c r="AG235" i="22"/>
  <c r="AI223" i="22"/>
  <c r="AL211" i="22"/>
  <c r="AJ199" i="22"/>
  <c r="AF175" i="22"/>
  <c r="AL151" i="22"/>
  <c r="AG139" i="22"/>
  <c r="AG127" i="22"/>
  <c r="AL115" i="22"/>
  <c r="AJ103" i="22"/>
  <c r="AE91" i="22"/>
  <c r="AG79" i="22"/>
  <c r="AJ67" i="22"/>
  <c r="AL31" i="22"/>
  <c r="AL19" i="22"/>
  <c r="AL7" i="22"/>
  <c r="BK105" i="22"/>
  <c r="O35" i="22"/>
  <c r="T107" i="22"/>
  <c r="T183" i="22"/>
  <c r="BN193" i="22"/>
  <c r="BJ44" i="22"/>
  <c r="AL234" i="22"/>
  <c r="AF222" i="22"/>
  <c r="AL186" i="22"/>
  <c r="AF162" i="22"/>
  <c r="AF150" i="22"/>
  <c r="AG138" i="22"/>
  <c r="AI126" i="22"/>
  <c r="AI114" i="22"/>
  <c r="AI78" i="22"/>
  <c r="AJ66" i="22"/>
  <c r="AF54" i="22"/>
  <c r="AE42" i="22"/>
  <c r="AE30" i="22"/>
  <c r="AL18" i="22"/>
  <c r="AL6" i="22"/>
  <c r="BK93" i="22"/>
  <c r="AI57" i="22"/>
  <c r="BI212" i="22"/>
  <c r="BO152" i="22"/>
  <c r="BJ104" i="22"/>
  <c r="BO68" i="22"/>
  <c r="BH8" i="22"/>
  <c r="AG232" i="22"/>
  <c r="AL208" i="22"/>
  <c r="AE196" i="22"/>
  <c r="AL184" i="22"/>
  <c r="AG172" i="22"/>
  <c r="AJ160" i="22"/>
  <c r="AG148" i="22"/>
  <c r="AG136" i="22"/>
  <c r="AL124" i="22"/>
  <c r="AG88" i="22"/>
  <c r="AJ76" i="22"/>
  <c r="AL52" i="22"/>
  <c r="AI28" i="22"/>
  <c r="AI16" i="22"/>
  <c r="AL4" i="22"/>
  <c r="P227" i="22"/>
  <c r="U232" i="22"/>
  <c r="BI32" i="22"/>
  <c r="U208" i="22"/>
  <c r="BO85" i="22"/>
  <c r="P231" i="22"/>
  <c r="S233" i="22"/>
  <c r="BJ157" i="22"/>
  <c r="BK226" i="22"/>
  <c r="BK214" i="22"/>
  <c r="BK202" i="22"/>
  <c r="BK190" i="22"/>
  <c r="BK178" i="22"/>
  <c r="BK166" i="22"/>
  <c r="BK154" i="22"/>
  <c r="BK142" i="22"/>
  <c r="BK130" i="22"/>
  <c r="BK118" i="22"/>
  <c r="BK106" i="22"/>
  <c r="BK94" i="22"/>
  <c r="BK82" i="22"/>
  <c r="BK70" i="22"/>
  <c r="BK58" i="22"/>
  <c r="BK46" i="22"/>
  <c r="BK34" i="22"/>
  <c r="BK22" i="22"/>
  <c r="BK10" i="22"/>
  <c r="BP232" i="22"/>
  <c r="BP220" i="22"/>
  <c r="BP208" i="22"/>
  <c r="BP196" i="22"/>
  <c r="BP184" i="22"/>
  <c r="BP172" i="22"/>
  <c r="BP160" i="22"/>
  <c r="BP148" i="22"/>
  <c r="BP136" i="22"/>
  <c r="BP124" i="22"/>
  <c r="BP112" i="22"/>
  <c r="BP100" i="22"/>
  <c r="BP88" i="22"/>
  <c r="BP76" i="22"/>
  <c r="BP64" i="22"/>
  <c r="BP52" i="22"/>
  <c r="BP40" i="22"/>
  <c r="BP28" i="22"/>
  <c r="BP16" i="22"/>
  <c r="BP4" i="22"/>
  <c r="U150" i="22"/>
  <c r="U56" i="22"/>
  <c r="BP231" i="22"/>
  <c r="BP219" i="22"/>
  <c r="BP207" i="22"/>
  <c r="BP195" i="22"/>
  <c r="BP183" i="22"/>
  <c r="BP171" i="22"/>
  <c r="BP159" i="22"/>
  <c r="BP147" i="22"/>
  <c r="BP135" i="22"/>
  <c r="BP123" i="22"/>
  <c r="BP111" i="22"/>
  <c r="BP99" i="22"/>
  <c r="BP87" i="22"/>
  <c r="BP75" i="22"/>
  <c r="BP63" i="22"/>
  <c r="BP51" i="22"/>
  <c r="BP39" i="22"/>
  <c r="BP27" i="22"/>
  <c r="BP15" i="22"/>
  <c r="BP3" i="22"/>
  <c r="BK2" i="22"/>
  <c r="BK224" i="22"/>
  <c r="BK212" i="22"/>
  <c r="BK200" i="22"/>
  <c r="BK188" i="22"/>
  <c r="BK176" i="22"/>
  <c r="BK164" i="22"/>
  <c r="BK152" i="22"/>
  <c r="BK140" i="22"/>
  <c r="BK128" i="22"/>
  <c r="BK116" i="22"/>
  <c r="BK104" i="22"/>
  <c r="BK92" i="22"/>
  <c r="BK80" i="22"/>
  <c r="BK68" i="22"/>
  <c r="BK56" i="22"/>
  <c r="BK44" i="22"/>
  <c r="BK32" i="22"/>
  <c r="BK20" i="22"/>
  <c r="BK8" i="22"/>
  <c r="BP230" i="22"/>
  <c r="BP218" i="22"/>
  <c r="BP206" i="22"/>
  <c r="BP194" i="22"/>
  <c r="BP182" i="22"/>
  <c r="BP170" i="22"/>
  <c r="BP158" i="22"/>
  <c r="BP146" i="22"/>
  <c r="BP134" i="22"/>
  <c r="BP122" i="22"/>
  <c r="BP110" i="22"/>
  <c r="BP98" i="22"/>
  <c r="BP86" i="22"/>
  <c r="BP74" i="22"/>
  <c r="BP62" i="22"/>
  <c r="BP50" i="22"/>
  <c r="BP38" i="22"/>
  <c r="BP26" i="22"/>
  <c r="BP14" i="22"/>
  <c r="U32" i="22"/>
  <c r="BK235" i="22"/>
  <c r="BK223" i="22"/>
  <c r="BK211" i="22"/>
  <c r="BK199" i="22"/>
  <c r="BK187" i="22"/>
  <c r="BK175" i="22"/>
  <c r="BK163" i="22"/>
  <c r="BK151" i="22"/>
  <c r="BK139" i="22"/>
  <c r="BK127" i="22"/>
  <c r="BK115" i="22"/>
  <c r="BK103" i="22"/>
  <c r="BK91" i="22"/>
  <c r="BK79" i="22"/>
  <c r="BK67" i="22"/>
  <c r="BK55" i="22"/>
  <c r="BK43" i="22"/>
  <c r="BK31" i="22"/>
  <c r="BK19" i="22"/>
  <c r="BK7" i="22"/>
  <c r="BP229" i="22"/>
  <c r="BP217" i="22"/>
  <c r="BP205" i="22"/>
  <c r="BP193" i="22"/>
  <c r="BP181" i="22"/>
  <c r="BP169" i="22"/>
  <c r="BP157" i="22"/>
  <c r="BP145" i="22"/>
  <c r="BP133" i="22"/>
  <c r="BP121" i="22"/>
  <c r="BP109" i="22"/>
  <c r="BP97" i="22"/>
  <c r="BP85" i="22"/>
  <c r="BP73" i="22"/>
  <c r="BP61" i="22"/>
  <c r="BP49" i="22"/>
  <c r="BP37" i="22"/>
  <c r="BP25" i="22"/>
  <c r="BP13" i="22"/>
  <c r="U30" i="22"/>
  <c r="BK234" i="22"/>
  <c r="BK222" i="22"/>
  <c r="BK210" i="22"/>
  <c r="BK198" i="22"/>
  <c r="BK186" i="22"/>
  <c r="BK174" i="22"/>
  <c r="BK162" i="22"/>
  <c r="BK150" i="22"/>
  <c r="BK138" i="22"/>
  <c r="BK126" i="22"/>
  <c r="BK114" i="22"/>
  <c r="BK102" i="22"/>
  <c r="BK90" i="22"/>
  <c r="BK78" i="22"/>
  <c r="BK66" i="22"/>
  <c r="BK54" i="22"/>
  <c r="BK42" i="22"/>
  <c r="BK30" i="22"/>
  <c r="BK18" i="22"/>
  <c r="BK6" i="22"/>
  <c r="BP228" i="22"/>
  <c r="BP216" i="22"/>
  <c r="BP204" i="22"/>
  <c r="BP192" i="22"/>
  <c r="BP180" i="22"/>
  <c r="BP168" i="22"/>
  <c r="BP156" i="22"/>
  <c r="BP144" i="22"/>
  <c r="BP132" i="22"/>
  <c r="BP120" i="22"/>
  <c r="BP108" i="22"/>
  <c r="BP96" i="22"/>
  <c r="BP84" i="22"/>
  <c r="BP72" i="22"/>
  <c r="BP60" i="22"/>
  <c r="BP48" i="22"/>
  <c r="BP36" i="22"/>
  <c r="BP24" i="22"/>
  <c r="BP12" i="22"/>
  <c r="U116" i="22"/>
  <c r="BO49" i="22"/>
  <c r="BK233" i="22"/>
  <c r="BK221" i="22"/>
  <c r="BK209" i="22"/>
  <c r="BK197" i="22"/>
  <c r="BK185" i="22"/>
  <c r="BK173" i="22"/>
  <c r="BK161" i="22"/>
  <c r="BK149" i="22"/>
  <c r="BK137" i="22"/>
  <c r="BK125" i="22"/>
  <c r="BK113" i="22"/>
  <c r="BK101" i="22"/>
  <c r="BK89" i="22"/>
  <c r="BK77" i="22"/>
  <c r="BK65" i="22"/>
  <c r="BK53" i="22"/>
  <c r="BK41" i="22"/>
  <c r="BK29" i="22"/>
  <c r="BK17" i="22"/>
  <c r="BK5" i="22"/>
  <c r="BP227" i="22"/>
  <c r="BP215" i="22"/>
  <c r="BP203" i="22"/>
  <c r="BP191" i="22"/>
  <c r="BP179" i="22"/>
  <c r="BP167" i="22"/>
  <c r="BP155" i="22"/>
  <c r="BP143" i="22"/>
  <c r="BP131" i="22"/>
  <c r="BP119" i="22"/>
  <c r="BP107" i="22"/>
  <c r="BP95" i="22"/>
  <c r="BP83" i="22"/>
  <c r="BP71" i="22"/>
  <c r="BP59" i="22"/>
  <c r="BP47" i="22"/>
  <c r="BP35" i="22"/>
  <c r="BP23" i="22"/>
  <c r="BP11" i="22"/>
  <c r="T234" i="22"/>
  <c r="U104" i="22"/>
  <c r="BO37" i="22"/>
  <c r="BH231" i="22"/>
  <c r="U2" i="22"/>
  <c r="U6" i="22"/>
  <c r="BO25" i="22"/>
  <c r="BK230" i="22"/>
  <c r="BK218" i="22"/>
  <c r="BK206" i="22"/>
  <c r="BK194" i="22"/>
  <c r="BK170" i="22"/>
  <c r="BK122" i="22"/>
  <c r="BK98" i="22"/>
  <c r="BK86" i="22"/>
  <c r="BK62" i="22"/>
  <c r="BK50" i="22"/>
  <c r="BK38" i="22"/>
  <c r="BK26" i="22"/>
  <c r="BK14" i="22"/>
  <c r="BK229" i="22"/>
  <c r="BK217" i="22"/>
  <c r="BK181" i="22"/>
  <c r="BK169" i="22"/>
  <c r="U68" i="22"/>
  <c r="BK204" i="22"/>
  <c r="BK192" i="22"/>
  <c r="BK168" i="22"/>
  <c r="BK156" i="22"/>
  <c r="BK144" i="22"/>
  <c r="BK108" i="22"/>
  <c r="BK96" i="22"/>
  <c r="BK72" i="22"/>
  <c r="BK60" i="22"/>
  <c r="BK36" i="22"/>
  <c r="BK12" i="22"/>
  <c r="BP233" i="22"/>
  <c r="BP221" i="22"/>
  <c r="BP209" i="22"/>
  <c r="BP185" i="22"/>
  <c r="BP173" i="22"/>
  <c r="BP161" i="22"/>
  <c r="BP149" i="22"/>
  <c r="BP125" i="22"/>
  <c r="BP101" i="22"/>
  <c r="BP89" i="22"/>
  <c r="BP65" i="22"/>
  <c r="BP53" i="22"/>
  <c r="BP41" i="22"/>
  <c r="BP29" i="22"/>
  <c r="BP5" i="22"/>
  <c r="C3" i="25"/>
  <c r="C6" i="25"/>
  <c r="C9" i="25"/>
  <c r="C12" i="25"/>
  <c r="C15" i="25"/>
  <c r="C18" i="25"/>
  <c r="C21" i="25"/>
  <c r="E3" i="25"/>
  <c r="E6" i="25"/>
  <c r="E9" i="25"/>
  <c r="E12" i="25"/>
  <c r="E15" i="25"/>
  <c r="E18" i="25"/>
  <c r="E21" i="25"/>
  <c r="C4" i="25"/>
  <c r="C7" i="25"/>
  <c r="C10" i="25"/>
  <c r="C13" i="25"/>
  <c r="C16" i="25"/>
  <c r="C19" i="25"/>
  <c r="C22" i="25"/>
  <c r="E4" i="25"/>
  <c r="E7" i="25"/>
  <c r="E10" i="25"/>
  <c r="E13" i="25"/>
  <c r="E16" i="25"/>
  <c r="E19" i="25"/>
  <c r="E22" i="25"/>
  <c r="C2" i="25"/>
  <c r="C5" i="25"/>
  <c r="C8" i="25"/>
  <c r="C11" i="25"/>
  <c r="C14" i="25"/>
  <c r="C17" i="25"/>
  <c r="C20" i="25"/>
  <c r="C23" i="25"/>
  <c r="E2" i="25"/>
  <c r="E5" i="25"/>
  <c r="E8" i="25"/>
  <c r="E11" i="25"/>
  <c r="E14" i="25"/>
  <c r="E17" i="25"/>
  <c r="E20" i="25"/>
  <c r="E23" i="25"/>
  <c r="AQ98" i="22"/>
  <c r="AL229" i="22"/>
  <c r="AG217" i="22"/>
  <c r="AI205" i="22"/>
  <c r="AL169" i="22"/>
  <c r="AL157" i="22"/>
  <c r="AG145" i="22"/>
  <c r="AL133" i="22"/>
  <c r="AL85" i="22"/>
  <c r="AE73" i="22"/>
  <c r="AI61" i="22"/>
  <c r="AL49" i="22"/>
  <c r="AL37" i="22"/>
  <c r="AL13" i="22"/>
  <c r="U234" i="22"/>
  <c r="U176" i="22"/>
  <c r="U148" i="22"/>
  <c r="U4" i="22"/>
  <c r="U200" i="22"/>
  <c r="U172" i="22"/>
  <c r="U145" i="22"/>
  <c r="U114" i="22"/>
  <c r="U28" i="22"/>
  <c r="U229" i="22"/>
  <c r="U140" i="22"/>
  <c r="U85" i="22"/>
  <c r="U54" i="22"/>
  <c r="AR74" i="22"/>
  <c r="U196" i="22"/>
  <c r="U169" i="22"/>
  <c r="U138" i="22"/>
  <c r="U52" i="22"/>
  <c r="U222" i="22"/>
  <c r="U136" i="22"/>
  <c r="U78" i="22"/>
  <c r="U20" i="22"/>
  <c r="U162" i="22"/>
  <c r="U76" i="22"/>
  <c r="U49" i="22"/>
  <c r="U18" i="22"/>
  <c r="U160" i="22"/>
  <c r="U133" i="22"/>
  <c r="U16" i="22"/>
  <c r="AR36" i="22"/>
  <c r="U217" i="22"/>
  <c r="U186" i="22"/>
  <c r="U128" i="22"/>
  <c r="U73" i="22"/>
  <c r="U42" i="22"/>
  <c r="U184" i="22"/>
  <c r="U157" i="22"/>
  <c r="U126" i="22"/>
  <c r="U13" i="22"/>
  <c r="AR24" i="22"/>
  <c r="AE231" i="22"/>
  <c r="AI207" i="22"/>
  <c r="AF195" i="22"/>
  <c r="AL159" i="22"/>
  <c r="AI99" i="22"/>
  <c r="AL87" i="22"/>
  <c r="AJ75" i="22"/>
  <c r="AJ63" i="22"/>
  <c r="AL51" i="22"/>
  <c r="AE39" i="22"/>
  <c r="AF27" i="22"/>
  <c r="AF15" i="22"/>
  <c r="AF3" i="22"/>
  <c r="U152" i="22"/>
  <c r="U124" i="22"/>
  <c r="U66" i="22"/>
  <c r="U39" i="22"/>
  <c r="U8" i="22"/>
  <c r="AL230" i="22"/>
  <c r="AI218" i="22"/>
  <c r="AL206" i="22"/>
  <c r="AF194" i="22"/>
  <c r="AJ170" i="22"/>
  <c r="AF134" i="22"/>
  <c r="AL110" i="22"/>
  <c r="AF98" i="22"/>
  <c r="AL74" i="22"/>
  <c r="AE62" i="22"/>
  <c r="AL50" i="22"/>
  <c r="AI38" i="22"/>
  <c r="AI26" i="22"/>
  <c r="AI14" i="22"/>
  <c r="AR57" i="22"/>
  <c r="AQ141" i="22"/>
  <c r="U235" i="22"/>
  <c r="U223" i="22"/>
  <c r="U211" i="22"/>
  <c r="U199" i="22"/>
  <c r="U187" i="22"/>
  <c r="U175" i="22"/>
  <c r="U163" i="22"/>
  <c r="U151" i="22"/>
  <c r="U139" i="22"/>
  <c r="U127" i="22"/>
  <c r="U115" i="22"/>
  <c r="U103" i="22"/>
  <c r="U91" i="22"/>
  <c r="U79" i="22"/>
  <c r="U67" i="22"/>
  <c r="U55" i="22"/>
  <c r="U43" i="22"/>
  <c r="U31" i="22"/>
  <c r="U19" i="22"/>
  <c r="U7" i="22"/>
  <c r="P45" i="22"/>
  <c r="AJ228" i="22"/>
  <c r="AE216" i="22"/>
  <c r="AG192" i="22"/>
  <c r="AF168" i="22"/>
  <c r="AE144" i="22"/>
  <c r="AF120" i="22"/>
  <c r="AI108" i="22"/>
  <c r="AE96" i="22"/>
  <c r="AI72" i="22"/>
  <c r="AL48" i="22"/>
  <c r="AL36" i="22"/>
  <c r="AL24" i="22"/>
  <c r="AL12" i="22"/>
  <c r="AQ156" i="22"/>
  <c r="T228" i="22"/>
  <c r="U233" i="22"/>
  <c r="U221" i="22"/>
  <c r="U209" i="22"/>
  <c r="U197" i="22"/>
  <c r="U185" i="22"/>
  <c r="U173" i="22"/>
  <c r="U161" i="22"/>
  <c r="U149" i="22"/>
  <c r="U137" i="22"/>
  <c r="U125" i="22"/>
  <c r="U113" i="22"/>
  <c r="U101" i="22"/>
  <c r="U89" i="22"/>
  <c r="U77" i="22"/>
  <c r="U65" i="22"/>
  <c r="U53" i="22"/>
  <c r="U41" i="22"/>
  <c r="U29" i="22"/>
  <c r="U17" i="22"/>
  <c r="U5" i="22"/>
  <c r="AG227" i="22"/>
  <c r="AJ215" i="22"/>
  <c r="AJ203" i="22"/>
  <c r="AF179" i="22"/>
  <c r="AG167" i="22"/>
  <c r="AG119" i="22"/>
  <c r="AL107" i="22"/>
  <c r="AL95" i="22"/>
  <c r="AJ83" i="22"/>
  <c r="AG71" i="22"/>
  <c r="AF59" i="22"/>
  <c r="AJ35" i="22"/>
  <c r="AF23" i="22"/>
  <c r="AJ11" i="22"/>
  <c r="AI214" i="22"/>
  <c r="AL190" i="22"/>
  <c r="AG166" i="22"/>
  <c r="AF154" i="22"/>
  <c r="AE106" i="22"/>
  <c r="AL82" i="22"/>
  <c r="AF70" i="22"/>
  <c r="AJ58" i="22"/>
  <c r="AF46" i="22"/>
  <c r="AL34" i="22"/>
  <c r="AL22" i="22"/>
  <c r="P33" i="22"/>
  <c r="T168" i="22"/>
  <c r="AR206" i="22"/>
  <c r="U230" i="22"/>
  <c r="U218" i="22"/>
  <c r="U194" i="22"/>
  <c r="U182" i="22"/>
  <c r="U158" i="22"/>
  <c r="U146" i="22"/>
  <c r="U134" i="22"/>
  <c r="U122" i="22"/>
  <c r="U110" i="22"/>
  <c r="U86" i="22"/>
  <c r="U50" i="22"/>
  <c r="U38" i="22"/>
  <c r="U26" i="22"/>
  <c r="U14" i="22"/>
  <c r="P9" i="22"/>
  <c r="AR81" i="22"/>
  <c r="AG189" i="22"/>
  <c r="AL165" i="22"/>
  <c r="AI141" i="22"/>
  <c r="AF117" i="22"/>
  <c r="AF33" i="22"/>
  <c r="AR165" i="22"/>
  <c r="U216" i="22"/>
  <c r="U192" i="22"/>
  <c r="U180" i="22"/>
  <c r="U144" i="22"/>
  <c r="U120" i="22"/>
  <c r="U108" i="22"/>
  <c r="U96" i="22"/>
  <c r="U72" i="22"/>
  <c r="U60" i="22"/>
  <c r="U12" i="22"/>
  <c r="AL45" i="22"/>
  <c r="O69" i="22"/>
  <c r="AJ177" i="22"/>
  <c r="AI153" i="22"/>
  <c r="AI105" i="22"/>
  <c r="AF21" i="22"/>
  <c r="P225" i="22"/>
  <c r="AW143" i="22"/>
  <c r="Z109" i="22"/>
  <c r="Z39" i="22"/>
  <c r="BI11" i="22"/>
  <c r="O13" i="22"/>
  <c r="AQ34" i="22"/>
  <c r="AJ110" i="22"/>
  <c r="AC182" i="22"/>
  <c r="AU183" i="22"/>
  <c r="BN130" i="22"/>
  <c r="AQ13" i="22"/>
  <c r="AU66" i="22"/>
  <c r="BO136" i="22"/>
  <c r="AG152" i="22"/>
  <c r="S203" i="22"/>
  <c r="AL104" i="22"/>
  <c r="AC82" i="22"/>
  <c r="P50" i="22"/>
  <c r="BO121" i="22"/>
  <c r="BI103" i="22"/>
  <c r="O122" i="22"/>
  <c r="AG162" i="22"/>
  <c r="Z166" i="22"/>
  <c r="AR96" i="22"/>
  <c r="AZ93" i="22"/>
  <c r="BA120" i="22"/>
  <c r="BJ29" i="22"/>
  <c r="AE88" i="22"/>
  <c r="AF110" i="22"/>
  <c r="AB219" i="22"/>
  <c r="BH6" i="22"/>
  <c r="AU132" i="22"/>
  <c r="AG18" i="22"/>
  <c r="AU123" i="22"/>
  <c r="AU219" i="22"/>
  <c r="AI222" i="22"/>
  <c r="Z225" i="22"/>
  <c r="AU232" i="22"/>
  <c r="AA80" i="22"/>
  <c r="BH136" i="22"/>
  <c r="AV232" i="22"/>
  <c r="AU21" i="22"/>
  <c r="AA84" i="22"/>
  <c r="O96" i="22"/>
  <c r="BH135" i="22"/>
  <c r="BI154" i="22"/>
  <c r="BA158" i="22"/>
  <c r="AX225" i="22"/>
  <c r="AQ3" i="22"/>
  <c r="AL61" i="22"/>
  <c r="AU163" i="22"/>
  <c r="O219" i="22"/>
  <c r="T116" i="22"/>
  <c r="BN225" i="22"/>
  <c r="S219" i="22"/>
  <c r="AF2" i="22"/>
  <c r="AL11" i="22"/>
  <c r="AE21" i="22"/>
  <c r="AF36" i="22"/>
  <c r="AX65" i="22"/>
  <c r="AB73" i="22"/>
  <c r="AA82" i="22"/>
  <c r="BI148" i="22"/>
  <c r="AW152" i="22"/>
  <c r="AJ205" i="22"/>
  <c r="S50" i="22"/>
  <c r="AB82" i="22"/>
  <c r="AX152" i="22"/>
  <c r="AU10" i="22"/>
  <c r="AU30" i="22"/>
  <c r="AZ51" i="22"/>
  <c r="AL81" i="22"/>
  <c r="AV30" i="22"/>
  <c r="AU19" i="22"/>
  <c r="Z38" i="22"/>
  <c r="BH40" i="22"/>
  <c r="O42" i="22"/>
  <c r="AE104" i="22"/>
  <c r="AG27" i="22"/>
  <c r="BA28" i="22"/>
  <c r="P46" i="22"/>
  <c r="AJ61" i="22"/>
  <c r="AX62" i="22"/>
  <c r="AF108" i="22"/>
  <c r="BH139" i="22"/>
  <c r="AA143" i="22"/>
  <c r="AX177" i="22"/>
  <c r="AW214" i="22"/>
  <c r="BA43" i="22"/>
  <c r="T63" i="22"/>
  <c r="AF75" i="22"/>
  <c r="AZ76" i="22"/>
  <c r="AB86" i="22"/>
  <c r="BH89" i="22"/>
  <c r="P125" i="22"/>
  <c r="AF128" i="22"/>
  <c r="BO135" i="22"/>
  <c r="BH169" i="22"/>
  <c r="AA218" i="22"/>
  <c r="AC219" i="22"/>
  <c r="BI231" i="22"/>
  <c r="AJ234" i="22"/>
  <c r="AV9" i="22"/>
  <c r="BI13" i="22"/>
  <c r="AI23" i="22"/>
  <c r="BN25" i="22"/>
  <c r="BO89" i="22"/>
  <c r="BJ13" i="22"/>
  <c r="BN18" i="22"/>
  <c r="AJ23" i="22"/>
  <c r="AW30" i="22"/>
  <c r="BJ76" i="22"/>
  <c r="AR86" i="22"/>
  <c r="AZ109" i="22"/>
  <c r="AJ127" i="22"/>
  <c r="AV128" i="22"/>
  <c r="AC160" i="22"/>
  <c r="AV183" i="22"/>
  <c r="AJ200" i="22"/>
  <c r="AX201" i="22"/>
  <c r="BH202" i="22"/>
  <c r="BJ203" i="22"/>
  <c r="BH11" i="22"/>
  <c r="BN13" i="22"/>
  <c r="BO18" i="22"/>
  <c r="AL23" i="22"/>
  <c r="AE61" i="22"/>
  <c r="AA73" i="22"/>
  <c r="AR85" i="22"/>
  <c r="AZ156" i="22"/>
  <c r="AE166" i="22"/>
  <c r="BI173" i="22"/>
  <c r="AR200" i="22"/>
  <c r="BO202" i="22"/>
  <c r="O11" i="22"/>
  <c r="BJ191" i="22"/>
  <c r="BJ211" i="22"/>
  <c r="AX222" i="22"/>
  <c r="AG33" i="22"/>
  <c r="AB67" i="22"/>
  <c r="BN86" i="22"/>
  <c r="BA126" i="22"/>
  <c r="AA135" i="22"/>
  <c r="AF148" i="22"/>
  <c r="AZ166" i="22"/>
  <c r="BO191" i="22"/>
  <c r="AF205" i="22"/>
  <c r="S11" i="22"/>
  <c r="AA111" i="22"/>
  <c r="AW50" i="22"/>
  <c r="BI39" i="22"/>
  <c r="O57" i="22"/>
  <c r="O63" i="22"/>
  <c r="AW67" i="22"/>
  <c r="AG99" i="22"/>
  <c r="AZ117" i="22"/>
  <c r="P145" i="22"/>
  <c r="BN154" i="22"/>
  <c r="BA198" i="22"/>
  <c r="P218" i="22"/>
  <c r="AX228" i="22"/>
  <c r="T10" i="22"/>
  <c r="P70" i="22"/>
  <c r="S4" i="22"/>
  <c r="BI38" i="22"/>
  <c r="P57" i="22"/>
  <c r="AG89" i="22"/>
  <c r="T4" i="22"/>
  <c r="AU2" i="22"/>
  <c r="BH20" i="22"/>
  <c r="AU31" i="22"/>
  <c r="BA35" i="22"/>
  <c r="AZ46" i="22"/>
  <c r="AC51" i="22"/>
  <c r="BO66" i="22"/>
  <c r="AE72" i="22"/>
  <c r="AW74" i="22"/>
  <c r="P79" i="22"/>
  <c r="AJ87" i="22"/>
  <c r="BA107" i="22"/>
  <c r="AW128" i="22"/>
  <c r="AQ135" i="22"/>
  <c r="Z136" i="22"/>
  <c r="O142" i="22"/>
  <c r="BJ165" i="22"/>
  <c r="AA174" i="22"/>
  <c r="AI175" i="22"/>
  <c r="AJ196" i="22"/>
  <c r="AB218" i="22"/>
  <c r="AW221" i="22"/>
  <c r="BJ20" i="22"/>
  <c r="BI53" i="22"/>
  <c r="AA132" i="22"/>
  <c r="Z186" i="22"/>
  <c r="BH197" i="22"/>
  <c r="BH201" i="22"/>
  <c r="BN2" i="22"/>
  <c r="AA15" i="22"/>
  <c r="O20" i="22"/>
  <c r="BJ23" i="22"/>
  <c r="AF28" i="22"/>
  <c r="T29" i="22"/>
  <c r="BJ30" i="22"/>
  <c r="BH31" i="22"/>
  <c r="BI52" i="22"/>
  <c r="BI62" i="22"/>
  <c r="BA72" i="22"/>
  <c r="BN85" i="22"/>
  <c r="BA86" i="22"/>
  <c r="BH105" i="22"/>
  <c r="S113" i="22"/>
  <c r="BO126" i="22"/>
  <c r="AQ154" i="22"/>
  <c r="AE157" i="22"/>
  <c r="AG159" i="22"/>
  <c r="AF160" i="22"/>
  <c r="AQ180" i="22"/>
  <c r="AA186" i="22"/>
  <c r="O192" i="22"/>
  <c r="AU195" i="22"/>
  <c r="BI197" i="22"/>
  <c r="O200" i="22"/>
  <c r="BJ201" i="22"/>
  <c r="AF216" i="22"/>
  <c r="AV233" i="22"/>
  <c r="BA217" i="22"/>
  <c r="BO20" i="22"/>
  <c r="S26" i="22"/>
  <c r="BO30" i="22"/>
  <c r="BJ52" i="22"/>
  <c r="P89" i="22"/>
  <c r="BI105" i="22"/>
  <c r="S142" i="22"/>
  <c r="AE152" i="22"/>
  <c r="AR154" i="22"/>
  <c r="S155" i="22"/>
  <c r="AF157" i="22"/>
  <c r="AI159" i="22"/>
  <c r="AI160" i="22"/>
  <c r="O165" i="22"/>
  <c r="P192" i="22"/>
  <c r="AL207" i="22"/>
  <c r="BN217" i="22"/>
  <c r="S223" i="22"/>
  <c r="BJ225" i="22"/>
  <c r="AE9" i="22"/>
  <c r="BH62" i="22"/>
  <c r="AU83" i="22"/>
  <c r="P110" i="22"/>
  <c r="Z228" i="22"/>
  <c r="BI8" i="22"/>
  <c r="AW9" i="22"/>
  <c r="AW10" i="22"/>
  <c r="AR11" i="22"/>
  <c r="AQ12" i="22"/>
  <c r="AS12" i="22" s="1"/>
  <c r="AE14" i="22"/>
  <c r="S23" i="22"/>
  <c r="AQ57" i="22"/>
  <c r="AF69" i="22"/>
  <c r="BH72" i="22"/>
  <c r="BJ81" i="22"/>
  <c r="BJ105" i="22"/>
  <c r="S110" i="22"/>
  <c r="T144" i="22"/>
  <c r="AG157" i="22"/>
  <c r="S191" i="22"/>
  <c r="BI20" i="22"/>
  <c r="P142" i="22"/>
  <c r="O3" i="22"/>
  <c r="O4" i="22"/>
  <c r="BN8" i="22"/>
  <c r="AU28" i="22"/>
  <c r="AQ29" i="22"/>
  <c r="AA30" i="22"/>
  <c r="AC35" i="22"/>
  <c r="AR39" i="22"/>
  <c r="BH43" i="22"/>
  <c r="AZ56" i="22"/>
  <c r="AB76" i="22"/>
  <c r="BJ80" i="22"/>
  <c r="AL91" i="22"/>
  <c r="P96" i="22"/>
  <c r="BN105" i="22"/>
  <c r="AB109" i="22"/>
  <c r="T110" i="22"/>
  <c r="AF113" i="22"/>
  <c r="AR122" i="22"/>
  <c r="AV132" i="22"/>
  <c r="BH133" i="22"/>
  <c r="BJ136" i="22"/>
  <c r="AC143" i="22"/>
  <c r="O148" i="22"/>
  <c r="AJ157" i="22"/>
  <c r="AX160" i="22"/>
  <c r="AE169" i="22"/>
  <c r="AU186" i="22"/>
  <c r="AG205" i="22"/>
  <c r="AE206" i="22"/>
  <c r="AE211" i="22"/>
  <c r="BH218" i="22"/>
  <c r="AV231" i="22"/>
  <c r="BO8" i="22"/>
  <c r="AQ25" i="22"/>
  <c r="AR29" i="22"/>
  <c r="AA36" i="22"/>
  <c r="T46" i="22"/>
  <c r="AW57" i="22"/>
  <c r="BH58" i="22"/>
  <c r="AC67" i="22"/>
  <c r="AG68" i="22"/>
  <c r="BI70" i="22"/>
  <c r="BI92" i="22"/>
  <c r="BH93" i="22"/>
  <c r="O104" i="22"/>
  <c r="AQ142" i="22"/>
  <c r="AF169" i="22"/>
  <c r="S192" i="22"/>
  <c r="S199" i="22"/>
  <c r="BA219" i="22"/>
  <c r="AF18" i="22"/>
  <c r="AQ20" i="22"/>
  <c r="AG23" i="22"/>
  <c r="BH27" i="22"/>
  <c r="AF30" i="22"/>
  <c r="AE34" i="22"/>
  <c r="AL35" i="22"/>
  <c r="AW37" i="22"/>
  <c r="BA38" i="22"/>
  <c r="AW39" i="22"/>
  <c r="AF76" i="22"/>
  <c r="T85" i="22"/>
  <c r="BA99" i="22"/>
  <c r="O136" i="22"/>
  <c r="BH154" i="22"/>
  <c r="S164" i="22"/>
  <c r="Z167" i="22"/>
  <c r="AG169" i="22"/>
  <c r="BH185" i="22"/>
  <c r="Z189" i="22"/>
  <c r="T192" i="22"/>
  <c r="AG200" i="22"/>
  <c r="AL205" i="22"/>
  <c r="BH207" i="22"/>
  <c r="BO64" i="22"/>
  <c r="BH189" i="22"/>
  <c r="S3" i="22"/>
  <c r="AR35" i="22"/>
  <c r="S63" i="22"/>
  <c r="AE110" i="22"/>
  <c r="AJ190" i="22"/>
  <c r="AC221" i="22"/>
  <c r="AL218" i="22"/>
  <c r="BH99" i="22"/>
  <c r="S104" i="22"/>
  <c r="O154" i="22"/>
  <c r="BJ154" i="22"/>
  <c r="AL167" i="22"/>
  <c r="AF176" i="22"/>
  <c r="AQ197" i="22"/>
  <c r="AL200" i="22"/>
  <c r="AV201" i="22"/>
  <c r="BH211" i="22"/>
  <c r="Z218" i="22"/>
  <c r="BO231" i="22"/>
  <c r="AA2" i="22"/>
  <c r="BH2" i="22"/>
  <c r="T3" i="22"/>
  <c r="BH5" i="22"/>
  <c r="AU7" i="22"/>
  <c r="AG9" i="22"/>
  <c r="AU15" i="22"/>
  <c r="AZ16" i="22"/>
  <c r="P20" i="22"/>
  <c r="BA20" i="22"/>
  <c r="AV23" i="22"/>
  <c r="AV24" i="22"/>
  <c r="AJ27" i="22"/>
  <c r="BH34" i="22"/>
  <c r="BA40" i="22"/>
  <c r="AZ41" i="22"/>
  <c r="AF61" i="22"/>
  <c r="AV71" i="22"/>
  <c r="S75" i="22"/>
  <c r="BO81" i="22"/>
  <c r="AW83" i="22"/>
  <c r="AC84" i="22"/>
  <c r="BI89" i="22"/>
  <c r="AV96" i="22"/>
  <c r="AU97" i="22"/>
  <c r="AU100" i="22"/>
  <c r="AQ104" i="22"/>
  <c r="AG108" i="22"/>
  <c r="AL116" i="22"/>
  <c r="AV123" i="22"/>
  <c r="AQ127" i="22"/>
  <c r="AW132" i="22"/>
  <c r="BJ139" i="22"/>
  <c r="BA140" i="22"/>
  <c r="O146" i="22"/>
  <c r="P151" i="22"/>
  <c r="AX151" i="22"/>
  <c r="BH163" i="22"/>
  <c r="AX166" i="22"/>
  <c r="AA167" i="22"/>
  <c r="AZ181" i="22"/>
  <c r="BJ185" i="22"/>
  <c r="BJ189" i="22"/>
  <c r="AJ194" i="22"/>
  <c r="AB196" i="22"/>
  <c r="BO204" i="22"/>
  <c r="AI206" i="22"/>
  <c r="AE215" i="22"/>
  <c r="BJ219" i="22"/>
  <c r="S225" i="22"/>
  <c r="AB228" i="22"/>
  <c r="AX6" i="22"/>
  <c r="AC2" i="22"/>
  <c r="BI2" i="22"/>
  <c r="AW7" i="22"/>
  <c r="AU17" i="22"/>
  <c r="T21" i="22"/>
  <c r="O23" i="22"/>
  <c r="AW24" i="22"/>
  <c r="T34" i="22"/>
  <c r="BO38" i="22"/>
  <c r="BA44" i="22"/>
  <c r="AW59" i="22"/>
  <c r="AG61" i="22"/>
  <c r="AA65" i="22"/>
  <c r="AA67" i="22"/>
  <c r="BH70" i="22"/>
  <c r="Z73" i="22"/>
  <c r="T75" i="22"/>
  <c r="BN76" i="22"/>
  <c r="AB85" i="22"/>
  <c r="AA86" i="22"/>
  <c r="AW97" i="22"/>
  <c r="AV100" i="22"/>
  <c r="AL106" i="22"/>
  <c r="AJ108" i="22"/>
  <c r="BH126" i="22"/>
  <c r="AQ134" i="22"/>
  <c r="AS134" i="22" s="1"/>
  <c r="S145" i="22"/>
  <c r="P146" i="22"/>
  <c r="AU152" i="22"/>
  <c r="AU160" i="22"/>
  <c r="AC167" i="22"/>
  <c r="AA175" i="22"/>
  <c r="AE176" i="22"/>
  <c r="O191" i="22"/>
  <c r="BH191" i="22"/>
  <c r="AL194" i="22"/>
  <c r="Z197" i="22"/>
  <c r="BN208" i="22"/>
  <c r="AE214" i="22"/>
  <c r="AW216" i="22"/>
  <c r="BH217" i="22"/>
  <c r="BN219" i="22"/>
  <c r="AC228" i="22"/>
  <c r="AU231" i="22"/>
  <c r="BJ2" i="22"/>
  <c r="S22" i="22"/>
  <c r="AX24" i="22"/>
  <c r="AW160" i="22"/>
  <c r="BN163" i="22"/>
  <c r="AQ168" i="22"/>
  <c r="BI191" i="22"/>
  <c r="AB197" i="22"/>
  <c r="S200" i="22"/>
  <c r="BI217" i="22"/>
  <c r="BO219" i="22"/>
  <c r="AE2" i="22"/>
  <c r="AE3" i="22"/>
  <c r="O6" i="22"/>
  <c r="O15" i="22"/>
  <c r="BI15" i="22"/>
  <c r="BH16" i="22"/>
  <c r="BA17" i="22"/>
  <c r="T22" i="22"/>
  <c r="BH23" i="22"/>
  <c r="BH25" i="22"/>
  <c r="BO26" i="22"/>
  <c r="AE33" i="22"/>
  <c r="P35" i="22"/>
  <c r="AQ35" i="22"/>
  <c r="BJ42" i="22"/>
  <c r="AU50" i="22"/>
  <c r="AU62" i="22"/>
  <c r="BJ83" i="22"/>
  <c r="O222" i="22"/>
  <c r="AI229" i="22"/>
  <c r="AZ233" i="22"/>
  <c r="BI133" i="22"/>
  <c r="S146" i="22"/>
  <c r="AG150" i="22"/>
  <c r="AU161" i="22"/>
  <c r="AI162" i="22"/>
  <c r="Z163" i="22"/>
  <c r="BH166" i="22"/>
  <c r="AW168" i="22"/>
  <c r="AV192" i="22"/>
  <c r="AZ194" i="22"/>
  <c r="AQ198" i="22"/>
  <c r="Z200" i="22"/>
  <c r="AI211" i="22"/>
  <c r="BH213" i="22"/>
  <c r="AX214" i="22"/>
  <c r="AB221" i="22"/>
  <c r="AZ227" i="22"/>
  <c r="AW228" i="22"/>
  <c r="AJ229" i="22"/>
  <c r="AG2" i="22"/>
  <c r="AF5" i="22"/>
  <c r="AC14" i="22"/>
  <c r="BH17" i="22"/>
  <c r="AV19" i="22"/>
  <c r="AF20" i="22"/>
  <c r="AQ21" i="22"/>
  <c r="BI27" i="22"/>
  <c r="AW28" i="22"/>
  <c r="BA32" i="22"/>
  <c r="AL33" i="22"/>
  <c r="AF34" i="22"/>
  <c r="AG36" i="22"/>
  <c r="P42" i="22"/>
  <c r="AW46" i="22"/>
  <c r="AX50" i="22"/>
  <c r="AE67" i="22"/>
  <c r="S69" i="22"/>
  <c r="AI75" i="22"/>
  <c r="AB80" i="22"/>
  <c r="BA84" i="22"/>
  <c r="AC88" i="22"/>
  <c r="AE95" i="22"/>
  <c r="BJ106" i="22"/>
  <c r="BJ133" i="22"/>
  <c r="AU136" i="22"/>
  <c r="AV138" i="22"/>
  <c r="AJ145" i="22"/>
  <c r="AI150" i="22"/>
  <c r="AE151" i="22"/>
  <c r="P152" i="22"/>
  <c r="BA154" i="22"/>
  <c r="Z155" i="22"/>
  <c r="O158" i="22"/>
  <c r="AZ160" i="22"/>
  <c r="AW161" i="22"/>
  <c r="AJ162" i="22"/>
  <c r="BI166" i="22"/>
  <c r="AI169" i="22"/>
  <c r="AC170" i="22"/>
  <c r="O179" i="22"/>
  <c r="AX192" i="22"/>
  <c r="BO193" i="22"/>
  <c r="AZ196" i="22"/>
  <c r="AR198" i="22"/>
  <c r="AC200" i="22"/>
  <c r="P206" i="22"/>
  <c r="T222" i="22"/>
  <c r="AJ2" i="22"/>
  <c r="AU3" i="22"/>
  <c r="AE4" i="22"/>
  <c r="AG5" i="22"/>
  <c r="BA11" i="22"/>
  <c r="AU12" i="22"/>
  <c r="S15" i="22"/>
  <c r="O17" i="22"/>
  <c r="BJ17" i="22"/>
  <c r="AW19" i="22"/>
  <c r="AG20" i="22"/>
  <c r="BJ27" i="22"/>
  <c r="BH30" i="22"/>
  <c r="AG34" i="22"/>
  <c r="S35" i="22"/>
  <c r="O60" i="22"/>
  <c r="BA65" i="22"/>
  <c r="AG67" i="22"/>
  <c r="BN72" i="22"/>
  <c r="AC80" i="22"/>
  <c r="AG81" i="22"/>
  <c r="AF87" i="22"/>
  <c r="AA91" i="22"/>
  <c r="AF95" i="22"/>
  <c r="S96" i="22"/>
  <c r="BO105" i="22"/>
  <c r="BN106" i="22"/>
  <c r="AQ110" i="22"/>
  <c r="BN133" i="22"/>
  <c r="AW138" i="22"/>
  <c r="AQ145" i="22"/>
  <c r="AL150" i="22"/>
  <c r="AF151" i="22"/>
  <c r="T156" i="22"/>
  <c r="AX161" i="22"/>
  <c r="AL162" i="22"/>
  <c r="AG185" i="22"/>
  <c r="Z191" i="22"/>
  <c r="BN195" i="22"/>
  <c r="BN213" i="22"/>
  <c r="BH232" i="22"/>
  <c r="AQ4" i="22"/>
  <c r="AI5" i="22"/>
  <c r="BN17" i="22"/>
  <c r="AJ20" i="22"/>
  <c r="AQ22" i="22"/>
  <c r="T35" i="22"/>
  <c r="AI67" i="22"/>
  <c r="AG95" i="22"/>
  <c r="AQ146" i="22"/>
  <c r="AS146" i="22" s="1"/>
  <c r="AG151" i="22"/>
  <c r="S180" i="22"/>
  <c r="AI185" i="22"/>
  <c r="AB191" i="22"/>
  <c r="AF200" i="22"/>
  <c r="AE205" i="22"/>
  <c r="AC209" i="22"/>
  <c r="BO213" i="22"/>
  <c r="S216" i="22"/>
  <c r="BO218" i="22"/>
  <c r="AV219" i="22"/>
  <c r="Z220" i="22"/>
  <c r="AE235" i="22"/>
  <c r="AJ5" i="22"/>
  <c r="AJ95" i="22"/>
  <c r="AQ151" i="22"/>
  <c r="BJ171" i="22"/>
  <c r="T216" i="22"/>
  <c r="S218" i="22"/>
  <c r="AW219" i="22"/>
  <c r="AU221" i="22"/>
  <c r="AE223" i="22"/>
  <c r="BH224" i="22"/>
  <c r="BH225" i="22"/>
  <c r="BO226" i="22"/>
  <c r="BI228" i="22"/>
  <c r="BH229" i="22"/>
  <c r="AV6" i="22"/>
  <c r="AW34" i="22"/>
  <c r="Z35" i="22"/>
  <c r="BJ36" i="22"/>
  <c r="AZ37" i="22"/>
  <c r="AA42" i="22"/>
  <c r="AA45" i="22"/>
  <c r="BH46" i="22"/>
  <c r="AI69" i="22"/>
  <c r="AB71" i="22"/>
  <c r="AB72" i="22"/>
  <c r="P73" i="22"/>
  <c r="O75" i="22"/>
  <c r="BH76" i="22"/>
  <c r="AF77" i="22"/>
  <c r="AV87" i="22"/>
  <c r="AV88" i="22"/>
  <c r="AA97" i="22"/>
  <c r="AF104" i="22"/>
  <c r="AZ110" i="22"/>
  <c r="Z115" i="22"/>
  <c r="AJ124" i="22"/>
  <c r="AF125" i="22"/>
  <c r="AC128" i="22"/>
  <c r="AI133" i="22"/>
  <c r="BI136" i="22"/>
  <c r="BH138" i="22"/>
  <c r="BA139" i="22"/>
  <c r="AL140" i="22"/>
  <c r="AB143" i="22"/>
  <c r="O145" i="22"/>
  <c r="AR151" i="22"/>
  <c r="AU155" i="22"/>
  <c r="AA158" i="22"/>
  <c r="AX163" i="22"/>
  <c r="AA182" i="22"/>
  <c r="AR191" i="22"/>
  <c r="AA202" i="22"/>
  <c r="AE208" i="22"/>
  <c r="BI211" i="22"/>
  <c r="BI225" i="22"/>
  <c r="S228" i="22"/>
  <c r="BN228" i="22"/>
  <c r="BN229" i="22"/>
  <c r="T231" i="22"/>
  <c r="AE7" i="22"/>
  <c r="BA2" i="22"/>
  <c r="AW6" i="22"/>
  <c r="AQ7" i="22"/>
  <c r="AF8" i="22"/>
  <c r="AU14" i="22"/>
  <c r="AR15" i="22"/>
  <c r="AC17" i="22"/>
  <c r="AU20" i="22"/>
  <c r="O21" i="22"/>
  <c r="AE27" i="22"/>
  <c r="BH28" i="22"/>
  <c r="AA35" i="22"/>
  <c r="BO36" i="22"/>
  <c r="BH38" i="22"/>
  <c r="AW40" i="22"/>
  <c r="AG56" i="22"/>
  <c r="AU67" i="22"/>
  <c r="BI76" i="22"/>
  <c r="AL77" i="22"/>
  <c r="AW91" i="22"/>
  <c r="AJ104" i="22"/>
  <c r="BO138" i="22"/>
  <c r="AV155" i="22"/>
  <c r="AC68" i="22"/>
  <c r="AA68" i="22"/>
  <c r="Z68" i="22"/>
  <c r="AG86" i="22"/>
  <c r="AJ86" i="22"/>
  <c r="AF86" i="22"/>
  <c r="AE86" i="22"/>
  <c r="AB99" i="22"/>
  <c r="AC99" i="22"/>
  <c r="Z99" i="22"/>
  <c r="AG112" i="22"/>
  <c r="AL112" i="22"/>
  <c r="AJ112" i="22"/>
  <c r="AI112" i="22"/>
  <c r="AV3" i="22"/>
  <c r="O5" i="22"/>
  <c r="AL5" i="22"/>
  <c r="P6" i="22"/>
  <c r="S8" i="22"/>
  <c r="BJ8" i="22"/>
  <c r="AL9" i="22"/>
  <c r="T11" i="22"/>
  <c r="BJ11" i="22"/>
  <c r="BO13" i="22"/>
  <c r="T15" i="22"/>
  <c r="AW15" i="22"/>
  <c r="AE16" i="22"/>
  <c r="AV17" i="22"/>
  <c r="AV21" i="22"/>
  <c r="P23" i="22"/>
  <c r="AQ23" i="22"/>
  <c r="O24" i="22"/>
  <c r="BI25" i="22"/>
  <c r="AQ26" i="22"/>
  <c r="AE32" i="22"/>
  <c r="P38" i="22"/>
  <c r="T43" i="22"/>
  <c r="O43" i="22"/>
  <c r="BN44" i="22"/>
  <c r="AV56" i="22"/>
  <c r="AX56" i="22"/>
  <c r="Z59" i="22"/>
  <c r="AB61" i="22"/>
  <c r="AC61" i="22"/>
  <c r="AQ62" i="22"/>
  <c r="T62" i="22"/>
  <c r="O62" i="22"/>
  <c r="AF63" i="22"/>
  <c r="AA64" i="22"/>
  <c r="O67" i="22"/>
  <c r="AI68" i="22"/>
  <c r="AE68" i="22"/>
  <c r="BN70" i="22"/>
  <c r="AX71" i="22"/>
  <c r="T73" i="22"/>
  <c r="BN73" i="22"/>
  <c r="BJ84" i="22"/>
  <c r="AV85" i="22"/>
  <c r="AI86" i="22"/>
  <c r="AW87" i="22"/>
  <c r="AI88" i="22"/>
  <c r="AA99" i="22"/>
  <c r="AQ102" i="22"/>
  <c r="O102" i="22"/>
  <c r="S87" i="22"/>
  <c r="O87" i="22"/>
  <c r="AW3" i="22"/>
  <c r="P5" i="22"/>
  <c r="AQ5" i="22"/>
  <c r="BN11" i="22"/>
  <c r="AF16" i="22"/>
  <c r="AX17" i="22"/>
  <c r="AW21" i="22"/>
  <c r="AR23" i="22"/>
  <c r="P24" i="22"/>
  <c r="BJ25" i="22"/>
  <c r="AR26" i="22"/>
  <c r="AF32" i="22"/>
  <c r="P34" i="22"/>
  <c r="O34" i="22"/>
  <c r="AU52" i="22"/>
  <c r="AW52" i="22"/>
  <c r="AX54" i="22"/>
  <c r="AW54" i="22"/>
  <c r="AA59" i="22"/>
  <c r="AI63" i="22"/>
  <c r="AF64" i="22"/>
  <c r="AJ64" i="22"/>
  <c r="AG69" i="22"/>
  <c r="AE69" i="22"/>
  <c r="BO70" i="22"/>
  <c r="AL86" i="22"/>
  <c r="AX87" i="22"/>
  <c r="S91" i="22"/>
  <c r="AL96" i="22"/>
  <c r="AJ96" i="22"/>
  <c r="AF96" i="22"/>
  <c r="AF99" i="22"/>
  <c r="AE99" i="22"/>
  <c r="AL99" i="22"/>
  <c r="T101" i="22"/>
  <c r="O101" i="22"/>
  <c r="BO140" i="22"/>
  <c r="BJ140" i="22"/>
  <c r="BI140" i="22"/>
  <c r="BA159" i="22"/>
  <c r="AZ159" i="22"/>
  <c r="AR5" i="22"/>
  <c r="AG16" i="22"/>
  <c r="AX29" i="22"/>
  <c r="AU29" i="22"/>
  <c r="AJ32" i="22"/>
  <c r="T33" i="22"/>
  <c r="AE41" i="22"/>
  <c r="AL41" i="22"/>
  <c r="AF41" i="22"/>
  <c r="AZ55" i="22"/>
  <c r="BA55" i="22"/>
  <c r="S70" i="22"/>
  <c r="AC77" i="22"/>
  <c r="AA77" i="22"/>
  <c r="Z77" i="22"/>
  <c r="S79" i="22"/>
  <c r="AL103" i="22"/>
  <c r="AI103" i="22"/>
  <c r="AZ127" i="22"/>
  <c r="BA127" i="22"/>
  <c r="BI180" i="22"/>
  <c r="BH180" i="22"/>
  <c r="BN180" i="22"/>
  <c r="S38" i="22"/>
  <c r="AI47" i="22"/>
  <c r="AL47" i="22"/>
  <c r="AE47" i="22"/>
  <c r="BI54" i="22"/>
  <c r="BO54" i="22"/>
  <c r="AW64" i="22"/>
  <c r="AX64" i="22"/>
  <c r="S67" i="22"/>
  <c r="T87" i="22"/>
  <c r="AZ89" i="22"/>
  <c r="BA89" i="22"/>
  <c r="AW90" i="22"/>
  <c r="AX90" i="22"/>
  <c r="AJ92" i="22"/>
  <c r="AE92" i="22"/>
  <c r="BA111" i="22"/>
  <c r="AZ111" i="22"/>
  <c r="T115" i="22"/>
  <c r="S115" i="22"/>
  <c r="O115" i="22"/>
  <c r="T119" i="22"/>
  <c r="S119" i="22"/>
  <c r="P119" i="22"/>
  <c r="BI127" i="22"/>
  <c r="BJ127" i="22"/>
  <c r="BJ158" i="22"/>
  <c r="BN158" i="22"/>
  <c r="BO158" i="22"/>
  <c r="AR4" i="22"/>
  <c r="S5" i="22"/>
  <c r="AV5" i="22"/>
  <c r="O7" i="22"/>
  <c r="AZ7" i="22"/>
  <c r="AG8" i="22"/>
  <c r="AQ11" i="22"/>
  <c r="O12" i="22"/>
  <c r="BH12" i="22"/>
  <c r="BH14" i="22"/>
  <c r="AE15" i="22"/>
  <c r="BJ15" i="22"/>
  <c r="AJ16" i="22"/>
  <c r="S21" i="22"/>
  <c r="AR22" i="22"/>
  <c r="AW23" i="22"/>
  <c r="AL27" i="22"/>
  <c r="AL28" i="22"/>
  <c r="AE28" i="22"/>
  <c r="AW29" i="22"/>
  <c r="AL30" i="22"/>
  <c r="AG30" i="22"/>
  <c r="BO31" i="22"/>
  <c r="S34" i="22"/>
  <c r="BJ35" i="22"/>
  <c r="AU36" i="22"/>
  <c r="AX37" i="22"/>
  <c r="AU37" i="22"/>
  <c r="BN38" i="22"/>
  <c r="AF47" i="22"/>
  <c r="P51" i="22"/>
  <c r="BO52" i="22"/>
  <c r="BN52" i="22"/>
  <c r="BH52" i="22"/>
  <c r="BJ54" i="22"/>
  <c r="BO58" i="22"/>
  <c r="BN58" i="22"/>
  <c r="BJ58" i="22"/>
  <c r="BI58" i="22"/>
  <c r="Z62" i="22"/>
  <c r="AU64" i="22"/>
  <c r="AQ66" i="22"/>
  <c r="AW68" i="22"/>
  <c r="AJ69" i="22"/>
  <c r="AE70" i="22"/>
  <c r="AJ70" i="22"/>
  <c r="AI70" i="22"/>
  <c r="AA79" i="22"/>
  <c r="AX83" i="22"/>
  <c r="BA88" i="22"/>
  <c r="BN89" i="22"/>
  <c r="AU90" i="22"/>
  <c r="AF92" i="22"/>
  <c r="P93" i="22"/>
  <c r="BN93" i="22"/>
  <c r="AR95" i="22"/>
  <c r="S95" i="22"/>
  <c r="BH95" i="22"/>
  <c r="AJ99" i="22"/>
  <c r="AI102" i="22"/>
  <c r="AJ102" i="22"/>
  <c r="BO113" i="22"/>
  <c r="O117" i="22"/>
  <c r="T117" i="22"/>
  <c r="AX5" i="22"/>
  <c r="AQ6" i="22"/>
  <c r="AS6" i="22" s="1"/>
  <c r="AJ8" i="22"/>
  <c r="BJ12" i="22"/>
  <c r="BJ14" i="22"/>
  <c r="AJ15" i="22"/>
  <c r="AL16" i="22"/>
  <c r="AX23" i="22"/>
  <c r="AL25" i="22"/>
  <c r="AE25" i="22"/>
  <c r="AF35" i="22"/>
  <c r="AG35" i="22"/>
  <c r="BN35" i="22"/>
  <c r="AG47" i="22"/>
  <c r="AA62" i="22"/>
  <c r="AV64" i="22"/>
  <c r="T74" i="22"/>
  <c r="AV90" i="22"/>
  <c r="AG92" i="22"/>
  <c r="AV102" i="22"/>
  <c r="AX102" i="22"/>
  <c r="AU102" i="22"/>
  <c r="AX36" i="22"/>
  <c r="AW36" i="22"/>
  <c r="AQ8" i="22"/>
  <c r="BN12" i="22"/>
  <c r="AZ13" i="22"/>
  <c r="AA14" i="22"/>
  <c r="AL15" i="22"/>
  <c r="Z17" i="22"/>
  <c r="O22" i="22"/>
  <c r="AZ23" i="22"/>
  <c r="BA23" i="22"/>
  <c r="BI29" i="22"/>
  <c r="BN32" i="22"/>
  <c r="BO32" i="22"/>
  <c r="AE35" i="22"/>
  <c r="AB44" i="22"/>
  <c r="AJ47" i="22"/>
  <c r="AE49" i="22"/>
  <c r="O55" i="22"/>
  <c r="S55" i="22"/>
  <c r="O56" i="22"/>
  <c r="AG73" i="22"/>
  <c r="AL79" i="22"/>
  <c r="AB81" i="22"/>
  <c r="AA81" i="22"/>
  <c r="BN83" i="22"/>
  <c r="BH83" i="22"/>
  <c r="AI92" i="22"/>
  <c r="AW102" i="22"/>
  <c r="AQ114" i="22"/>
  <c r="S114" i="22"/>
  <c r="AG63" i="22"/>
  <c r="AL63" i="22"/>
  <c r="AE63" i="22"/>
  <c r="BA4" i="22"/>
  <c r="S7" i="22"/>
  <c r="AR8" i="22"/>
  <c r="BO12" i="22"/>
  <c r="AB14" i="22"/>
  <c r="AQ15" i="22"/>
  <c r="AA17" i="22"/>
  <c r="BH18" i="22"/>
  <c r="AE20" i="22"/>
  <c r="AZ22" i="22"/>
  <c r="AE23" i="22"/>
  <c r="BH29" i="22"/>
  <c r="BH32" i="22"/>
  <c r="AI35" i="22"/>
  <c r="AJ38" i="22"/>
  <c r="AW42" i="22"/>
  <c r="AC44" i="22"/>
  <c r="S51" i="22"/>
  <c r="P55" i="22"/>
  <c r="BJ59" i="22"/>
  <c r="AA71" i="22"/>
  <c r="AL73" i="22"/>
  <c r="BI83" i="22"/>
  <c r="BO86" i="22"/>
  <c r="BI86" i="22"/>
  <c r="BH86" i="22"/>
  <c r="BO90" i="22"/>
  <c r="BI90" i="22"/>
  <c r="AL92" i="22"/>
  <c r="S93" i="22"/>
  <c r="AA124" i="22"/>
  <c r="AB124" i="22"/>
  <c r="AC124" i="22"/>
  <c r="Z124" i="22"/>
  <c r="AA156" i="22"/>
  <c r="AB156" i="22"/>
  <c r="AB183" i="22"/>
  <c r="AC183" i="22"/>
  <c r="AA183" i="22"/>
  <c r="AX33" i="22"/>
  <c r="AV33" i="22"/>
  <c r="AQ38" i="22"/>
  <c r="AG44" i="22"/>
  <c r="AF44" i="22"/>
  <c r="AR73" i="22"/>
  <c r="AJ80" i="22"/>
  <c r="AG80" i="22"/>
  <c r="AQ87" i="22"/>
  <c r="T99" i="22"/>
  <c r="S99" i="22"/>
  <c r="AQ99" i="22"/>
  <c r="BA105" i="22"/>
  <c r="AZ105" i="22"/>
  <c r="AF109" i="22"/>
  <c r="AJ109" i="22"/>
  <c r="BH4" i="22"/>
  <c r="P8" i="22"/>
  <c r="AE12" i="22"/>
  <c r="AZ19" i="22"/>
  <c r="BA25" i="22"/>
  <c r="AJ29" i="22"/>
  <c r="AE29" i="22"/>
  <c r="AA32" i="22"/>
  <c r="AC32" i="22"/>
  <c r="AW33" i="22"/>
  <c r="O40" i="22"/>
  <c r="BA47" i="22"/>
  <c r="BI49" i="22"/>
  <c r="BJ49" i="22"/>
  <c r="AG75" i="22"/>
  <c r="AL75" i="22"/>
  <c r="AE75" i="22"/>
  <c r="BA79" i="22"/>
  <c r="AL80" i="22"/>
  <c r="AR87" i="22"/>
  <c r="BO91" i="22"/>
  <c r="BN91" i="22"/>
  <c r="AC94" i="22"/>
  <c r="AA94" i="22"/>
  <c r="AV104" i="22"/>
  <c r="AX104" i="22"/>
  <c r="Z112" i="22"/>
  <c r="AC112" i="22"/>
  <c r="AA112" i="22"/>
  <c r="AF115" i="22"/>
  <c r="AI115" i="22"/>
  <c r="AE115" i="22"/>
  <c r="AR119" i="22"/>
  <c r="BI145" i="22"/>
  <c r="BH145" i="22"/>
  <c r="BJ145" i="22"/>
  <c r="T169" i="22"/>
  <c r="AR169" i="22"/>
  <c r="S169" i="22"/>
  <c r="AF12" i="22"/>
  <c r="AX31" i="22"/>
  <c r="AV31" i="22"/>
  <c r="BJ43" i="22"/>
  <c r="BO43" i="22"/>
  <c r="BI43" i="22"/>
  <c r="AQ45" i="22"/>
  <c r="AQ47" i="22"/>
  <c r="S47" i="22"/>
  <c r="BJ47" i="22"/>
  <c r="BI47" i="22"/>
  <c r="AE76" i="22"/>
  <c r="AI76" i="22"/>
  <c r="BA92" i="22"/>
  <c r="AZ92" i="22"/>
  <c r="AU108" i="22"/>
  <c r="AX108" i="22"/>
  <c r="AB112" i="22"/>
  <c r="AG115" i="22"/>
  <c r="AF129" i="22"/>
  <c r="AE129" i="22"/>
  <c r="AL129" i="22"/>
  <c r="AL130" i="22"/>
  <c r="AF130" i="22"/>
  <c r="Z153" i="22"/>
  <c r="AA153" i="22"/>
  <c r="AG163" i="22"/>
  <c r="AF163" i="22"/>
  <c r="AV170" i="22"/>
  <c r="AX170" i="22"/>
  <c r="AL173" i="22"/>
  <c r="AG173" i="22"/>
  <c r="AF173" i="22"/>
  <c r="AV182" i="22"/>
  <c r="AW182" i="22"/>
  <c r="AG183" i="22"/>
  <c r="AJ183" i="22"/>
  <c r="AB188" i="22"/>
  <c r="AA188" i="22"/>
  <c r="AC192" i="22"/>
  <c r="AA192" i="22"/>
  <c r="Z192" i="22"/>
  <c r="AI193" i="22"/>
  <c r="AL193" i="22"/>
  <c r="AE193" i="22"/>
  <c r="BA205" i="22"/>
  <c r="AZ205" i="22"/>
  <c r="AQ46" i="22"/>
  <c r="AC106" i="22"/>
  <c r="O107" i="22"/>
  <c r="BI108" i="22"/>
  <c r="AB110" i="22"/>
  <c r="AW115" i="22"/>
  <c r="AF116" i="22"/>
  <c r="AV120" i="22"/>
  <c r="AL123" i="22"/>
  <c r="AG123" i="22"/>
  <c r="AX128" i="22"/>
  <c r="AG129" i="22"/>
  <c r="AE130" i="22"/>
  <c r="AV134" i="22"/>
  <c r="AU134" i="22"/>
  <c r="AV137" i="22"/>
  <c r="AU137" i="22"/>
  <c r="AF139" i="22"/>
  <c r="AI139" i="22"/>
  <c r="BA142" i="22"/>
  <c r="Z151" i="22"/>
  <c r="BA151" i="22"/>
  <c r="AL154" i="22"/>
  <c r="AJ154" i="22"/>
  <c r="AJ163" i="22"/>
  <c r="AZ169" i="22"/>
  <c r="AU170" i="22"/>
  <c r="AE173" i="22"/>
  <c r="AR174" i="22"/>
  <c r="S174" i="22"/>
  <c r="AU182" i="22"/>
  <c r="AE183" i="22"/>
  <c r="T187" i="22"/>
  <c r="Z188" i="22"/>
  <c r="AC230" i="22"/>
  <c r="AA230" i="22"/>
  <c r="AU38" i="22"/>
  <c r="O39" i="22"/>
  <c r="BH39" i="22"/>
  <c r="Z45" i="22"/>
  <c r="O46" i="22"/>
  <c r="BA49" i="22"/>
  <c r="BH51" i="22"/>
  <c r="AE54" i="22"/>
  <c r="AB63" i="22"/>
  <c r="AW65" i="22"/>
  <c r="AG66" i="22"/>
  <c r="P71" i="22"/>
  <c r="BJ71" i="22"/>
  <c r="BA83" i="22"/>
  <c r="BI85" i="22"/>
  <c r="AU88" i="22"/>
  <c r="AJ91" i="22"/>
  <c r="AC92" i="22"/>
  <c r="Z97" i="22"/>
  <c r="BH103" i="22"/>
  <c r="P107" i="22"/>
  <c r="BH119" i="22"/>
  <c r="AI125" i="22"/>
  <c r="AG125" i="22"/>
  <c r="AI129" i="22"/>
  <c r="AG130" i="22"/>
  <c r="AW134" i="22"/>
  <c r="AW137" i="22"/>
  <c r="AE139" i="22"/>
  <c r="AV143" i="22"/>
  <c r="AX143" i="22"/>
  <c r="AC144" i="22"/>
  <c r="AB144" i="22"/>
  <c r="AV148" i="22"/>
  <c r="AU148" i="22"/>
  <c r="AA151" i="22"/>
  <c r="AE153" i="22"/>
  <c r="AE154" i="22"/>
  <c r="AQ166" i="22"/>
  <c r="O166" i="22"/>
  <c r="T166" i="22"/>
  <c r="S166" i="22"/>
  <c r="AW170" i="22"/>
  <c r="AW171" i="22"/>
  <c r="AI173" i="22"/>
  <c r="AQ177" i="22"/>
  <c r="S177" i="22"/>
  <c r="T181" i="22"/>
  <c r="O181" i="22"/>
  <c r="AF183" i="22"/>
  <c r="AC188" i="22"/>
  <c r="T209" i="22"/>
  <c r="S209" i="22"/>
  <c r="P209" i="22"/>
  <c r="O209" i="22"/>
  <c r="AR209" i="22"/>
  <c r="AX122" i="22"/>
  <c r="AU122" i="22"/>
  <c r="AF127" i="22"/>
  <c r="AI127" i="22"/>
  <c r="BN128" i="22"/>
  <c r="AJ129" i="22"/>
  <c r="AI130" i="22"/>
  <c r="T160" i="22"/>
  <c r="P160" i="22"/>
  <c r="AC179" i="22"/>
  <c r="AB179" i="22"/>
  <c r="BO182" i="22"/>
  <c r="BN182" i="22"/>
  <c r="AG188" i="22"/>
  <c r="AL188" i="22"/>
  <c r="AJ188" i="22"/>
  <c r="AI188" i="22"/>
  <c r="AE188" i="22"/>
  <c r="BO51" i="22"/>
  <c r="AX88" i="22"/>
  <c r="AC97" i="22"/>
  <c r="Z102" i="22"/>
  <c r="Z114" i="22"/>
  <c r="BO120" i="22"/>
  <c r="BN120" i="22"/>
  <c r="AV122" i="22"/>
  <c r="AE127" i="22"/>
  <c r="BH128" i="22"/>
  <c r="AJ130" i="22"/>
  <c r="AJ133" i="22"/>
  <c r="AE133" i="22"/>
  <c r="BA138" i="22"/>
  <c r="AZ138" i="22"/>
  <c r="AC145" i="22"/>
  <c r="AA145" i="22"/>
  <c r="T148" i="22"/>
  <c r="P148" i="22"/>
  <c r="O155" i="22"/>
  <c r="P155" i="22"/>
  <c r="O160" i="22"/>
  <c r="T162" i="22"/>
  <c r="BN170" i="22"/>
  <c r="AB174" i="22"/>
  <c r="AC174" i="22"/>
  <c r="AQ182" i="22"/>
  <c r="P182" i="22"/>
  <c r="O182" i="22"/>
  <c r="AR182" i="22"/>
  <c r="BH182" i="22"/>
  <c r="AX186" i="22"/>
  <c r="AV186" i="22"/>
  <c r="AF188" i="22"/>
  <c r="S116" i="22"/>
  <c r="AQ116" i="22"/>
  <c r="AS116" i="22" s="1"/>
  <c r="O116" i="22"/>
  <c r="AL119" i="22"/>
  <c r="AE119" i="22"/>
  <c r="AJ119" i="22"/>
  <c r="S134" i="22"/>
  <c r="P134" i="22"/>
  <c r="O134" i="22"/>
  <c r="BN134" i="22"/>
  <c r="AR143" i="22"/>
  <c r="P143" i="22"/>
  <c r="BO148" i="22"/>
  <c r="BH148" i="22"/>
  <c r="AI158" i="22"/>
  <c r="AE158" i="22"/>
  <c r="T163" i="22"/>
  <c r="P163" i="22"/>
  <c r="AA164" i="22"/>
  <c r="AB164" i="22"/>
  <c r="AW167" i="22"/>
  <c r="AX167" i="22"/>
  <c r="AF178" i="22"/>
  <c r="AJ178" i="22"/>
  <c r="AA181" i="22"/>
  <c r="AC181" i="22"/>
  <c r="BJ182" i="22"/>
  <c r="Z111" i="22"/>
  <c r="AF114" i="22"/>
  <c r="P116" i="22"/>
  <c r="AW117" i="22"/>
  <c r="AF119" i="22"/>
  <c r="BI134" i="22"/>
  <c r="BA144" i="22"/>
  <c r="AZ144" i="22"/>
  <c r="AV154" i="22"/>
  <c r="AX154" i="22"/>
  <c r="BI157" i="22"/>
  <c r="BH157" i="22"/>
  <c r="AG158" i="22"/>
  <c r="AB159" i="22"/>
  <c r="AC164" i="22"/>
  <c r="AE165" i="22"/>
  <c r="AV167" i="22"/>
  <c r="T173" i="22"/>
  <c r="AQ173" i="22"/>
  <c r="AS173" i="22" s="1"/>
  <c r="O173" i="22"/>
  <c r="AI180" i="22"/>
  <c r="AJ180" i="22"/>
  <c r="AF180" i="22"/>
  <c r="AF181" i="22"/>
  <c r="AJ181" i="22"/>
  <c r="AG181" i="22"/>
  <c r="BO187" i="22"/>
  <c r="BH187" i="22"/>
  <c r="Z208" i="22"/>
  <c r="AC208" i="22"/>
  <c r="AA208" i="22"/>
  <c r="BO214" i="22"/>
  <c r="BN214" i="22"/>
  <c r="BJ214" i="22"/>
  <c r="BI214" i="22"/>
  <c r="BH214" i="22"/>
  <c r="BI130" i="22"/>
  <c r="BO130" i="22"/>
  <c r="AV133" i="22"/>
  <c r="AU133" i="22"/>
  <c r="BJ134" i="22"/>
  <c r="AA142" i="22"/>
  <c r="Z142" i="22"/>
  <c r="AJ158" i="22"/>
  <c r="S160" i="22"/>
  <c r="AI165" i="22"/>
  <c r="AR171" i="22"/>
  <c r="AQ171" i="22"/>
  <c r="P173" i="22"/>
  <c r="BJ173" i="22"/>
  <c r="BA178" i="22"/>
  <c r="AZ178" i="22"/>
  <c r="AE180" i="22"/>
  <c r="AE181" i="22"/>
  <c r="BN183" i="22"/>
  <c r="BI183" i="22"/>
  <c r="AI201" i="22"/>
  <c r="AL201" i="22"/>
  <c r="AJ201" i="22"/>
  <c r="AG201" i="22"/>
  <c r="AF201" i="22"/>
  <c r="AE201" i="22"/>
  <c r="AC207" i="22"/>
  <c r="AA207" i="22"/>
  <c r="AI95" i="22"/>
  <c r="AV97" i="22"/>
  <c r="BI99" i="22"/>
  <c r="P104" i="22"/>
  <c r="AR104" i="22"/>
  <c r="AL108" i="22"/>
  <c r="AA109" i="22"/>
  <c r="AR110" i="22"/>
  <c r="AC111" i="22"/>
  <c r="AI119" i="22"/>
  <c r="BH130" i="22"/>
  <c r="BN131" i="22"/>
  <c r="AW133" i="22"/>
  <c r="T134" i="22"/>
  <c r="BO134" i="22"/>
  <c r="AF136" i="22"/>
  <c r="BO139" i="22"/>
  <c r="BI139" i="22"/>
  <c r="AC142" i="22"/>
  <c r="T143" i="22"/>
  <c r="S148" i="22"/>
  <c r="AX158" i="22"/>
  <c r="AW158" i="22"/>
  <c r="S163" i="22"/>
  <c r="AX164" i="22"/>
  <c r="AW164" i="22"/>
  <c r="BO168" i="22"/>
  <c r="BJ168" i="22"/>
  <c r="O171" i="22"/>
  <c r="BH173" i="22"/>
  <c r="AQ174" i="22"/>
  <c r="AL181" i="22"/>
  <c r="AR188" i="22"/>
  <c r="AQ188" i="22"/>
  <c r="T188" i="22"/>
  <c r="S188" i="22"/>
  <c r="O188" i="22"/>
  <c r="BO188" i="22"/>
  <c r="BI188" i="22"/>
  <c r="BA190" i="22"/>
  <c r="AZ190" i="22"/>
  <c r="AQ209" i="22"/>
  <c r="AB137" i="22"/>
  <c r="AC137" i="22"/>
  <c r="AB152" i="22"/>
  <c r="AA152" i="22"/>
  <c r="BN179" i="22"/>
  <c r="BI179" i="22"/>
  <c r="BH179" i="22"/>
  <c r="T186" i="22"/>
  <c r="S186" i="22"/>
  <c r="O186" i="22"/>
  <c r="AR186" i="22"/>
  <c r="AF202" i="22"/>
  <c r="AE202" i="22"/>
  <c r="AC216" i="22"/>
  <c r="AB216" i="22"/>
  <c r="AA216" i="22"/>
  <c r="Z216" i="22"/>
  <c r="BO106" i="22"/>
  <c r="AV119" i="22"/>
  <c r="AX119" i="22"/>
  <c r="T135" i="22"/>
  <c r="O135" i="22"/>
  <c r="AA137" i="22"/>
  <c r="AF147" i="22"/>
  <c r="AI147" i="22"/>
  <c r="AL148" i="22"/>
  <c r="AJ148" i="22"/>
  <c r="AI148" i="22"/>
  <c r="AL160" i="22"/>
  <c r="AG160" i="22"/>
  <c r="BO160" i="22"/>
  <c r="BH160" i="22"/>
  <c r="AZ165" i="22"/>
  <c r="AV169" i="22"/>
  <c r="AX169" i="22"/>
  <c r="AW169" i="22"/>
  <c r="BN173" i="22"/>
  <c r="T179" i="22"/>
  <c r="AR179" i="22"/>
  <c r="BJ179" i="22"/>
  <c r="S183" i="22"/>
  <c r="AX202" i="22"/>
  <c r="AV202" i="22"/>
  <c r="AR142" i="22"/>
  <c r="AJ151" i="22"/>
  <c r="AQ165" i="22"/>
  <c r="BN185" i="22"/>
  <c r="BO189" i="22"/>
  <c r="AC191" i="22"/>
  <c r="AV195" i="22"/>
  <c r="S197" i="22"/>
  <c r="T199" i="22"/>
  <c r="S201" i="22"/>
  <c r="BN203" i="22"/>
  <c r="AF206" i="22"/>
  <c r="BO208" i="22"/>
  <c r="AQ210" i="22"/>
  <c r="AF211" i="22"/>
  <c r="AF215" i="22"/>
  <c r="BJ217" i="22"/>
  <c r="P219" i="22"/>
  <c r="BN224" i="22"/>
  <c r="BO185" i="22"/>
  <c r="AW195" i="22"/>
  <c r="BO197" i="22"/>
  <c r="AQ200" i="22"/>
  <c r="AG206" i="22"/>
  <c r="AG211" i="22"/>
  <c r="BN211" i="22"/>
  <c r="AG215" i="22"/>
  <c r="BH223" i="22"/>
  <c r="BO224" i="22"/>
  <c r="AW225" i="22"/>
  <c r="AC226" i="22"/>
  <c r="BN232" i="22"/>
  <c r="BI234" i="22"/>
  <c r="T200" i="22"/>
  <c r="AJ206" i="22"/>
  <c r="BA209" i="22"/>
  <c r="AJ211" i="22"/>
  <c r="AU215" i="22"/>
  <c r="AV230" i="22"/>
  <c r="AC232" i="22"/>
  <c r="AR145" i="22"/>
  <c r="S151" i="22"/>
  <c r="AG176" i="22"/>
  <c r="AW183" i="22"/>
  <c r="AU189" i="22"/>
  <c r="P195" i="22"/>
  <c r="BI195" i="22"/>
  <c r="AC197" i="22"/>
  <c r="O198" i="22"/>
  <c r="AQ199" i="22"/>
  <c r="AS199" i="22" s="1"/>
  <c r="AW200" i="22"/>
  <c r="BN201" i="22"/>
  <c r="BO210" i="22"/>
  <c r="O212" i="22"/>
  <c r="BH219" i="22"/>
  <c r="S222" i="22"/>
  <c r="O223" i="22"/>
  <c r="O225" i="22"/>
  <c r="AX226" i="22"/>
  <c r="AC227" i="22"/>
  <c r="P228" i="22"/>
  <c r="AW231" i="22"/>
  <c r="P233" i="22"/>
  <c r="P234" i="22"/>
  <c r="AV189" i="22"/>
  <c r="P212" i="22"/>
  <c r="BI219" i="22"/>
  <c r="T224" i="22"/>
  <c r="AW189" i="22"/>
  <c r="AZ191" i="22"/>
  <c r="S234" i="22"/>
  <c r="AZ185" i="22"/>
  <c r="AU187" i="22"/>
  <c r="O199" i="22"/>
  <c r="AZ199" i="22"/>
  <c r="BJ200" i="22"/>
  <c r="BI202" i="22"/>
  <c r="AW203" i="22"/>
  <c r="AZ206" i="22"/>
  <c r="AJ208" i="22"/>
  <c r="AZ211" i="22"/>
  <c r="BA213" i="22"/>
  <c r="AU216" i="22"/>
  <c r="BN218" i="22"/>
  <c r="BH220" i="22"/>
  <c r="AV221" i="22"/>
  <c r="T225" i="22"/>
  <c r="BH226" i="22"/>
  <c r="AU227" i="22"/>
  <c r="BN136" i="22"/>
  <c r="BA173" i="22"/>
  <c r="BA186" i="22"/>
  <c r="AV187" i="22"/>
  <c r="P199" i="22"/>
  <c r="AE200" i="22"/>
  <c r="AQ201" i="22"/>
  <c r="BJ202" i="22"/>
  <c r="AX203" i="22"/>
  <c r="AV216" i="22"/>
  <c r="BJ220" i="22"/>
  <c r="BJ226" i="22"/>
  <c r="AV227" i="22"/>
  <c r="BJ231" i="22"/>
  <c r="AW232" i="22"/>
  <c r="AW187" i="22"/>
  <c r="BN202" i="22"/>
  <c r="S210" i="22"/>
  <c r="AW227" i="22"/>
  <c r="S231" i="22"/>
  <c r="AC225" i="22"/>
  <c r="BN226" i="22"/>
  <c r="T2" i="22"/>
  <c r="S2" i="22"/>
  <c r="AR2" i="22"/>
  <c r="AQ2" i="22"/>
  <c r="P2" i="22"/>
  <c r="T31" i="22"/>
  <c r="AQ31" i="22"/>
  <c r="O31" i="22"/>
  <c r="BO33" i="22"/>
  <c r="BJ33" i="22"/>
  <c r="BI33" i="22"/>
  <c r="BH33" i="22"/>
  <c r="AL40" i="22"/>
  <c r="AJ40" i="22"/>
  <c r="AI40" i="22"/>
  <c r="AG40" i="22"/>
  <c r="AF40" i="22"/>
  <c r="BI82" i="22"/>
  <c r="BH82" i="22"/>
  <c r="BJ82" i="22"/>
  <c r="BN82" i="22"/>
  <c r="S221" i="22"/>
  <c r="O221" i="22"/>
  <c r="AE225" i="22"/>
  <c r="AL225" i="22"/>
  <c r="AF225" i="22"/>
  <c r="O2" i="22"/>
  <c r="AE40" i="22"/>
  <c r="AB41" i="22"/>
  <c r="AC41" i="22"/>
  <c r="AA41" i="22"/>
  <c r="BO55" i="22"/>
  <c r="BN55" i="22"/>
  <c r="BI55" i="22"/>
  <c r="AG58" i="22"/>
  <c r="AL10" i="22"/>
  <c r="AJ10" i="22"/>
  <c r="AI10" i="22"/>
  <c r="AG10" i="22"/>
  <c r="AF10" i="22"/>
  <c r="AE10" i="22"/>
  <c r="AA21" i="22"/>
  <c r="Z24" i="22"/>
  <c r="AA24" i="22"/>
  <c r="AA33" i="22"/>
  <c r="T37" i="22"/>
  <c r="AQ37" i="22"/>
  <c r="AC126" i="22"/>
  <c r="AA126" i="22"/>
  <c r="Z126" i="22"/>
  <c r="AB126" i="22"/>
  <c r="AB11" i="22"/>
  <c r="AC11" i="22"/>
  <c r="AA11" i="22"/>
  <c r="Z11" i="22"/>
  <c r="AX26" i="22"/>
  <c r="AU26" i="22"/>
  <c r="O37" i="22"/>
  <c r="BN61" i="22"/>
  <c r="BJ61" i="22"/>
  <c r="BI61" i="22"/>
  <c r="AB70" i="22"/>
  <c r="AA70" i="22"/>
  <c r="AC70" i="22"/>
  <c r="Z70" i="22"/>
  <c r="T90" i="22"/>
  <c r="AR90" i="22"/>
  <c r="S90" i="22"/>
  <c r="AG98" i="22"/>
  <c r="Z6" i="22"/>
  <c r="AA6" i="22"/>
  <c r="BA34" i="22"/>
  <c r="AZ34" i="22"/>
  <c r="AV48" i="22"/>
  <c r="AX48" i="22"/>
  <c r="AW48" i="22"/>
  <c r="AU48" i="22"/>
  <c r="AW81" i="22"/>
  <c r="AV81" i="22"/>
  <c r="AX81" i="22"/>
  <c r="AU81" i="22"/>
  <c r="BI112" i="22"/>
  <c r="AR18" i="22"/>
  <c r="AQ18" i="22"/>
  <c r="P18" i="22"/>
  <c r="AV4" i="22"/>
  <c r="AW4" i="22"/>
  <c r="AU4" i="22"/>
  <c r="T19" i="22"/>
  <c r="AQ19" i="22"/>
  <c r="AX41" i="22"/>
  <c r="AW41" i="22"/>
  <c r="AV41" i="22"/>
  <c r="AI60" i="22"/>
  <c r="AJ60" i="22"/>
  <c r="AG60" i="22"/>
  <c r="AC74" i="22"/>
  <c r="AA74" i="22"/>
  <c r="AL17" i="22"/>
  <c r="AJ17" i="22"/>
  <c r="AI17" i="22"/>
  <c r="AG17" i="22"/>
  <c r="AF17" i="22"/>
  <c r="AE17" i="22"/>
  <c r="AA3" i="22"/>
  <c r="BO9" i="22"/>
  <c r="BJ9" i="22"/>
  <c r="BI9" i="22"/>
  <c r="AZ10" i="22"/>
  <c r="BA10" i="22"/>
  <c r="AX13" i="22"/>
  <c r="AW13" i="22"/>
  <c r="AV13" i="22"/>
  <c r="BA14" i="22"/>
  <c r="O19" i="22"/>
  <c r="AU41" i="22"/>
  <c r="AE60" i="22"/>
  <c r="Z74" i="22"/>
  <c r="BA75" i="22"/>
  <c r="O81" i="22"/>
  <c r="AQ81" i="22"/>
  <c r="T81" i="22"/>
  <c r="S81" i="22"/>
  <c r="AV22" i="22"/>
  <c r="AW22" i="22"/>
  <c r="AU22" i="22"/>
  <c r="T32" i="22"/>
  <c r="AR32" i="22"/>
  <c r="S32" i="22"/>
  <c r="AQ32" i="22"/>
  <c r="P32" i="22"/>
  <c r="BA5" i="22"/>
  <c r="BO7" i="22"/>
  <c r="BN7" i="22"/>
  <c r="BJ7" i="22"/>
  <c r="BI7" i="22"/>
  <c r="BH7" i="22"/>
  <c r="BH9" i="22"/>
  <c r="AU13" i="22"/>
  <c r="AJ55" i="22"/>
  <c r="AL55" i="22"/>
  <c r="AI55" i="22"/>
  <c r="AG55" i="22"/>
  <c r="AF55" i="22"/>
  <c r="AE55" i="22"/>
  <c r="P81" i="22"/>
  <c r="P27" i="22"/>
  <c r="T27" i="22"/>
  <c r="S27" i="22"/>
  <c r="AR27" i="22"/>
  <c r="AQ27" i="22"/>
  <c r="O27" i="22"/>
  <c r="BA31" i="22"/>
  <c r="AZ31" i="22"/>
  <c r="AF39" i="22"/>
  <c r="AL39" i="22"/>
  <c r="AG39" i="22"/>
  <c r="AZ59" i="22"/>
  <c r="BA59" i="22"/>
  <c r="BJ107" i="22"/>
  <c r="BH107" i="22"/>
  <c r="BO107" i="22"/>
  <c r="BI107" i="22"/>
  <c r="BN107" i="22"/>
  <c r="AX18" i="22"/>
  <c r="AW18" i="22"/>
  <c r="AV18" i="22"/>
  <c r="BI24" i="22"/>
  <c r="BO24" i="22"/>
  <c r="BN24" i="22"/>
  <c r="BJ24" i="22"/>
  <c r="BH24" i="22"/>
  <c r="AC26" i="22"/>
  <c r="AB26" i="22"/>
  <c r="AA26" i="22"/>
  <c r="AB29" i="22"/>
  <c r="AC29" i="22"/>
  <c r="AA29" i="22"/>
  <c r="BJ79" i="22"/>
  <c r="BO79" i="22"/>
  <c r="BH79" i="22"/>
  <c r="P84" i="22"/>
  <c r="T84" i="22"/>
  <c r="AR84" i="22"/>
  <c r="AQ84" i="22"/>
  <c r="S84" i="22"/>
  <c r="AZ102" i="22"/>
  <c r="BA102" i="22"/>
  <c r="T16" i="22"/>
  <c r="S16" i="22"/>
  <c r="AR16" i="22"/>
  <c r="AQ16" i="22"/>
  <c r="P16" i="22"/>
  <c r="AU18" i="22"/>
  <c r="Z26" i="22"/>
  <c r="Z29" i="22"/>
  <c r="AX43" i="22"/>
  <c r="AW43" i="22"/>
  <c r="AV43" i="22"/>
  <c r="AU43" i="22"/>
  <c r="AR59" i="22"/>
  <c r="T59" i="22"/>
  <c r="BA70" i="22"/>
  <c r="BI79" i="22"/>
  <c r="AJ93" i="22"/>
  <c r="AI93" i="22"/>
  <c r="AF93" i="22"/>
  <c r="AE93" i="22"/>
  <c r="AG93" i="22"/>
  <c r="AL93" i="22"/>
  <c r="AR131" i="22"/>
  <c r="AQ131" i="22"/>
  <c r="S131" i="22"/>
  <c r="O131" i="22"/>
  <c r="AJ9" i="22"/>
  <c r="AG12" i="22"/>
  <c r="AG28" i="22"/>
  <c r="AG32" i="22"/>
  <c r="BJ32" i="22"/>
  <c r="AR38" i="22"/>
  <c r="BJ39" i="22"/>
  <c r="BO44" i="22"/>
  <c r="AR45" i="22"/>
  <c r="AR47" i="22"/>
  <c r="BN49" i="22"/>
  <c r="Z51" i="22"/>
  <c r="AA51" i="22"/>
  <c r="AX52" i="22"/>
  <c r="AC62" i="22"/>
  <c r="AR66" i="22"/>
  <c r="AR69" i="22"/>
  <c r="T69" i="22"/>
  <c r="AQ69" i="22"/>
  <c r="P69" i="22"/>
  <c r="BJ72" i="22"/>
  <c r="BI72" i="22"/>
  <c r="AU77" i="22"/>
  <c r="AV77" i="22"/>
  <c r="AI80" i="22"/>
  <c r="AF80" i="22"/>
  <c r="AE80" i="22"/>
  <c r="BI84" i="22"/>
  <c r="BJ88" i="22"/>
  <c r="BO92" i="22"/>
  <c r="BH92" i="22"/>
  <c r="BN92" i="22"/>
  <c r="AX99" i="22"/>
  <c r="AV99" i="22"/>
  <c r="AU99" i="22"/>
  <c r="BA103" i="22"/>
  <c r="AZ103" i="22"/>
  <c r="BO104" i="22"/>
  <c r="O44" i="22"/>
  <c r="P44" i="22"/>
  <c r="AR44" i="22"/>
  <c r="AR48" i="22"/>
  <c r="O48" i="22"/>
  <c r="AR64" i="22"/>
  <c r="P64" i="22"/>
  <c r="AZ73" i="22"/>
  <c r="BA73" i="22"/>
  <c r="AW76" i="22"/>
  <c r="AU76" i="22"/>
  <c r="AU93" i="22"/>
  <c r="AX93" i="22"/>
  <c r="AB101" i="22"/>
  <c r="AC101" i="22"/>
  <c r="AA101" i="22"/>
  <c r="Z101" i="22"/>
  <c r="BN114" i="22"/>
  <c r="BH114" i="22"/>
  <c r="BH124" i="22"/>
  <c r="BN124" i="22"/>
  <c r="BO124" i="22"/>
  <c r="BJ124" i="22"/>
  <c r="AG3" i="22"/>
  <c r="BH3" i="22"/>
  <c r="BI5" i="22"/>
  <c r="AE6" i="22"/>
  <c r="BJ6" i="22"/>
  <c r="AJ7" i="22"/>
  <c r="AA8" i="22"/>
  <c r="AU8" i="22"/>
  <c r="O9" i="22"/>
  <c r="AQ9" i="22"/>
  <c r="BH10" i="22"/>
  <c r="AU11" i="22"/>
  <c r="O14" i="22"/>
  <c r="AF14" i="22"/>
  <c r="BI14" i="22"/>
  <c r="AV15" i="22"/>
  <c r="P17" i="22"/>
  <c r="BH19" i="22"/>
  <c r="S20" i="22"/>
  <c r="AR20" i="22"/>
  <c r="AG21" i="22"/>
  <c r="BH21" i="22"/>
  <c r="BI23" i="22"/>
  <c r="AU25" i="22"/>
  <c r="BA26" i="22"/>
  <c r="O28" i="22"/>
  <c r="AJ28" i="22"/>
  <c r="O30" i="22"/>
  <c r="AU35" i="22"/>
  <c r="O36" i="22"/>
  <c r="BH37" i="22"/>
  <c r="AQ39" i="22"/>
  <c r="BO42" i="22"/>
  <c r="AX45" i="22"/>
  <c r="AV45" i="22"/>
  <c r="S46" i="22"/>
  <c r="T47" i="22"/>
  <c r="AU47" i="22"/>
  <c r="P48" i="22"/>
  <c r="AQ49" i="22"/>
  <c r="BA52" i="22"/>
  <c r="AA53" i="22"/>
  <c r="AW56" i="22"/>
  <c r="S57" i="22"/>
  <c r="AZ57" i="22"/>
  <c r="BA58" i="22"/>
  <c r="O61" i="22"/>
  <c r="AR63" i="22"/>
  <c r="AQ63" i="22"/>
  <c r="P65" i="22"/>
  <c r="AZ69" i="22"/>
  <c r="BH73" i="22"/>
  <c r="BI73" i="22"/>
  <c r="AU74" i="22"/>
  <c r="AX74" i="22"/>
  <c r="O76" i="22"/>
  <c r="S76" i="22"/>
  <c r="AR76" i="22"/>
  <c r="P76" i="22"/>
  <c r="AV76" i="22"/>
  <c r="BA78" i="22"/>
  <c r="AF79" i="22"/>
  <c r="AE79" i="22"/>
  <c r="AJ79" i="22"/>
  <c r="P80" i="22"/>
  <c r="O80" i="22"/>
  <c r="AQ80" i="22"/>
  <c r="T83" i="22"/>
  <c r="AR83" i="22"/>
  <c r="S83" i="22"/>
  <c r="AV93" i="22"/>
  <c r="AZ95" i="22"/>
  <c r="BA95" i="22"/>
  <c r="AL101" i="22"/>
  <c r="AI101" i="22"/>
  <c r="AF101" i="22"/>
  <c r="AE101" i="22"/>
  <c r="AU111" i="22"/>
  <c r="AX111" i="22"/>
  <c r="AW111" i="22"/>
  <c r="AV111" i="22"/>
  <c r="BO114" i="22"/>
  <c r="BI124" i="22"/>
  <c r="T139" i="22"/>
  <c r="AR139" i="22"/>
  <c r="S139" i="22"/>
  <c r="P139" i="22"/>
  <c r="AQ139" i="22"/>
  <c r="O139" i="22"/>
  <c r="AJ3" i="22"/>
  <c r="BI3" i="22"/>
  <c r="BJ5" i="22"/>
  <c r="AF6" i="22"/>
  <c r="BN6" i="22"/>
  <c r="AB8" i="22"/>
  <c r="AR9" i="22"/>
  <c r="AV11" i="22"/>
  <c r="P14" i="22"/>
  <c r="BI19" i="22"/>
  <c r="AJ21" i="22"/>
  <c r="BI21" i="22"/>
  <c r="AV25" i="22"/>
  <c r="P28" i="22"/>
  <c r="P30" i="22"/>
  <c r="AV35" i="22"/>
  <c r="P36" i="22"/>
  <c r="BI37" i="22"/>
  <c r="AB47" i="22"/>
  <c r="AA47" i="22"/>
  <c r="AW47" i="22"/>
  <c r="AX49" i="22"/>
  <c r="AW49" i="22"/>
  <c r="AB53" i="22"/>
  <c r="P61" i="22"/>
  <c r="AX76" i="22"/>
  <c r="BJ78" i="22"/>
  <c r="BO78" i="22"/>
  <c r="BI78" i="22"/>
  <c r="BH78" i="22"/>
  <c r="BA87" i="22"/>
  <c r="AZ87" i="22"/>
  <c r="AW93" i="22"/>
  <c r="BO95" i="22"/>
  <c r="BN95" i="22"/>
  <c r="BJ95" i="22"/>
  <c r="BI95" i="22"/>
  <c r="BA98" i="22"/>
  <c r="AZ98" i="22"/>
  <c r="AG101" i="22"/>
  <c r="BO110" i="22"/>
  <c r="BJ110" i="22"/>
  <c r="BN110" i="22"/>
  <c r="BI110" i="22"/>
  <c r="AX149" i="22"/>
  <c r="AV149" i="22"/>
  <c r="AU149" i="22"/>
  <c r="BJ96" i="22"/>
  <c r="BO96" i="22"/>
  <c r="BN96" i="22"/>
  <c r="BI96" i="22"/>
  <c r="BH96" i="22"/>
  <c r="AL3" i="22"/>
  <c r="BJ3" i="22"/>
  <c r="AF4" i="22"/>
  <c r="Z5" i="22"/>
  <c r="BN5" i="22"/>
  <c r="AG6" i="22"/>
  <c r="BO6" i="22"/>
  <c r="AC8" i="22"/>
  <c r="BA8" i="22"/>
  <c r="O10" i="22"/>
  <c r="AE11" i="22"/>
  <c r="AW11" i="22"/>
  <c r="P12" i="22"/>
  <c r="AV12" i="22"/>
  <c r="AJ14" i="22"/>
  <c r="AU16" i="22"/>
  <c r="AA18" i="22"/>
  <c r="AE19" i="22"/>
  <c r="BJ19" i="22"/>
  <c r="Z20" i="22"/>
  <c r="AL21" i="22"/>
  <c r="BJ21" i="22"/>
  <c r="Z23" i="22"/>
  <c r="BN23" i="22"/>
  <c r="AW25" i="22"/>
  <c r="AE26" i="22"/>
  <c r="BH26" i="22"/>
  <c r="AU27" i="22"/>
  <c r="AQ28" i="22"/>
  <c r="O29" i="22"/>
  <c r="AF29" i="22"/>
  <c r="BI31" i="22"/>
  <c r="AQ33" i="22"/>
  <c r="AI34" i="22"/>
  <c r="AW35" i="22"/>
  <c r="AE37" i="22"/>
  <c r="BJ37" i="22"/>
  <c r="AA38" i="22"/>
  <c r="P40" i="22"/>
  <c r="O41" i="22"/>
  <c r="AG41" i="22"/>
  <c r="AL42" i="22"/>
  <c r="AF42" i="22"/>
  <c r="S44" i="22"/>
  <c r="AU44" i="22"/>
  <c r="Z47" i="22"/>
  <c r="AX47" i="22"/>
  <c r="BI48" i="22"/>
  <c r="BO48" i="22"/>
  <c r="AV49" i="22"/>
  <c r="AX51" i="22"/>
  <c r="AW51" i="22"/>
  <c r="AC53" i="22"/>
  <c r="AC57" i="22"/>
  <c r="BI57" i="22"/>
  <c r="BH57" i="22"/>
  <c r="AU60" i="22"/>
  <c r="S64" i="22"/>
  <c r="BJ66" i="22"/>
  <c r="BH66" i="22"/>
  <c r="BA67" i="22"/>
  <c r="AI79" i="22"/>
  <c r="AR80" i="22"/>
  <c r="AF82" i="22"/>
  <c r="AI82" i="22"/>
  <c r="BH87" i="22"/>
  <c r="BN87" i="22"/>
  <c r="BO98" i="22"/>
  <c r="BN98" i="22"/>
  <c r="BJ98" i="22"/>
  <c r="BI98" i="22"/>
  <c r="AB103" i="22"/>
  <c r="Z103" i="22"/>
  <c r="AW106" i="22"/>
  <c r="AX106" i="22"/>
  <c r="BH110" i="22"/>
  <c r="AW149" i="22"/>
  <c r="AG4" i="22"/>
  <c r="AA5" i="22"/>
  <c r="S9" i="22"/>
  <c r="P10" i="22"/>
  <c r="AF11" i="22"/>
  <c r="AW12" i="22"/>
  <c r="AQ14" i="22"/>
  <c r="BN14" i="22"/>
  <c r="AW16" i="22"/>
  <c r="S17" i="22"/>
  <c r="AA20" i="22"/>
  <c r="AA23" i="22"/>
  <c r="O26" i="22"/>
  <c r="AF26" i="22"/>
  <c r="BI26" i="22"/>
  <c r="AV27" i="22"/>
  <c r="AR28" i="22"/>
  <c r="P29" i="22"/>
  <c r="AG29" i="22"/>
  <c r="AE31" i="22"/>
  <c r="BJ31" i="22"/>
  <c r="Z32" i="22"/>
  <c r="AR33" i="22"/>
  <c r="AJ34" i="22"/>
  <c r="AB38" i="22"/>
  <c r="AQ40" i="22"/>
  <c r="P41" i="22"/>
  <c r="AI41" i="22"/>
  <c r="BJ41" i="22"/>
  <c r="T45" i="22"/>
  <c r="BO45" i="22"/>
  <c r="BJ45" i="22"/>
  <c r="AC47" i="22"/>
  <c r="AG57" i="22"/>
  <c r="AE57" i="22"/>
  <c r="AI59" i="22"/>
  <c r="AJ59" i="22"/>
  <c r="AV60" i="22"/>
  <c r="S65" i="22"/>
  <c r="AA83" i="22"/>
  <c r="AB83" i="22"/>
  <c r="AI84" i="22"/>
  <c r="AL84" i="22"/>
  <c r="AJ84" i="22"/>
  <c r="O92" i="22"/>
  <c r="AQ92" i="22"/>
  <c r="S92" i="22"/>
  <c r="S98" i="22"/>
  <c r="AR98" i="22"/>
  <c r="P98" i="22"/>
  <c r="O98" i="22"/>
  <c r="BA100" i="22"/>
  <c r="AZ100" i="22"/>
  <c r="AA108" i="22"/>
  <c r="AB108" i="22"/>
  <c r="Z108" i="22"/>
  <c r="BI172" i="22"/>
  <c r="AB2" i="22"/>
  <c r="AR3" i="22"/>
  <c r="AI4" i="22"/>
  <c r="BN4" i="22"/>
  <c r="AC5" i="22"/>
  <c r="AU5" i="22"/>
  <c r="AV7" i="22"/>
  <c r="AE8" i="22"/>
  <c r="T9" i="22"/>
  <c r="AU9" i="22"/>
  <c r="AQ10" i="22"/>
  <c r="AG11" i="22"/>
  <c r="S14" i="22"/>
  <c r="AR14" i="22"/>
  <c r="AG15" i="22"/>
  <c r="BH15" i="22"/>
  <c r="T17" i="22"/>
  <c r="AQ17" i="22"/>
  <c r="AS17" i="22" s="1"/>
  <c r="BI17" i="22"/>
  <c r="AE18" i="22"/>
  <c r="BJ18" i="22"/>
  <c r="BN19" i="22"/>
  <c r="AB20" i="22"/>
  <c r="AR21" i="22"/>
  <c r="BH22" i="22"/>
  <c r="AC23" i="22"/>
  <c r="O25" i="22"/>
  <c r="P26" i="22"/>
  <c r="AG26" i="22"/>
  <c r="BJ26" i="22"/>
  <c r="AA27" i="22"/>
  <c r="AW27" i="22"/>
  <c r="S28" i="22"/>
  <c r="AI29" i="22"/>
  <c r="BA29" i="22"/>
  <c r="AU32" i="22"/>
  <c r="O33" i="22"/>
  <c r="BN37" i="22"/>
  <c r="T39" i="22"/>
  <c r="AV39" i="22"/>
  <c r="AR40" i="22"/>
  <c r="AJ41" i="22"/>
  <c r="BI41" i="22"/>
  <c r="AG42" i="22"/>
  <c r="Z44" i="22"/>
  <c r="BH45" i="22"/>
  <c r="AA48" i="22"/>
  <c r="AX53" i="22"/>
  <c r="AW53" i="22"/>
  <c r="AR55" i="22"/>
  <c r="AS55" i="22" s="1"/>
  <c r="BI56" i="22"/>
  <c r="AF57" i="22"/>
  <c r="AE59" i="22"/>
  <c r="S61" i="22"/>
  <c r="AQ61" i="22"/>
  <c r="AS61" i="22" s="1"/>
  <c r="AV62" i="22"/>
  <c r="AW63" i="22"/>
  <c r="Z64" i="22"/>
  <c r="AZ64" i="22"/>
  <c r="BN66" i="22"/>
  <c r="AL67" i="22"/>
  <c r="AF67" i="22"/>
  <c r="AX68" i="22"/>
  <c r="AV68" i="22"/>
  <c r="AR70" i="22"/>
  <c r="O73" i="22"/>
  <c r="AQ73" i="22"/>
  <c r="AF73" i="22"/>
  <c r="Z76" i="22"/>
  <c r="O79" i="22"/>
  <c r="AR79" i="22"/>
  <c r="AQ79" i="22"/>
  <c r="T80" i="22"/>
  <c r="AJ82" i="22"/>
  <c r="AG84" i="22"/>
  <c r="BJ87" i="22"/>
  <c r="P92" i="22"/>
  <c r="AX94" i="22"/>
  <c r="AV94" i="22"/>
  <c r="AU94" i="22"/>
  <c r="BI100" i="22"/>
  <c r="BH100" i="22"/>
  <c r="BJ100" i="22"/>
  <c r="AC103" i="22"/>
  <c r="AB105" i="22"/>
  <c r="Z105" i="22"/>
  <c r="AC108" i="22"/>
  <c r="BO111" i="22"/>
  <c r="BJ111" i="22"/>
  <c r="BI111" i="22"/>
  <c r="BN111" i="22"/>
  <c r="BH111" i="22"/>
  <c r="AL113" i="22"/>
  <c r="AI113" i="22"/>
  <c r="AG113" i="22"/>
  <c r="AE113" i="22"/>
  <c r="BA129" i="22"/>
  <c r="AZ129" i="22"/>
  <c r="AJ4" i="22"/>
  <c r="AR10" i="22"/>
  <c r="AI11" i="22"/>
  <c r="AJ26" i="22"/>
  <c r="S40" i="22"/>
  <c r="AB56" i="22"/>
  <c r="AA56" i="22"/>
  <c r="BJ60" i="22"/>
  <c r="BO60" i="22"/>
  <c r="T61" i="22"/>
  <c r="BN64" i="22"/>
  <c r="BJ64" i="22"/>
  <c r="AW70" i="22"/>
  <c r="AU70" i="22"/>
  <c r="AX79" i="22"/>
  <c r="AV79" i="22"/>
  <c r="AU79" i="22"/>
  <c r="AR82" i="22"/>
  <c r="S82" i="22"/>
  <c r="AQ82" i="22"/>
  <c r="O82" i="22"/>
  <c r="AB89" i="22"/>
  <c r="AA89" i="22"/>
  <c r="AR92" i="22"/>
  <c r="AU96" i="22"/>
  <c r="AX96" i="22"/>
  <c r="BI101" i="22"/>
  <c r="BO101" i="22"/>
  <c r="BN101" i="22"/>
  <c r="BJ101" i="22"/>
  <c r="BH101" i="22"/>
  <c r="BJ109" i="22"/>
  <c r="BO109" i="22"/>
  <c r="BN109" i="22"/>
  <c r="O8" i="22"/>
  <c r="AA9" i="22"/>
  <c r="AA12" i="22"/>
  <c r="AE13" i="22"/>
  <c r="AF38" i="22"/>
  <c r="S41" i="22"/>
  <c r="AQ41" i="22"/>
  <c r="AS41" i="22" s="1"/>
  <c r="AU42" i="22"/>
  <c r="BH44" i="22"/>
  <c r="O49" i="22"/>
  <c r="AB50" i="22"/>
  <c r="Z50" i="22"/>
  <c r="AE52" i="22"/>
  <c r="BA53" i="22"/>
  <c r="AU54" i="22"/>
  <c r="AX55" i="22"/>
  <c r="Z56" i="22"/>
  <c r="AJ57" i="22"/>
  <c r="BH60" i="22"/>
  <c r="AV61" i="22"/>
  <c r="AU61" i="22"/>
  <c r="AZ63" i="22"/>
  <c r="BH64" i="22"/>
  <c r="AI65" i="22"/>
  <c r="AE65" i="22"/>
  <c r="AV70" i="22"/>
  <c r="AI73" i="22"/>
  <c r="AC76" i="22"/>
  <c r="AA78" i="22"/>
  <c r="AB78" i="22"/>
  <c r="P82" i="22"/>
  <c r="AQ86" i="22"/>
  <c r="S86" i="22"/>
  <c r="P86" i="22"/>
  <c r="O86" i="22"/>
  <c r="AR88" i="22"/>
  <c r="P88" i="22"/>
  <c r="AL89" i="22"/>
  <c r="AE89" i="22"/>
  <c r="AJ89" i="22"/>
  <c r="AI89" i="22"/>
  <c r="T98" i="22"/>
  <c r="P99" i="22"/>
  <c r="O99" i="22"/>
  <c r="AR99" i="22"/>
  <c r="AF105" i="22"/>
  <c r="AW114" i="22"/>
  <c r="AV114" i="22"/>
  <c r="AX114" i="22"/>
  <c r="AU114" i="22"/>
  <c r="BI35" i="22"/>
  <c r="AE36" i="22"/>
  <c r="AG38" i="22"/>
  <c r="AA39" i="22"/>
  <c r="T41" i="22"/>
  <c r="AV42" i="22"/>
  <c r="AL43" i="22"/>
  <c r="AE43" i="22"/>
  <c r="AI44" i="22"/>
  <c r="AJ44" i="22"/>
  <c r="BI44" i="22"/>
  <c r="AF45" i="22"/>
  <c r="AG45" i="22"/>
  <c r="O47" i="22"/>
  <c r="BH49" i="22"/>
  <c r="AA50" i="22"/>
  <c r="BI51" i="22"/>
  <c r="BJ51" i="22"/>
  <c r="BH53" i="22"/>
  <c r="BO53" i="22"/>
  <c r="AV54" i="22"/>
  <c r="T55" i="22"/>
  <c r="AC56" i="22"/>
  <c r="AL57" i="22"/>
  <c r="AC58" i="22"/>
  <c r="Z58" i="22"/>
  <c r="AV59" i="22"/>
  <c r="AC60" i="22"/>
  <c r="BI60" i="22"/>
  <c r="Z61" i="22"/>
  <c r="AW61" i="22"/>
  <c r="BN62" i="22"/>
  <c r="AG64" i="22"/>
  <c r="BI64" i="22"/>
  <c r="AR67" i="22"/>
  <c r="AS67" i="22" s="1"/>
  <c r="T67" i="22"/>
  <c r="P67" i="22"/>
  <c r="AX70" i="22"/>
  <c r="AJ73" i="22"/>
  <c r="BA82" i="22"/>
  <c r="AZ82" i="22"/>
  <c r="T92" i="22"/>
  <c r="BN94" i="22"/>
  <c r="BH94" i="22"/>
  <c r="AL88" i="22"/>
  <c r="BJ99" i="22"/>
  <c r="AW100" i="22"/>
  <c r="AF103" i="22"/>
  <c r="AG103" i="22"/>
  <c r="AE103" i="22"/>
  <c r="AG104" i="22"/>
  <c r="AI110" i="22"/>
  <c r="AG110" i="22"/>
  <c r="BI121" i="22"/>
  <c r="BN121" i="22"/>
  <c r="AF126" i="22"/>
  <c r="AL126" i="22"/>
  <c r="AJ126" i="22"/>
  <c r="BO127" i="22"/>
  <c r="BH127" i="22"/>
  <c r="BN127" i="22"/>
  <c r="BI129" i="22"/>
  <c r="BO129" i="22"/>
  <c r="BJ129" i="22"/>
  <c r="BH129" i="22"/>
  <c r="S132" i="22"/>
  <c r="AQ132" i="22"/>
  <c r="O132" i="22"/>
  <c r="AX146" i="22"/>
  <c r="AV146" i="22"/>
  <c r="AU146" i="22"/>
  <c r="AX147" i="22"/>
  <c r="AU147" i="22"/>
  <c r="Z158" i="22"/>
  <c r="AC158" i="22"/>
  <c r="AB177" i="22"/>
  <c r="AA177" i="22"/>
  <c r="Z177" i="22"/>
  <c r="Z178" i="22"/>
  <c r="AB178" i="22"/>
  <c r="AA178" i="22"/>
  <c r="AF192" i="22"/>
  <c r="AJ192" i="22"/>
  <c r="BN99" i="22"/>
  <c r="BO102" i="22"/>
  <c r="AQ105" i="22"/>
  <c r="AX113" i="22"/>
  <c r="AW113" i="22"/>
  <c r="AC127" i="22"/>
  <c r="AB127" i="22"/>
  <c r="AV130" i="22"/>
  <c r="AX130" i="22"/>
  <c r="AW130" i="22"/>
  <c r="AL136" i="22"/>
  <c r="AE136" i="22"/>
  <c r="AJ136" i="22"/>
  <c r="AI136" i="22"/>
  <c r="BO149" i="22"/>
  <c r="BN149" i="22"/>
  <c r="BI149" i="22"/>
  <c r="BH149" i="22"/>
  <c r="P172" i="22"/>
  <c r="T172" i="22"/>
  <c r="AQ172" i="22"/>
  <c r="P204" i="22"/>
  <c r="S204" i="22"/>
  <c r="AQ204" i="22"/>
  <c r="BO205" i="22"/>
  <c r="BN205" i="22"/>
  <c r="BJ205" i="22"/>
  <c r="AR105" i="22"/>
  <c r="T113" i="22"/>
  <c r="AQ113" i="22"/>
  <c r="AS113" i="22" s="1"/>
  <c r="P113" i="22"/>
  <c r="O113" i="22"/>
  <c r="BO116" i="22"/>
  <c r="BH116" i="22"/>
  <c r="BN116" i="22"/>
  <c r="AX125" i="22"/>
  <c r="AV125" i="22"/>
  <c r="AU125" i="22"/>
  <c r="BA135" i="22"/>
  <c r="AZ135" i="22"/>
  <c r="BO151" i="22"/>
  <c r="BN151" i="22"/>
  <c r="BI151" i="22"/>
  <c r="BH151" i="22"/>
  <c r="BO198" i="22"/>
  <c r="BN198" i="22"/>
  <c r="O105" i="22"/>
  <c r="AV105" i="22"/>
  <c r="AU105" i="22"/>
  <c r="AV108" i="22"/>
  <c r="AQ111" i="22"/>
  <c r="AR111" i="22"/>
  <c r="S111" i="22"/>
  <c r="AZ113" i="22"/>
  <c r="BI116" i="22"/>
  <c r="AU117" i="22"/>
  <c r="BA122" i="22"/>
  <c r="AZ122" i="22"/>
  <c r="T130" i="22"/>
  <c r="S130" i="22"/>
  <c r="AR130" i="22"/>
  <c r="P130" i="22"/>
  <c r="AQ130" i="22"/>
  <c r="O130" i="22"/>
  <c r="O133" i="22"/>
  <c r="S133" i="22"/>
  <c r="AR133" i="22"/>
  <c r="AS133" i="22" s="1"/>
  <c r="AQ137" i="22"/>
  <c r="P137" i="22"/>
  <c r="AR137" i="22"/>
  <c r="O137" i="22"/>
  <c r="AC139" i="22"/>
  <c r="AB139" i="22"/>
  <c r="AX140" i="22"/>
  <c r="AV140" i="22"/>
  <c r="AU140" i="22"/>
  <c r="BN142" i="22"/>
  <c r="BI142" i="22"/>
  <c r="BH142" i="22"/>
  <c r="AZ150" i="22"/>
  <c r="BA150" i="22"/>
  <c r="BJ151" i="22"/>
  <c r="BI159" i="22"/>
  <c r="BH159" i="22"/>
  <c r="BO159" i="22"/>
  <c r="BN159" i="22"/>
  <c r="AI187" i="22"/>
  <c r="AE187" i="22"/>
  <c r="AL187" i="22"/>
  <c r="AE197" i="22"/>
  <c r="AG197" i="22"/>
  <c r="AF197" i="22"/>
  <c r="AJ197" i="22"/>
  <c r="AI197" i="22"/>
  <c r="BJ198" i="22"/>
  <c r="Z203" i="22"/>
  <c r="AC203" i="22"/>
  <c r="AB203" i="22"/>
  <c r="AA203" i="22"/>
  <c r="Z79" i="22"/>
  <c r="Z81" i="22"/>
  <c r="S85" i="22"/>
  <c r="BH85" i="22"/>
  <c r="AE87" i="22"/>
  <c r="BH90" i="22"/>
  <c r="Z91" i="22"/>
  <c r="BJ91" i="22"/>
  <c r="AA92" i="22"/>
  <c r="O93" i="22"/>
  <c r="AG96" i="22"/>
  <c r="AE102" i="22"/>
  <c r="O103" i="22"/>
  <c r="P105" i="22"/>
  <c r="AW105" i="22"/>
  <c r="AI107" i="22"/>
  <c r="AW108" i="22"/>
  <c r="BN113" i="22"/>
  <c r="BJ113" i="22"/>
  <c r="BI113" i="22"/>
  <c r="AU115" i="22"/>
  <c r="AC116" i="22"/>
  <c r="AB116" i="22"/>
  <c r="AA116" i="22"/>
  <c r="BJ116" i="22"/>
  <c r="AV117" i="22"/>
  <c r="AL120" i="22"/>
  <c r="AJ120" i="22"/>
  <c r="AG120" i="22"/>
  <c r="AE120" i="22"/>
  <c r="BO122" i="22"/>
  <c r="BJ122" i="22"/>
  <c r="BI122" i="22"/>
  <c r="AW131" i="22"/>
  <c r="AV131" i="22"/>
  <c r="P133" i="22"/>
  <c r="AW140" i="22"/>
  <c r="BJ142" i="22"/>
  <c r="S147" i="22"/>
  <c r="AQ147" i="22"/>
  <c r="O147" i="22"/>
  <c r="T157" i="22"/>
  <c r="S157" i="22"/>
  <c r="AR157" i="22"/>
  <c r="P157" i="22"/>
  <c r="AQ157" i="22"/>
  <c r="O157" i="22"/>
  <c r="BJ159" i="22"/>
  <c r="AZ163" i="22"/>
  <c r="BA163" i="22"/>
  <c r="AL171" i="22"/>
  <c r="AG171" i="22"/>
  <c r="AI171" i="22"/>
  <c r="AE171" i="22"/>
  <c r="AV176" i="22"/>
  <c r="AW176" i="22"/>
  <c r="AU176" i="22"/>
  <c r="AQ189" i="22"/>
  <c r="AR189" i="22"/>
  <c r="AF118" i="22"/>
  <c r="AG118" i="22"/>
  <c r="AL118" i="22"/>
  <c r="AF132" i="22"/>
  <c r="AI132" i="22"/>
  <c r="AW145" i="22"/>
  <c r="AV145" i="22"/>
  <c r="AR149" i="22"/>
  <c r="O149" i="22"/>
  <c r="AQ149" i="22"/>
  <c r="S149" i="22"/>
  <c r="AL155" i="22"/>
  <c r="AJ155" i="22"/>
  <c r="T196" i="22"/>
  <c r="O196" i="22"/>
  <c r="P75" i="22"/>
  <c r="AQ75" i="22"/>
  <c r="AB79" i="22"/>
  <c r="BN80" i="22"/>
  <c r="AC81" i="22"/>
  <c r="BJ85" i="22"/>
  <c r="AG87" i="22"/>
  <c r="BJ90" i="22"/>
  <c r="AB91" i="22"/>
  <c r="AQ93" i="22"/>
  <c r="BI93" i="22"/>
  <c r="P95" i="22"/>
  <c r="AQ95" i="22"/>
  <c r="AQ96" i="22"/>
  <c r="AR102" i="22"/>
  <c r="AC113" i="22"/>
  <c r="AA113" i="22"/>
  <c r="Z113" i="22"/>
  <c r="AE116" i="22"/>
  <c r="AJ116" i="22"/>
  <c r="AI116" i="22"/>
  <c r="P117" i="22"/>
  <c r="S117" i="22"/>
  <c r="AR117" i="22"/>
  <c r="AQ117" i="22"/>
  <c r="AI118" i="22"/>
  <c r="BN119" i="22"/>
  <c r="BO119" i="22"/>
  <c r="BI119" i="22"/>
  <c r="AU120" i="22"/>
  <c r="AX120" i="22"/>
  <c r="AC121" i="22"/>
  <c r="AA121" i="22"/>
  <c r="Z121" i="22"/>
  <c r="BN122" i="22"/>
  <c r="AX131" i="22"/>
  <c r="AJ132" i="22"/>
  <c r="S137" i="22"/>
  <c r="BJ137" i="22"/>
  <c r="BO137" i="22"/>
  <c r="BN137" i="22"/>
  <c r="BA145" i="22"/>
  <c r="AZ145" i="22"/>
  <c r="AA146" i="22"/>
  <c r="AC146" i="22"/>
  <c r="AB146" i="22"/>
  <c r="AF155" i="22"/>
  <c r="Z159" i="22"/>
  <c r="AA159" i="22"/>
  <c r="AQ176" i="22"/>
  <c r="AS176" i="22" s="1"/>
  <c r="T176" i="22"/>
  <c r="S176" i="22"/>
  <c r="P176" i="22"/>
  <c r="O176" i="22"/>
  <c r="AI87" i="22"/>
  <c r="AR93" i="22"/>
  <c r="BJ93" i="22"/>
  <c r="S103" i="22"/>
  <c r="BO103" i="22"/>
  <c r="BN103" i="22"/>
  <c r="AB104" i="22"/>
  <c r="AC104" i="22"/>
  <c r="AA104" i="22"/>
  <c r="T105" i="22"/>
  <c r="AB115" i="22"/>
  <c r="AA115" i="22"/>
  <c r="AJ118" i="22"/>
  <c r="Z125" i="22"/>
  <c r="AC125" i="22"/>
  <c r="AL132" i="22"/>
  <c r="T133" i="22"/>
  <c r="T136" i="22"/>
  <c r="AR136" i="22"/>
  <c r="AS136" i="22" s="1"/>
  <c r="S136" i="22"/>
  <c r="P136" i="22"/>
  <c r="T137" i="22"/>
  <c r="BA141" i="22"/>
  <c r="AZ141" i="22"/>
  <c r="T147" i="22"/>
  <c r="BA153" i="22"/>
  <c r="AZ153" i="22"/>
  <c r="AR170" i="22"/>
  <c r="S170" i="22"/>
  <c r="AR123" i="22"/>
  <c r="P123" i="22"/>
  <c r="O123" i="22"/>
  <c r="AQ123" i="22"/>
  <c r="BI123" i="22"/>
  <c r="BO123" i="22"/>
  <c r="BN123" i="22"/>
  <c r="AL142" i="22"/>
  <c r="AJ142" i="22"/>
  <c r="AI142" i="22"/>
  <c r="AF142" i="22"/>
  <c r="AE142" i="22"/>
  <c r="AI146" i="22"/>
  <c r="AL146" i="22"/>
  <c r="AJ146" i="22"/>
  <c r="AF146" i="22"/>
  <c r="AE146" i="22"/>
  <c r="AC147" i="22"/>
  <c r="AA147" i="22"/>
  <c r="Z147" i="22"/>
  <c r="Z150" i="22"/>
  <c r="AC150" i="22"/>
  <c r="AQ85" i="22"/>
  <c r="BA114" i="22"/>
  <c r="BN117" i="22"/>
  <c r="AX121" i="22"/>
  <c r="AV121" i="22"/>
  <c r="AU121" i="22"/>
  <c r="BA124" i="22"/>
  <c r="AZ124" i="22"/>
  <c r="AB125" i="22"/>
  <c r="T127" i="22"/>
  <c r="AR127" i="22"/>
  <c r="S127" i="22"/>
  <c r="P127" i="22"/>
  <c r="AI128" i="22"/>
  <c r="AE128" i="22"/>
  <c r="AL128" i="22"/>
  <c r="AG142" i="22"/>
  <c r="AG146" i="22"/>
  <c r="AB147" i="22"/>
  <c r="AA150" i="22"/>
  <c r="BO162" i="22"/>
  <c r="BJ162" i="22"/>
  <c r="AR194" i="22"/>
  <c r="AS194" i="22" s="1"/>
  <c r="O194" i="22"/>
  <c r="T194" i="22"/>
  <c r="S194" i="22"/>
  <c r="P194" i="22"/>
  <c r="AJ139" i="22"/>
  <c r="BN145" i="22"/>
  <c r="S154" i="22"/>
  <c r="BN157" i="22"/>
  <c r="AL163" i="22"/>
  <c r="AI163" i="22"/>
  <c r="AX181" i="22"/>
  <c r="AV181" i="22"/>
  <c r="AU181" i="22"/>
  <c r="AW181" i="22"/>
  <c r="BA182" i="22"/>
  <c r="AZ182" i="22"/>
  <c r="P213" i="22"/>
  <c r="O213" i="22"/>
  <c r="T213" i="22"/>
  <c r="S213" i="22"/>
  <c r="AJ115" i="22"/>
  <c r="AZ119" i="22"/>
  <c r="AQ122" i="22"/>
  <c r="AF123" i="22"/>
  <c r="AG124" i="22"/>
  <c r="AL127" i="22"/>
  <c r="Z137" i="22"/>
  <c r="BA137" i="22"/>
  <c r="AU138" i="22"/>
  <c r="AL139" i="22"/>
  <c r="BO145" i="22"/>
  <c r="AE148" i="22"/>
  <c r="O151" i="22"/>
  <c r="AI151" i="22"/>
  <c r="Z152" i="22"/>
  <c r="T154" i="22"/>
  <c r="AU154" i="22"/>
  <c r="AI157" i="22"/>
  <c r="BO157" i="22"/>
  <c r="AE159" i="22"/>
  <c r="AE160" i="22"/>
  <c r="BA161" i="22"/>
  <c r="AE162" i="22"/>
  <c r="AE163" i="22"/>
  <c r="BJ163" i="22"/>
  <c r="BI163" i="22"/>
  <c r="Z164" i="22"/>
  <c r="AR166" i="22"/>
  <c r="AU167" i="22"/>
  <c r="BH168" i="22"/>
  <c r="BA170" i="22"/>
  <c r="Z172" i="22"/>
  <c r="AC172" i="22"/>
  <c r="AA172" i="22"/>
  <c r="AZ176" i="22"/>
  <c r="AV177" i="22"/>
  <c r="AU177" i="22"/>
  <c r="T185" i="22"/>
  <c r="AR185" i="22"/>
  <c r="P185" i="22"/>
  <c r="AQ185" i="22"/>
  <c r="O185" i="22"/>
  <c r="AG226" i="22"/>
  <c r="AI226" i="22"/>
  <c r="AE226" i="22"/>
  <c r="BO176" i="22"/>
  <c r="BI176" i="22"/>
  <c r="BH176" i="22"/>
  <c r="BJ176" i="22"/>
  <c r="T184" i="22"/>
  <c r="S184" i="22"/>
  <c r="AF198" i="22"/>
  <c r="AI198" i="22"/>
  <c r="AG198" i="22"/>
  <c r="AL198" i="22"/>
  <c r="AJ198" i="22"/>
  <c r="AW206" i="22"/>
  <c r="AV206" i="22"/>
  <c r="AU206" i="22"/>
  <c r="AX206" i="22"/>
  <c r="P235" i="22"/>
  <c r="O235" i="22"/>
  <c r="T235" i="22"/>
  <c r="S235" i="22"/>
  <c r="AI123" i="22"/>
  <c r="S126" i="22"/>
  <c r="AA161" i="22"/>
  <c r="BO161" i="22"/>
  <c r="AU166" i="22"/>
  <c r="Z170" i="22"/>
  <c r="AJ172" i="22"/>
  <c r="AL172" i="22"/>
  <c r="AX174" i="22"/>
  <c r="AV174" i="22"/>
  <c r="AU174" i="22"/>
  <c r="BN176" i="22"/>
  <c r="AX178" i="22"/>
  <c r="AV178" i="22"/>
  <c r="AU178" i="22"/>
  <c r="AL179" i="22"/>
  <c r="AI179" i="22"/>
  <c r="AG179" i="22"/>
  <c r="AJ179" i="22"/>
  <c r="AR180" i="22"/>
  <c r="O180" i="22"/>
  <c r="AX180" i="22"/>
  <c r="AW180" i="22"/>
  <c r="O184" i="22"/>
  <c r="AX193" i="22"/>
  <c r="AV193" i="22"/>
  <c r="AU193" i="22"/>
  <c r="BH194" i="22"/>
  <c r="BJ194" i="22"/>
  <c r="BI194" i="22"/>
  <c r="AE198" i="22"/>
  <c r="AV220" i="22"/>
  <c r="AX220" i="22"/>
  <c r="AW220" i="22"/>
  <c r="AU220" i="22"/>
  <c r="BH120" i="22"/>
  <c r="P124" i="22"/>
  <c r="T126" i="22"/>
  <c r="AC161" i="22"/>
  <c r="O163" i="22"/>
  <c r="BH165" i="22"/>
  <c r="AW166" i="22"/>
  <c r="BJ169" i="22"/>
  <c r="BO169" i="22"/>
  <c r="AA170" i="22"/>
  <c r="AE172" i="22"/>
  <c r="AW174" i="22"/>
  <c r="AE175" i="22"/>
  <c r="AB176" i="22"/>
  <c r="AC176" i="22"/>
  <c r="Z176" i="22"/>
  <c r="AZ177" i="22"/>
  <c r="BA177" i="22"/>
  <c r="AE179" i="22"/>
  <c r="P180" i="22"/>
  <c r="AU180" i="22"/>
  <c r="BJ181" i="22"/>
  <c r="BH181" i="22"/>
  <c r="AI186" i="22"/>
  <c r="AF186" i="22"/>
  <c r="AE186" i="22"/>
  <c r="AJ186" i="22"/>
  <c r="AG186" i="22"/>
  <c r="AW193" i="22"/>
  <c r="AB206" i="22"/>
  <c r="AC206" i="22"/>
  <c r="AW213" i="22"/>
  <c r="AV213" i="22"/>
  <c r="AU213" i="22"/>
  <c r="AX213" i="22"/>
  <c r="AJ227" i="22"/>
  <c r="AZ174" i="22"/>
  <c r="BA174" i="22"/>
  <c r="P177" i="22"/>
  <c r="AR177" i="22"/>
  <c r="AG182" i="22"/>
  <c r="AF182" i="22"/>
  <c r="AJ182" i="22"/>
  <c r="AI182" i="22"/>
  <c r="AA194" i="22"/>
  <c r="Z194" i="22"/>
  <c r="AC194" i="22"/>
  <c r="AB194" i="22"/>
  <c r="AZ203" i="22"/>
  <c r="BA203" i="22"/>
  <c r="AC212" i="22"/>
  <c r="AA212" i="22"/>
  <c r="P122" i="22"/>
  <c r="AW122" i="22"/>
  <c r="BI131" i="22"/>
  <c r="AB132" i="22"/>
  <c r="AF133" i="22"/>
  <c r="BJ135" i="22"/>
  <c r="AB136" i="22"/>
  <c r="AW136" i="22"/>
  <c r="AB145" i="22"/>
  <c r="AL147" i="22"/>
  <c r="BN148" i="22"/>
  <c r="AU150" i="22"/>
  <c r="AJ152" i="22"/>
  <c r="AG154" i="22"/>
  <c r="T155" i="22"/>
  <c r="AW155" i="22"/>
  <c r="AU158" i="22"/>
  <c r="BI160" i="22"/>
  <c r="AL161" i="22"/>
  <c r="O162" i="22"/>
  <c r="AQ162" i="22"/>
  <c r="AR163" i="22"/>
  <c r="AS163" i="22" s="1"/>
  <c r="AU164" i="22"/>
  <c r="BJ167" i="22"/>
  <c r="O169" i="22"/>
  <c r="AJ169" i="22"/>
  <c r="BI169" i="22"/>
  <c r="AL170" i="22"/>
  <c r="AG170" i="22"/>
  <c r="BH171" i="22"/>
  <c r="AI172" i="22"/>
  <c r="S173" i="22"/>
  <c r="AJ175" i="22"/>
  <c r="BO181" i="22"/>
  <c r="AE182" i="22"/>
  <c r="AL185" i="22"/>
  <c r="AF185" i="22"/>
  <c r="AE185" i="22"/>
  <c r="BA188" i="22"/>
  <c r="AZ188" i="22"/>
  <c r="AZ193" i="22"/>
  <c r="AI194" i="22"/>
  <c r="AG194" i="22"/>
  <c r="AE194" i="22"/>
  <c r="AL202" i="22"/>
  <c r="AJ202" i="22"/>
  <c r="AI202" i="22"/>
  <c r="AX208" i="22"/>
  <c r="AW208" i="22"/>
  <c r="AV208" i="22"/>
  <c r="AU208" i="22"/>
  <c r="Z212" i="22"/>
  <c r="AB234" i="22"/>
  <c r="AC234" i="22"/>
  <c r="Z234" i="22"/>
  <c r="AU104" i="22"/>
  <c r="BH106" i="22"/>
  <c r="Z107" i="22"/>
  <c r="AE108" i="22"/>
  <c r="BH108" i="22"/>
  <c r="AE109" i="22"/>
  <c r="AZ116" i="22"/>
  <c r="AA118" i="22"/>
  <c r="O119" i="22"/>
  <c r="AQ119" i="22"/>
  <c r="BJ131" i="22"/>
  <c r="AC132" i="22"/>
  <c r="AG133" i="22"/>
  <c r="AC136" i="22"/>
  <c r="AX136" i="22"/>
  <c r="AQ148" i="22"/>
  <c r="AS148" i="22" s="1"/>
  <c r="AW150" i="22"/>
  <c r="AI154" i="22"/>
  <c r="T158" i="22"/>
  <c r="AV158" i="22"/>
  <c r="AQ160" i="22"/>
  <c r="AS160" i="22" s="1"/>
  <c r="BJ160" i="22"/>
  <c r="AV164" i="22"/>
  <c r="BO165" i="22"/>
  <c r="P169" i="22"/>
  <c r="AQ169" i="22"/>
  <c r="AB173" i="22"/>
  <c r="Z173" i="22"/>
  <c r="S178" i="22"/>
  <c r="AQ178" i="22"/>
  <c r="O178" i="22"/>
  <c r="AL182" i="22"/>
  <c r="BA175" i="22"/>
  <c r="AZ175" i="22"/>
  <c r="AL191" i="22"/>
  <c r="AF191" i="22"/>
  <c r="AE191" i="22"/>
  <c r="AI191" i="22"/>
  <c r="AG191" i="22"/>
  <c r="T193" i="22"/>
  <c r="AQ193" i="22"/>
  <c r="AC201" i="22"/>
  <c r="AA201" i="22"/>
  <c r="AR207" i="22"/>
  <c r="S207" i="22"/>
  <c r="AJ209" i="22"/>
  <c r="AG209" i="22"/>
  <c r="AF209" i="22"/>
  <c r="AE209" i="22"/>
  <c r="AB215" i="22"/>
  <c r="AA215" i="22"/>
  <c r="Z215" i="22"/>
  <c r="AC215" i="22"/>
  <c r="AR114" i="22"/>
  <c r="T122" i="22"/>
  <c r="BI128" i="22"/>
  <c r="BO131" i="22"/>
  <c r="AB142" i="22"/>
  <c r="T146" i="22"/>
  <c r="AB153" i="22"/>
  <c r="AA155" i="22"/>
  <c r="BN160" i="22"/>
  <c r="S162" i="22"/>
  <c r="AW163" i="22"/>
  <c r="AG165" i="22"/>
  <c r="BO166" i="22"/>
  <c r="BJ166" i="22"/>
  <c r="P168" i="22"/>
  <c r="O168" i="22"/>
  <c r="AC173" i="22"/>
  <c r="AQ175" i="22"/>
  <c r="O175" i="22"/>
  <c r="S175" i="22"/>
  <c r="T177" i="22"/>
  <c r="AJ191" i="22"/>
  <c r="AF199" i="22"/>
  <c r="AE199" i="22"/>
  <c r="AL199" i="22"/>
  <c r="AI199" i="22"/>
  <c r="AG199" i="22"/>
  <c r="AU175" i="22"/>
  <c r="AL176" i="22"/>
  <c r="AE178" i="22"/>
  <c r="BO179" i="22"/>
  <c r="BJ199" i="22"/>
  <c r="AU200" i="22"/>
  <c r="BH203" i="22"/>
  <c r="AW207" i="22"/>
  <c r="BJ209" i="22"/>
  <c r="AQ211" i="22"/>
  <c r="AJ217" i="22"/>
  <c r="Z221" i="22"/>
  <c r="AC222" i="22"/>
  <c r="AJ223" i="22"/>
  <c r="BN223" i="22"/>
  <c r="AU224" i="22"/>
  <c r="AU225" i="22"/>
  <c r="BO225" i="22"/>
  <c r="AU226" i="22"/>
  <c r="S229" i="22"/>
  <c r="AZ229" i="22"/>
  <c r="S230" i="22"/>
  <c r="AB231" i="22"/>
  <c r="BA231" i="22"/>
  <c r="AA232" i="22"/>
  <c r="AZ232" i="22"/>
  <c r="AB233" i="22"/>
  <c r="BO170" i="22"/>
  <c r="AV175" i="22"/>
  <c r="AI178" i="22"/>
  <c r="P179" i="22"/>
  <c r="AQ179" i="22"/>
  <c r="AG180" i="22"/>
  <c r="BI182" i="22"/>
  <c r="BH183" i="22"/>
  <c r="P186" i="22"/>
  <c r="BH188" i="22"/>
  <c r="BI189" i="22"/>
  <c r="AE190" i="22"/>
  <c r="P191" i="22"/>
  <c r="AW192" i="22"/>
  <c r="BH195" i="22"/>
  <c r="P197" i="22"/>
  <c r="BN199" i="22"/>
  <c r="AV200" i="22"/>
  <c r="AU201" i="22"/>
  <c r="AU202" i="22"/>
  <c r="AG203" i="22"/>
  <c r="BI203" i="22"/>
  <c r="AQ205" i="22"/>
  <c r="O206" i="22"/>
  <c r="AX207" i="22"/>
  <c r="AB208" i="22"/>
  <c r="AZ208" i="22"/>
  <c r="AR211" i="22"/>
  <c r="BA212" i="22"/>
  <c r="BA215" i="22"/>
  <c r="AL217" i="22"/>
  <c r="O218" i="22"/>
  <c r="AL223" i="22"/>
  <c r="AW226" i="22"/>
  <c r="O228" i="22"/>
  <c r="AU228" i="22"/>
  <c r="T229" i="22"/>
  <c r="T230" i="22"/>
  <c r="BN230" i="22"/>
  <c r="AC231" i="22"/>
  <c r="AB232" i="22"/>
  <c r="AC233" i="22"/>
  <c r="AQ203" i="22"/>
  <c r="S205" i="22"/>
  <c r="AR205" i="22"/>
  <c r="BN209" i="22"/>
  <c r="S211" i="22"/>
  <c r="BO230" i="22"/>
  <c r="AU234" i="22"/>
  <c r="AL180" i="22"/>
  <c r="S182" i="22"/>
  <c r="BJ183" i="22"/>
  <c r="AQ186" i="22"/>
  <c r="BJ188" i="22"/>
  <c r="BN189" i="22"/>
  <c r="AQ191" i="22"/>
  <c r="BJ195" i="22"/>
  <c r="AR197" i="22"/>
  <c r="AW202" i="22"/>
  <c r="O203" i="22"/>
  <c r="AR203" i="22"/>
  <c r="T205" i="22"/>
  <c r="AE207" i="22"/>
  <c r="BH208" i="22"/>
  <c r="AU209" i="22"/>
  <c r="BO209" i="22"/>
  <c r="BH210" i="22"/>
  <c r="T211" i="22"/>
  <c r="BH212" i="22"/>
  <c r="Z213" i="22"/>
  <c r="O217" i="22"/>
  <c r="O224" i="22"/>
  <c r="AF231" i="22"/>
  <c r="AE233" i="22"/>
  <c r="AX234" i="22"/>
  <c r="P203" i="22"/>
  <c r="AF207" i="22"/>
  <c r="BI208" i="22"/>
  <c r="AV209" i="22"/>
  <c r="BI210" i="22"/>
  <c r="BJ212" i="22"/>
  <c r="AA213" i="22"/>
  <c r="P224" i="22"/>
  <c r="AZ226" i="22"/>
  <c r="Z227" i="22"/>
  <c r="AE229" i="22"/>
  <c r="BI229" i="22"/>
  <c r="AJ231" i="22"/>
  <c r="AE232" i="22"/>
  <c r="AF233" i="22"/>
  <c r="AB175" i="22"/>
  <c r="AQ183" i="22"/>
  <c r="BO183" i="22"/>
  <c r="BN188" i="22"/>
  <c r="AQ195" i="22"/>
  <c r="BO195" i="22"/>
  <c r="T198" i="22"/>
  <c r="AZ200" i="22"/>
  <c r="AB202" i="22"/>
  <c r="AZ202" i="22"/>
  <c r="AU203" i="22"/>
  <c r="BJ204" i="22"/>
  <c r="S206" i="22"/>
  <c r="AQ206" i="22"/>
  <c r="BJ206" i="22"/>
  <c r="AG207" i="22"/>
  <c r="BJ207" i="22"/>
  <c r="AF208" i="22"/>
  <c r="BJ208" i="22"/>
  <c r="AA209" i="22"/>
  <c r="AW209" i="22"/>
  <c r="BJ210" i="22"/>
  <c r="S212" i="22"/>
  <c r="AB213" i="22"/>
  <c r="BI213" i="22"/>
  <c r="AI215" i="22"/>
  <c r="O216" i="22"/>
  <c r="AI216" i="22"/>
  <c r="S217" i="22"/>
  <c r="BJ218" i="22"/>
  <c r="Z219" i="22"/>
  <c r="AB220" i="22"/>
  <c r="BN220" i="22"/>
  <c r="AG221" i="22"/>
  <c r="AU222" i="22"/>
  <c r="T223" i="22"/>
  <c r="AZ223" i="22"/>
  <c r="BJ224" i="22"/>
  <c r="AA225" i="22"/>
  <c r="BA225" i="22"/>
  <c r="Z226" i="22"/>
  <c r="AA227" i="22"/>
  <c r="AF229" i="22"/>
  <c r="BJ229" i="22"/>
  <c r="AI230" i="22"/>
  <c r="O231" i="22"/>
  <c r="AL231" i="22"/>
  <c r="BN231" i="22"/>
  <c r="AI232" i="22"/>
  <c r="BO232" i="22"/>
  <c r="AG233" i="22"/>
  <c r="AF235" i="22"/>
  <c r="AC202" i="22"/>
  <c r="BN204" i="22"/>
  <c r="T206" i="22"/>
  <c r="AJ207" i="22"/>
  <c r="BN207" i="22"/>
  <c r="AI208" i="22"/>
  <c r="AB209" i="22"/>
  <c r="BN210" i="22"/>
  <c r="BO212" i="22"/>
  <c r="AL215" i="22"/>
  <c r="T217" i="22"/>
  <c r="AC220" i="22"/>
  <c r="BO220" i="22"/>
  <c r="AW222" i="22"/>
  <c r="AB226" i="22"/>
  <c r="AG229" i="22"/>
  <c r="AL233" i="22"/>
  <c r="AI235" i="22"/>
  <c r="AJ235" i="22"/>
  <c r="AL235" i="22"/>
  <c r="AV215" i="22"/>
  <c r="AF223" i="22"/>
  <c r="BI223" i="22"/>
  <c r="AW233" i="22"/>
  <c r="AI176" i="22"/>
  <c r="S181" i="22"/>
  <c r="AR192" i="22"/>
  <c r="AS192" i="22" s="1"/>
  <c r="BN197" i="22"/>
  <c r="O205" i="22"/>
  <c r="AU207" i="22"/>
  <c r="BH209" i="22"/>
  <c r="O211" i="22"/>
  <c r="AW215" i="22"/>
  <c r="AF217" i="22"/>
  <c r="Z222" i="22"/>
  <c r="BH222" i="22"/>
  <c r="AG223" i="22"/>
  <c r="BJ223" i="22"/>
  <c r="O229" i="22"/>
  <c r="P230" i="22"/>
  <c r="BH230" i="22"/>
  <c r="Z231" i="22"/>
  <c r="AX233" i="22"/>
  <c r="AI217" i="22"/>
  <c r="AB222" i="22"/>
  <c r="BJ230" i="22"/>
  <c r="AA233" i="22"/>
  <c r="AL2" i="22"/>
  <c r="AI3" i="22"/>
  <c r="AZ3" i="22"/>
  <c r="AX4" i="22"/>
  <c r="BO5" i="22"/>
  <c r="AB6" i="22"/>
  <c r="Z7" i="22"/>
  <c r="AR7" i="22"/>
  <c r="AL8" i="22"/>
  <c r="AI9" i="22"/>
  <c r="AZ9" i="22"/>
  <c r="AX10" i="22"/>
  <c r="BO11" i="22"/>
  <c r="AB12" i="22"/>
  <c r="Z13" i="22"/>
  <c r="AR13" i="22"/>
  <c r="AL14" i="22"/>
  <c r="AI15" i="22"/>
  <c r="AZ15" i="22"/>
  <c r="AX16" i="22"/>
  <c r="BO17" i="22"/>
  <c r="AB18" i="22"/>
  <c r="Z19" i="22"/>
  <c r="AR19" i="22"/>
  <c r="AL20" i="22"/>
  <c r="AI21" i="22"/>
  <c r="AZ21" i="22"/>
  <c r="AX22" i="22"/>
  <c r="BO23" i="22"/>
  <c r="AB24" i="22"/>
  <c r="Z25" i="22"/>
  <c r="AR25" i="22"/>
  <c r="AL26" i="22"/>
  <c r="AI27" i="22"/>
  <c r="AZ27" i="22"/>
  <c r="AX28" i="22"/>
  <c r="BO29" i="22"/>
  <c r="AB30" i="22"/>
  <c r="Z31" i="22"/>
  <c r="AR31" i="22"/>
  <c r="AL32" i="22"/>
  <c r="AI33" i="22"/>
  <c r="AZ33" i="22"/>
  <c r="AX34" i="22"/>
  <c r="BO35" i="22"/>
  <c r="AB36" i="22"/>
  <c r="Z37" i="22"/>
  <c r="AR37" i="22"/>
  <c r="T38" i="22"/>
  <c r="AL38" i="22"/>
  <c r="AI39" i="22"/>
  <c r="AZ39" i="22"/>
  <c r="AX40" i="22"/>
  <c r="BO41" i="22"/>
  <c r="AB42" i="22"/>
  <c r="Z43" i="22"/>
  <c r="AR43" i="22"/>
  <c r="AS43" i="22" s="1"/>
  <c r="T44" i="22"/>
  <c r="AL44" i="22"/>
  <c r="AI45" i="22"/>
  <c r="AZ45" i="22"/>
  <c r="AX46" i="22"/>
  <c r="BO47" i="22"/>
  <c r="AB48" i="22"/>
  <c r="Z49" i="22"/>
  <c r="AR49" i="22"/>
  <c r="T50" i="22"/>
  <c r="AQ50" i="22"/>
  <c r="BH50" i="22"/>
  <c r="T51" i="22"/>
  <c r="AQ51" i="22"/>
  <c r="Z52" i="22"/>
  <c r="AR53" i="22"/>
  <c r="AS53" i="22" s="1"/>
  <c r="BJ53" i="22"/>
  <c r="Z54" i="22"/>
  <c r="Z55" i="22"/>
  <c r="BJ55" i="22"/>
  <c r="AX57" i="22"/>
  <c r="P58" i="22"/>
  <c r="AI58" i="22"/>
  <c r="AL59" i="22"/>
  <c r="AL60" i="22"/>
  <c r="AF60" i="22"/>
  <c r="AZ60" i="22"/>
  <c r="BA61" i="22"/>
  <c r="AC63" i="22"/>
  <c r="AX63" i="22"/>
  <c r="T65" i="22"/>
  <c r="T66" i="22"/>
  <c r="P66" i="22"/>
  <c r="AI66" i="22"/>
  <c r="BI68" i="22"/>
  <c r="S74" i="22"/>
  <c r="P74" i="22"/>
  <c r="O74" i="22"/>
  <c r="AQ74" i="22"/>
  <c r="AR78" i="22"/>
  <c r="AQ78" i="22"/>
  <c r="T78" i="22"/>
  <c r="S78" i="22"/>
  <c r="P78" i="22"/>
  <c r="AL90" i="22"/>
  <c r="AI90" i="22"/>
  <c r="AJ90" i="22"/>
  <c r="AG90" i="22"/>
  <c r="AE90" i="22"/>
  <c r="AC6" i="22"/>
  <c r="AA7" i="22"/>
  <c r="AC12" i="22"/>
  <c r="AA13" i="22"/>
  <c r="AC18" i="22"/>
  <c r="AA19" i="22"/>
  <c r="AC24" i="22"/>
  <c r="AA25" i="22"/>
  <c r="AC30" i="22"/>
  <c r="BN30" i="22"/>
  <c r="AA31" i="22"/>
  <c r="S33" i="22"/>
  <c r="AJ33" i="22"/>
  <c r="AC36" i="22"/>
  <c r="BN36" i="22"/>
  <c r="AA37" i="22"/>
  <c r="S39" i="22"/>
  <c r="AJ39" i="22"/>
  <c r="AC42" i="22"/>
  <c r="BN42" i="22"/>
  <c r="AA43" i="22"/>
  <c r="S45" i="22"/>
  <c r="AJ45" i="22"/>
  <c r="AC48" i="22"/>
  <c r="BN48" i="22"/>
  <c r="AA49" i="22"/>
  <c r="AR50" i="22"/>
  <c r="BI50" i="22"/>
  <c r="AA52" i="22"/>
  <c r="AA54" i="22"/>
  <c r="BN54" i="22"/>
  <c r="AA55" i="22"/>
  <c r="S59" i="22"/>
  <c r="AQ59" i="22"/>
  <c r="BH61" i="22"/>
  <c r="BO61" i="22"/>
  <c r="AC65" i="22"/>
  <c r="Z65" i="22"/>
  <c r="AV65" i="22"/>
  <c r="O66" i="22"/>
  <c r="BJ68" i="22"/>
  <c r="BO69" i="22"/>
  <c r="BN69" i="22"/>
  <c r="BJ69" i="22"/>
  <c r="BI69" i="22"/>
  <c r="AL72" i="22"/>
  <c r="AJ72" i="22"/>
  <c r="AG72" i="22"/>
  <c r="AF72" i="22"/>
  <c r="AJ77" i="22"/>
  <c r="AI77" i="22"/>
  <c r="AE77" i="22"/>
  <c r="O78" i="22"/>
  <c r="AF90" i="22"/>
  <c r="AI97" i="22"/>
  <c r="AF97" i="22"/>
  <c r="AL97" i="22"/>
  <c r="AJ97" i="22"/>
  <c r="AG97" i="22"/>
  <c r="AE97" i="22"/>
  <c r="AB7" i="22"/>
  <c r="AB13" i="22"/>
  <c r="AB19" i="22"/>
  <c r="AB25" i="22"/>
  <c r="AB31" i="22"/>
  <c r="AB37" i="22"/>
  <c r="AB43" i="22"/>
  <c r="AB49" i="22"/>
  <c r="BJ50" i="22"/>
  <c r="AB52" i="22"/>
  <c r="AB54" i="22"/>
  <c r="AB55" i="22"/>
  <c r="AQ58" i="22"/>
  <c r="S68" i="22"/>
  <c r="P68" i="22"/>
  <c r="AQ68" i="22"/>
  <c r="BA71" i="22"/>
  <c r="AZ71" i="22"/>
  <c r="AW73" i="22"/>
  <c r="AV73" i="22"/>
  <c r="AX75" i="22"/>
  <c r="AW75" i="22"/>
  <c r="AV75" i="22"/>
  <c r="AU75" i="22"/>
  <c r="AX98" i="22"/>
  <c r="AV98" i="22"/>
  <c r="AW98" i="22"/>
  <c r="AU98" i="22"/>
  <c r="AU49" i="22"/>
  <c r="BN50" i="22"/>
  <c r="AU51" i="22"/>
  <c r="AU53" i="22"/>
  <c r="AU55" i="22"/>
  <c r="AE56" i="22"/>
  <c r="S58" i="22"/>
  <c r="T60" i="22"/>
  <c r="P60" i="22"/>
  <c r="O68" i="22"/>
  <c r="AR68" i="22"/>
  <c r="BN71" i="22"/>
  <c r="BI71" i="22"/>
  <c r="BH71" i="22"/>
  <c r="AU73" i="22"/>
  <c r="AV80" i="22"/>
  <c r="AX80" i="22"/>
  <c r="AW80" i="22"/>
  <c r="AU80" i="22"/>
  <c r="Z3" i="22"/>
  <c r="Z9" i="22"/>
  <c r="Z15" i="22"/>
  <c r="Z21" i="22"/>
  <c r="Z27" i="22"/>
  <c r="Z33" i="22"/>
  <c r="BO50" i="22"/>
  <c r="AV53" i="22"/>
  <c r="AW55" i="22"/>
  <c r="AF56" i="22"/>
  <c r="AJ62" i="22"/>
  <c r="AF62" i="22"/>
  <c r="BO63" i="22"/>
  <c r="BI63" i="22"/>
  <c r="AX72" i="22"/>
  <c r="AU72" i="22"/>
  <c r="AX73" i="22"/>
  <c r="AR77" i="22"/>
  <c r="AQ77" i="22"/>
  <c r="S77" i="22"/>
  <c r="O77" i="22"/>
  <c r="BA80" i="22"/>
  <c r="AZ80" i="22"/>
  <c r="AA98" i="22"/>
  <c r="Z98" i="22"/>
  <c r="AC98" i="22"/>
  <c r="AB98" i="22"/>
  <c r="BN74" i="22"/>
  <c r="BH74" i="22"/>
  <c r="AC75" i="22"/>
  <c r="AA75" i="22"/>
  <c r="Z75" i="22"/>
  <c r="AX82" i="22"/>
  <c r="AW82" i="22"/>
  <c r="AU82" i="22"/>
  <c r="AV2" i="22"/>
  <c r="AB3" i="22"/>
  <c r="Z4" i="22"/>
  <c r="BI4" i="22"/>
  <c r="AI6" i="22"/>
  <c r="AZ6" i="22"/>
  <c r="P7" i="22"/>
  <c r="AF7" i="22"/>
  <c r="AV8" i="22"/>
  <c r="AB9" i="22"/>
  <c r="Z10" i="22"/>
  <c r="BI10" i="22"/>
  <c r="AI12" i="22"/>
  <c r="AZ12" i="22"/>
  <c r="P13" i="22"/>
  <c r="AF13" i="22"/>
  <c r="AV14" i="22"/>
  <c r="AB15" i="22"/>
  <c r="Z16" i="22"/>
  <c r="BI16" i="22"/>
  <c r="AI18" i="22"/>
  <c r="AZ18" i="22"/>
  <c r="P19" i="22"/>
  <c r="AF19" i="22"/>
  <c r="AV20" i="22"/>
  <c r="AB21" i="22"/>
  <c r="Z22" i="22"/>
  <c r="BI22" i="22"/>
  <c r="AZ24" i="22"/>
  <c r="P25" i="22"/>
  <c r="AF25" i="22"/>
  <c r="AV26" i="22"/>
  <c r="AB27" i="22"/>
  <c r="Z28" i="22"/>
  <c r="BI28" i="22"/>
  <c r="AI30" i="22"/>
  <c r="AZ30" i="22"/>
  <c r="P31" i="22"/>
  <c r="AF31" i="22"/>
  <c r="AV32" i="22"/>
  <c r="AB33" i="22"/>
  <c r="Z34" i="22"/>
  <c r="BI34" i="22"/>
  <c r="AI36" i="22"/>
  <c r="AZ36" i="22"/>
  <c r="P37" i="22"/>
  <c r="AF37" i="22"/>
  <c r="AV38" i="22"/>
  <c r="AB39" i="22"/>
  <c r="Z40" i="22"/>
  <c r="BI40" i="22"/>
  <c r="AI42" i="22"/>
  <c r="AZ42" i="22"/>
  <c r="P43" i="22"/>
  <c r="AF43" i="22"/>
  <c r="AV44" i="22"/>
  <c r="AB45" i="22"/>
  <c r="Z46" i="22"/>
  <c r="BI46" i="22"/>
  <c r="AZ48" i="22"/>
  <c r="P49" i="22"/>
  <c r="AF49" i="22"/>
  <c r="AE50" i="22"/>
  <c r="AE51" i="22"/>
  <c r="O52" i="22"/>
  <c r="AF52" i="22"/>
  <c r="O53" i="22"/>
  <c r="AE53" i="22"/>
  <c r="O54" i="22"/>
  <c r="AG54" i="22"/>
  <c r="AZ54" i="22"/>
  <c r="P56" i="22"/>
  <c r="AI56" i="22"/>
  <c r="BJ57" i="22"/>
  <c r="AA58" i="22"/>
  <c r="AU58" i="22"/>
  <c r="AB59" i="22"/>
  <c r="AX59" i="22"/>
  <c r="AR60" i="22"/>
  <c r="AS60" i="22" s="1"/>
  <c r="AG62" i="22"/>
  <c r="AZ62" i="22"/>
  <c r="BJ63" i="22"/>
  <c r="AC64" i="22"/>
  <c r="AF65" i="22"/>
  <c r="BN65" i="22"/>
  <c r="BI65" i="22"/>
  <c r="Z66" i="22"/>
  <c r="AV66" i="22"/>
  <c r="AX67" i="22"/>
  <c r="T68" i="22"/>
  <c r="AJ71" i="22"/>
  <c r="AI71" i="22"/>
  <c r="AE71" i="22"/>
  <c r="AW72" i="22"/>
  <c r="BI74" i="22"/>
  <c r="AB75" i="22"/>
  <c r="BO75" i="22"/>
  <c r="BN75" i="22"/>
  <c r="BJ75" i="22"/>
  <c r="BI75" i="22"/>
  <c r="AL78" i="22"/>
  <c r="AJ78" i="22"/>
  <c r="AG78" i="22"/>
  <c r="AF78" i="22"/>
  <c r="AV82" i="22"/>
  <c r="AZ85" i="22"/>
  <c r="BA85" i="22"/>
  <c r="AB87" i="22"/>
  <c r="AC87" i="22"/>
  <c r="AA87" i="22"/>
  <c r="Z87" i="22"/>
  <c r="AU89" i="22"/>
  <c r="AX89" i="22"/>
  <c r="AV89" i="22"/>
  <c r="AW2" i="22"/>
  <c r="BN3" i="22"/>
  <c r="AA4" i="22"/>
  <c r="BJ4" i="22"/>
  <c r="S6" i="22"/>
  <c r="AJ6" i="22"/>
  <c r="AG7" i="22"/>
  <c r="AW8" i="22"/>
  <c r="BN9" i="22"/>
  <c r="AA10" i="22"/>
  <c r="BJ10" i="22"/>
  <c r="S12" i="22"/>
  <c r="AJ12" i="22"/>
  <c r="AG13" i="22"/>
  <c r="AW14" i="22"/>
  <c r="BN15" i="22"/>
  <c r="AA16" i="22"/>
  <c r="BJ16" i="22"/>
  <c r="S18" i="22"/>
  <c r="AJ18" i="22"/>
  <c r="AG19" i="22"/>
  <c r="AW20" i="22"/>
  <c r="BN21" i="22"/>
  <c r="AA22" i="22"/>
  <c r="BJ22" i="22"/>
  <c r="S24" i="22"/>
  <c r="AG25" i="22"/>
  <c r="AW26" i="22"/>
  <c r="BN27" i="22"/>
  <c r="AA28" i="22"/>
  <c r="BJ28" i="22"/>
  <c r="S30" i="22"/>
  <c r="AJ30" i="22"/>
  <c r="AG31" i="22"/>
  <c r="AW32" i="22"/>
  <c r="AU33" i="22"/>
  <c r="BN33" i="22"/>
  <c r="AA34" i="22"/>
  <c r="BJ34" i="22"/>
  <c r="BH35" i="22"/>
  <c r="S36" i="22"/>
  <c r="AJ36" i="22"/>
  <c r="AG37" i="22"/>
  <c r="AE38" i="22"/>
  <c r="AW38" i="22"/>
  <c r="AU39" i="22"/>
  <c r="BN39" i="22"/>
  <c r="AA40" i="22"/>
  <c r="BJ40" i="22"/>
  <c r="BH41" i="22"/>
  <c r="S42" i="22"/>
  <c r="AJ42" i="22"/>
  <c r="AG43" i="22"/>
  <c r="AE44" i="22"/>
  <c r="AW44" i="22"/>
  <c r="AU45" i="22"/>
  <c r="BN45" i="22"/>
  <c r="AA46" i="22"/>
  <c r="BJ46" i="22"/>
  <c r="BH47" i="22"/>
  <c r="S48" i="22"/>
  <c r="AG49" i="22"/>
  <c r="AF50" i="22"/>
  <c r="O51" i="22"/>
  <c r="AF51" i="22"/>
  <c r="P52" i="22"/>
  <c r="AG52" i="22"/>
  <c r="P53" i="22"/>
  <c r="AF53" i="22"/>
  <c r="AI54" i="22"/>
  <c r="AL56" i="22"/>
  <c r="BH56" i="22"/>
  <c r="T57" i="22"/>
  <c r="AB58" i="22"/>
  <c r="AV58" i="22"/>
  <c r="S60" i="22"/>
  <c r="S62" i="22"/>
  <c r="P62" i="22"/>
  <c r="AI62" i="22"/>
  <c r="AE64" i="22"/>
  <c r="AL64" i="22"/>
  <c r="O65" i="22"/>
  <c r="AG65" i="22"/>
  <c r="BH65" i="22"/>
  <c r="AB66" i="22"/>
  <c r="AW66" i="22"/>
  <c r="AF71" i="22"/>
  <c r="AR72" i="22"/>
  <c r="AQ72" i="22"/>
  <c r="T72" i="22"/>
  <c r="S72" i="22"/>
  <c r="P72" i="22"/>
  <c r="AJ74" i="22"/>
  <c r="AI74" i="22"/>
  <c r="AG74" i="22"/>
  <c r="AF74" i="22"/>
  <c r="AE74" i="22"/>
  <c r="BJ74" i="22"/>
  <c r="BH75" i="22"/>
  <c r="AE78" i="22"/>
  <c r="BA81" i="22"/>
  <c r="AZ81" i="22"/>
  <c r="AX84" i="22"/>
  <c r="AW84" i="22"/>
  <c r="AU84" i="22"/>
  <c r="AW89" i="22"/>
  <c r="BI97" i="22"/>
  <c r="BH97" i="22"/>
  <c r="BO97" i="22"/>
  <c r="BN97" i="22"/>
  <c r="BJ97" i="22"/>
  <c r="AB4" i="22"/>
  <c r="T6" i="22"/>
  <c r="AI7" i="22"/>
  <c r="AB10" i="22"/>
  <c r="T12" i="22"/>
  <c r="AI13" i="22"/>
  <c r="AB16" i="22"/>
  <c r="T18" i="22"/>
  <c r="AI19" i="22"/>
  <c r="AB22" i="22"/>
  <c r="T24" i="22"/>
  <c r="AI25" i="22"/>
  <c r="AB28" i="22"/>
  <c r="T30" i="22"/>
  <c r="AI31" i="22"/>
  <c r="AB34" i="22"/>
  <c r="T36" i="22"/>
  <c r="AI37" i="22"/>
  <c r="AB40" i="22"/>
  <c r="T42" i="22"/>
  <c r="AI43" i="22"/>
  <c r="AB46" i="22"/>
  <c r="T48" i="22"/>
  <c r="AI49" i="22"/>
  <c r="AG50" i="22"/>
  <c r="AG51" i="22"/>
  <c r="AI52" i="22"/>
  <c r="AG53" i="22"/>
  <c r="AJ54" i="22"/>
  <c r="AQ56" i="22"/>
  <c r="BN57" i="22"/>
  <c r="AX58" i="22"/>
  <c r="AL62" i="22"/>
  <c r="BN63" i="22"/>
  <c r="AJ65" i="22"/>
  <c r="AC66" i="22"/>
  <c r="AX69" i="22"/>
  <c r="AV69" i="22"/>
  <c r="AU69" i="22"/>
  <c r="BO74" i="22"/>
  <c r="T77" i="22"/>
  <c r="BA77" i="22"/>
  <c r="AZ77" i="22"/>
  <c r="AZ90" i="22"/>
  <c r="BA90" i="22"/>
  <c r="BN10" i="22"/>
  <c r="S13" i="22"/>
  <c r="AJ13" i="22"/>
  <c r="BN16" i="22"/>
  <c r="S19" i="22"/>
  <c r="AJ19" i="22"/>
  <c r="BN22" i="22"/>
  <c r="AQ24" i="22"/>
  <c r="S25" i="22"/>
  <c r="AJ25" i="22"/>
  <c r="BN28" i="22"/>
  <c r="AQ30" i="22"/>
  <c r="AS30" i="22" s="1"/>
  <c r="S31" i="22"/>
  <c r="AJ31" i="22"/>
  <c r="AU34" i="22"/>
  <c r="BN34" i="22"/>
  <c r="AQ36" i="22"/>
  <c r="BH36" i="22"/>
  <c r="S37" i="22"/>
  <c r="AJ37" i="22"/>
  <c r="AU40" i="22"/>
  <c r="BN40" i="22"/>
  <c r="AQ42" i="22"/>
  <c r="AS42" i="22" s="1"/>
  <c r="BH42" i="22"/>
  <c r="S43" i="22"/>
  <c r="AJ43" i="22"/>
  <c r="O45" i="22"/>
  <c r="AE45" i="22"/>
  <c r="AU46" i="22"/>
  <c r="BN46" i="22"/>
  <c r="AQ48" i="22"/>
  <c r="BH48" i="22"/>
  <c r="S49" i="22"/>
  <c r="AJ49" i="22"/>
  <c r="AI50" i="22"/>
  <c r="AZ50" i="22"/>
  <c r="AI51" i="22"/>
  <c r="AJ52" i="22"/>
  <c r="AJ53" i="22"/>
  <c r="S54" i="22"/>
  <c r="AL54" i="22"/>
  <c r="BH54" i="22"/>
  <c r="T56" i="22"/>
  <c r="AR56" i="22"/>
  <c r="BJ56" i="22"/>
  <c r="AA57" i="22"/>
  <c r="AU57" i="22"/>
  <c r="BO57" i="22"/>
  <c r="AE58" i="22"/>
  <c r="AL58" i="22"/>
  <c r="O59" i="22"/>
  <c r="BN59" i="22"/>
  <c r="BI59" i="22"/>
  <c r="Z60" i="22"/>
  <c r="AL65" i="22"/>
  <c r="AL66" i="22"/>
  <c r="AF66" i="22"/>
  <c r="AZ66" i="22"/>
  <c r="BH67" i="22"/>
  <c r="BO67" i="22"/>
  <c r="BJ67" i="22"/>
  <c r="AW69" i="22"/>
  <c r="AL71" i="22"/>
  <c r="BN77" i="22"/>
  <c r="BJ77" i="22"/>
  <c r="BI77" i="22"/>
  <c r="BH77" i="22"/>
  <c r="AX78" i="22"/>
  <c r="AU78" i="22"/>
  <c r="AL83" i="22"/>
  <c r="AJ50" i="22"/>
  <c r="AJ51" i="22"/>
  <c r="S52" i="22"/>
  <c r="AQ52" i="22"/>
  <c r="S53" i="22"/>
  <c r="AL53" i="22"/>
  <c r="T54" i="22"/>
  <c r="AQ54" i="22"/>
  <c r="BH55" i="22"/>
  <c r="BN56" i="22"/>
  <c r="AB57" i="22"/>
  <c r="AF58" i="22"/>
  <c r="P59" i="22"/>
  <c r="AG59" i="22"/>
  <c r="BH59" i="22"/>
  <c r="AB60" i="22"/>
  <c r="AW60" i="22"/>
  <c r="AX61" i="22"/>
  <c r="AR62" i="22"/>
  <c r="BJ62" i="22"/>
  <c r="AA63" i="22"/>
  <c r="AU63" i="22"/>
  <c r="O64" i="22"/>
  <c r="T64" i="22"/>
  <c r="AI64" i="22"/>
  <c r="AQ65" i="22"/>
  <c r="AS65" i="22" s="1"/>
  <c r="BO65" i="22"/>
  <c r="AE66" i="22"/>
  <c r="BI67" i="22"/>
  <c r="AJ68" i="22"/>
  <c r="AF68" i="22"/>
  <c r="BA68" i="22"/>
  <c r="AZ68" i="22"/>
  <c r="AR71" i="22"/>
  <c r="AQ71" i="22"/>
  <c r="S71" i="22"/>
  <c r="O71" i="22"/>
  <c r="BO77" i="22"/>
  <c r="AV78" i="22"/>
  <c r="AR52" i="22"/>
  <c r="T53" i="22"/>
  <c r="AR54" i="22"/>
  <c r="O58" i="22"/>
  <c r="T58" i="22"/>
  <c r="BN68" i="22"/>
  <c r="BH68" i="22"/>
  <c r="AC69" i="22"/>
  <c r="AA69" i="22"/>
  <c r="Z69" i="22"/>
  <c r="AI85" i="22"/>
  <c r="AF85" i="22"/>
  <c r="AJ85" i="22"/>
  <c r="AG85" i="22"/>
  <c r="AE85" i="22"/>
  <c r="AG70" i="22"/>
  <c r="AW71" i="22"/>
  <c r="AC72" i="22"/>
  <c r="BJ73" i="22"/>
  <c r="AG76" i="22"/>
  <c r="AW77" i="22"/>
  <c r="AC78" i="22"/>
  <c r="BN78" i="22"/>
  <c r="BN79" i="22"/>
  <c r="BN81" i="22"/>
  <c r="BO82" i="22"/>
  <c r="AC83" i="22"/>
  <c r="AB84" i="22"/>
  <c r="BO84" i="22"/>
  <c r="AC85" i="22"/>
  <c r="AW85" i="22"/>
  <c r="AJ88" i="22"/>
  <c r="BI88" i="22"/>
  <c r="Z89" i="22"/>
  <c r="AC89" i="22"/>
  <c r="AB92" i="22"/>
  <c r="AX92" i="22"/>
  <c r="AV92" i="22"/>
  <c r="BA97" i="22"/>
  <c r="AR100" i="22"/>
  <c r="S100" i="22"/>
  <c r="P100" i="22"/>
  <c r="O100" i="22"/>
  <c r="S88" i="22"/>
  <c r="AQ88" i="22"/>
  <c r="AW92" i="22"/>
  <c r="S94" i="22"/>
  <c r="AB96" i="22"/>
  <c r="AA96" i="22"/>
  <c r="P97" i="22"/>
  <c r="AR97" i="22"/>
  <c r="AQ97" i="22"/>
  <c r="AB68" i="22"/>
  <c r="T70" i="22"/>
  <c r="AL70" i="22"/>
  <c r="BO73" i="22"/>
  <c r="AB74" i="22"/>
  <c r="T76" i="22"/>
  <c r="AL76" i="22"/>
  <c r="AW79" i="22"/>
  <c r="AE81" i="22"/>
  <c r="AE82" i="22"/>
  <c r="O83" i="22"/>
  <c r="O84" i="22"/>
  <c r="AE84" i="22"/>
  <c r="O85" i="22"/>
  <c r="BO87" i="22"/>
  <c r="T88" i="22"/>
  <c r="BN88" i="22"/>
  <c r="O90" i="22"/>
  <c r="AU91" i="22"/>
  <c r="Z96" i="22"/>
  <c r="O97" i="22"/>
  <c r="T100" i="22"/>
  <c r="AI111" i="22"/>
  <c r="AG111" i="22"/>
  <c r="AL111" i="22"/>
  <c r="AJ111" i="22"/>
  <c r="AF111" i="22"/>
  <c r="AE111" i="22"/>
  <c r="AQ70" i="22"/>
  <c r="AQ76" i="22"/>
  <c r="AF81" i="22"/>
  <c r="P83" i="22"/>
  <c r="AF84" i="22"/>
  <c r="AB88" i="22"/>
  <c r="Z88" i="22"/>
  <c r="BO88" i="22"/>
  <c r="P90" i="22"/>
  <c r="AQ90" i="22"/>
  <c r="AV91" i="22"/>
  <c r="AB94" i="22"/>
  <c r="Z94" i="22"/>
  <c r="AC96" i="22"/>
  <c r="Z100" i="22"/>
  <c r="AC100" i="22"/>
  <c r="AA100" i="22"/>
  <c r="AX101" i="22"/>
  <c r="AW101" i="22"/>
  <c r="AU101" i="22"/>
  <c r="BA104" i="22"/>
  <c r="AZ104" i="22"/>
  <c r="AI81" i="22"/>
  <c r="AR89" i="22"/>
  <c r="T89" i="22"/>
  <c r="BA96" i="22"/>
  <c r="AL100" i="22"/>
  <c r="AJ100" i="22"/>
  <c r="AG100" i="22"/>
  <c r="AF100" i="22"/>
  <c r="BA101" i="22"/>
  <c r="AZ101" i="22"/>
  <c r="AX103" i="22"/>
  <c r="AW103" i="22"/>
  <c r="AU103" i="22"/>
  <c r="Z71" i="22"/>
  <c r="BH84" i="22"/>
  <c r="Z86" i="22"/>
  <c r="O89" i="22"/>
  <c r="BA91" i="22"/>
  <c r="AI94" i="22"/>
  <c r="AF94" i="22"/>
  <c r="AE94" i="22"/>
  <c r="BA94" i="22"/>
  <c r="AX95" i="22"/>
  <c r="AV95" i="22"/>
  <c r="AU95" i="22"/>
  <c r="T97" i="22"/>
  <c r="AE100" i="22"/>
  <c r="AC102" i="22"/>
  <c r="AA102" i="22"/>
  <c r="AV103" i="22"/>
  <c r="AB90" i="22"/>
  <c r="AA90" i="22"/>
  <c r="AI91" i="22"/>
  <c r="AF91" i="22"/>
  <c r="BI91" i="22"/>
  <c r="BH91" i="22"/>
  <c r="Z93" i="22"/>
  <c r="AG94" i="22"/>
  <c r="BI94" i="22"/>
  <c r="Z95" i="22"/>
  <c r="AC95" i="22"/>
  <c r="AW95" i="22"/>
  <c r="AI100" i="22"/>
  <c r="Z72" i="22"/>
  <c r="AZ74" i="22"/>
  <c r="Z78" i="22"/>
  <c r="BH80" i="22"/>
  <c r="BH81" i="22"/>
  <c r="Z83" i="22"/>
  <c r="Z85" i="22"/>
  <c r="AX86" i="22"/>
  <c r="AV86" i="22"/>
  <c r="AF88" i="22"/>
  <c r="AQ89" i="22"/>
  <c r="Z90" i="22"/>
  <c r="P91" i="22"/>
  <c r="AR91" i="22"/>
  <c r="AQ91" i="22"/>
  <c r="AA93" i="22"/>
  <c r="AJ94" i="22"/>
  <c r="BN102" i="22"/>
  <c r="BI102" i="22"/>
  <c r="BH102" i="22"/>
  <c r="AV110" i="22"/>
  <c r="AX110" i="22"/>
  <c r="AW110" i="22"/>
  <c r="AU110" i="22"/>
  <c r="BI80" i="22"/>
  <c r="BI81" i="22"/>
  <c r="AU85" i="22"/>
  <c r="AU86" i="22"/>
  <c r="O88" i="22"/>
  <c r="AC90" i="22"/>
  <c r="O91" i="22"/>
  <c r="AG91" i="22"/>
  <c r="AC93" i="22"/>
  <c r="AL94" i="22"/>
  <c r="BJ94" i="22"/>
  <c r="AB95" i="22"/>
  <c r="BJ102" i="22"/>
  <c r="AR94" i="22"/>
  <c r="P94" i="22"/>
  <c r="O94" i="22"/>
  <c r="AQ94" i="22"/>
  <c r="P101" i="22"/>
  <c r="P102" i="22"/>
  <c r="AF102" i="22"/>
  <c r="S106" i="22"/>
  <c r="AQ106" i="22"/>
  <c r="AA107" i="22"/>
  <c r="AV107" i="22"/>
  <c r="O109" i="22"/>
  <c r="AG109" i="22"/>
  <c r="T111" i="22"/>
  <c r="AZ112" i="22"/>
  <c r="T114" i="22"/>
  <c r="AZ115" i="22"/>
  <c r="BI117" i="22"/>
  <c r="AB118" i="22"/>
  <c r="AZ118" i="22"/>
  <c r="BA121" i="22"/>
  <c r="AW124" i="22"/>
  <c r="AU124" i="22"/>
  <c r="AX124" i="22"/>
  <c r="AI137" i="22"/>
  <c r="AG137" i="22"/>
  <c r="AE137" i="22"/>
  <c r="AL137" i="22"/>
  <c r="AJ137" i="22"/>
  <c r="BH146" i="22"/>
  <c r="BN146" i="22"/>
  <c r="BJ146" i="22"/>
  <c r="BI146" i="22"/>
  <c r="BO146" i="22"/>
  <c r="AG102" i="22"/>
  <c r="AL105" i="22"/>
  <c r="AB107" i="22"/>
  <c r="AW107" i="22"/>
  <c r="AI109" i="22"/>
  <c r="BI109" i="22"/>
  <c r="BH109" i="22"/>
  <c r="AF112" i="22"/>
  <c r="AE112" i="22"/>
  <c r="AB114" i="22"/>
  <c r="AA114" i="22"/>
  <c r="AR115" i="22"/>
  <c r="AQ115" i="22"/>
  <c r="P115" i="22"/>
  <c r="BJ117" i="22"/>
  <c r="AC118" i="22"/>
  <c r="AB122" i="22"/>
  <c r="Z122" i="22"/>
  <c r="AX126" i="22"/>
  <c r="AW126" i="22"/>
  <c r="AU126" i="22"/>
  <c r="AX129" i="22"/>
  <c r="AW129" i="22"/>
  <c r="AU129" i="22"/>
  <c r="AZ134" i="22"/>
  <c r="BA134" i="22"/>
  <c r="AV139" i="22"/>
  <c r="AX139" i="22"/>
  <c r="AU139" i="22"/>
  <c r="O140" i="22"/>
  <c r="AQ140" i="22"/>
  <c r="P140" i="22"/>
  <c r="T140" i="22"/>
  <c r="S140" i="22"/>
  <c r="AR140" i="22"/>
  <c r="AF141" i="22"/>
  <c r="AX107" i="22"/>
  <c r="BI115" i="22"/>
  <c r="BH115" i="22"/>
  <c r="BO118" i="22"/>
  <c r="BI118" i="22"/>
  <c r="AC119" i="22"/>
  <c r="AB119" i="22"/>
  <c r="AL121" i="22"/>
  <c r="AI121" i="22"/>
  <c r="AF121" i="22"/>
  <c r="O128" i="22"/>
  <c r="AQ128" i="22"/>
  <c r="AS128" i="22" s="1"/>
  <c r="S128" i="22"/>
  <c r="P128" i="22"/>
  <c r="AR129" i="22"/>
  <c r="P129" i="22"/>
  <c r="O129" i="22"/>
  <c r="T129" i="22"/>
  <c r="AQ129" i="22"/>
  <c r="S129" i="22"/>
  <c r="AB134" i="22"/>
  <c r="AC134" i="22"/>
  <c r="AA134" i="22"/>
  <c r="Z134" i="22"/>
  <c r="AJ143" i="22"/>
  <c r="AI143" i="22"/>
  <c r="AE143" i="22"/>
  <c r="AL143" i="22"/>
  <c r="AG143" i="22"/>
  <c r="AF143" i="22"/>
  <c r="S101" i="22"/>
  <c r="AQ101" i="22"/>
  <c r="S102" i="22"/>
  <c r="AL102" i="22"/>
  <c r="T103" i="22"/>
  <c r="AQ103" i="22"/>
  <c r="BH104" i="22"/>
  <c r="AA106" i="22"/>
  <c r="AU106" i="22"/>
  <c r="O108" i="22"/>
  <c r="BA108" i="22"/>
  <c r="S109" i="22"/>
  <c r="AL109" i="22"/>
  <c r="Z110" i="22"/>
  <c r="BH112" i="22"/>
  <c r="BJ115" i="22"/>
  <c r="Z117" i="22"/>
  <c r="BO117" i="22"/>
  <c r="BH118" i="22"/>
  <c r="Z119" i="22"/>
  <c r="AR120" i="22"/>
  <c r="T120" i="22"/>
  <c r="AE121" i="22"/>
  <c r="AC122" i="22"/>
  <c r="AV127" i="22"/>
  <c r="AX127" i="22"/>
  <c r="AU127" i="22"/>
  <c r="AI134" i="22"/>
  <c r="AG134" i="22"/>
  <c r="AE134" i="22"/>
  <c r="AL134" i="22"/>
  <c r="AJ134" i="22"/>
  <c r="AR101" i="22"/>
  <c r="T102" i="22"/>
  <c r="AR103" i="22"/>
  <c r="BI104" i="22"/>
  <c r="AB106" i="22"/>
  <c r="AV106" i="22"/>
  <c r="AF107" i="22"/>
  <c r="P108" i="22"/>
  <c r="T109" i="22"/>
  <c r="AA110" i="22"/>
  <c r="P112" i="22"/>
  <c r="O112" i="22"/>
  <c r="AR112" i="22"/>
  <c r="BJ112" i="22"/>
  <c r="AV113" i="22"/>
  <c r="AU113" i="22"/>
  <c r="AA117" i="22"/>
  <c r="BJ118" i="22"/>
  <c r="AA119" i="22"/>
  <c r="O120" i="22"/>
  <c r="AQ120" i="22"/>
  <c r="AR121" i="22"/>
  <c r="AQ121" i="22"/>
  <c r="T121" i="22"/>
  <c r="P121" i="22"/>
  <c r="AG121" i="22"/>
  <c r="AL122" i="22"/>
  <c r="AJ122" i="22"/>
  <c r="AG122" i="22"/>
  <c r="AE122" i="22"/>
  <c r="AZ136" i="22"/>
  <c r="BA136" i="22"/>
  <c r="AC140" i="22"/>
  <c r="AB140" i="22"/>
  <c r="AA140" i="22"/>
  <c r="Z140" i="22"/>
  <c r="AU142" i="22"/>
  <c r="AV142" i="22"/>
  <c r="AX142" i="22"/>
  <c r="AW142" i="22"/>
  <c r="AE114" i="22"/>
  <c r="BN115" i="22"/>
  <c r="AC117" i="22"/>
  <c r="P118" i="22"/>
  <c r="O118" i="22"/>
  <c r="AR118" i="22"/>
  <c r="P120" i="22"/>
  <c r="O121" i="22"/>
  <c r="AJ121" i="22"/>
  <c r="AF122" i="22"/>
  <c r="Z123" i="22"/>
  <c r="AA123" i="22"/>
  <c r="T128" i="22"/>
  <c r="Z129" i="22"/>
  <c r="AC129" i="22"/>
  <c r="AA129" i="22"/>
  <c r="AF135" i="22"/>
  <c r="AL135" i="22"/>
  <c r="AI135" i="22"/>
  <c r="AG135" i="22"/>
  <c r="AE135" i="22"/>
  <c r="Z138" i="22"/>
  <c r="AA138" i="22"/>
  <c r="AC138" i="22"/>
  <c r="AB138" i="22"/>
  <c r="BN112" i="22"/>
  <c r="BO115" i="22"/>
  <c r="AI117" i="22"/>
  <c r="AG117" i="22"/>
  <c r="BN118" i="22"/>
  <c r="AI122" i="22"/>
  <c r="AB123" i="22"/>
  <c r="BA123" i="22"/>
  <c r="AZ125" i="22"/>
  <c r="BA125" i="22"/>
  <c r="Z130" i="22"/>
  <c r="AB130" i="22"/>
  <c r="AA130" i="22"/>
  <c r="AJ135" i="22"/>
  <c r="T95" i="22"/>
  <c r="AI96" i="22"/>
  <c r="BN100" i="22"/>
  <c r="BN104" i="22"/>
  <c r="AC105" i="22"/>
  <c r="AF106" i="22"/>
  <c r="AZ106" i="22"/>
  <c r="AJ107" i="22"/>
  <c r="S108" i="22"/>
  <c r="AQ108" i="22"/>
  <c r="AS108" i="22" s="1"/>
  <c r="AU109" i="22"/>
  <c r="O111" i="22"/>
  <c r="S112" i="22"/>
  <c r="BO112" i="22"/>
  <c r="O114" i="22"/>
  <c r="AG114" i="22"/>
  <c r="BJ114" i="22"/>
  <c r="AU116" i="22"/>
  <c r="AE117" i="22"/>
  <c r="AQ118" i="22"/>
  <c r="AC123" i="22"/>
  <c r="BN125" i="22"/>
  <c r="BJ125" i="22"/>
  <c r="BI125" i="22"/>
  <c r="BH125" i="22"/>
  <c r="AC130" i="22"/>
  <c r="BA130" i="22"/>
  <c r="AZ130" i="22"/>
  <c r="AZ131" i="22"/>
  <c r="BA131" i="22"/>
  <c r="O106" i="22"/>
  <c r="AR106" i="22"/>
  <c r="AG106" i="22"/>
  <c r="AQ107" i="22"/>
  <c r="T108" i="22"/>
  <c r="BN108" i="22"/>
  <c r="AV109" i="22"/>
  <c r="P111" i="22"/>
  <c r="T112" i="22"/>
  <c r="AX112" i="22"/>
  <c r="AW112" i="22"/>
  <c r="P114" i="22"/>
  <c r="AJ114" i="22"/>
  <c r="AW116" i="22"/>
  <c r="AB133" i="22"/>
  <c r="AA133" i="22"/>
  <c r="Z133" i="22"/>
  <c r="AW104" i="22"/>
  <c r="P106" i="22"/>
  <c r="AI106" i="22"/>
  <c r="S107" i="22"/>
  <c r="AR107" i="22"/>
  <c r="BO108" i="22"/>
  <c r="AW109" i="22"/>
  <c r="AU112" i="22"/>
  <c r="AL114" i="22"/>
  <c r="BI114" i="22"/>
  <c r="AV115" i="22"/>
  <c r="AX116" i="22"/>
  <c r="AJ117" i="22"/>
  <c r="T118" i="22"/>
  <c r="AX118" i="22"/>
  <c r="AW118" i="22"/>
  <c r="AV118" i="22"/>
  <c r="AB120" i="22"/>
  <c r="AA120" i="22"/>
  <c r="Z120" i="22"/>
  <c r="BO125" i="22"/>
  <c r="AB131" i="22"/>
  <c r="Z131" i="22"/>
  <c r="AC131" i="22"/>
  <c r="AA131" i="22"/>
  <c r="AC133" i="22"/>
  <c r="AJ106" i="22"/>
  <c r="AV112" i="22"/>
  <c r="AL117" i="22"/>
  <c r="AI131" i="22"/>
  <c r="AL131" i="22"/>
  <c r="AJ131" i="22"/>
  <c r="AG131" i="22"/>
  <c r="AE131" i="22"/>
  <c r="BI132" i="22"/>
  <c r="BO132" i="22"/>
  <c r="BN132" i="22"/>
  <c r="BH132" i="22"/>
  <c r="AQ109" i="22"/>
  <c r="AS109" i="22" s="1"/>
  <c r="P109" i="22"/>
  <c r="AF131" i="22"/>
  <c r="BJ132" i="22"/>
  <c r="AW123" i="22"/>
  <c r="AE124" i="22"/>
  <c r="AW125" i="22"/>
  <c r="AE126" i="22"/>
  <c r="BA128" i="22"/>
  <c r="AE132" i="22"/>
  <c r="AZ132" i="22"/>
  <c r="AZ133" i="22"/>
  <c r="AU135" i="22"/>
  <c r="AX135" i="22"/>
  <c r="BI137" i="22"/>
  <c r="BH144" i="22"/>
  <c r="BN144" i="22"/>
  <c r="BJ144" i="22"/>
  <c r="BI144" i="22"/>
  <c r="AZ152" i="22"/>
  <c r="BA152" i="22"/>
  <c r="AZ155" i="22"/>
  <c r="BA155" i="22"/>
  <c r="BA157" i="22"/>
  <c r="AI120" i="22"/>
  <c r="AE123" i="22"/>
  <c r="O124" i="22"/>
  <c r="AF124" i="22"/>
  <c r="O125" i="22"/>
  <c r="AE125" i="22"/>
  <c r="O126" i="22"/>
  <c r="AG126" i="22"/>
  <c r="AJ128" i="22"/>
  <c r="BN129" i="22"/>
  <c r="AU130" i="22"/>
  <c r="P132" i="22"/>
  <c r="AR132" i="22"/>
  <c r="AG132" i="22"/>
  <c r="BH134" i="22"/>
  <c r="AC135" i="22"/>
  <c r="Z135" i="22"/>
  <c r="AV135" i="22"/>
  <c r="AW141" i="22"/>
  <c r="AU141" i="22"/>
  <c r="AX141" i="22"/>
  <c r="BH152" i="22"/>
  <c r="BI152" i="22"/>
  <c r="BN152" i="22"/>
  <c r="BJ152" i="22"/>
  <c r="BH155" i="22"/>
  <c r="BO155" i="22"/>
  <c r="BJ155" i="22"/>
  <c r="BI155" i="22"/>
  <c r="AX156" i="22"/>
  <c r="AU156" i="22"/>
  <c r="AV156" i="22"/>
  <c r="AW156" i="22"/>
  <c r="AJ138" i="22"/>
  <c r="AF138" i="22"/>
  <c r="O141" i="22"/>
  <c r="AR141" i="22"/>
  <c r="S141" i="22"/>
  <c r="P141" i="22"/>
  <c r="BA143" i="22"/>
  <c r="AZ143" i="22"/>
  <c r="AX153" i="22"/>
  <c r="AW153" i="22"/>
  <c r="AU153" i="22"/>
  <c r="AI164" i="22"/>
  <c r="AF164" i="22"/>
  <c r="AE164" i="22"/>
  <c r="AG164" i="22"/>
  <c r="AL164" i="22"/>
  <c r="AJ164" i="22"/>
  <c r="AI124" i="22"/>
  <c r="AE138" i="22"/>
  <c r="BJ143" i="22"/>
  <c r="BH143" i="22"/>
  <c r="BN143" i="22"/>
  <c r="AJ144" i="22"/>
  <c r="AG144" i="22"/>
  <c r="AF144" i="22"/>
  <c r="AL145" i="22"/>
  <c r="AI145" i="22"/>
  <c r="AF145" i="22"/>
  <c r="AE145" i="22"/>
  <c r="AV153" i="22"/>
  <c r="BA168" i="22"/>
  <c r="AZ168" i="22"/>
  <c r="AR153" i="22"/>
  <c r="S153" i="22"/>
  <c r="P153" i="22"/>
  <c r="AQ153" i="22"/>
  <c r="O153" i="22"/>
  <c r="AB154" i="22"/>
  <c r="AA154" i="22"/>
  <c r="Z154" i="22"/>
  <c r="P167" i="22"/>
  <c r="O167" i="22"/>
  <c r="AR167" i="22"/>
  <c r="AQ167" i="22"/>
  <c r="S167" i="22"/>
  <c r="BI120" i="22"/>
  <c r="AJ123" i="22"/>
  <c r="S124" i="22"/>
  <c r="AQ124" i="22"/>
  <c r="S125" i="22"/>
  <c r="AL125" i="22"/>
  <c r="AQ126" i="22"/>
  <c r="BJ126" i="22"/>
  <c r="P131" i="22"/>
  <c r="S138" i="22"/>
  <c r="P138" i="22"/>
  <c r="AR138" i="22"/>
  <c r="AI138" i="22"/>
  <c r="BJ138" i="22"/>
  <c r="T141" i="22"/>
  <c r="BN141" i="22"/>
  <c r="BJ141" i="22"/>
  <c r="BI141" i="22"/>
  <c r="BO143" i="22"/>
  <c r="AI144" i="22"/>
  <c r="AC154" i="22"/>
  <c r="AC162" i="22"/>
  <c r="Z162" i="22"/>
  <c r="AA162" i="22"/>
  <c r="AB162" i="22"/>
  <c r="AE118" i="22"/>
  <c r="AU119" i="22"/>
  <c r="BJ120" i="22"/>
  <c r="BH121" i="22"/>
  <c r="S123" i="22"/>
  <c r="BH123" i="22"/>
  <c r="AR124" i="22"/>
  <c r="T125" i="22"/>
  <c r="AQ125" i="22"/>
  <c r="AS125" i="22" s="1"/>
  <c r="AR126" i="22"/>
  <c r="Z127" i="22"/>
  <c r="Z128" i="22"/>
  <c r="BO128" i="22"/>
  <c r="T132" i="22"/>
  <c r="BN135" i="22"/>
  <c r="BI135" i="22"/>
  <c r="O138" i="22"/>
  <c r="AL138" i="22"/>
  <c r="Z139" i="22"/>
  <c r="AC141" i="22"/>
  <c r="AA141" i="22"/>
  <c r="Z141" i="22"/>
  <c r="BH141" i="22"/>
  <c r="AQ143" i="22"/>
  <c r="S143" i="22"/>
  <c r="O143" i="22"/>
  <c r="AL144" i="22"/>
  <c r="AQ152" i="22"/>
  <c r="O152" i="22"/>
  <c r="AR152" i="22"/>
  <c r="S152" i="22"/>
  <c r="BI153" i="22"/>
  <c r="BO153" i="22"/>
  <c r="BN153" i="22"/>
  <c r="BH153" i="22"/>
  <c r="BJ123" i="22"/>
  <c r="BN126" i="22"/>
  <c r="AA127" i="22"/>
  <c r="AA128" i="22"/>
  <c r="AR135" i="22"/>
  <c r="P135" i="22"/>
  <c r="AQ138" i="22"/>
  <c r="BN138" i="22"/>
  <c r="AA139" i="22"/>
  <c r="AG140" i="22"/>
  <c r="AE140" i="22"/>
  <c r="AI140" i="22"/>
  <c r="AQ144" i="22"/>
  <c r="S144" i="22"/>
  <c r="P144" i="22"/>
  <c r="AR144" i="22"/>
  <c r="AX144" i="22"/>
  <c r="AU144" i="22"/>
  <c r="Z148" i="22"/>
  <c r="AB148" i="22"/>
  <c r="AA148" i="22"/>
  <c r="T153" i="22"/>
  <c r="T167" i="22"/>
  <c r="AZ149" i="22"/>
  <c r="BA149" i="22"/>
  <c r="BI150" i="22"/>
  <c r="BO150" i="22"/>
  <c r="BN150" i="22"/>
  <c r="BH150" i="22"/>
  <c r="T131" i="22"/>
  <c r="T138" i="22"/>
  <c r="AJ140" i="22"/>
  <c r="BN140" i="22"/>
  <c r="BH140" i="22"/>
  <c r="AW144" i="22"/>
  <c r="AX145" i="22"/>
  <c r="AU145" i="22"/>
  <c r="AZ146" i="22"/>
  <c r="BA146" i="22"/>
  <c r="BI147" i="22"/>
  <c r="BH147" i="22"/>
  <c r="BO147" i="22"/>
  <c r="BN147" i="22"/>
  <c r="BJ150" i="22"/>
  <c r="AZ164" i="22"/>
  <c r="BA164" i="22"/>
  <c r="AB149" i="22"/>
  <c r="Z149" i="22"/>
  <c r="AC149" i="22"/>
  <c r="AA149" i="22"/>
  <c r="AF156" i="22"/>
  <c r="AL156" i="22"/>
  <c r="AJ156" i="22"/>
  <c r="AI156" i="22"/>
  <c r="AE156" i="22"/>
  <c r="BI164" i="22"/>
  <c r="BH164" i="22"/>
  <c r="BJ164" i="22"/>
  <c r="BO164" i="22"/>
  <c r="BN164" i="22"/>
  <c r="BH137" i="22"/>
  <c r="AI149" i="22"/>
  <c r="AL149" i="22"/>
  <c r="AJ149" i="22"/>
  <c r="AG149" i="22"/>
  <c r="AE149" i="22"/>
  <c r="AG156" i="22"/>
  <c r="AR159" i="22"/>
  <c r="T159" i="22"/>
  <c r="S159" i="22"/>
  <c r="P159" i="22"/>
  <c r="O159" i="22"/>
  <c r="Z144" i="22"/>
  <c r="AE150" i="22"/>
  <c r="AL152" i="22"/>
  <c r="AC153" i="22"/>
  <c r="AQ155" i="22"/>
  <c r="AL158" i="22"/>
  <c r="Z160" i="22"/>
  <c r="AG161" i="22"/>
  <c r="BJ161" i="22"/>
  <c r="AZ162" i="22"/>
  <c r="AB163" i="22"/>
  <c r="AA163" i="22"/>
  <c r="AR164" i="22"/>
  <c r="AQ164" i="22"/>
  <c r="P164" i="22"/>
  <c r="O164" i="22"/>
  <c r="AR172" i="22"/>
  <c r="S172" i="22"/>
  <c r="O172" i="22"/>
  <c r="BO174" i="22"/>
  <c r="BN174" i="22"/>
  <c r="BJ174" i="22"/>
  <c r="BH174" i="22"/>
  <c r="AX185" i="22"/>
  <c r="AV185" i="22"/>
  <c r="AW185" i="22"/>
  <c r="AU185" i="22"/>
  <c r="P150" i="22"/>
  <c r="AR150" i="22"/>
  <c r="AJ153" i="22"/>
  <c r="AF153" i="22"/>
  <c r="AA160" i="22"/>
  <c r="AI184" i="22"/>
  <c r="AF184" i="22"/>
  <c r="AJ184" i="22"/>
  <c r="AG184" i="22"/>
  <c r="AE184" i="22"/>
  <c r="AI174" i="22"/>
  <c r="AE174" i="22"/>
  <c r="AL174" i="22"/>
  <c r="AG174" i="22"/>
  <c r="AF174" i="22"/>
  <c r="AZ179" i="22"/>
  <c r="BA179" i="22"/>
  <c r="AV147" i="22"/>
  <c r="AW148" i="22"/>
  <c r="AJ150" i="22"/>
  <c r="AG153" i="22"/>
  <c r="P161" i="22"/>
  <c r="O161" i="22"/>
  <c r="AR161" i="22"/>
  <c r="AQ161" i="22"/>
  <c r="AC168" i="22"/>
  <c r="AB168" i="22"/>
  <c r="Z168" i="22"/>
  <c r="AB169" i="22"/>
  <c r="AA169" i="22"/>
  <c r="Z169" i="22"/>
  <c r="AX172" i="22"/>
  <c r="AU172" i="22"/>
  <c r="AW172" i="22"/>
  <c r="AV172" i="22"/>
  <c r="AJ174" i="22"/>
  <c r="AA185" i="22"/>
  <c r="AC185" i="22"/>
  <c r="AB185" i="22"/>
  <c r="Z185" i="22"/>
  <c r="BN156" i="22"/>
  <c r="BI156" i="22"/>
  <c r="AX159" i="22"/>
  <c r="AV159" i="22"/>
  <c r="AX165" i="22"/>
  <c r="AV165" i="22"/>
  <c r="AU165" i="22"/>
  <c r="AX190" i="22"/>
  <c r="AU190" i="22"/>
  <c r="AW190" i="22"/>
  <c r="AV190" i="22"/>
  <c r="P149" i="22"/>
  <c r="S150" i="22"/>
  <c r="AQ150" i="22"/>
  <c r="AL153" i="22"/>
  <c r="P156" i="22"/>
  <c r="AR156" i="22"/>
  <c r="BH156" i="22"/>
  <c r="Z157" i="22"/>
  <c r="AU157" i="22"/>
  <c r="AU159" i="22"/>
  <c r="AW165" i="22"/>
  <c r="BA167" i="22"/>
  <c r="BA172" i="22"/>
  <c r="AV173" i="22"/>
  <c r="AX173" i="22"/>
  <c r="AU173" i="22"/>
  <c r="BI178" i="22"/>
  <c r="BO178" i="22"/>
  <c r="BJ178" i="22"/>
  <c r="BH178" i="22"/>
  <c r="AZ184" i="22"/>
  <c r="BA184" i="22"/>
  <c r="AW146" i="22"/>
  <c r="AR147" i="22"/>
  <c r="P147" i="22"/>
  <c r="AE147" i="22"/>
  <c r="AZ147" i="22"/>
  <c r="AZ148" i="22"/>
  <c r="T150" i="22"/>
  <c r="AB151" i="22"/>
  <c r="AU151" i="22"/>
  <c r="AC152" i="22"/>
  <c r="AC155" i="22"/>
  <c r="O156" i="22"/>
  <c r="BJ156" i="22"/>
  <c r="AB157" i="22"/>
  <c r="AW157" i="22"/>
  <c r="AW159" i="22"/>
  <c r="S161" i="22"/>
  <c r="BO167" i="22"/>
  <c r="BI167" i="22"/>
  <c r="BH167" i="22"/>
  <c r="BA171" i="22"/>
  <c r="AZ171" i="22"/>
  <c r="AW173" i="22"/>
  <c r="BJ177" i="22"/>
  <c r="BH177" i="22"/>
  <c r="BO177" i="22"/>
  <c r="BN177" i="22"/>
  <c r="BN178" i="22"/>
  <c r="AB180" i="22"/>
  <c r="AC180" i="22"/>
  <c r="AA180" i="22"/>
  <c r="Z180" i="22"/>
  <c r="BN184" i="22"/>
  <c r="BI184" i="22"/>
  <c r="BJ184" i="22"/>
  <c r="BH184" i="22"/>
  <c r="AG147" i="22"/>
  <c r="AW151" i="22"/>
  <c r="AI155" i="22"/>
  <c r="AE155" i="22"/>
  <c r="AC157" i="22"/>
  <c r="AX157" i="22"/>
  <c r="AR158" i="22"/>
  <c r="AQ158" i="22"/>
  <c r="T161" i="22"/>
  <c r="Z165" i="22"/>
  <c r="AC165" i="22"/>
  <c r="AI167" i="22"/>
  <c r="AF167" i="22"/>
  <c r="AE167" i="22"/>
  <c r="AI177" i="22"/>
  <c r="AL177" i="22"/>
  <c r="AG177" i="22"/>
  <c r="AF177" i="22"/>
  <c r="AE177" i="22"/>
  <c r="AB171" i="22"/>
  <c r="Z171" i="22"/>
  <c r="AC171" i="22"/>
  <c r="AJ147" i="22"/>
  <c r="T149" i="22"/>
  <c r="AB150" i="22"/>
  <c r="AV150" i="22"/>
  <c r="AF152" i="22"/>
  <c r="AW154" i="22"/>
  <c r="AG155" i="22"/>
  <c r="S156" i="22"/>
  <c r="P158" i="22"/>
  <c r="AF158" i="22"/>
  <c r="BI158" i="22"/>
  <c r="BH158" i="22"/>
  <c r="AX162" i="22"/>
  <c r="AV162" i="22"/>
  <c r="AU162" i="22"/>
  <c r="AB165" i="22"/>
  <c r="AB166" i="22"/>
  <c r="AA166" i="22"/>
  <c r="AJ167" i="22"/>
  <c r="AA171" i="22"/>
  <c r="AZ180" i="22"/>
  <c r="BA180" i="22"/>
  <c r="AZ183" i="22"/>
  <c r="BA183" i="22"/>
  <c r="AC156" i="22"/>
  <c r="Z156" i="22"/>
  <c r="AI161" i="22"/>
  <c r="AF161" i="22"/>
  <c r="AE161" i="22"/>
  <c r="BI161" i="22"/>
  <c r="BH161" i="22"/>
  <c r="BI175" i="22"/>
  <c r="BH175" i="22"/>
  <c r="BO175" i="22"/>
  <c r="BJ175" i="22"/>
  <c r="BN165" i="22"/>
  <c r="S168" i="22"/>
  <c r="O170" i="22"/>
  <c r="AE170" i="22"/>
  <c r="AU171" i="22"/>
  <c r="BO171" i="22"/>
  <c r="O174" i="22"/>
  <c r="AL175" i="22"/>
  <c r="AC178" i="22"/>
  <c r="AW178" i="22"/>
  <c r="BO180" i="22"/>
  <c r="AB181" i="22"/>
  <c r="Z181" i="22"/>
  <c r="AX182" i="22"/>
  <c r="O183" i="22"/>
  <c r="AV184" i="22"/>
  <c r="AR187" i="22"/>
  <c r="S187" i="22"/>
  <c r="P187" i="22"/>
  <c r="AQ187" i="22"/>
  <c r="P189" i="22"/>
  <c r="O193" i="22"/>
  <c r="AC198" i="22"/>
  <c r="AB198" i="22"/>
  <c r="Z198" i="22"/>
  <c r="AC205" i="22"/>
  <c r="AB205" i="22"/>
  <c r="Z205" i="22"/>
  <c r="BO216" i="22"/>
  <c r="BN216" i="22"/>
  <c r="BJ216" i="22"/>
  <c r="BI216" i="22"/>
  <c r="BH216" i="22"/>
  <c r="Z161" i="22"/>
  <c r="P170" i="22"/>
  <c r="AF170" i="22"/>
  <c r="AV171" i="22"/>
  <c r="P174" i="22"/>
  <c r="P183" i="22"/>
  <c r="AC184" i="22"/>
  <c r="Z184" i="22"/>
  <c r="P190" i="22"/>
  <c r="AR190" i="22"/>
  <c r="AQ190" i="22"/>
  <c r="AL195" i="22"/>
  <c r="AJ195" i="22"/>
  <c r="AI195" i="22"/>
  <c r="AE195" i="22"/>
  <c r="BH196" i="22"/>
  <c r="BN196" i="22"/>
  <c r="BJ196" i="22"/>
  <c r="BI196" i="22"/>
  <c r="AC199" i="22"/>
  <c r="AB199" i="22"/>
  <c r="Z199" i="22"/>
  <c r="AC211" i="22"/>
  <c r="AB211" i="22"/>
  <c r="Z211" i="22"/>
  <c r="AA214" i="22"/>
  <c r="AB214" i="22"/>
  <c r="Z214" i="22"/>
  <c r="AC214" i="22"/>
  <c r="BI215" i="22"/>
  <c r="BO215" i="22"/>
  <c r="BJ215" i="22"/>
  <c r="BH215" i="22"/>
  <c r="BN215" i="22"/>
  <c r="AV217" i="22"/>
  <c r="AX217" i="22"/>
  <c r="AW217" i="22"/>
  <c r="AU217" i="22"/>
  <c r="BA218" i="22"/>
  <c r="AZ218" i="22"/>
  <c r="AF159" i="22"/>
  <c r="AR162" i="22"/>
  <c r="BI162" i="22"/>
  <c r="P165" i="22"/>
  <c r="AF165" i="22"/>
  <c r="AR168" i="22"/>
  <c r="BI168" i="22"/>
  <c r="AI170" i="22"/>
  <c r="P171" i="22"/>
  <c r="AF171" i="22"/>
  <c r="AF172" i="22"/>
  <c r="AC177" i="22"/>
  <c r="P178" i="22"/>
  <c r="AR178" i="22"/>
  <c r="AG178" i="22"/>
  <c r="BJ180" i="22"/>
  <c r="AR183" i="22"/>
  <c r="AB184" i="22"/>
  <c r="AC189" i="22"/>
  <c r="AB189" i="22"/>
  <c r="AG195" i="22"/>
  <c r="AI196" i="22"/>
  <c r="AG196" i="22"/>
  <c r="AF196" i="22"/>
  <c r="BO196" i="22"/>
  <c r="AA199" i="22"/>
  <c r="AA211" i="22"/>
  <c r="AB193" i="22"/>
  <c r="AA193" i="22"/>
  <c r="Z193" i="22"/>
  <c r="T208" i="22"/>
  <c r="AR208" i="22"/>
  <c r="S208" i="22"/>
  <c r="AQ208" i="22"/>
  <c r="O208" i="22"/>
  <c r="T170" i="22"/>
  <c r="T174" i="22"/>
  <c r="AB187" i="22"/>
  <c r="AA187" i="22"/>
  <c r="Z187" i="22"/>
  <c r="BA189" i="22"/>
  <c r="AZ189" i="22"/>
  <c r="S190" i="22"/>
  <c r="AC193" i="22"/>
  <c r="BJ193" i="22"/>
  <c r="BI193" i="22"/>
  <c r="P208" i="22"/>
  <c r="AJ159" i="22"/>
  <c r="BN162" i="22"/>
  <c r="S165" i="22"/>
  <c r="AJ165" i="22"/>
  <c r="AU168" i="22"/>
  <c r="BN168" i="22"/>
  <c r="AQ170" i="22"/>
  <c r="BH170" i="22"/>
  <c r="S171" i="22"/>
  <c r="AJ171" i="22"/>
  <c r="BH172" i="22"/>
  <c r="AC175" i="22"/>
  <c r="AW175" i="22"/>
  <c r="AX176" i="22"/>
  <c r="O177" i="22"/>
  <c r="AL178" i="22"/>
  <c r="Z179" i="22"/>
  <c r="AR181" i="22"/>
  <c r="P181" i="22"/>
  <c r="AI181" i="22"/>
  <c r="BI181" i="22"/>
  <c r="Z183" i="22"/>
  <c r="AC187" i="22"/>
  <c r="AZ187" i="22"/>
  <c r="AL189" i="22"/>
  <c r="AI189" i="22"/>
  <c r="AE189" i="22"/>
  <c r="T190" i="22"/>
  <c r="BA192" i="22"/>
  <c r="AZ192" i="22"/>
  <c r="AJ193" i="22"/>
  <c r="AG193" i="22"/>
  <c r="AF193" i="22"/>
  <c r="BH193" i="22"/>
  <c r="AL196" i="22"/>
  <c r="T202" i="22"/>
  <c r="AR202" i="22"/>
  <c r="S202" i="22"/>
  <c r="AQ202" i="22"/>
  <c r="O202" i="22"/>
  <c r="AC204" i="22"/>
  <c r="AB204" i="22"/>
  <c r="AA204" i="22"/>
  <c r="Z204" i="22"/>
  <c r="AC210" i="22"/>
  <c r="AB210" i="22"/>
  <c r="AA210" i="22"/>
  <c r="Z210" i="22"/>
  <c r="S215" i="22"/>
  <c r="P215" i="22"/>
  <c r="O215" i="22"/>
  <c r="T215" i="22"/>
  <c r="T165" i="22"/>
  <c r="AV168" i="22"/>
  <c r="BI170" i="22"/>
  <c r="T171" i="22"/>
  <c r="BJ172" i="22"/>
  <c r="AA179" i="22"/>
  <c r="AX179" i="22"/>
  <c r="AV179" i="22"/>
  <c r="P184" i="22"/>
  <c r="AR184" i="22"/>
  <c r="AJ187" i="22"/>
  <c r="AF187" i="22"/>
  <c r="BJ187" i="22"/>
  <c r="BI187" i="22"/>
  <c r="AC190" i="22"/>
  <c r="AA190" i="22"/>
  <c r="Z190" i="22"/>
  <c r="AX191" i="22"/>
  <c r="AW191" i="22"/>
  <c r="AV191" i="22"/>
  <c r="BO192" i="22"/>
  <c r="BN192" i="22"/>
  <c r="BH192" i="22"/>
  <c r="T195" i="22"/>
  <c r="S195" i="22"/>
  <c r="O195" i="22"/>
  <c r="AQ196" i="22"/>
  <c r="P196" i="22"/>
  <c r="AR196" i="22"/>
  <c r="AX196" i="22"/>
  <c r="AU196" i="22"/>
  <c r="AF204" i="22"/>
  <c r="AI204" i="22"/>
  <c r="AG204" i="22"/>
  <c r="AE204" i="22"/>
  <c r="AL204" i="22"/>
  <c r="AJ204" i="22"/>
  <c r="AF210" i="22"/>
  <c r="AI210" i="22"/>
  <c r="AG210" i="22"/>
  <c r="AE210" i="22"/>
  <c r="AL210" i="22"/>
  <c r="AJ210" i="22"/>
  <c r="AE213" i="22"/>
  <c r="AG213" i="22"/>
  <c r="AI213" i="22"/>
  <c r="AF213" i="22"/>
  <c r="AL213" i="22"/>
  <c r="AJ213" i="22"/>
  <c r="BO186" i="22"/>
  <c r="BN186" i="22"/>
  <c r="BH186" i="22"/>
  <c r="BN190" i="22"/>
  <c r="BJ190" i="22"/>
  <c r="BI190" i="22"/>
  <c r="AU194" i="22"/>
  <c r="AW194" i="22"/>
  <c r="AV194" i="22"/>
  <c r="BI171" i="22"/>
  <c r="BN172" i="22"/>
  <c r="AR175" i="22"/>
  <c r="P175" i="22"/>
  <c r="AG175" i="22"/>
  <c r="AW179" i="22"/>
  <c r="AB182" i="22"/>
  <c r="AL183" i="22"/>
  <c r="AI183" i="22"/>
  <c r="AQ184" i="22"/>
  <c r="BI186" i="22"/>
  <c r="AG187" i="22"/>
  <c r="BN187" i="22"/>
  <c r="AI190" i="22"/>
  <c r="AF190" i="22"/>
  <c r="BH190" i="22"/>
  <c r="BJ192" i="22"/>
  <c r="AX194" i="22"/>
  <c r="AW196" i="22"/>
  <c r="AX197" i="22"/>
  <c r="AW197" i="22"/>
  <c r="AV197" i="22"/>
  <c r="AU197" i="22"/>
  <c r="AW188" i="22"/>
  <c r="AV188" i="22"/>
  <c r="AX198" i="22"/>
  <c r="AW198" i="22"/>
  <c r="AV198" i="22"/>
  <c r="AU198" i="22"/>
  <c r="AX184" i="22"/>
  <c r="AU184" i="22"/>
  <c r="AU188" i="22"/>
  <c r="T189" i="22"/>
  <c r="S189" i="22"/>
  <c r="O189" i="22"/>
  <c r="BO190" i="22"/>
  <c r="AR193" i="22"/>
  <c r="S193" i="22"/>
  <c r="P193" i="22"/>
  <c r="AA195" i="22"/>
  <c r="AC195" i="22"/>
  <c r="AB195" i="22"/>
  <c r="BA195" i="22"/>
  <c r="AZ195" i="22"/>
  <c r="S196" i="22"/>
  <c r="AZ197" i="22"/>
  <c r="AZ204" i="22"/>
  <c r="BA204" i="22"/>
  <c r="AZ210" i="22"/>
  <c r="BA210" i="22"/>
  <c r="AX212" i="22"/>
  <c r="AV212" i="22"/>
  <c r="AU212" i="22"/>
  <c r="AW212" i="22"/>
  <c r="BO194" i="22"/>
  <c r="Z196" i="22"/>
  <c r="T197" i="22"/>
  <c r="AL197" i="22"/>
  <c r="S198" i="22"/>
  <c r="BH198" i="22"/>
  <c r="BH199" i="22"/>
  <c r="BH200" i="22"/>
  <c r="Z201" i="22"/>
  <c r="AB201" i="22"/>
  <c r="AE203" i="22"/>
  <c r="BH204" i="22"/>
  <c r="BH205" i="22"/>
  <c r="BH206" i="22"/>
  <c r="Z207" i="22"/>
  <c r="AB207" i="22"/>
  <c r="BA214" i="22"/>
  <c r="AV218" i="22"/>
  <c r="AE221" i="22"/>
  <c r="BI221" i="22"/>
  <c r="BH221" i="22"/>
  <c r="BO221" i="22"/>
  <c r="BN221" i="22"/>
  <c r="BJ222" i="22"/>
  <c r="BO222" i="22"/>
  <c r="AA229" i="22"/>
  <c r="Z229" i="22"/>
  <c r="AC229" i="22"/>
  <c r="AA196" i="22"/>
  <c r="BI198" i="22"/>
  <c r="BI199" i="22"/>
  <c r="BI200" i="22"/>
  <c r="AF203" i="22"/>
  <c r="BI204" i="22"/>
  <c r="BI205" i="22"/>
  <c r="BI206" i="22"/>
  <c r="AG214" i="22"/>
  <c r="AJ214" i="22"/>
  <c r="BA216" i="22"/>
  <c r="AA217" i="22"/>
  <c r="AC217" i="22"/>
  <c r="AW218" i="22"/>
  <c r="AF221" i="22"/>
  <c r="AL222" i="22"/>
  <c r="AE222" i="22"/>
  <c r="AC224" i="22"/>
  <c r="AB224" i="22"/>
  <c r="AB229" i="22"/>
  <c r="BA228" i="22"/>
  <c r="AZ228" i="22"/>
  <c r="AA200" i="22"/>
  <c r="AG202" i="22"/>
  <c r="T204" i="22"/>
  <c r="AR204" i="22"/>
  <c r="AA206" i="22"/>
  <c r="AG208" i="22"/>
  <c r="T210" i="22"/>
  <c r="AR210" i="22"/>
  <c r="AB212" i="22"/>
  <c r="AF214" i="22"/>
  <c r="AG216" i="22"/>
  <c r="AB217" i="22"/>
  <c r="P220" i="22"/>
  <c r="O220" i="22"/>
  <c r="T220" i="22"/>
  <c r="S220" i="22"/>
  <c r="P221" i="22"/>
  <c r="AG222" i="22"/>
  <c r="BN222" i="22"/>
  <c r="AA224" i="22"/>
  <c r="AJ212" i="22"/>
  <c r="AE212" i="22"/>
  <c r="AJ224" i="22"/>
  <c r="AG224" i="22"/>
  <c r="AF224" i="22"/>
  <c r="AE224" i="22"/>
  <c r="AV199" i="22"/>
  <c r="AX199" i="22"/>
  <c r="AV205" i="22"/>
  <c r="AX205" i="22"/>
  <c r="AV211" i="22"/>
  <c r="AX211" i="22"/>
  <c r="AF212" i="22"/>
  <c r="P214" i="22"/>
  <c r="S214" i="22"/>
  <c r="AL214" i="22"/>
  <c r="AJ216" i="22"/>
  <c r="AZ220" i="22"/>
  <c r="T221" i="22"/>
  <c r="AJ222" i="22"/>
  <c r="AI224" i="22"/>
  <c r="AB186" i="22"/>
  <c r="AB192" i="22"/>
  <c r="AU199" i="22"/>
  <c r="O201" i="22"/>
  <c r="AZ201" i="22"/>
  <c r="AU204" i="22"/>
  <c r="AU205" i="22"/>
  <c r="O207" i="22"/>
  <c r="AZ207" i="22"/>
  <c r="AU210" i="22"/>
  <c r="AU211" i="22"/>
  <c r="AG212" i="22"/>
  <c r="O214" i="22"/>
  <c r="AL216" i="22"/>
  <c r="AL224" i="22"/>
  <c r="BI227" i="22"/>
  <c r="BH227" i="22"/>
  <c r="BO227" i="22"/>
  <c r="BN227" i="22"/>
  <c r="AW199" i="22"/>
  <c r="P201" i="22"/>
  <c r="AV204" i="22"/>
  <c r="AW205" i="22"/>
  <c r="P207" i="22"/>
  <c r="AV210" i="22"/>
  <c r="AW211" i="22"/>
  <c r="AI212" i="22"/>
  <c r="BN212" i="22"/>
  <c r="AU214" i="22"/>
  <c r="AJ218" i="22"/>
  <c r="AG218" i="22"/>
  <c r="AF218" i="22"/>
  <c r="AE218" i="22"/>
  <c r="AV223" i="22"/>
  <c r="AU223" i="22"/>
  <c r="AX223" i="22"/>
  <c r="AX224" i="22"/>
  <c r="AW224" i="22"/>
  <c r="AL228" i="22"/>
  <c r="AI228" i="22"/>
  <c r="AF228" i="22"/>
  <c r="AE228" i="22"/>
  <c r="BI201" i="22"/>
  <c r="AW204" i="22"/>
  <c r="BI207" i="22"/>
  <c r="AW210" i="22"/>
  <c r="AL212" i="22"/>
  <c r="S227" i="22"/>
  <c r="O227" i="22"/>
  <c r="AG228" i="22"/>
  <c r="AE219" i="22"/>
  <c r="AJ219" i="22"/>
  <c r="AI219" i="22"/>
  <c r="AG219" i="22"/>
  <c r="AG220" i="22"/>
  <c r="AF220" i="22"/>
  <c r="AL220" i="22"/>
  <c r="AJ220" i="22"/>
  <c r="AV229" i="22"/>
  <c r="AU229" i="22"/>
  <c r="AX229" i="22"/>
  <c r="AF219" i="22"/>
  <c r="AE220" i="22"/>
  <c r="AZ221" i="22"/>
  <c r="AA223" i="22"/>
  <c r="Z223" i="22"/>
  <c r="AC223" i="22"/>
  <c r="BA224" i="22"/>
  <c r="AZ224" i="22"/>
  <c r="P226" i="22"/>
  <c r="O226" i="22"/>
  <c r="T226" i="22"/>
  <c r="S226" i="22"/>
  <c r="AW229" i="22"/>
  <c r="BO200" i="22"/>
  <c r="T201" i="22"/>
  <c r="AI203" i="22"/>
  <c r="AL203" i="22"/>
  <c r="O204" i="22"/>
  <c r="BO206" i="22"/>
  <c r="T207" i="22"/>
  <c r="AI209" i="22"/>
  <c r="AL209" i="22"/>
  <c r="O210" i="22"/>
  <c r="AU218" i="22"/>
  <c r="AL219" i="22"/>
  <c r="AI220" i="22"/>
  <c r="AJ221" i="22"/>
  <c r="AI221" i="22"/>
  <c r="BA222" i="22"/>
  <c r="AB223" i="22"/>
  <c r="T227" i="22"/>
  <c r="T233" i="22"/>
  <c r="BJ233" i="22"/>
  <c r="BN234" i="22"/>
  <c r="AB235" i="22"/>
  <c r="AW235" i="22"/>
  <c r="AG225" i="22"/>
  <c r="AJ226" i="22"/>
  <c r="BO228" i="22"/>
  <c r="AE230" i="22"/>
  <c r="AZ230" i="22"/>
  <c r="AG231" i="22"/>
  <c r="S232" i="22"/>
  <c r="AJ232" i="22"/>
  <c r="BI232" i="22"/>
  <c r="AA234" i="22"/>
  <c r="AV234" i="22"/>
  <c r="BO234" i="22"/>
  <c r="AC235" i="22"/>
  <c r="AX235" i="22"/>
  <c r="AI225" i="22"/>
  <c r="AL226" i="22"/>
  <c r="AF230" i="22"/>
  <c r="AI231" i="22"/>
  <c r="T232" i="22"/>
  <c r="AL232" i="22"/>
  <c r="BN233" i="22"/>
  <c r="AE217" i="22"/>
  <c r="AJ225" i="22"/>
  <c r="AG230" i="22"/>
  <c r="BO233" i="22"/>
  <c r="AZ235" i="22"/>
  <c r="AJ230" i="22"/>
  <c r="AE234" i="22"/>
  <c r="AZ234" i="22"/>
  <c r="O234" i="22"/>
  <c r="AF234" i="22"/>
  <c r="BH235" i="22"/>
  <c r="AG234" i="22"/>
  <c r="BI235" i="22"/>
  <c r="BH228" i="22"/>
  <c r="Z230" i="22"/>
  <c r="AU230" i="22"/>
  <c r="O233" i="22"/>
  <c r="AI234" i="22"/>
  <c r="BH234" i="22"/>
  <c r="BJ235" i="22"/>
  <c r="AF226" i="22"/>
  <c r="AI227" i="22"/>
  <c r="BJ228" i="22"/>
  <c r="AB230" i="22"/>
  <c r="AW230" i="22"/>
  <c r="O232" i="22"/>
  <c r="AF232" i="22"/>
  <c r="AI233" i="22"/>
  <c r="BH233" i="22"/>
  <c r="BJ234" i="22"/>
  <c r="Z235" i="22"/>
  <c r="AU235" i="22"/>
  <c r="BN235" i="22"/>
  <c r="C19" i="11"/>
  <c r="C18" i="11"/>
  <c r="C17" i="11"/>
  <c r="C14" i="11"/>
  <c r="C7" i="11"/>
  <c r="C5" i="11"/>
  <c r="E16" i="11"/>
  <c r="E4" i="11"/>
  <c r="C6" i="11"/>
  <c r="C4" i="11"/>
  <c r="C3" i="11"/>
  <c r="E15" i="11"/>
  <c r="E14" i="11"/>
  <c r="C16" i="11"/>
  <c r="E3" i="11"/>
  <c r="C15" i="11"/>
  <c r="G12" i="11"/>
  <c r="G11" i="11"/>
  <c r="G10" i="11"/>
  <c r="E12" i="11"/>
  <c r="G21" i="11"/>
  <c r="C2" i="11"/>
  <c r="E23" i="11"/>
  <c r="E11" i="11"/>
  <c r="G8" i="11"/>
  <c r="E2" i="11"/>
  <c r="C13" i="11"/>
  <c r="E22" i="11"/>
  <c r="E10" i="11"/>
  <c r="G7" i="11"/>
  <c r="E21" i="11"/>
  <c r="E9" i="11"/>
  <c r="G6" i="11"/>
  <c r="C23" i="11"/>
  <c r="E20" i="11"/>
  <c r="E8" i="11"/>
  <c r="G5" i="11"/>
  <c r="C22" i="11"/>
  <c r="E19" i="11"/>
  <c r="C9" i="11"/>
  <c r="E18" i="11"/>
  <c r="G13" i="11"/>
  <c r="G20" i="11"/>
  <c r="G17" i="11"/>
  <c r="AS44" i="22" l="1"/>
  <c r="AS112" i="22"/>
  <c r="AS201" i="22"/>
  <c r="AS100" i="22"/>
  <c r="AS81" i="22"/>
  <c r="AS64" i="22"/>
  <c r="AS75" i="22"/>
  <c r="AS156" i="22"/>
  <c r="AS51" i="22"/>
  <c r="AS155" i="22"/>
  <c r="AS83" i="22"/>
  <c r="AS86" i="22"/>
  <c r="AS195" i="22"/>
  <c r="AS20" i="22"/>
  <c r="AS34" i="22"/>
  <c r="AS46" i="22"/>
  <c r="AS58" i="22"/>
  <c r="AS159" i="22"/>
  <c r="AS57" i="22"/>
  <c r="AS36" i="22"/>
  <c r="AS207" i="22"/>
  <c r="AS168" i="22"/>
  <c r="AS24" i="22"/>
  <c r="AS98" i="22"/>
  <c r="AS180" i="22"/>
  <c r="AS165" i="22"/>
  <c r="AS181" i="22"/>
  <c r="AS141" i="22"/>
  <c r="AS206" i="22"/>
  <c r="AS210" i="22"/>
  <c r="AS74" i="22"/>
  <c r="AL227" i="22"/>
  <c r="AG105" i="22"/>
  <c r="AJ98" i="22"/>
  <c r="AF189" i="22"/>
  <c r="AE227" i="22"/>
  <c r="AL98" i="22"/>
  <c r="AG141" i="22"/>
  <c r="AF227" i="22"/>
  <c r="AL192" i="22"/>
  <c r="AF48" i="22"/>
  <c r="AE48" i="22"/>
  <c r="AG168" i="22"/>
  <c r="AI46" i="22"/>
  <c r="AG46" i="22"/>
  <c r="AG82" i="22"/>
  <c r="AL141" i="22"/>
  <c r="AI83" i="22"/>
  <c r="AF166" i="22"/>
  <c r="AE192" i="22"/>
  <c r="AF24" i="22"/>
  <c r="AE22" i="22"/>
  <c r="AJ166" i="22"/>
  <c r="AJ189" i="22"/>
  <c r="AJ141" i="22"/>
  <c r="AI192" i="22"/>
  <c r="AE141" i="22"/>
  <c r="AI168" i="22"/>
  <c r="AG107" i="22"/>
  <c r="AI166" i="22"/>
  <c r="AG48" i="22"/>
  <c r="AE83" i="22"/>
  <c r="AI48" i="22"/>
  <c r="AI24" i="22"/>
  <c r="AG24" i="22"/>
  <c r="AL46" i="22"/>
  <c r="AF83" i="22"/>
  <c r="AJ22" i="22"/>
  <c r="AE46" i="22"/>
  <c r="AI22" i="22"/>
  <c r="AE98" i="22"/>
  <c r="AJ46" i="22"/>
  <c r="AG14" i="22"/>
  <c r="AE105" i="22"/>
  <c r="AG83" i="22"/>
  <c r="AJ48" i="22"/>
  <c r="AJ24" i="22"/>
  <c r="AL168" i="22"/>
  <c r="AL166" i="22"/>
  <c r="AI98" i="22"/>
  <c r="AG190" i="22"/>
  <c r="AJ168" i="22"/>
  <c r="AE107" i="22"/>
  <c r="AJ105" i="22"/>
  <c r="AS191" i="22"/>
  <c r="AE168" i="22"/>
  <c r="AG22" i="22"/>
  <c r="AF22" i="22"/>
  <c r="AE24" i="22"/>
  <c r="AS76" i="22"/>
  <c r="AS104" i="22"/>
  <c r="AS4" i="22"/>
  <c r="AS170" i="22"/>
  <c r="AS186" i="22"/>
  <c r="AS13" i="22"/>
  <c r="AS166" i="22"/>
  <c r="AS19" i="22"/>
  <c r="AS96" i="22"/>
  <c r="AS197" i="22"/>
  <c r="AS122" i="22"/>
  <c r="AS85" i="22"/>
  <c r="AS102" i="22"/>
  <c r="AS198" i="22"/>
  <c r="AS99" i="22"/>
  <c r="AS135" i="22"/>
  <c r="AS70" i="22"/>
  <c r="AS182" i="22"/>
  <c r="AS169" i="22"/>
  <c r="AS3" i="22"/>
  <c r="AS200" i="22"/>
  <c r="AS15" i="22"/>
  <c r="AS8" i="22"/>
  <c r="AS178" i="22"/>
  <c r="AS162" i="22"/>
  <c r="AS172" i="22"/>
  <c r="AS37" i="22"/>
  <c r="AS177" i="22"/>
  <c r="AS29" i="22"/>
  <c r="AS66" i="22"/>
  <c r="AS158" i="22"/>
  <c r="AS154" i="22"/>
  <c r="AS145" i="22"/>
  <c r="AS32" i="22"/>
  <c r="AS183" i="22"/>
  <c r="AS119" i="22"/>
  <c r="AS88" i="22"/>
  <c r="AS52" i="22"/>
  <c r="AS78" i="22"/>
  <c r="AS25" i="22"/>
  <c r="AS95" i="22"/>
  <c r="AS179" i="22"/>
  <c r="AS11" i="22"/>
  <c r="AS143" i="22"/>
  <c r="AS132" i="22"/>
  <c r="AS101" i="22"/>
  <c r="AS90" i="22"/>
  <c r="AS31" i="22"/>
  <c r="AS7" i="22"/>
  <c r="AS80" i="22"/>
  <c r="AS39" i="22"/>
  <c r="AS175" i="22"/>
  <c r="AS142" i="22"/>
  <c r="AS47" i="22"/>
  <c r="AS22" i="22"/>
  <c r="AS35" i="22"/>
  <c r="AS48" i="22"/>
  <c r="AS114" i="22"/>
  <c r="AS204" i="22"/>
  <c r="AS91" i="22"/>
  <c r="AS93" i="22"/>
  <c r="AS21" i="22"/>
  <c r="AS45" i="22"/>
  <c r="AS131" i="22"/>
  <c r="AS59" i="22"/>
  <c r="AS193" i="22"/>
  <c r="AS188" i="22"/>
  <c r="AS38" i="22"/>
  <c r="AS69" i="22"/>
  <c r="AS209" i="22"/>
  <c r="AS62" i="22"/>
  <c r="AS151" i="22"/>
  <c r="AS126" i="22"/>
  <c r="AS49" i="22"/>
  <c r="AS127" i="22"/>
  <c r="AS110" i="22"/>
  <c r="AS147" i="22"/>
  <c r="AS137" i="22"/>
  <c r="AS187" i="22"/>
  <c r="AS150" i="22"/>
  <c r="AS123" i="22"/>
  <c r="AS73" i="22"/>
  <c r="AS10" i="22"/>
  <c r="AS185" i="22"/>
  <c r="AS171" i="22"/>
  <c r="AS5" i="22"/>
  <c r="AS26" i="22"/>
  <c r="AS157" i="22"/>
  <c r="AS84" i="22"/>
  <c r="AS23" i="22"/>
  <c r="AS2" i="22"/>
  <c r="AS87" i="22"/>
  <c r="AS208" i="22"/>
  <c r="AS79" i="22"/>
  <c r="AS16" i="22"/>
  <c r="AS174" i="22"/>
  <c r="AS139" i="22"/>
  <c r="AS40" i="22"/>
  <c r="AS205" i="22"/>
  <c r="AS27" i="22"/>
  <c r="AS129" i="22"/>
  <c r="AS189" i="22"/>
  <c r="AS111" i="22"/>
  <c r="AS92" i="22"/>
  <c r="AS18" i="22"/>
  <c r="AS203" i="22"/>
  <c r="AS149" i="22"/>
  <c r="AS82" i="22"/>
  <c r="AS63" i="22"/>
  <c r="AS130" i="22"/>
  <c r="AS33" i="22"/>
  <c r="AS211" i="22"/>
  <c r="AS152" i="22"/>
  <c r="AS54" i="22"/>
  <c r="AS117" i="22"/>
  <c r="AS105" i="22"/>
  <c r="AS9" i="22"/>
  <c r="AS118" i="22"/>
  <c r="AS120" i="22"/>
  <c r="AS28" i="22"/>
  <c r="AS161" i="22"/>
  <c r="AS14" i="22"/>
  <c r="AS138" i="22"/>
  <c r="AS167" i="22"/>
  <c r="AS56" i="22"/>
  <c r="AS115" i="22"/>
  <c r="AS72" i="22"/>
  <c r="AS68" i="22"/>
  <c r="AS196" i="22"/>
  <c r="AS106" i="22"/>
  <c r="AS144" i="22"/>
  <c r="AS107" i="22"/>
  <c r="AS97" i="22"/>
  <c r="AS71" i="22"/>
  <c r="AS124" i="22"/>
  <c r="AS121" i="22"/>
  <c r="AS140" i="22"/>
  <c r="AS89" i="22"/>
  <c r="AS153" i="22"/>
  <c r="AS184" i="22"/>
  <c r="AS202" i="22"/>
  <c r="AS190" i="22"/>
  <c r="AS164" i="22"/>
  <c r="AS103" i="22"/>
  <c r="AS94" i="22"/>
  <c r="AS77" i="22"/>
  <c r="AS50" i="22"/>
</calcChain>
</file>

<file path=xl/sharedStrings.xml><?xml version="1.0" encoding="utf-8"?>
<sst xmlns="http://schemas.openxmlformats.org/spreadsheetml/2006/main" count="725" uniqueCount="364">
  <si>
    <t>Name</t>
  </si>
  <si>
    <t>Bias_time</t>
  </si>
  <si>
    <t>Bias_fo</t>
  </si>
  <si>
    <t>BiasByGroup_time</t>
  </si>
  <si>
    <t>BiasByGroup_fo</t>
  </si>
  <si>
    <t>GKD-b_11_n50_2_20.txt</t>
  </si>
  <si>
    <t>GKD-b_11_n50_2_30.txt</t>
  </si>
  <si>
    <t>GKD-b_41_n150_2_20.txt</t>
  </si>
  <si>
    <t>GKD-b_41_n150_2_30.txt</t>
  </si>
  <si>
    <t>GKD-b_41_n150_5_20.txt</t>
  </si>
  <si>
    <t>GKD-c_01_n500_2_20.txt</t>
  </si>
  <si>
    <t>GKD-c_01_n500_2_30.txt</t>
  </si>
  <si>
    <t>GKD-c_01_n500_5_20.txt</t>
  </si>
  <si>
    <t>GKD-c_01_n500_5_30.txt</t>
  </si>
  <si>
    <t>GKD-c_01_n500_10_20.txt</t>
  </si>
  <si>
    <t>GKD-c_01_n500_10_30.txt</t>
  </si>
  <si>
    <t>MDG-b_01_n500_2_20.txt</t>
  </si>
  <si>
    <t>MDG-b_01_n500_2_30.txt</t>
  </si>
  <si>
    <t>MDG-b_01_n500_5_20.txt</t>
  </si>
  <si>
    <t>MDG-b_01_n500_5_30.txt</t>
  </si>
  <si>
    <t>MDG-b_01_n500_10_20.txt</t>
  </si>
  <si>
    <t>MDG-b_01_n500_10_30.txt</t>
  </si>
  <si>
    <t>RUMG_a_n500_2_20.txt</t>
  </si>
  <si>
    <t>RUMG_a_n500_2_30.txt</t>
  </si>
  <si>
    <t>RUMG_a_n500_5_20.txt</t>
  </si>
  <si>
    <t>RUMG_a_n500_5_30.txt</t>
  </si>
  <si>
    <t>RUMG_a_n500_10_20.txt</t>
  </si>
  <si>
    <t>RUMG_a_n500_10_30.txt</t>
  </si>
  <si>
    <t>RUMG_a_n1000_2_20.txt</t>
  </si>
  <si>
    <t>RUMG_a_n1000_2_30.txt</t>
  </si>
  <si>
    <t>RUMG_a_n1000_5_20.txt</t>
  </si>
  <si>
    <t>RUMG_a_n1000_5_30.txt</t>
  </si>
  <si>
    <t>RUMG_a_n1000_10_20.txt</t>
  </si>
  <si>
    <t>RUMG_a_n1000_10_30.txt</t>
  </si>
  <si>
    <t>SD</t>
  </si>
  <si>
    <t>GD</t>
  </si>
  <si>
    <t>GKD-b_41_n150_2_20</t>
  </si>
  <si>
    <t>GKD-b_41_n150_5_20</t>
  </si>
  <si>
    <t>GKD-c_01_n500_2_20</t>
  </si>
  <si>
    <t>GKD-c_01_n500_5_20</t>
  </si>
  <si>
    <t>GKD-c_01_n500_10_20</t>
  </si>
  <si>
    <t>MDG-b_01_n500_2_20</t>
  </si>
  <si>
    <t>MDG-b_01_n500_5_20</t>
  </si>
  <si>
    <t>MDG-b_01_n500_10_20</t>
  </si>
  <si>
    <t>RUMG_a_n500_2_20</t>
  </si>
  <si>
    <t>RUMG_a_n500_5_20</t>
  </si>
  <si>
    <t>RUMG_a_n500_10_20</t>
  </si>
  <si>
    <t>LS1-LS2</t>
  </si>
  <si>
    <t>LS1-LS3</t>
  </si>
  <si>
    <t>GKD 50n</t>
  </si>
  <si>
    <t>GKD 150n</t>
  </si>
  <si>
    <t>GKD 500n</t>
  </si>
  <si>
    <t>MDG 500n</t>
  </si>
  <si>
    <t>RUMG 500n</t>
  </si>
  <si>
    <t>RUMG 1000n</t>
  </si>
  <si>
    <t>RUMG 2000n</t>
  </si>
  <si>
    <t>GAP Gurobi-Bias</t>
  </si>
  <si>
    <t>GAP Gurobi-BiasByGroup</t>
  </si>
  <si>
    <t>Bias vs BiasByGroup</t>
  </si>
  <si>
    <t>GKD-b_12_n50_2_20.txt</t>
  </si>
  <si>
    <t>GKD-b_12_n50_2_30.txt</t>
  </si>
  <si>
    <t>GKD-b_13_n50_2_20.txt</t>
  </si>
  <si>
    <t>GKD-b_13_n50_2_30.txt</t>
  </si>
  <si>
    <t>GKD-b_14_n50_2_20.txt</t>
  </si>
  <si>
    <t>GKD-b_14_n50_2_30.txt</t>
  </si>
  <si>
    <t>GKD-b_15_n50_2_20.txt</t>
  </si>
  <si>
    <t>GKD-b_15_n50_2_30.txt</t>
  </si>
  <si>
    <t>GKD-b_16_n50_2_20.txt</t>
  </si>
  <si>
    <t>GKD-b_16_n50_2_30.txt</t>
  </si>
  <si>
    <t>GKD-b_17_n50_2_20.txt</t>
  </si>
  <si>
    <t>GKD-b_17_n50_2_30.txt</t>
  </si>
  <si>
    <t>GKD-b_18_n50_2_20.txt</t>
  </si>
  <si>
    <t>GKD-b_18_n50_2_30.txt</t>
  </si>
  <si>
    <t>GKD-b_19_n50_2_20.txt</t>
  </si>
  <si>
    <t>GKD-b_19_n50_2_30.txt</t>
  </si>
  <si>
    <t>GKD-b_20_n50_2_20.txt</t>
  </si>
  <si>
    <t>GKD-b_20_n50_2_30.txt</t>
  </si>
  <si>
    <t>GKD-b_41_n150_5_30.txt</t>
  </si>
  <si>
    <t>GKD-b_42_n150_2_20.txt</t>
  </si>
  <si>
    <t>GKD-b_42_n150_2_30.txt</t>
  </si>
  <si>
    <t>GKD-b_42_n150_5_20.txt</t>
  </si>
  <si>
    <t>GKD-b_42_n150_5_30.txt</t>
  </si>
  <si>
    <t>GKD-b_43_n150_2_20.txt</t>
  </si>
  <si>
    <t>GKD-b_43_n150_2_30.txt</t>
  </si>
  <si>
    <t>GKD-b_43_n150_5_20.txt</t>
  </si>
  <si>
    <t>GKD-b_43_n150_5_30.txt</t>
  </si>
  <si>
    <t>GKD-b_44_n150_2_20.txt</t>
  </si>
  <si>
    <t>GKD-b_44_n150_2_30.txt</t>
  </si>
  <si>
    <t>GKD-b_44_n150_5_20.txt</t>
  </si>
  <si>
    <t>GKD-b_44_n150_5_30.txt</t>
  </si>
  <si>
    <t>GKD-b_45_n150_2_20.txt</t>
  </si>
  <si>
    <t>GKD-b_45_n150_2_30.txt</t>
  </si>
  <si>
    <t>GKD-b_45_n150_5_20.txt</t>
  </si>
  <si>
    <t>GKD-b_45_n150_5_30.txt</t>
  </si>
  <si>
    <t>GKD-b_46_n150_2_20.txt</t>
  </si>
  <si>
    <t>GKD-b_46_n150_2_30.txt</t>
  </si>
  <si>
    <t>GKD-b_46_n150_5_20.txt</t>
  </si>
  <si>
    <t>GKD-b_46_n150_5_30.txt</t>
  </si>
  <si>
    <t>GKD-b_47_n150_2_20.txt</t>
  </si>
  <si>
    <t>GKD-b_47_n150_2_30.txt</t>
  </si>
  <si>
    <t>GKD-b_47_n150_5_20.txt</t>
  </si>
  <si>
    <t>GKD-b_47_n150_5_30.txt</t>
  </si>
  <si>
    <t>GKD-b_48_n150_2_20.txt</t>
  </si>
  <si>
    <t>GKD-b_48_n150_2_30.txt</t>
  </si>
  <si>
    <t>GKD-b_48_n150_5_20.txt</t>
  </si>
  <si>
    <t>GKD-b_48_n150_5_30.txt</t>
  </si>
  <si>
    <t>GKD-b_49_n150_2_20.txt</t>
  </si>
  <si>
    <t>GKD-b_49_n150_2_30.txt</t>
  </si>
  <si>
    <t>GKD-b_49_n150_5_20.txt</t>
  </si>
  <si>
    <t>GKD-b_49_n150_5_30.txt</t>
  </si>
  <si>
    <t>GKD-b_50_n150_2_20.txt</t>
  </si>
  <si>
    <t>GKD-b_50_n150_2_30.txt</t>
  </si>
  <si>
    <t>GKD-b_50_n150_5_20.txt</t>
  </si>
  <si>
    <t>GKD-b_50_n150_5_30.txt</t>
  </si>
  <si>
    <t>GKD-c_02_n500_10_20.txt</t>
  </si>
  <si>
    <t>GKD-c_02_n500_10_30.txt</t>
  </si>
  <si>
    <t>GKD-c_02_n500_2_20.txt</t>
  </si>
  <si>
    <t>GKD-c_02_n500_2_30.txt</t>
  </si>
  <si>
    <t>GKD-c_02_n500_5_20.txt</t>
  </si>
  <si>
    <t>GKD-c_02_n500_5_30.txt</t>
  </si>
  <si>
    <t>GKD-c_03_n500_10_20.txt</t>
  </si>
  <si>
    <t>GKD-c_03_n500_10_30.txt</t>
  </si>
  <si>
    <t>GKD-c_03_n500_2_20.txt</t>
  </si>
  <si>
    <t>GKD-c_03_n500_2_30.txt</t>
  </si>
  <si>
    <t>GKD-c_03_n500_5_20.txt</t>
  </si>
  <si>
    <t>GKD-c_03_n500_5_30.txt</t>
  </si>
  <si>
    <t>GKD-c_04_n500_10_20.txt</t>
  </si>
  <si>
    <t>GKD-c_04_n500_10_30.txt</t>
  </si>
  <si>
    <t>GKD-c_04_n500_2_20.txt</t>
  </si>
  <si>
    <t>GKD-c_04_n500_2_30.txt</t>
  </si>
  <si>
    <t>GKD-c_04_n500_5_20.txt</t>
  </si>
  <si>
    <t>GKD-c_04_n500_5_30.txt</t>
  </si>
  <si>
    <t>GKD-c_05_n500_10_20.txt</t>
  </si>
  <si>
    <t>GKD-c_05_n500_10_30.txt</t>
  </si>
  <si>
    <t>GKD-c_05_n500_2_20.txt</t>
  </si>
  <si>
    <t>GKD-c_05_n500_2_30.txt</t>
  </si>
  <si>
    <t>GKD-c_05_n500_5_20.txt</t>
  </si>
  <si>
    <t>GKD-c_05_n500_5_30.txt</t>
  </si>
  <si>
    <t>GKD-c_06_n500_10_20.txt</t>
  </si>
  <si>
    <t>GKD-c_06_n500_10_30.txt</t>
  </si>
  <si>
    <t>GKD-c_06_n500_2_20.txt</t>
  </si>
  <si>
    <t>GKD-c_06_n500_2_30.txt</t>
  </si>
  <si>
    <t>GKD-c_06_n500_5_20.txt</t>
  </si>
  <si>
    <t>GKD-c_06_n500_5_30.txt</t>
  </si>
  <si>
    <t>GKD-c_07_n500_10_20.txt</t>
  </si>
  <si>
    <t>GKD-c_07_n500_10_30.txt</t>
  </si>
  <si>
    <t>GKD-c_07_n500_2_20.txt</t>
  </si>
  <si>
    <t>GKD-c_07_n500_2_30.txt</t>
  </si>
  <si>
    <t>GKD-c_07_n500_5_20.txt</t>
  </si>
  <si>
    <t>GKD-c_07_n500_5_30.txt</t>
  </si>
  <si>
    <t>GKD-c_08_n500_10_20.txt</t>
  </si>
  <si>
    <t>GKD-c_08_n500_10_30.txt</t>
  </si>
  <si>
    <t>GKD-c_08_n500_2_20.txt</t>
  </si>
  <si>
    <t>GKD-c_08_n500_2_30.txt</t>
  </si>
  <si>
    <t>GKD-c_08_n500_5_20.txt</t>
  </si>
  <si>
    <t>GKD-c_08_n500_5_30.txt</t>
  </si>
  <si>
    <t>GKD-c_09_n500_10_20.txt</t>
  </si>
  <si>
    <t>GKD-c_09_n500_10_30.txt</t>
  </si>
  <si>
    <t>GKD-c_09_n500_2_20.txt</t>
  </si>
  <si>
    <t>GKD-c_09_n500_2_30.txt</t>
  </si>
  <si>
    <t>GKD-c_09_n500_5_20.txt</t>
  </si>
  <si>
    <t>GKD-c_09_n500_5_30.txt</t>
  </si>
  <si>
    <t>GKD-c_10_n500_10_20.txt</t>
  </si>
  <si>
    <t>GKD-c_10_n500_10_30.txt</t>
  </si>
  <si>
    <t>GKD-c_10_n500_2_20.txt</t>
  </si>
  <si>
    <t>GKD-c_10_n500_2_30.txt</t>
  </si>
  <si>
    <t>GKD-c_10_n500_5_20.txt</t>
  </si>
  <si>
    <t>GKD-c_10_n500_5_30.txt</t>
  </si>
  <si>
    <t>MDG-b_02_n500_10_20.txt</t>
  </si>
  <si>
    <t>MDG-b_02_n500_10_30.txt</t>
  </si>
  <si>
    <t>MDG-b_02_n500_2_20.txt</t>
  </si>
  <si>
    <t>MDG-b_02_n500_2_30.txt</t>
  </si>
  <si>
    <t>MDG-b_02_n500_5_20.txt</t>
  </si>
  <si>
    <t>MDG-b_02_n500_5_30.txt</t>
  </si>
  <si>
    <t>MDG-b_03_n500_10_20.txt</t>
  </si>
  <si>
    <t>MDG-b_03_n500_10_30.txt</t>
  </si>
  <si>
    <t>MDG-b_03_n500_2_20.txt</t>
  </si>
  <si>
    <t>MDG-b_03_n500_2_30.txt</t>
  </si>
  <si>
    <t>MDG-b_03_n500_5_20.txt</t>
  </si>
  <si>
    <t>MDG-b_03_n500_5_30.txt</t>
  </si>
  <si>
    <t>MDG-b_04_n500_10_20.txt</t>
  </si>
  <si>
    <t>MDG-b_04_n500_10_30.txt</t>
  </si>
  <si>
    <t>MDG-b_04_n500_2_20.txt</t>
  </si>
  <si>
    <t>MDG-b_04_n500_2_30.txt</t>
  </si>
  <si>
    <t>MDG-b_04_n500_5_20.txt</t>
  </si>
  <si>
    <t>MDG-b_04_n500_5_30.txt</t>
  </si>
  <si>
    <t>MDG-b_05_n500_10_20.txt</t>
  </si>
  <si>
    <t>MDG-b_05_n500_10_30.txt</t>
  </si>
  <si>
    <t>MDG-b_05_n500_2_20.txt</t>
  </si>
  <si>
    <t>MDG-b_05_n500_2_30.txt</t>
  </si>
  <si>
    <t>MDG-b_05_n500_5_20.txt</t>
  </si>
  <si>
    <t>MDG-b_05_n500_5_30.txt</t>
  </si>
  <si>
    <t>MDG-b_06_n500_10_20.txt</t>
  </si>
  <si>
    <t>MDG-b_06_n500_10_30.txt</t>
  </si>
  <si>
    <t>MDG-b_06_n500_2_20.txt</t>
  </si>
  <si>
    <t>MDG-b_06_n500_2_30.txt</t>
  </si>
  <si>
    <t>MDG-b_06_n500_5_20.txt</t>
  </si>
  <si>
    <t>MDG-b_06_n500_5_30.txt</t>
  </si>
  <si>
    <t>MDG-b_07_n500_10_20.txt</t>
  </si>
  <si>
    <t>MDG-b_07_n500_10_30.txt</t>
  </si>
  <si>
    <t>MDG-b_07_n500_2_20.txt</t>
  </si>
  <si>
    <t>MDG-b_07_n500_2_30.txt</t>
  </si>
  <si>
    <t>MDG-b_07_n500_5_20.txt</t>
  </si>
  <si>
    <t>MDG-b_07_n500_5_30.txt</t>
  </si>
  <si>
    <t>MDG-b_08_n500_10_20.txt</t>
  </si>
  <si>
    <t>MDG-b_08_n500_10_30.txt</t>
  </si>
  <si>
    <t>MDG-b_08_n500_2_20.txt</t>
  </si>
  <si>
    <t>MDG-b_08_n500_2_30.txt</t>
  </si>
  <si>
    <t>MDG-b_08_n500_5_20.txt</t>
  </si>
  <si>
    <t>MDG-b_08_n500_5_30.txt</t>
  </si>
  <si>
    <t>MDG-b_09_n500_10_20.txt</t>
  </si>
  <si>
    <t>MDG-b_09_n500_10_30.txt</t>
  </si>
  <si>
    <t>MDG-b_09_n500_2_20.txt</t>
  </si>
  <si>
    <t>MDG-b_09_n500_2_30.txt</t>
  </si>
  <si>
    <t>MDG-b_09_n500_5_20.txt</t>
  </si>
  <si>
    <t>MDG-b_09_n500_5_30.txt</t>
  </si>
  <si>
    <t>MDG-b_10_n500_10_20.txt</t>
  </si>
  <si>
    <t>MDG-b_10_n500_10_30.txt</t>
  </si>
  <si>
    <t>MDG-b_10_n500_2_20.txt</t>
  </si>
  <si>
    <t>MDG-b_10_n500_2_30.txt</t>
  </si>
  <si>
    <t>MDG-b_10_n500_5_20.txt</t>
  </si>
  <si>
    <t>MDG-b_10_n500_5_30.txt</t>
  </si>
  <si>
    <t>RUMG_b_n500_2_20.txt</t>
  </si>
  <si>
    <t>RUMG_b_n500_2_30.txt</t>
  </si>
  <si>
    <t>RUMG_b_n500_5_20.txt</t>
  </si>
  <si>
    <t>RUMG_b_n500_5_30.txt</t>
  </si>
  <si>
    <t>RUMG_b_n500_10_20.txt</t>
  </si>
  <si>
    <t>RUMG_b_n500_10_30.txt</t>
  </si>
  <si>
    <t>RUMG_c_n500_2_20.txt</t>
  </si>
  <si>
    <t>RUMG_c_n500_2_30.txt</t>
  </si>
  <si>
    <t>RUMG_c_n500_5_20.txt</t>
  </si>
  <si>
    <t>RUMG_c_n500_5_30.txt</t>
  </si>
  <si>
    <t>RUMG_c_n500_10_20.txt</t>
  </si>
  <si>
    <t>RUMG_c_n500_10_30.txt</t>
  </si>
  <si>
    <t>RUMG_b_n1000_2_20.txt</t>
  </si>
  <si>
    <t>RUMG_b_n1000_2_30.txt</t>
  </si>
  <si>
    <t>RUMG_b_n1000_5_20.txt</t>
  </si>
  <si>
    <t>RUMG_b_n1000_5_30.txt</t>
  </si>
  <si>
    <t>RUMG_c_n1000_2_20.txt</t>
  </si>
  <si>
    <t>RUMG_c_n1000_2_30.txt</t>
  </si>
  <si>
    <t>RUMG_c_n1000_5_20.txt</t>
  </si>
  <si>
    <t>RUMG_c_n1000_5_30.txt</t>
  </si>
  <si>
    <t>RUMG_a_n2000_10_20.txt</t>
  </si>
  <si>
    <t>RUMG_a_n2000_10_30.txt</t>
  </si>
  <si>
    <t>RUMG_a_n2000_2_20.txt</t>
  </si>
  <si>
    <t>RUMG_a_n2000_2_30.txt</t>
  </si>
  <si>
    <t>RUMG_a_n2000_5_20.txt</t>
  </si>
  <si>
    <t>RUMG_a_n2000_5_30.txt</t>
  </si>
  <si>
    <t>RUMG_b_n1000_10_20.txt</t>
  </si>
  <si>
    <t>RUMG_b_n1000_10_30.txt</t>
  </si>
  <si>
    <t>RUMG_b_n2000_10_20.txt</t>
  </si>
  <si>
    <t>RUMG_b_n2000_10_30.txt</t>
  </si>
  <si>
    <t>RUMG_b_n2000_2_20.txt</t>
  </si>
  <si>
    <t>RUMG_b_n2000_2_30.txt</t>
  </si>
  <si>
    <t>RUMG_b_n2000_5_20.txt</t>
  </si>
  <si>
    <t>RUMG_b_n2000_5_30.txt</t>
  </si>
  <si>
    <t>RUMG_c_n1000_10_20.txt</t>
  </si>
  <si>
    <t>RUMG_c_n1000_10_30.txt</t>
  </si>
  <si>
    <t>RUMG_c_n2000_10_20.txt</t>
  </si>
  <si>
    <t>RUMG_c_n2000_10_30.txt</t>
  </si>
  <si>
    <t>RUMG_c_n2000_2_20.txt</t>
  </si>
  <si>
    <t>RUMG_c_n2000_2_30.txt</t>
  </si>
  <si>
    <t>RUMG_c_n2000_5_20.txt</t>
  </si>
  <si>
    <t>RUMG_c_n2000_5_30.txt</t>
  </si>
  <si>
    <t>GKD-b_41_n150_2_30</t>
  </si>
  <si>
    <t>GKD-b_41_n150_5_30</t>
  </si>
  <si>
    <t>GKD-c_01_n500_2_30</t>
  </si>
  <si>
    <t>GKD-c_01_n500_5_30</t>
  </si>
  <si>
    <t>GKD-c_01_n500_10_30</t>
  </si>
  <si>
    <t>MDG-b_01_n500_2_30</t>
  </si>
  <si>
    <t>MDG-b_01_n500_5_30</t>
  </si>
  <si>
    <t>MDG-b_01_n500_10_30</t>
  </si>
  <si>
    <t>RUMG_a_n500_2_30</t>
  </si>
  <si>
    <t>RUMG_a_n500_5_30</t>
  </si>
  <si>
    <t>RUMG_a_n500_10_30</t>
  </si>
  <si>
    <t>max</t>
  </si>
  <si>
    <t>Dev</t>
  </si>
  <si>
    <t>STD</t>
  </si>
  <si>
    <t>dev</t>
  </si>
  <si>
    <t>SET</t>
  </si>
  <si>
    <t>Total general</t>
  </si>
  <si>
    <t>Etiquetas de fila</t>
  </si>
  <si>
    <t>BEST MODEL SAYAH</t>
  </si>
  <si>
    <t>BEST MODEL KUBY</t>
  </si>
  <si>
    <t>OPTIMO SAYAH</t>
  </si>
  <si>
    <t>OPTIMO KUBY</t>
  </si>
  <si>
    <t>DEVSAYAH</t>
  </si>
  <si>
    <t>DEV KUBY</t>
  </si>
  <si>
    <t>DEV SD OVERALL</t>
  </si>
  <si>
    <t>best</t>
  </si>
  <si>
    <t>time</t>
  </si>
  <si>
    <t>Chained_fo</t>
  </si>
  <si>
    <t>BEST CHAINED THAN SAYAH</t>
  </si>
  <si>
    <t>MAX CHAINED SAYAH</t>
  </si>
  <si>
    <t>BEST SAYAH AGAINST CHAINED</t>
  </si>
  <si>
    <t>DEV Chained</t>
  </si>
  <si>
    <t>DEV Sayah vs Chained</t>
  </si>
  <si>
    <t>MAX SD VS CHAINED</t>
  </si>
  <si>
    <t>DEV SD VS CHAINED</t>
  </si>
  <si>
    <t>DEV CHAINED VS SD</t>
  </si>
  <si>
    <t>k</t>
  </si>
  <si>
    <t>MAX SAYAH SD</t>
  </si>
  <si>
    <t>BEST  SAYAH VS SD</t>
  </si>
  <si>
    <t>BEST SD VS SAYAH</t>
  </si>
  <si>
    <t>DEV SAYAH VS SD</t>
  </si>
  <si>
    <t>DEV SD VS SAYAH</t>
  </si>
  <si>
    <t>BEST SAYAH OVERALL</t>
  </si>
  <si>
    <t>BEST CHAINED OVERALL</t>
  </si>
  <si>
    <t>BEST SD OVERALL</t>
  </si>
  <si>
    <t>DEV CHAINED OVERALL</t>
  </si>
  <si>
    <t>Chained time</t>
  </si>
  <si>
    <t>MAX LINEAR MODELS</t>
  </si>
  <si>
    <t>DEV CHAINED VS LINEAR MODELS</t>
  </si>
  <si>
    <t>BEST SAYAH THAN LM</t>
  </si>
  <si>
    <t>BEST KUBY THAN LM</t>
  </si>
  <si>
    <t>BEST CHAINED THAN LM</t>
  </si>
  <si>
    <t>Instancia</t>
  </si>
  <si>
    <t>GAP vs Gurobi</t>
  </si>
  <si>
    <t>MCM10</t>
  </si>
  <si>
    <t>GAP SD vs MCM</t>
  </si>
  <si>
    <t>Experiment Instance</t>
  </si>
  <si>
    <t>X</t>
  </si>
  <si>
    <t>F1_time</t>
  </si>
  <si>
    <t>F2_time</t>
  </si>
  <si>
    <t>F2_of</t>
  </si>
  <si>
    <t>F1_of</t>
  </si>
  <si>
    <t>F3_of</t>
  </si>
  <si>
    <t>F3_time</t>
  </si>
  <si>
    <t>F1-F2-F3 max</t>
  </si>
  <si>
    <t>DEV F3</t>
  </si>
  <si>
    <t>(en blanco)</t>
  </si>
  <si>
    <t>DEV F3 VS LINEAR MODELS</t>
  </si>
  <si>
    <t>DEV F2 VS LINEAR MODELS</t>
  </si>
  <si>
    <t>DEV F1 VS LINEAR MODELS</t>
  </si>
  <si>
    <t>MAX OVERALL SAYAH, CHAINED, SD, MCM</t>
  </si>
  <si>
    <t>BEST MCM OVERALL</t>
  </si>
  <si>
    <t>DEV MCM OVERALL</t>
  </si>
  <si>
    <t>BGrasp60</t>
  </si>
  <si>
    <t>BGrasp180</t>
  </si>
  <si>
    <t>BGRASP + MCM</t>
  </si>
  <si>
    <t>BEST F3 THAN LM</t>
  </si>
  <si>
    <t>Dev F2</t>
  </si>
  <si>
    <t>Dev Chained</t>
  </si>
  <si>
    <t>Suma de DEV Sayah vs Chained</t>
  </si>
  <si>
    <t>Suma de DEV Chained</t>
  </si>
  <si>
    <t>n</t>
  </si>
  <si>
    <t>(Varios elementos)</t>
  </si>
  <si>
    <t xml:space="preserve"> </t>
  </si>
  <si>
    <t>DEV F3 OVERALL</t>
  </si>
  <si>
    <t>DEV F2 OVERALL</t>
  </si>
  <si>
    <t>BEST F3 OVERALL</t>
  </si>
  <si>
    <t>F2_time_max600</t>
  </si>
  <si>
    <t>F3_time_max600</t>
  </si>
  <si>
    <t>Chained time600</t>
  </si>
  <si>
    <t>MCM Time</t>
  </si>
  <si>
    <t>MCM Total Time</t>
  </si>
  <si>
    <t>Binary Search</t>
  </si>
  <si>
    <t>Step By Step</t>
  </si>
  <si>
    <t>MAX</t>
  </si>
  <si>
    <t>Dev SbS</t>
  </si>
  <si>
    <t>Dev BS</t>
  </si>
  <si>
    <t>Results s5</t>
  </si>
  <si>
    <t>Results s10</t>
  </si>
  <si>
    <t>Results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</si>
</sst>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 applyAlignment="1">
      <alignment horizontal="center"/>
    </xf>
    <xf numFmtId="1" fontId="0" fillId="0" borderId="0" xfId="1" applyNumberFormat="1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0" xfId="0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0" xfId="0" applyFont="1"/>
    <xf numFmtId="10" fontId="1" fillId="0" borderId="0" xfId="1" applyNumberFormat="1" applyFont="1" applyAlignment="1">
      <alignment horizontal="center" vertical="center"/>
    </xf>
    <xf numFmtId="2" fontId="0" fillId="0" borderId="0" xfId="1" applyNumberFormat="1" applyFont="1"/>
    <xf numFmtId="2" fontId="18" fillId="0" borderId="0" xfId="0" applyNumberFormat="1" applyFont="1"/>
    <xf numFmtId="2" fontId="18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'Dynamic table'!$C$48</c:f>
              <c:strCache>
                <c:ptCount val="1"/>
                <c:pt idx="0">
                  <c:v>Dev F2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'Dynamic table'!$B$49:$B$51</c:f>
              <c:numCache>
                <c:formatCode>General</c:formatCode>
                <c:ptCount val="3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</c:numCache>
            </c:numRef>
          </c:cat>
          <c:val>
            <c:numRef>
              <c:f>'Dynamic table'!$C$49:$C$51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16.008155832511346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2-4CDE-9544-40A2F7854F8A}"/>
            </c:ext>
          </c:extLst>
        </c:ser>
        <c:ser>
          <c:idx val="1"/>
          <c:order val="1"/>
          <c:tx>
            <c:strRef>
              <c:f>'Dynamic table'!$D$48</c:f>
              <c:strCache>
                <c:ptCount val="1"/>
                <c:pt idx="0">
                  <c:v>Dev 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'Dynamic table'!$B$49:$B$51</c:f>
              <c:numCache>
                <c:formatCode>General</c:formatCode>
                <c:ptCount val="3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</c:numCache>
            </c:numRef>
          </c:cat>
          <c:val>
            <c:numRef>
              <c:f>'Dynamic table'!$D$49:$D$51</c:f>
              <c:numCache>
                <c:formatCode>0.00%</c:formatCode>
                <c:ptCount val="3"/>
                <c:pt idx="0">
                  <c:v>0.21432443147054125</c:v>
                </c:pt>
                <c:pt idx="1">
                  <c:v>1.0311745897648488</c:v>
                </c:pt>
                <c:pt idx="2">
                  <c:v>1.9802596492582505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2-4CDE-9544-40A2F785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648816"/>
        <c:axId val="1115644496"/>
      </c:lineChart>
      <c:catAx>
        <c:axId val="11156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644496"/>
        <c:crosses val="autoZero"/>
        <c:auto val="1"/>
        <c:lblAlgn val="ctr"/>
        <c:lblOffset val="100"/>
        <c:noMultiLvlLbl val="0"/>
      </c:catAx>
      <c:valAx>
        <c:axId val="11156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6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441006</xdr:colOff>
      <xdr:row>38</xdr:row>
      <xdr:rowOff>132395</xdr:rowOff>
    </xdr:from>
    <xdr:to>
      <xdr:col>7</xdr:col>
      <xdr:colOff>1133474</xdr:colOff>
      <xdr:row>58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ADA930-56C5-40DE-B176-3924BB7C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Rodríguez Uguina" refreshedDate="45716.468246759257" createdVersion="8" refreshedVersion="8" minRefreshableVersion="3" recordCount="238" xr:uid="{B559AAF1-C25B-4261-B7F6-5A37D34BBBC0}">
  <cacheSource type="worksheet">
    <worksheetSource ref="A1:BP1048576" sheet="All Results"/>
  </cacheSource>
  <cacheFields count="68">
    <cacheField name="SET" numFmtId="0">
      <sharedItems containsBlank="1" count="8">
        <s v="GKD 50n"/>
        <s v="GKD 150n"/>
        <s v="GKD 500n"/>
        <s v="MDG 500n"/>
        <s v="RUMG 500n"/>
        <s v="RUMG 1000n"/>
        <s v="RUMG 2000n"/>
        <m/>
      </sharedItems>
    </cacheField>
    <cacheField name="Name" numFmtId="0">
      <sharedItems containsBlank="1"/>
    </cacheField>
    <cacheField name="n" numFmtId="0">
      <sharedItems containsString="0" containsBlank="1" containsNumber="1" containsInteger="1" minValue="50" maxValue="2000" count="6">
        <n v="50"/>
        <n v="150"/>
        <n v="500"/>
        <n v="1000"/>
        <n v="2000"/>
        <m/>
      </sharedItems>
    </cacheField>
    <cacheField name="k" numFmtId="0">
      <sharedItems containsString="0" containsBlank="1" containsNumber="1" containsInteger="1" minValue="2" maxValue="10" count="4">
        <n v="2"/>
        <n v="5"/>
        <n v="10"/>
        <m/>
      </sharedItems>
    </cacheField>
    <cacheField name="Experiment Instance" numFmtId="0">
      <sharedItems containsBlank="1"/>
    </cacheField>
    <cacheField name="F2_time" numFmtId="0">
      <sharedItems containsString="0" containsBlank="1" containsNumber="1" minValue="0.53880620002746504" maxValue="707.69590759277298"/>
    </cacheField>
    <cacheField name="F2_time_max600" numFmtId="0">
      <sharedItems containsString="0" containsBlank="1" containsNumber="1" minValue="0.53880620002746504" maxValue="600"/>
    </cacheField>
    <cacheField name="F2_of" numFmtId="0">
      <sharedItems containsString="0" containsBlank="1" containsNumber="1" minValue="1" maxValue="287.10000000000002"/>
    </cacheField>
    <cacheField name="F1_time" numFmtId="0">
      <sharedItems containsString="0" containsBlank="1" containsNumber="1" minValue="0.59332180023193304" maxValue="1271.7800881862599"/>
    </cacheField>
    <cacheField name="F1_of" numFmtId="0">
      <sharedItems containsString="0" containsBlank="1" containsNumber="1" minValue="0" maxValue="201.5"/>
    </cacheField>
    <cacheField name="F3_time" numFmtId="0">
      <sharedItems containsString="0" containsBlank="1" containsNumber="1" minValue="3.24519538879394" maxValue="736.53288674354496"/>
    </cacheField>
    <cacheField name="F3_time_max600" numFmtId="0">
      <sharedItems containsString="0" containsBlank="1" containsNumber="1" minValue="3.24519538879394" maxValue="600"/>
    </cacheField>
    <cacheField name="F3_of" numFmtId="0">
      <sharedItems containsString="0" containsBlank="1" containsNumber="1" minValue="0.7" maxValue="201.8"/>
    </cacheField>
    <cacheField name="F1-F2-F3 max" numFmtId="0">
      <sharedItems containsString="0" containsBlank="1" containsNumber="1" minValue="7" maxValue="287.10000000000002"/>
    </cacheField>
    <cacheField name="BEST MODEL SAYAH" numFmtId="0">
      <sharedItems containsString="0" containsBlank="1" containsNumber="1" containsInteger="1" minValue="0" maxValue="1"/>
    </cacheField>
    <cacheField name="BEST MODEL KUBY" numFmtId="0">
      <sharedItems containsString="0" containsBlank="1" containsNumber="1" containsInteger="1" minValue="0" maxValue="1"/>
    </cacheField>
    <cacheField name="OPTIMO SAYAH" numFmtId="0">
      <sharedItems containsString="0" containsBlank="1" containsNumber="1" containsInteger="1" minValue="0" maxValue="1"/>
    </cacheField>
    <cacheField name="OPTIMO KUBY" numFmtId="0">
      <sharedItems containsString="0" containsBlank="1" containsNumber="1" containsInteger="1" minValue="0" maxValue="1"/>
    </cacheField>
    <cacheField name="DEVSAYAH" numFmtId="0">
      <sharedItems containsString="0" containsBlank="1" containsNumber="1" minValue="-1" maxValue="0"/>
    </cacheField>
    <cacheField name="DEV KUBY" numFmtId="0">
      <sharedItems containsString="0" containsBlank="1" containsNumber="1" minValue="-1" maxValue="0"/>
    </cacheField>
    <cacheField name="DEV F3" numFmtId="0">
      <sharedItems containsString="0" containsBlank="1" containsNumber="1" minValue="-0.99091940976163451" maxValue="0"/>
    </cacheField>
    <cacheField name="Chained_fo" numFmtId="0">
      <sharedItems containsString="0" containsBlank="1" containsNumber="1" minValue="2" maxValue="393.4"/>
    </cacheField>
    <cacheField name="Chained time" numFmtId="0">
      <sharedItems containsString="0" containsBlank="1" containsNumber="1" minValue="0.75701093673705999" maxValue="600"/>
    </cacheField>
    <cacheField name="Chained time600" numFmtId="0">
      <sharedItems containsString="0" containsBlank="1" containsNumber="1" minValue="0.75701093673705999" maxValue="600"/>
    </cacheField>
    <cacheField name="MAX CHAINED SAYAH" numFmtId="0">
      <sharedItems containsString="0" containsBlank="1" containsNumber="1" minValue="2" maxValue="393.4"/>
    </cacheField>
    <cacheField name="DEV Chained" numFmtId="0">
      <sharedItems containsString="0" containsBlank="1" containsNumber="1" minValue="0" maxValue="0.22360953461975017"/>
    </cacheField>
    <cacheField name="DEV Sayah vs Chained" numFmtId="0">
      <sharedItems containsString="0" containsBlank="1" containsNumber="1" minValue="0" maxValue="1" count="92">
        <n v="0"/>
        <n v="5.1851851851851802E-2"/>
        <n v="6.6115702479338762E-2"/>
        <n v="2.7777777777777842E-2"/>
        <n v="4.3795620437956179E-2"/>
        <n v="6.5040650406504114E-2"/>
        <n v="3.7735849056603807E-2"/>
        <n v="2.2222222222222275E-2"/>
        <n v="4.9999999999999968E-2"/>
        <n v="9.4339622641509101E-3"/>
        <n v="2.9850746268656744E-2"/>
        <n v="3.389830508474579E-2"/>
        <n v="3.7037037037037035E-2"/>
        <n v="5.7851239669421434E-2"/>
        <n v="8.1967213114753808E-3"/>
        <n v="2.941176470588238E-2"/>
        <n v="5.8333333333333272E-2"/>
        <n v="9.7087378640778078E-3"/>
        <n v="4.6296296296296294E-2"/>
        <n v="4.4444444444444418E-2"/>
        <n v="4.1666666666666664E-2"/>
        <n v="1.8518518518518615E-2"/>
        <n v="6.7226890756302574E-2"/>
        <n v="2.2388059701492588E-2"/>
        <n v="9.52380952380949E-3"/>
        <n v="0.5924259467566555"/>
        <n v="0.43380855397148677"/>
        <n v="5.0583657587548667E-2"/>
        <n v="0.39644607843137253"/>
        <n v="0.47537754432042023"/>
        <n v="0.23945267958950978"/>
        <n v="0.29912663755458513"/>
        <n v="9.126466753585398E-2"/>
        <n v="4.4609665427509271E-2"/>
        <n v="0.21216730038022819"/>
        <n v="0.14785992217898822"/>
        <n v="0.30405405405405406"/>
        <n v="0.27000544365813828"/>
        <n v="0.14924242424242426"/>
        <n v="0.20668058455114821"/>
        <n v="0.28373168851195057"/>
        <n v="0.41822429906542058"/>
        <n v="0.17315573770491796"/>
        <n v="0.59651627641347793"/>
        <n v="0.26200466200466194"/>
        <n v="0.46466244725738393"/>
        <n v="0.42740134028294863"/>
        <n v="0.20688405797101447"/>
        <n v="0.23831347387717691"/>
        <n v="3.1664964249233998E-2"/>
        <n v="1.3133208255159396E-2"/>
        <n v="0.12983425414364647"/>
        <n v="0.15625"/>
        <n v="0.5929339477726574"/>
        <n v="0.39690522243713733"/>
        <n v="0.33447098976109219"/>
        <n v="0.5651950718685832"/>
        <n v="8.1367924528301785E-2"/>
        <n v="0.6346795109299741"/>
        <n v="0.26195121951219508"/>
        <n v="0.29501525940996948"/>
        <n v="0.1264150943396227"/>
        <n v="0.49279538904899134"/>
        <n v="0.37481146304675711"/>
        <n v="0.29766141331977625"/>
        <n v="0.1298844248761695"/>
        <n v="0.23523316062176169"/>
        <n v="6.8518518518518576E-2"/>
        <n v="0.59252823631624663"/>
        <n v="0.36604987932421562"/>
        <n v="0.34823977164605135"/>
        <n v="0.3105360443622921"/>
        <n v="0.49893162393162394"/>
        <n v="0.2558139534883721"/>
        <n v="0.10344827586206896"/>
        <n v="3.8461538461538464E-2"/>
        <n v="0.1111111111111111"/>
        <n v="0.08"/>
        <n v="0.1"/>
        <n v="0.14285714285714285"/>
        <n v="0.2857142857142857"/>
        <n v="0.90909090909090906"/>
        <n v="0.53846153846153844"/>
        <n v="0.5"/>
        <n v="0.73333333333333328"/>
        <n v="0.8666666666666667"/>
        <n v="0.625"/>
        <n v="0.46153846153846156"/>
        <n v="0.82608695652173914"/>
        <n v="0.83333333333333337"/>
        <n v="1"/>
        <m/>
      </sharedItems>
    </cacheField>
    <cacheField name="BEST SAYAH AGAINST CHAINED" numFmtId="0">
      <sharedItems containsString="0" containsBlank="1" containsNumber="1" containsInteger="1" minValue="0" maxValue="1"/>
    </cacheField>
    <cacheField name="BEST CHAINED THAN SAYAH" numFmtId="0">
      <sharedItems containsString="0" containsBlank="1" containsNumber="1" containsInteger="1" minValue="0" maxValue="1"/>
    </cacheField>
    <cacheField name="MAX LINEAR MODELS" numFmtId="0">
      <sharedItems containsString="0" containsBlank="1" containsNumber="1" minValue="7" maxValue="393.4"/>
    </cacheField>
    <cacheField name="DEV F2 VS LINEAR MODELS" numFmtId="0">
      <sharedItems containsString="0" containsBlank="1" containsNumber="1" minValue="0" maxValue="1"/>
    </cacheField>
    <cacheField name="DEV F1 VS LINEAR MODELS" numFmtId="0">
      <sharedItems containsString="0" containsBlank="1" containsNumber="1" minValue="0" maxValue="1" count="148">
        <n v="0"/>
        <n v="2.3909145248057718E-3"/>
        <n v="9.9601593625506485E-4"/>
        <n v="6.9333333333333937E-3"/>
        <n v="2.3828435266085098E-3"/>
        <n v="1.8115942028985763E-3"/>
        <n v="6.8823124569871114E-4"/>
        <n v="2.5000000000000356E-3"/>
        <n v="5.3504547886570357E-3"/>
        <n v="5.9880239520954679E-4"/>
        <n v="1.4866204162537729E-3"/>
        <n v="2.6511134676564158E-3"/>
        <n v="9.5890410958904496E-3"/>
        <n v="1.5174506828529366E-3"/>
        <n v="0.1111111111111111"/>
        <n v="0.48780487804878053"/>
        <n v="2.9126213592233077E-2"/>
        <n v="3.2258064516129108E-2"/>
        <n v="0.21311475409836064"/>
        <n v="0.25454545454545463"/>
        <n v="9.4890510948905035E-2"/>
        <n v="0.45967741935483869"/>
        <n v="3.8461538461538491E-2"/>
        <n v="5.3191489361702128E-2"/>
        <n v="0.17213114754098358"/>
        <n v="0.4144144144144144"/>
        <n v="9.6296296296296352E-2"/>
        <n v="0.19354838709677422"/>
        <n v="3.2608695652173801E-2"/>
        <n v="0.11570247933884301"/>
        <n v="0.38679245283018865"/>
        <n v="0.12686567164179113"/>
        <n v="0.4576271186440678"/>
        <n v="1.9607843137254832E-2"/>
        <n v="2.1739130434782532E-2"/>
        <n v="8.3333333333333329E-2"/>
        <n v="0.48113207547169812"/>
        <n v="8.8888888888888837E-2"/>
        <n v="0.42148760330578511"/>
        <n v="1.9417475728155442E-2"/>
        <n v="0.15573770491803268"/>
        <n v="0.44954128440366975"/>
        <n v="0.12499999999999994"/>
        <n v="0.1166666666666667"/>
        <n v="9.7087378640778078E-3"/>
        <n v="6.4516129032258215E-2"/>
        <n v="0.14876033057851232"/>
        <n v="0.16666666666666671"/>
        <n v="0.5083333333333333"/>
        <n v="4.3010752688172081E-2"/>
        <n v="0.20000000000000004"/>
        <n v="0.27522935779816515"/>
        <n v="0.15328467153284669"/>
        <n v="0.47967479674796748"/>
        <n v="3.191489361702135E-2"/>
        <n v="0.16393442622950821"/>
        <n v="0.13888888888888887"/>
        <n v="0.14814814814814814"/>
        <n v="8.4033613445378144E-2"/>
        <n v="5.3763440860215048E-2"/>
        <n v="0.15833333333333335"/>
        <n v="0.2018348623853212"/>
        <n v="9.7014925373134372E-2"/>
        <n v="0.49586776859504134"/>
        <n v="6.7961165048543784E-2"/>
        <n v="0.39047619047619042"/>
        <n v="0.87739032620922386"/>
        <n v="0.99877800407331974"/>
        <n v="0.10121012101210124"/>
        <n v="9.1439688715953232E-2"/>
        <n v="0.20036764705882348"/>
        <n v="0.74326986211424828"/>
        <n v="0.85670847586469023"/>
        <n v="0.85152838427947597"/>
        <n v="0.13382899628252781"/>
        <n v="0.19999999999999998"/>
        <n v="0.77322635135135143"/>
        <n v="0.96570495372890575"/>
        <n v="4.3050430504305043E-2"/>
        <n v="0.11371841155234652"/>
        <n v="0.95909090909090899"/>
        <n v="0.76096033402922769"/>
        <n v="0.9259830377794912"/>
        <n v="0.98663426488456873"/>
        <n v="0.1293984108967082"/>
        <n v="0.19216417910447769"/>
        <n v="0.26401869158878499"/>
        <n v="0.86885245901639352"/>
        <n v="0.74957167332952601"/>
        <n v="0.9939393939393939"/>
        <n v="0.11267605633802827"/>
        <n v="0.12310606060606061"/>
        <n v="0.22573839662447248"/>
        <n v="0.51600893521965752"/>
        <n v="0.99818840579710144"/>
        <n v="0.99175068744271311"/>
        <n v="0.20020429009193061"/>
        <n v="0.18949343339587232"/>
        <n v="0.26657458563535913"/>
        <n v="0.5625"/>
        <n v="0.91935483870967738"/>
        <n v="0.92147001934235973"/>
        <n v="0.15017064846416384"/>
        <n v="0.11155378486055779"/>
        <n v="0.35574948665297745"/>
        <n v="0.96665431641348643"/>
        <n v="0.89902439024390246"/>
        <n v="0.15869786368260422"/>
        <n v="0.21509433962264149"/>
        <n v="0.54610951008645525"/>
        <n v="0.73453996983408743"/>
        <n v="0.8164717844433147"/>
        <n v="0.74133186571271326"/>
        <n v="0.16994818652849747"/>
        <n v="0.1185185185185185"/>
        <n v="0.51476976542137265"/>
        <n v="0.85197103781174588"/>
        <n v="0.95541623127830022"/>
        <n v="0.83349191246431964"/>
        <n v="0.11225658648339058"/>
        <n v="0.12199630314232904"/>
        <n v="0.6185897435897435"/>
        <n v="0.92674418604651165"/>
        <n v="7.1428571428571425E-2"/>
        <n v="0.18181818181818182"/>
        <n v="0.31818181818181818"/>
        <n v="0.35294117647058826"/>
        <n v="0.38709677419354838"/>
        <n v="0.25"/>
        <n v="0.23076923076923078"/>
        <n v="0.47619047619047616"/>
        <n v="0.72727272727272729"/>
        <n v="0.77777777777777779"/>
        <n v="0.11764705882352941"/>
        <n v="0.20833333333333334"/>
        <n v="0.36842105263157893"/>
        <n v="0.67741935483870963"/>
        <n v="0.68"/>
        <n v="0.75"/>
        <n v="0.8"/>
        <n v="1"/>
        <n v="0.6428571428571429"/>
        <n v="0.36363636363636365"/>
        <n v="0.72222222222222221"/>
        <n v="0.61538461538461542"/>
        <n v="0.95652173913043481"/>
        <n v="0.94444444444444442"/>
        <m/>
      </sharedItems>
    </cacheField>
    <cacheField name="DEV CHAINED VS LINEAR MODELS" numFmtId="0">
      <sharedItems containsString="0" containsBlank="1" containsNumber="1" minValue="0" maxValue="0.75"/>
    </cacheField>
    <cacheField name="DEV F3 VS LINEAR MODELS" numFmtId="0">
      <sharedItems containsString="0" containsBlank="1" containsNumber="1" minValue="0" maxValue="0.99126637554585151"/>
    </cacheField>
    <cacheField name="BEST SAYAH THAN LM" numFmtId="0">
      <sharedItems containsString="0" containsBlank="1" containsNumber="1" containsInteger="1" minValue="0" maxValue="1"/>
    </cacheField>
    <cacheField name="BEST KUBY THAN LM" numFmtId="0">
      <sharedItems containsString="0" containsBlank="1" containsNumber="1" containsInteger="1" minValue="0" maxValue="1"/>
    </cacheField>
    <cacheField name="BEST F3 THAN LM" numFmtId="0">
      <sharedItems containsString="0" containsBlank="1" containsNumber="1" containsInteger="1" minValue="0" maxValue="1"/>
    </cacheField>
    <cacheField name="BEST CHAINED THAN LM" numFmtId="0">
      <sharedItems containsString="0" containsBlank="1" containsNumber="1" containsInteger="1" minValue="0" maxValue="1"/>
    </cacheField>
    <cacheField name="Bias_time" numFmtId="0">
      <sharedItems containsString="0" containsBlank="1" containsNumber="1" containsInteger="1" minValue="60" maxValue="60"/>
    </cacheField>
    <cacheField name="Bias_fo" numFmtId="0">
      <sharedItems containsString="0" containsBlank="1" containsNumber="1" minValue="6" maxValue="491.7"/>
    </cacheField>
    <cacheField name="BiasByGroup_time" numFmtId="0">
      <sharedItems containsString="0" containsBlank="1" containsNumber="1" containsInteger="1" minValue="5" maxValue="60"/>
    </cacheField>
    <cacheField name="BiasByGroup_fo" numFmtId="0">
      <sharedItems containsString="0" containsBlank="1" containsNumber="1" minValue="6" maxValue="483.4"/>
    </cacheField>
    <cacheField name="GAP Gurobi-Bias" numFmtId="10">
      <sharedItems containsString="0" containsBlank="1" containsNumber="1" minValue="-3.7860040567951314" maxValue="0.16044776119402987"/>
    </cacheField>
    <cacheField name="GAP Gurobi-BiasByGroup" numFmtId="10">
      <sharedItems containsString="0" containsBlank="1" containsNumber="1" minValue="-3.7636916835699803" maxValue="0.15671641791044774"/>
    </cacheField>
    <cacheField name="Bias vs BiasByGroup" numFmtId="0">
      <sharedItems containsBlank="1"/>
    </cacheField>
    <cacheField name="MAX SAYAH SD" numFmtId="0">
      <sharedItems containsString="0" containsBlank="1" containsNumber="1" minValue="6" maxValue="491.7"/>
    </cacheField>
    <cacheField name="BEST  SAYAH VS SD" numFmtId="0">
      <sharedItems containsString="0" containsBlank="1" containsNumber="1" containsInteger="1" minValue="0" maxValue="1"/>
    </cacheField>
    <cacheField name="BEST SD VS SAYAH" numFmtId="0">
      <sharedItems containsString="0" containsBlank="1" containsNumber="1" containsInteger="1" minValue="0" maxValue="1"/>
    </cacheField>
    <cacheField name="DEV SAYAH VS SD" numFmtId="0">
      <sharedItems containsString="0" containsBlank="1" containsNumber="1" minValue="0" maxValue="1"/>
    </cacheField>
    <cacheField name="DEV SD VS SAYAH" numFmtId="0">
      <sharedItems containsString="0" containsBlank="1" containsNumber="1" minValue="0" maxValue="0.16044776119402987"/>
    </cacheField>
    <cacheField name="MAX SD VS CHAINED" numFmtId="0">
      <sharedItems containsString="0" containsBlank="1" containsNumber="1" minValue="6" maxValue="491.7"/>
    </cacheField>
    <cacheField name="DEV SD VS CHAINED" numFmtId="0">
      <sharedItems containsString="0" containsBlank="1" containsNumber="1" minValue="0" maxValue="0.1875"/>
    </cacheField>
    <cacheField name="DEV CHAINED VS SD" numFmtId="0">
      <sharedItems containsString="0" containsBlank="1" containsNumber="1" minValue="0" maxValue="0.83333333333333337"/>
    </cacheField>
    <cacheField name="MCM Time" numFmtId="2">
      <sharedItems containsString="0" containsBlank="1" containsNumber="1" containsInteger="1" minValue="0" maxValue="150"/>
    </cacheField>
    <cacheField name="MCM Total Time" numFmtId="2">
      <sharedItems containsString="0" containsBlank="1" containsNumber="1" containsInteger="1" minValue="60" maxValue="210"/>
    </cacheField>
    <cacheField name="MCM10" numFmtId="0">
      <sharedItems containsString="0" containsBlank="1" containsNumber="1" minValue="6" maxValue="496.4"/>
    </cacheField>
    <cacheField name="GAP SD vs MCM" numFmtId="0">
      <sharedItems containsString="0" containsBlank="1" containsNumber="1" minValue="0" maxValue="0.125"/>
    </cacheField>
    <cacheField name="MAX OVERALL SAYAH, CHAINED, SD, MCM" numFmtId="0">
      <sharedItems containsString="0" containsBlank="1" containsNumber="1" minValue="7" maxValue="496.4"/>
    </cacheField>
    <cacheField name="BEST F3 OVERALL" numFmtId="0">
      <sharedItems containsString="0" containsBlank="1" containsNumber="1" containsInteger="1" minValue="0" maxValue="1"/>
    </cacheField>
    <cacheField name="BEST SAYAH OVERALL" numFmtId="0">
      <sharedItems containsString="0" containsBlank="1" containsNumber="1" containsInteger="1" minValue="0" maxValue="1"/>
    </cacheField>
    <cacheField name="BEST CHAINED OVERALL" numFmtId="0">
      <sharedItems containsString="0" containsBlank="1" containsNumber="1" containsInteger="1" minValue="0" maxValue="1"/>
    </cacheField>
    <cacheField name="BEST SD OVERALL" numFmtId="0">
      <sharedItems containsString="0" containsBlank="1" containsNumber="1" containsInteger="1" minValue="0" maxValue="1"/>
    </cacheField>
    <cacheField name="BEST MCM OVERALL" numFmtId="0">
      <sharedItems containsString="0" containsBlank="1" containsNumber="1" containsInteger="1" minValue="0" maxValue="1"/>
    </cacheField>
    <cacheField name="DEV F3 OVERALL" numFmtId="0">
      <sharedItems containsString="0" containsBlank="1" containsNumber="1" minValue="0" maxValue="0.99382143960457214"/>
    </cacheField>
    <cacheField name="DEV F2 OVERALL" numFmtId="0">
      <sharedItems containsString="0" containsBlank="1" containsNumber="1" minValue="0" maxValue="1"/>
    </cacheField>
    <cacheField name="DEV CHAINED OVERALL" numFmtId="0">
      <sharedItems containsString="0" containsBlank="1" containsNumber="1" minValue="0" maxValue="0.84615384615384615"/>
    </cacheField>
    <cacheField name="DEV SD OVERALL" numFmtId="0">
      <sharedItems containsString="0" containsBlank="1" containsNumber="1" minValue="0" maxValue="0.1875"/>
    </cacheField>
    <cacheField name="DEV MCM OVERALL" numFmtId="0">
      <sharedItems containsString="0" containsBlank="1" containsNumber="1" minValue="0" maxValue="0.146341463414634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x v="0"/>
    <s v="GKD-b_11_n50_2_20.txt"/>
    <x v="0"/>
    <x v="0"/>
    <m/>
    <n v="0.96114444732666005"/>
    <n v="0.96114444732666005"/>
    <n v="161.30000000000001"/>
    <n v="2.6825821399688698"/>
    <n v="161.30000000000001"/>
    <n v="5.10988020896911"/>
    <n v="5.10988020896911"/>
    <n v="161.30000000000001"/>
    <n v="161.30000000000001"/>
    <n v="1"/>
    <n v="1"/>
    <n v="1"/>
    <n v="1"/>
    <n v="0"/>
    <n v="0"/>
    <n v="0"/>
    <n v="157.19999999999999"/>
    <n v="1.1769430637359599"/>
    <n v="1.1769430637359599"/>
    <n v="161.30000000000001"/>
    <n v="2.541847489150665E-2"/>
    <x v="0"/>
    <n v="1"/>
    <n v="0"/>
    <n v="161.30000000000001"/>
    <n v="0"/>
    <x v="0"/>
    <n v="2.541847489150665E-2"/>
    <n v="0"/>
    <n v="1"/>
    <n v="1"/>
    <n v="1"/>
    <n v="0"/>
    <n v="60"/>
    <n v="161.30000000000001"/>
    <n v="5"/>
    <n v="161.30000000000001"/>
    <n v="0"/>
    <n v="0"/>
    <s v="Igual"/>
    <n v="161.30000000000001"/>
    <n v="1"/>
    <n v="1"/>
    <n v="0"/>
    <n v="0"/>
    <n v="161.30000000000001"/>
    <n v="0"/>
    <n v="2.541847489150665E-2"/>
    <n v="0"/>
    <n v="60"/>
    <n v="161.30000000000001"/>
    <n v="0"/>
    <n v="161.30000000000001"/>
    <n v="1"/>
    <n v="1"/>
    <n v="0"/>
    <n v="1"/>
    <n v="1"/>
    <n v="0"/>
    <n v="0"/>
    <n v="2.541847489150665E-2"/>
    <n v="0"/>
    <n v="0"/>
  </r>
  <r>
    <x v="0"/>
    <s v="GKD-b_11_n50_2_30.txt"/>
    <x v="0"/>
    <x v="0"/>
    <m/>
    <n v="2.4401485919952299"/>
    <n v="2.4401485919952299"/>
    <n v="147.30000000000001"/>
    <n v="1.6123478412628101"/>
    <n v="147.30000000000001"/>
    <n v="4.5113978385925204"/>
    <n v="4.5113978385925204"/>
    <n v="147.30000000000001"/>
    <n v="147.30000000000001"/>
    <n v="1"/>
    <n v="1"/>
    <n v="1"/>
    <n v="1"/>
    <n v="0"/>
    <n v="0"/>
    <n v="0"/>
    <n v="147.30000000000001"/>
    <n v="1.26649165153503"/>
    <n v="1.26649165153503"/>
    <n v="147.30000000000001"/>
    <n v="0"/>
    <x v="0"/>
    <n v="1"/>
    <n v="1"/>
    <n v="147.30000000000001"/>
    <n v="0"/>
    <x v="0"/>
    <n v="0"/>
    <n v="0"/>
    <n v="1"/>
    <n v="1"/>
    <n v="1"/>
    <n v="1"/>
    <n v="60"/>
    <n v="147.30000000000001"/>
    <n v="5"/>
    <n v="147.30000000000001"/>
    <n v="0"/>
    <n v="0"/>
    <s v="Igual"/>
    <n v="147.30000000000001"/>
    <n v="1"/>
    <n v="1"/>
    <n v="0"/>
    <n v="0"/>
    <n v="147.30000000000001"/>
    <n v="0"/>
    <n v="0"/>
    <n v="0"/>
    <n v="60"/>
    <n v="147.30000000000001"/>
    <n v="0"/>
    <n v="147.30000000000001"/>
    <n v="1"/>
    <n v="1"/>
    <n v="1"/>
    <n v="1"/>
    <n v="1"/>
    <n v="0"/>
    <n v="0"/>
    <n v="0"/>
    <n v="0"/>
    <n v="0"/>
  </r>
  <r>
    <x v="0"/>
    <s v="GKD-b_12_n50_2_20.txt"/>
    <x v="0"/>
    <x v="0"/>
    <m/>
    <n v="1.111328125"/>
    <n v="1.111328125"/>
    <n v="192.2"/>
    <n v="1.0059239864349301"/>
    <n v="192.2"/>
    <n v="3.3163201808929399"/>
    <n v="3.3163201808929399"/>
    <n v="192.2"/>
    <n v="192.2"/>
    <n v="1"/>
    <n v="1"/>
    <n v="1"/>
    <n v="1"/>
    <n v="0"/>
    <n v="0"/>
    <n v="0"/>
    <n v="189.1"/>
    <n v="0.97393441200256303"/>
    <n v="0.97393441200256303"/>
    <n v="192.2"/>
    <n v="1.6129032258064488E-2"/>
    <x v="0"/>
    <n v="1"/>
    <n v="0"/>
    <n v="192.2"/>
    <n v="0"/>
    <x v="0"/>
    <n v="1.6129032258064488E-2"/>
    <n v="0"/>
    <n v="1"/>
    <n v="1"/>
    <n v="1"/>
    <n v="0"/>
    <n v="60"/>
    <n v="192.2"/>
    <n v="5"/>
    <n v="192.2"/>
    <n v="0"/>
    <n v="0"/>
    <s v="Igual"/>
    <n v="192.2"/>
    <n v="1"/>
    <n v="1"/>
    <n v="0"/>
    <n v="0"/>
    <n v="192.2"/>
    <n v="0"/>
    <n v="1.6129032258064488E-2"/>
    <n v="0"/>
    <n v="60"/>
    <n v="192.2"/>
    <n v="0"/>
    <n v="192.2"/>
    <n v="1"/>
    <n v="1"/>
    <n v="0"/>
    <n v="1"/>
    <n v="1"/>
    <n v="0"/>
    <n v="0"/>
    <n v="1.6129032258064488E-2"/>
    <n v="0"/>
    <n v="0"/>
  </r>
  <r>
    <x v="0"/>
    <s v="GKD-b_12_n50_2_30.txt"/>
    <x v="0"/>
    <x v="0"/>
    <m/>
    <n v="1.7213337421417201"/>
    <n v="1.7213337421417201"/>
    <n v="178.5"/>
    <n v="1.4703245162963801"/>
    <n v="178.5"/>
    <n v="4.8192019462585396"/>
    <n v="4.8192019462585396"/>
    <n v="178.5"/>
    <n v="178.5"/>
    <n v="1"/>
    <n v="1"/>
    <n v="1"/>
    <n v="1"/>
    <n v="0"/>
    <n v="0"/>
    <n v="0"/>
    <n v="174.3"/>
    <n v="1.2926840782165501"/>
    <n v="1.2926840782165501"/>
    <n v="178.5"/>
    <n v="2.352941176470582E-2"/>
    <x v="0"/>
    <n v="1"/>
    <n v="0"/>
    <n v="178.5"/>
    <n v="0"/>
    <x v="0"/>
    <n v="2.352941176470582E-2"/>
    <n v="0"/>
    <n v="1"/>
    <n v="1"/>
    <n v="1"/>
    <n v="0"/>
    <n v="60"/>
    <n v="178.5"/>
    <n v="5"/>
    <n v="178.5"/>
    <n v="0"/>
    <n v="0"/>
    <s v="Igual"/>
    <n v="178.5"/>
    <n v="1"/>
    <n v="1"/>
    <n v="0"/>
    <n v="0"/>
    <n v="178.5"/>
    <n v="0"/>
    <n v="2.352941176470582E-2"/>
    <n v="0"/>
    <n v="60"/>
    <n v="178.5"/>
    <n v="0"/>
    <n v="178.5"/>
    <n v="1"/>
    <n v="1"/>
    <n v="0"/>
    <n v="1"/>
    <n v="1"/>
    <n v="0"/>
    <n v="0"/>
    <n v="2.352941176470582E-2"/>
    <n v="0"/>
    <n v="0"/>
  </r>
  <r>
    <x v="0"/>
    <s v="GKD-b_13_n50_2_20.txt"/>
    <x v="0"/>
    <x v="0"/>
    <m/>
    <n v="1.6643974781036299"/>
    <n v="1.6643974781036299"/>
    <n v="111.8"/>
    <n v="1.06218481063842"/>
    <n v="111.8"/>
    <n v="6.2483024597167898"/>
    <n v="6.2483024597167898"/>
    <n v="111.8"/>
    <n v="111.8"/>
    <n v="1"/>
    <n v="1"/>
    <n v="1"/>
    <n v="1"/>
    <n v="0"/>
    <n v="0"/>
    <n v="0"/>
    <n v="111.4"/>
    <n v="1.07134914398193"/>
    <n v="1.07134914398193"/>
    <n v="111.8"/>
    <n v="3.5778175313058271E-3"/>
    <x v="0"/>
    <n v="1"/>
    <n v="0"/>
    <n v="111.8"/>
    <n v="0"/>
    <x v="0"/>
    <n v="3.5778175313058271E-3"/>
    <n v="0"/>
    <n v="1"/>
    <n v="1"/>
    <n v="1"/>
    <n v="0"/>
    <n v="60"/>
    <n v="111.8"/>
    <n v="5"/>
    <n v="111.8"/>
    <n v="0"/>
    <n v="0"/>
    <s v="Igual"/>
    <n v="111.8"/>
    <n v="1"/>
    <n v="1"/>
    <n v="0"/>
    <n v="0"/>
    <n v="111.8"/>
    <n v="0"/>
    <n v="3.5778175313058271E-3"/>
    <n v="0"/>
    <n v="60"/>
    <n v="111.8"/>
    <n v="0"/>
    <n v="111.8"/>
    <n v="1"/>
    <n v="1"/>
    <n v="0"/>
    <n v="1"/>
    <n v="1"/>
    <n v="0"/>
    <n v="0"/>
    <n v="3.5778175313058271E-3"/>
    <n v="0"/>
    <n v="0"/>
  </r>
  <r>
    <x v="0"/>
    <s v="GKD-b_13_n50_2_30.txt"/>
    <x v="0"/>
    <x v="0"/>
    <m/>
    <n v="3.62784552574157"/>
    <n v="3.62784552574157"/>
    <n v="98.7"/>
    <n v="1.34396123886108"/>
    <n v="98.7"/>
    <n v="6.3143494129180899"/>
    <n v="6.3143494129180899"/>
    <n v="98.7"/>
    <n v="98.7"/>
    <n v="1"/>
    <n v="1"/>
    <n v="1"/>
    <n v="1"/>
    <n v="0"/>
    <n v="0"/>
    <n v="0"/>
    <n v="98.7"/>
    <n v="1.3497509956359801"/>
    <n v="1.3497509956359801"/>
    <n v="98.7"/>
    <n v="0"/>
    <x v="0"/>
    <n v="1"/>
    <n v="1"/>
    <n v="98.7"/>
    <n v="0"/>
    <x v="0"/>
    <n v="0"/>
    <n v="0"/>
    <n v="1"/>
    <n v="1"/>
    <n v="1"/>
    <n v="1"/>
    <n v="60"/>
    <n v="98.7"/>
    <n v="5"/>
    <n v="98.7"/>
    <n v="0"/>
    <n v="0"/>
    <s v="Igual"/>
    <n v="98.7"/>
    <n v="1"/>
    <n v="1"/>
    <n v="0"/>
    <n v="0"/>
    <n v="98.7"/>
    <n v="0"/>
    <n v="0"/>
    <n v="0"/>
    <n v="60"/>
    <n v="98.7"/>
    <n v="0"/>
    <n v="98.7"/>
    <n v="1"/>
    <n v="1"/>
    <n v="1"/>
    <n v="1"/>
    <n v="1"/>
    <n v="0"/>
    <n v="0"/>
    <n v="0"/>
    <n v="0"/>
    <n v="0"/>
  </r>
  <r>
    <x v="0"/>
    <s v="GKD-b_14_n50_2_20.txt"/>
    <x v="0"/>
    <x v="0"/>
    <m/>
    <n v="2.1131563186645499"/>
    <n v="2.1131563186645499"/>
    <n v="104.9"/>
    <n v="1.2145028114318801"/>
    <n v="104.9"/>
    <n v="3.4653642177581698"/>
    <n v="3.4653642177581698"/>
    <n v="104.9"/>
    <n v="104.9"/>
    <n v="1"/>
    <n v="1"/>
    <n v="1"/>
    <n v="1"/>
    <n v="0"/>
    <n v="0"/>
    <n v="0"/>
    <n v="104.9"/>
    <n v="1.23098516464233"/>
    <n v="1.23098516464233"/>
    <n v="104.9"/>
    <n v="0"/>
    <x v="0"/>
    <n v="1"/>
    <n v="1"/>
    <n v="104.9"/>
    <n v="0"/>
    <x v="0"/>
    <n v="0"/>
    <n v="0"/>
    <n v="1"/>
    <n v="1"/>
    <n v="1"/>
    <n v="1"/>
    <n v="60"/>
    <n v="104.9"/>
    <n v="5"/>
    <n v="104.9"/>
    <n v="0"/>
    <n v="0"/>
    <s v="Igual"/>
    <n v="104.9"/>
    <n v="1"/>
    <n v="1"/>
    <n v="0"/>
    <n v="0"/>
    <n v="104.9"/>
    <n v="0"/>
    <n v="0"/>
    <n v="0"/>
    <n v="60"/>
    <n v="104.9"/>
    <n v="0"/>
    <n v="104.9"/>
    <n v="1"/>
    <n v="1"/>
    <n v="1"/>
    <n v="1"/>
    <n v="1"/>
    <n v="0"/>
    <n v="0"/>
    <n v="0"/>
    <n v="0"/>
    <n v="0"/>
  </r>
  <r>
    <x v="0"/>
    <s v="GKD-b_14_n50_2_30.txt"/>
    <x v="0"/>
    <x v="0"/>
    <m/>
    <n v="1.8362574577331501"/>
    <n v="1.8362574577331501"/>
    <n v="91.5"/>
    <n v="2.0815119743347101"/>
    <n v="91.5"/>
    <n v="4.0265238285064697"/>
    <n v="4.0265238285064697"/>
    <n v="91.5"/>
    <n v="91.5"/>
    <n v="1"/>
    <n v="1"/>
    <n v="1"/>
    <n v="1"/>
    <n v="0"/>
    <n v="0"/>
    <n v="0"/>
    <n v="87.3"/>
    <n v="1.19352006912231"/>
    <n v="1.19352006912231"/>
    <n v="91.5"/>
    <n v="4.5901639344262328E-2"/>
    <x v="0"/>
    <n v="1"/>
    <n v="0"/>
    <n v="91.5"/>
    <n v="0"/>
    <x v="0"/>
    <n v="4.5901639344262328E-2"/>
    <n v="0"/>
    <n v="1"/>
    <n v="1"/>
    <n v="1"/>
    <n v="0"/>
    <n v="60"/>
    <n v="91.5"/>
    <n v="5"/>
    <n v="91.5"/>
    <n v="0"/>
    <n v="0"/>
    <s v="Igual"/>
    <n v="91.5"/>
    <n v="1"/>
    <n v="1"/>
    <n v="0"/>
    <n v="0"/>
    <n v="91.5"/>
    <n v="0"/>
    <n v="4.5901639344262328E-2"/>
    <n v="0"/>
    <n v="60"/>
    <n v="91.5"/>
    <n v="0"/>
    <n v="91.5"/>
    <n v="1"/>
    <n v="1"/>
    <n v="0"/>
    <n v="1"/>
    <n v="1"/>
    <n v="0"/>
    <n v="0"/>
    <n v="4.5901639344262328E-2"/>
    <n v="0"/>
    <n v="0"/>
  </r>
  <r>
    <x v="0"/>
    <s v="GKD-b_15_n50_2_20.txt"/>
    <x v="0"/>
    <x v="0"/>
    <m/>
    <n v="0.53880620002746504"/>
    <n v="0.53880620002746504"/>
    <n v="166.4"/>
    <n v="1.7620613574981601"/>
    <n v="166.4"/>
    <n v="6.5180814266204798"/>
    <n v="6.5180814266204798"/>
    <n v="166.4"/>
    <n v="166.4"/>
    <n v="1"/>
    <n v="1"/>
    <n v="1"/>
    <n v="1"/>
    <n v="0"/>
    <n v="0"/>
    <n v="0"/>
    <n v="162.1"/>
    <n v="1.33941102027893"/>
    <n v="1.33941102027893"/>
    <n v="166.4"/>
    <n v="2.5841346153846222E-2"/>
    <x v="0"/>
    <n v="1"/>
    <n v="0"/>
    <n v="166.4"/>
    <n v="0"/>
    <x v="0"/>
    <n v="2.5841346153846222E-2"/>
    <n v="0"/>
    <n v="1"/>
    <n v="1"/>
    <n v="1"/>
    <n v="0"/>
    <n v="60"/>
    <n v="166.4"/>
    <n v="5"/>
    <n v="166.4"/>
    <n v="0"/>
    <n v="0"/>
    <s v="Igual"/>
    <n v="166.4"/>
    <n v="1"/>
    <n v="1"/>
    <n v="0"/>
    <n v="0"/>
    <n v="166.4"/>
    <n v="0"/>
    <n v="2.5841346153846222E-2"/>
    <n v="0"/>
    <n v="60"/>
    <n v="166.4"/>
    <n v="0"/>
    <n v="166.4"/>
    <n v="1"/>
    <n v="1"/>
    <n v="0"/>
    <n v="1"/>
    <n v="1"/>
    <n v="0"/>
    <n v="0"/>
    <n v="2.5841346153846222E-2"/>
    <n v="0"/>
    <n v="0"/>
  </r>
  <r>
    <x v="0"/>
    <s v="GKD-b_15_n50_2_30.txt"/>
    <x v="0"/>
    <x v="0"/>
    <m/>
    <n v="1.7505683898925699"/>
    <n v="1.7505683898925699"/>
    <n v="155.80000000000001"/>
    <n v="1.22058200836181"/>
    <n v="155.80000000000001"/>
    <n v="6.5983264446258501"/>
    <n v="6.5983264446258501"/>
    <n v="155.80000000000001"/>
    <n v="155.80000000000001"/>
    <n v="1"/>
    <n v="1"/>
    <n v="1"/>
    <n v="1"/>
    <n v="0"/>
    <n v="0"/>
    <n v="0"/>
    <n v="155.80000000000001"/>
    <n v="1.1064922809600799"/>
    <n v="1.1064922809600799"/>
    <n v="155.80000000000001"/>
    <n v="0"/>
    <x v="0"/>
    <n v="1"/>
    <n v="1"/>
    <n v="155.80000000000001"/>
    <n v="0"/>
    <x v="0"/>
    <n v="0"/>
    <n v="0"/>
    <n v="1"/>
    <n v="1"/>
    <n v="1"/>
    <n v="1"/>
    <n v="60"/>
    <n v="155.80000000000001"/>
    <n v="5"/>
    <n v="155.80000000000001"/>
    <n v="0"/>
    <n v="0"/>
    <s v="Igual"/>
    <n v="155.80000000000001"/>
    <n v="1"/>
    <n v="1"/>
    <n v="0"/>
    <n v="0"/>
    <n v="155.80000000000001"/>
    <n v="0"/>
    <n v="0"/>
    <n v="0"/>
    <n v="60"/>
    <n v="155.80000000000001"/>
    <n v="0"/>
    <n v="155.80000000000001"/>
    <n v="1"/>
    <n v="1"/>
    <n v="1"/>
    <n v="1"/>
    <n v="1"/>
    <n v="0"/>
    <n v="0"/>
    <n v="0"/>
    <n v="0"/>
    <n v="0"/>
  </r>
  <r>
    <x v="0"/>
    <s v="GKD-b_16_n50_2_20.txt"/>
    <x v="0"/>
    <x v="0"/>
    <m/>
    <n v="1.2361097335815401"/>
    <n v="1.2361097335815401"/>
    <n v="98.8"/>
    <n v="0.85350060462951605"/>
    <n v="98.8"/>
    <n v="4.4523642063140798"/>
    <n v="4.4523642063140798"/>
    <n v="98.8"/>
    <n v="98.8"/>
    <n v="1"/>
    <n v="1"/>
    <n v="1"/>
    <n v="1"/>
    <n v="0"/>
    <n v="0"/>
    <n v="0"/>
    <n v="98.8"/>
    <n v="1.40691041946411"/>
    <n v="1.40691041946411"/>
    <n v="98.8"/>
    <n v="0"/>
    <x v="0"/>
    <n v="1"/>
    <n v="1"/>
    <n v="98.8"/>
    <n v="0"/>
    <x v="0"/>
    <n v="0"/>
    <n v="0"/>
    <n v="1"/>
    <n v="1"/>
    <n v="1"/>
    <n v="1"/>
    <n v="60"/>
    <n v="98.8"/>
    <n v="5"/>
    <n v="98.8"/>
    <n v="0"/>
    <n v="0"/>
    <s v="Igual"/>
    <n v="98.8"/>
    <n v="1"/>
    <n v="1"/>
    <n v="0"/>
    <n v="0"/>
    <n v="98.8"/>
    <n v="0"/>
    <n v="0"/>
    <n v="0"/>
    <n v="60"/>
    <n v="98.8"/>
    <n v="0"/>
    <n v="98.8"/>
    <n v="1"/>
    <n v="1"/>
    <n v="1"/>
    <n v="1"/>
    <n v="1"/>
    <n v="0"/>
    <n v="0"/>
    <n v="0"/>
    <n v="0"/>
    <n v="0"/>
  </r>
  <r>
    <x v="0"/>
    <s v="GKD-b_16_n50_2_30.txt"/>
    <x v="0"/>
    <x v="0"/>
    <m/>
    <n v="1.3350644111633301"/>
    <n v="1.3350644111633301"/>
    <n v="78.900000000000006"/>
    <n v="0.97152018547058105"/>
    <n v="78.900000000000006"/>
    <n v="6.14393854141235"/>
    <n v="6.14393854141235"/>
    <n v="78.900000000000006"/>
    <n v="78.900000000000006"/>
    <n v="1"/>
    <n v="1"/>
    <n v="1"/>
    <n v="1"/>
    <n v="0"/>
    <n v="0"/>
    <n v="0"/>
    <n v="77"/>
    <n v="1.6103992462158201"/>
    <n v="1.6103992462158201"/>
    <n v="78.900000000000006"/>
    <n v="2.4081115335868257E-2"/>
    <x v="0"/>
    <n v="1"/>
    <n v="0"/>
    <n v="78.900000000000006"/>
    <n v="0"/>
    <x v="0"/>
    <n v="2.4081115335868257E-2"/>
    <n v="0"/>
    <n v="1"/>
    <n v="1"/>
    <n v="1"/>
    <n v="0"/>
    <n v="60"/>
    <n v="78.900000000000006"/>
    <n v="5"/>
    <n v="78.900000000000006"/>
    <n v="0"/>
    <n v="0"/>
    <s v="Igual"/>
    <n v="78.900000000000006"/>
    <n v="1"/>
    <n v="1"/>
    <n v="0"/>
    <n v="0"/>
    <n v="78.900000000000006"/>
    <n v="0"/>
    <n v="2.4081115335868257E-2"/>
    <n v="0"/>
    <n v="60"/>
    <n v="78.900000000000006"/>
    <n v="0"/>
    <n v="78.900000000000006"/>
    <n v="1"/>
    <n v="1"/>
    <n v="0"/>
    <n v="1"/>
    <n v="1"/>
    <n v="0"/>
    <n v="0"/>
    <n v="2.4081115335868257E-2"/>
    <n v="0"/>
    <n v="0"/>
  </r>
  <r>
    <x v="0"/>
    <s v="GKD-b_17_n50_2_20.txt"/>
    <x v="0"/>
    <x v="0"/>
    <m/>
    <n v="1.49697160720825"/>
    <n v="1.49697160720825"/>
    <n v="51"/>
    <n v="0.59332180023193304"/>
    <n v="51"/>
    <n v="3.24519538879394"/>
    <n v="3.24519538879394"/>
    <n v="51"/>
    <n v="51"/>
    <n v="1"/>
    <n v="1"/>
    <n v="1"/>
    <n v="1"/>
    <n v="0"/>
    <n v="0"/>
    <n v="0"/>
    <n v="50.1"/>
    <n v="2.7759404182434002"/>
    <n v="2.7759404182434002"/>
    <n v="51"/>
    <n v="1.7647058823529384E-2"/>
    <x v="0"/>
    <n v="1"/>
    <n v="0"/>
    <n v="51"/>
    <n v="0"/>
    <x v="0"/>
    <n v="1.7647058823529384E-2"/>
    <n v="0"/>
    <n v="1"/>
    <n v="1"/>
    <n v="1"/>
    <n v="0"/>
    <n v="60"/>
    <n v="51"/>
    <n v="5"/>
    <n v="51"/>
    <n v="0"/>
    <n v="0"/>
    <s v="Igual"/>
    <n v="51"/>
    <n v="1"/>
    <n v="1"/>
    <n v="0"/>
    <n v="0"/>
    <n v="51"/>
    <n v="0"/>
    <n v="1.7647058823529384E-2"/>
    <n v="0"/>
    <n v="60"/>
    <n v="51"/>
    <n v="0"/>
    <n v="51"/>
    <n v="1"/>
    <n v="1"/>
    <n v="0"/>
    <n v="1"/>
    <n v="1"/>
    <n v="0"/>
    <n v="0"/>
    <n v="1.7647058823529384E-2"/>
    <n v="0"/>
    <n v="0"/>
  </r>
  <r>
    <x v="0"/>
    <s v="GKD-b_17_n50_2_30.txt"/>
    <x v="0"/>
    <x v="0"/>
    <m/>
    <n v="1.48292779922485"/>
    <n v="1.48292779922485"/>
    <n v="41.8"/>
    <n v="0.97344088554382302"/>
    <n v="41.8"/>
    <n v="4.61899590492248"/>
    <n v="4.61899590492248"/>
    <n v="41.8"/>
    <n v="41.8"/>
    <n v="1"/>
    <n v="1"/>
    <n v="1"/>
    <n v="1"/>
    <n v="0"/>
    <n v="0"/>
    <n v="0"/>
    <n v="40.6"/>
    <n v="3.4241096973419101"/>
    <n v="3.4241096973419101"/>
    <n v="41.8"/>
    <n v="2.8708133971291766E-2"/>
    <x v="0"/>
    <n v="1"/>
    <n v="0"/>
    <n v="41.8"/>
    <n v="0"/>
    <x v="0"/>
    <n v="2.8708133971291766E-2"/>
    <n v="0"/>
    <n v="1"/>
    <n v="1"/>
    <n v="1"/>
    <n v="0"/>
    <n v="60"/>
    <n v="41.8"/>
    <n v="5"/>
    <n v="41.8"/>
    <n v="0"/>
    <n v="0"/>
    <s v="Igual"/>
    <n v="41.8"/>
    <n v="1"/>
    <n v="1"/>
    <n v="0"/>
    <n v="0"/>
    <n v="41.8"/>
    <n v="0"/>
    <n v="2.8708133971291766E-2"/>
    <n v="0"/>
    <n v="60"/>
    <n v="41.8"/>
    <n v="0"/>
    <n v="41.8"/>
    <n v="1"/>
    <n v="1"/>
    <n v="0"/>
    <n v="1"/>
    <n v="1"/>
    <n v="0"/>
    <n v="0"/>
    <n v="2.8708133971291766E-2"/>
    <n v="0"/>
    <n v="0"/>
  </r>
  <r>
    <x v="0"/>
    <s v="GKD-b_18_n50_2_20.txt"/>
    <x v="0"/>
    <x v="0"/>
    <m/>
    <n v="1.0438868999481199"/>
    <n v="1.0438868999481199"/>
    <n v="130.4"/>
    <n v="0.80122184753417902"/>
    <n v="130.4"/>
    <n v="5.2011129856109601"/>
    <n v="5.2011129856109601"/>
    <n v="130.4"/>
    <n v="130.4"/>
    <n v="1"/>
    <n v="1"/>
    <n v="1"/>
    <n v="1"/>
    <n v="0"/>
    <n v="0"/>
    <n v="0"/>
    <n v="130.4"/>
    <n v="0.96052742004394498"/>
    <n v="0.96052742004394498"/>
    <n v="130.4"/>
    <n v="0"/>
    <x v="0"/>
    <n v="1"/>
    <n v="1"/>
    <n v="130.4"/>
    <n v="0"/>
    <x v="0"/>
    <n v="0"/>
    <n v="0"/>
    <n v="1"/>
    <n v="1"/>
    <n v="1"/>
    <n v="1"/>
    <n v="60"/>
    <n v="130.4"/>
    <n v="5"/>
    <n v="130.4"/>
    <n v="0"/>
    <n v="0"/>
    <s v="Igual"/>
    <n v="130.4"/>
    <n v="1"/>
    <n v="1"/>
    <n v="0"/>
    <n v="0"/>
    <n v="130.4"/>
    <n v="0"/>
    <n v="0"/>
    <n v="0"/>
    <n v="60"/>
    <n v="130.4"/>
    <n v="0"/>
    <n v="130.4"/>
    <n v="1"/>
    <n v="1"/>
    <n v="1"/>
    <n v="1"/>
    <n v="1"/>
    <n v="0"/>
    <n v="0"/>
    <n v="0"/>
    <n v="0"/>
    <n v="0"/>
  </r>
  <r>
    <x v="0"/>
    <s v="GKD-b_18_n50_2_30.txt"/>
    <x v="0"/>
    <x v="0"/>
    <m/>
    <n v="2.9073431491851802"/>
    <n v="2.9073431491851802"/>
    <n v="114.6"/>
    <n v="1.3566479682922301"/>
    <n v="114.6"/>
    <n v="5.8910655975341797"/>
    <n v="5.8910655975341797"/>
    <n v="114.6"/>
    <n v="114.6"/>
    <n v="1"/>
    <n v="1"/>
    <n v="1"/>
    <n v="1"/>
    <n v="0"/>
    <n v="0"/>
    <n v="0"/>
    <n v="114.2"/>
    <n v="0.94848942756652799"/>
    <n v="0.94848942756652799"/>
    <n v="114.6"/>
    <n v="3.4904013961604844E-3"/>
    <x v="0"/>
    <n v="1"/>
    <n v="0"/>
    <n v="114.6"/>
    <n v="0"/>
    <x v="0"/>
    <n v="3.4904013961604844E-3"/>
    <n v="0"/>
    <n v="1"/>
    <n v="1"/>
    <n v="1"/>
    <n v="0"/>
    <n v="60"/>
    <n v="114.6"/>
    <n v="5"/>
    <n v="114.6"/>
    <n v="0"/>
    <n v="0"/>
    <s v="Igual"/>
    <n v="114.6"/>
    <n v="1"/>
    <n v="1"/>
    <n v="0"/>
    <n v="0"/>
    <n v="114.6"/>
    <n v="0"/>
    <n v="3.4904013961604844E-3"/>
    <n v="0"/>
    <n v="60"/>
    <n v="114.6"/>
    <n v="0"/>
    <n v="114.6"/>
    <n v="1"/>
    <n v="1"/>
    <n v="0"/>
    <n v="1"/>
    <n v="1"/>
    <n v="0"/>
    <n v="0"/>
    <n v="3.4904013961604844E-3"/>
    <n v="0"/>
    <n v="0"/>
  </r>
  <r>
    <x v="0"/>
    <s v="GKD-b_19_n50_2_20.txt"/>
    <x v="0"/>
    <x v="0"/>
    <m/>
    <n v="1.1329107284545801"/>
    <n v="1.1329107284545801"/>
    <n v="134.4"/>
    <n v="0.98752474784850997"/>
    <n v="134.4"/>
    <n v="4.8921916484832701"/>
    <n v="4.8921916484832701"/>
    <n v="134.4"/>
    <n v="134.4"/>
    <n v="1"/>
    <n v="1"/>
    <n v="1"/>
    <n v="1"/>
    <n v="0"/>
    <n v="0"/>
    <n v="0"/>
    <n v="134.4"/>
    <n v="1.2476620674133301"/>
    <n v="1.2476620674133301"/>
    <n v="134.4"/>
    <n v="0"/>
    <x v="0"/>
    <n v="1"/>
    <n v="1"/>
    <n v="134.4"/>
    <n v="0"/>
    <x v="0"/>
    <n v="0"/>
    <n v="0"/>
    <n v="1"/>
    <n v="1"/>
    <n v="1"/>
    <n v="1"/>
    <n v="60"/>
    <n v="134.4"/>
    <n v="5"/>
    <n v="134.4"/>
    <n v="0"/>
    <n v="0"/>
    <s v="Igual"/>
    <n v="134.4"/>
    <n v="1"/>
    <n v="1"/>
    <n v="0"/>
    <n v="0"/>
    <n v="134.4"/>
    <n v="0"/>
    <n v="0"/>
    <n v="0"/>
    <n v="60"/>
    <n v="134.4"/>
    <n v="0"/>
    <n v="134.4"/>
    <n v="1"/>
    <n v="1"/>
    <n v="1"/>
    <n v="1"/>
    <n v="1"/>
    <n v="0"/>
    <n v="0"/>
    <n v="0"/>
    <n v="0"/>
    <n v="0"/>
  </r>
  <r>
    <x v="0"/>
    <s v="GKD-b_19_n50_2_30.txt"/>
    <x v="0"/>
    <x v="0"/>
    <m/>
    <n v="2.3337557315826398"/>
    <n v="2.3337557315826398"/>
    <n v="120.2"/>
    <n v="0.99746394157409601"/>
    <n v="120.2"/>
    <n v="7.1538329124450604"/>
    <n v="7.1538329124450604"/>
    <n v="120.2"/>
    <n v="120.2"/>
    <n v="1"/>
    <n v="1"/>
    <n v="1"/>
    <n v="1"/>
    <n v="0"/>
    <n v="0"/>
    <n v="0"/>
    <n v="120.2"/>
    <n v="1.51542472839355"/>
    <n v="1.51542472839355"/>
    <n v="120.2"/>
    <n v="0"/>
    <x v="0"/>
    <n v="1"/>
    <n v="1"/>
    <n v="120.2"/>
    <n v="0"/>
    <x v="0"/>
    <n v="0"/>
    <n v="0"/>
    <n v="1"/>
    <n v="1"/>
    <n v="1"/>
    <n v="1"/>
    <n v="60"/>
    <n v="120.2"/>
    <n v="5"/>
    <n v="120.2"/>
    <n v="0"/>
    <n v="0"/>
    <s v="Igual"/>
    <n v="120.2"/>
    <n v="1"/>
    <n v="1"/>
    <n v="0"/>
    <n v="0"/>
    <n v="120.2"/>
    <n v="0"/>
    <n v="0"/>
    <n v="0"/>
    <n v="60"/>
    <n v="120.2"/>
    <n v="0"/>
    <n v="120.2"/>
    <n v="1"/>
    <n v="1"/>
    <n v="1"/>
    <n v="1"/>
    <n v="1"/>
    <n v="0"/>
    <n v="0"/>
    <n v="0"/>
    <n v="0"/>
    <n v="0"/>
  </r>
  <r>
    <x v="0"/>
    <s v="GKD-b_20_n50_2_20.txt"/>
    <x v="0"/>
    <x v="0"/>
    <m/>
    <n v="1.6788907051086399"/>
    <n v="1.6788907051086399"/>
    <n v="130.6"/>
    <n v="1.08381676673889"/>
    <n v="130.6"/>
    <n v="4.7624411582946697"/>
    <n v="4.7624411582946697"/>
    <n v="130.6"/>
    <n v="130.6"/>
    <n v="1"/>
    <n v="1"/>
    <n v="1"/>
    <n v="1"/>
    <n v="0"/>
    <n v="0"/>
    <n v="0"/>
    <n v="130.6"/>
    <n v="1.2662193775177"/>
    <n v="1.2662193775177"/>
    <n v="130.6"/>
    <n v="0"/>
    <x v="0"/>
    <n v="1"/>
    <n v="1"/>
    <n v="130.6"/>
    <n v="0"/>
    <x v="0"/>
    <n v="0"/>
    <n v="0"/>
    <n v="1"/>
    <n v="1"/>
    <n v="1"/>
    <n v="1"/>
    <n v="60"/>
    <n v="130.6"/>
    <n v="5"/>
    <n v="130.6"/>
    <n v="0"/>
    <n v="0"/>
    <s v="Igual"/>
    <n v="130.6"/>
    <n v="1"/>
    <n v="1"/>
    <n v="0"/>
    <n v="0"/>
    <n v="130.6"/>
    <n v="0"/>
    <n v="0"/>
    <n v="0"/>
    <n v="60"/>
    <n v="130.6"/>
    <n v="0"/>
    <n v="130.6"/>
    <n v="1"/>
    <n v="1"/>
    <n v="1"/>
    <n v="1"/>
    <n v="1"/>
    <n v="0"/>
    <n v="0"/>
    <n v="0"/>
    <n v="0"/>
    <n v="0"/>
  </r>
  <r>
    <x v="0"/>
    <s v="GKD-b_20_n50_2_30.txt"/>
    <x v="0"/>
    <x v="0"/>
    <m/>
    <n v="3.19363117218017"/>
    <n v="3.19363117218017"/>
    <n v="120.2"/>
    <n v="0.96714186668395996"/>
    <n v="120.2"/>
    <n v="5.6661491394042898"/>
    <n v="5.6661491394042898"/>
    <n v="120.2"/>
    <n v="120.2"/>
    <n v="1"/>
    <n v="1"/>
    <n v="1"/>
    <n v="1"/>
    <n v="0"/>
    <n v="0"/>
    <n v="0"/>
    <n v="120.2"/>
    <n v="0.75701093673705999"/>
    <n v="0.75701093673705999"/>
    <n v="120.2"/>
    <n v="0"/>
    <x v="0"/>
    <n v="1"/>
    <n v="1"/>
    <n v="120.2"/>
    <n v="0"/>
    <x v="0"/>
    <n v="0"/>
    <n v="0"/>
    <n v="1"/>
    <n v="1"/>
    <n v="1"/>
    <n v="1"/>
    <n v="60"/>
    <n v="120.2"/>
    <n v="5"/>
    <n v="120.2"/>
    <n v="0"/>
    <n v="0"/>
    <s v="Igual"/>
    <n v="120.2"/>
    <n v="1"/>
    <n v="1"/>
    <n v="0"/>
    <n v="0"/>
    <n v="120.2"/>
    <n v="0"/>
    <n v="0"/>
    <n v="0"/>
    <n v="60"/>
    <n v="120.2"/>
    <n v="0"/>
    <n v="120.2"/>
    <n v="1"/>
    <n v="1"/>
    <n v="1"/>
    <n v="1"/>
    <n v="1"/>
    <n v="0"/>
    <n v="0"/>
    <n v="0"/>
    <n v="0"/>
    <n v="0"/>
  </r>
  <r>
    <x v="1"/>
    <s v="GKD-b_41_n150_2_20.txt"/>
    <x v="1"/>
    <x v="0"/>
    <s v="X"/>
    <n v="252.04231047630299"/>
    <n v="252.04231047630299"/>
    <n v="177.6"/>
    <n v="473.33408594131402"/>
    <n v="177.6"/>
    <n v="59.799691438674898"/>
    <n v="59.799691438674898"/>
    <n v="177.6"/>
    <n v="177.6"/>
    <n v="1"/>
    <n v="1"/>
    <n v="1"/>
    <n v="1"/>
    <n v="0"/>
    <n v="0"/>
    <n v="0"/>
    <n v="175.5"/>
    <n v="33.3517806529998"/>
    <n v="33.3517806529998"/>
    <n v="177.6"/>
    <n v="1.1824324324324292E-2"/>
    <x v="0"/>
    <n v="1"/>
    <n v="0"/>
    <n v="177.6"/>
    <n v="0"/>
    <x v="0"/>
    <n v="1.1824324324324292E-2"/>
    <n v="0"/>
    <n v="1"/>
    <n v="1"/>
    <n v="1"/>
    <n v="0"/>
    <n v="60"/>
    <n v="176.7"/>
    <n v="60"/>
    <n v="176.6"/>
    <n v="5.0675675675675999E-3"/>
    <n v="5.6306306306306312E-3"/>
    <s v="Bias"/>
    <n v="177.6"/>
    <n v="1"/>
    <n v="0"/>
    <n v="0"/>
    <n v="5.0675675675675999E-3"/>
    <n v="176.7"/>
    <n v="0"/>
    <n v="6.791171477079732E-3"/>
    <n v="1"/>
    <n v="61"/>
    <n v="176.7"/>
    <n v="0"/>
    <n v="177.6"/>
    <n v="1"/>
    <n v="1"/>
    <n v="0"/>
    <n v="0"/>
    <n v="0"/>
    <n v="0"/>
    <n v="0"/>
    <n v="1.1824324324324292E-2"/>
    <n v="5.0675675675675999E-3"/>
    <n v="5.0675675675675999E-3"/>
  </r>
  <r>
    <x v="1"/>
    <s v="GKD-b_41_n150_2_30.txt"/>
    <x v="1"/>
    <x v="0"/>
    <s v="X"/>
    <n v="342.88670754432599"/>
    <n v="342.88670754432599"/>
    <n v="167.3"/>
    <n v="600.56820273399296"/>
    <n v="166.9"/>
    <n v="71.863106966018606"/>
    <n v="71.863106966018606"/>
    <n v="167.3"/>
    <n v="167.3"/>
    <n v="1"/>
    <n v="0"/>
    <n v="1"/>
    <n v="0"/>
    <n v="0"/>
    <n v="-2.3909145248057718E-3"/>
    <n v="0"/>
    <n v="164.2"/>
    <n v="37.650755167007397"/>
    <n v="37.650755167007397"/>
    <n v="167.3"/>
    <n v="1.8529587567244606E-2"/>
    <x v="0"/>
    <n v="1"/>
    <n v="0"/>
    <n v="167.3"/>
    <n v="0"/>
    <x v="1"/>
    <n v="1.8529587567244606E-2"/>
    <n v="0"/>
    <n v="1"/>
    <n v="0"/>
    <n v="1"/>
    <n v="0"/>
    <n v="60"/>
    <n v="166.4"/>
    <n v="60"/>
    <n v="165.3"/>
    <n v="5.3795576808129443E-3"/>
    <n v="1.195457262402869E-2"/>
    <s v="Bias"/>
    <n v="167.3"/>
    <n v="1"/>
    <n v="0"/>
    <n v="0"/>
    <n v="5.3795576808129443E-3"/>
    <n v="166.4"/>
    <n v="0"/>
    <n v="1.3221153846153948E-2"/>
    <n v="2"/>
    <n v="62"/>
    <n v="167.3"/>
    <n v="5.3795576808129443E-3"/>
    <n v="167.3"/>
    <n v="1"/>
    <n v="1"/>
    <n v="0"/>
    <n v="0"/>
    <n v="1"/>
    <n v="0"/>
    <n v="0"/>
    <n v="1.8529587567244606E-2"/>
    <n v="5.3795576808129443E-3"/>
    <n v="0"/>
  </r>
  <r>
    <x v="1"/>
    <s v="GKD-b_41_n150_5_20.txt"/>
    <x v="1"/>
    <x v="1"/>
    <s v="X"/>
    <n v="604.66674470901398"/>
    <n v="600"/>
    <n v="200.8"/>
    <n v="600.44210863113403"/>
    <n v="200.6"/>
    <n v="601.58556270599297"/>
    <n v="600"/>
    <n v="200.8"/>
    <n v="200.8"/>
    <n v="1"/>
    <n v="0"/>
    <n v="0"/>
    <n v="0"/>
    <n v="0"/>
    <n v="-9.9601593625506485E-4"/>
    <n v="0"/>
    <n v="197.3"/>
    <n v="21.465327501296901"/>
    <n v="21.465327501296901"/>
    <n v="200.8"/>
    <n v="1.743027888446215E-2"/>
    <x v="0"/>
    <n v="1"/>
    <n v="0"/>
    <n v="200.8"/>
    <n v="0"/>
    <x v="2"/>
    <n v="1.743027888446215E-2"/>
    <n v="0"/>
    <n v="1"/>
    <n v="0"/>
    <n v="1"/>
    <n v="0"/>
    <n v="60"/>
    <n v="198.8"/>
    <n v="60"/>
    <n v="199"/>
    <n v="9.9601593625498006E-3"/>
    <n v="8.9641434262948769E-3"/>
    <s v="BiasByGroup"/>
    <n v="200.8"/>
    <n v="1"/>
    <n v="0"/>
    <n v="0"/>
    <n v="9.9601593625498006E-3"/>
    <n v="198.8"/>
    <n v="0"/>
    <n v="7.545271629778672E-3"/>
    <n v="9"/>
    <n v="69"/>
    <n v="200.4"/>
    <n v="7.9840319361277161E-3"/>
    <n v="200.8"/>
    <n v="1"/>
    <n v="1"/>
    <n v="0"/>
    <n v="0"/>
    <n v="0"/>
    <n v="0"/>
    <n v="0"/>
    <n v="1.743027888446215E-2"/>
    <n v="9.9601593625498006E-3"/>
    <n v="1.9920318725099883E-3"/>
  </r>
  <r>
    <x v="1"/>
    <s v="GKD-b_41_n150_5_30.txt"/>
    <x v="1"/>
    <x v="1"/>
    <s v="X"/>
    <n v="600.36655998229901"/>
    <n v="600"/>
    <n v="187.2"/>
    <n v="600.46165466308503"/>
    <n v="186.2"/>
    <n v="601.27249956130902"/>
    <n v="600"/>
    <n v="187.5"/>
    <n v="187.5"/>
    <n v="0"/>
    <n v="0"/>
    <n v="0"/>
    <n v="0"/>
    <n v="-1.6000000000000606E-3"/>
    <n v="-6.9333333333333937E-3"/>
    <n v="0"/>
    <n v="181.2"/>
    <n v="74.636584997177096"/>
    <n v="74.636584997177096"/>
    <n v="187.2"/>
    <n v="3.2051282051282055E-2"/>
    <x v="0"/>
    <n v="1"/>
    <n v="0"/>
    <n v="187.5"/>
    <n v="1.6000000000000606E-3"/>
    <x v="3"/>
    <n v="3.360000000000006E-2"/>
    <n v="0"/>
    <n v="0"/>
    <n v="0"/>
    <n v="1"/>
    <n v="0"/>
    <n v="60"/>
    <n v="185.2"/>
    <n v="60"/>
    <n v="183.7"/>
    <n v="1.2266666666666728E-2"/>
    <n v="2.0266666666666728E-2"/>
    <s v="Bias"/>
    <n v="187.2"/>
    <n v="1"/>
    <n v="0"/>
    <n v="0"/>
    <n v="1.0683760683760684E-2"/>
    <n v="185.2"/>
    <n v="0"/>
    <n v="2.1598272138228944E-2"/>
    <n v="120"/>
    <n v="180"/>
    <n v="187.4"/>
    <n v="1.1739594450373623E-2"/>
    <n v="187.5"/>
    <n v="1"/>
    <n v="0"/>
    <n v="0"/>
    <n v="0"/>
    <n v="0"/>
    <n v="0"/>
    <n v="1.6000000000000606E-3"/>
    <n v="3.360000000000006E-2"/>
    <n v="1.2266666666666728E-2"/>
    <n v="5.33333333333303E-4"/>
  </r>
  <r>
    <x v="1"/>
    <s v="GKD-b_42_n150_2_20.txt"/>
    <x v="1"/>
    <x v="0"/>
    <m/>
    <n v="41.177806138992302"/>
    <n v="41.177806138992302"/>
    <n v="98.7"/>
    <n v="93.746260166168199"/>
    <n v="98.7"/>
    <n v="45.893357515334998"/>
    <n v="45.893357515334998"/>
    <n v="98.7"/>
    <n v="98.7"/>
    <n v="1"/>
    <n v="1"/>
    <n v="1"/>
    <n v="1"/>
    <n v="0"/>
    <n v="0"/>
    <n v="0"/>
    <n v="94.2"/>
    <n v="26.963150501251199"/>
    <n v="26.963150501251199"/>
    <n v="98.7"/>
    <n v="4.5592705167173252E-2"/>
    <x v="0"/>
    <n v="1"/>
    <n v="0"/>
    <n v="98.7"/>
    <n v="0"/>
    <x v="0"/>
    <n v="4.5592705167173252E-2"/>
    <n v="0"/>
    <n v="1"/>
    <n v="1"/>
    <n v="1"/>
    <n v="0"/>
    <n v="60"/>
    <n v="97.4"/>
    <n v="60"/>
    <n v="97.4"/>
    <n v="1.3171225937183355E-2"/>
    <n v="1.3171225937183355E-2"/>
    <s v="Igual"/>
    <n v="98.7"/>
    <n v="1"/>
    <n v="0"/>
    <n v="0"/>
    <n v="1.3171225937183355E-2"/>
    <n v="97.4"/>
    <n v="0"/>
    <n v="3.2854209445585245E-2"/>
    <n v="1"/>
    <n v="61"/>
    <n v="98.7"/>
    <n v="1.3171225937183355E-2"/>
    <n v="98.7"/>
    <n v="1"/>
    <n v="1"/>
    <n v="0"/>
    <n v="0"/>
    <n v="1"/>
    <n v="0"/>
    <n v="0"/>
    <n v="4.5592705167173252E-2"/>
    <n v="1.3171225937183355E-2"/>
    <n v="0"/>
  </r>
  <r>
    <x v="1"/>
    <s v="GKD-b_42_n150_2_30.txt"/>
    <x v="1"/>
    <x v="0"/>
    <m/>
    <n v="80.670257806777897"/>
    <n v="80.670257806777897"/>
    <n v="84.9"/>
    <n v="116.150871753692"/>
    <n v="84.9"/>
    <n v="40.6029887199401"/>
    <n v="40.6029887199401"/>
    <n v="84.9"/>
    <n v="84.9"/>
    <n v="1"/>
    <n v="1"/>
    <n v="1"/>
    <n v="1"/>
    <n v="0"/>
    <n v="0"/>
    <n v="0"/>
    <n v="83.4"/>
    <n v="26.325331449508599"/>
    <n v="26.325331449508599"/>
    <n v="84.9"/>
    <n v="1.7667844522968195E-2"/>
    <x v="0"/>
    <n v="1"/>
    <n v="0"/>
    <n v="84.9"/>
    <n v="0"/>
    <x v="0"/>
    <n v="1.7667844522968195E-2"/>
    <n v="0"/>
    <n v="1"/>
    <n v="1"/>
    <n v="1"/>
    <n v="0"/>
    <n v="60"/>
    <n v="83.8"/>
    <n v="60"/>
    <n v="83.5"/>
    <n v="1.2956419316843444E-2"/>
    <n v="1.648998822143705E-2"/>
    <s v="Bias"/>
    <n v="84.9"/>
    <n v="1"/>
    <n v="0"/>
    <n v="0"/>
    <n v="1.2956419316843444E-2"/>
    <n v="83.8"/>
    <n v="0"/>
    <n v="4.7732696897373689E-3"/>
    <n v="1"/>
    <n v="61"/>
    <n v="84.3"/>
    <n v="5.9311981020166073E-3"/>
    <n v="84.9"/>
    <n v="1"/>
    <n v="1"/>
    <n v="0"/>
    <n v="0"/>
    <n v="0"/>
    <n v="0"/>
    <n v="0"/>
    <n v="1.7667844522968195E-2"/>
    <n v="1.2956419316843444E-2"/>
    <n v="7.0671378091873788E-3"/>
  </r>
  <r>
    <x v="1"/>
    <s v="GKD-b_42_n150_5_20.txt"/>
    <x v="1"/>
    <x v="1"/>
    <m/>
    <n v="600.39235138893105"/>
    <n v="600"/>
    <n v="123.6"/>
    <n v="647.72749853134098"/>
    <n v="123.6"/>
    <n v="334.87553381919798"/>
    <n v="334.87553381919798"/>
    <n v="123.6"/>
    <n v="123.6"/>
    <n v="1"/>
    <n v="1"/>
    <n v="0"/>
    <n v="0"/>
    <n v="0"/>
    <n v="0"/>
    <n v="0"/>
    <n v="120.5"/>
    <n v="17.9369778633117"/>
    <n v="17.9369778633117"/>
    <n v="123.6"/>
    <n v="2.5080906148867269E-2"/>
    <x v="0"/>
    <n v="1"/>
    <n v="0"/>
    <n v="123.6"/>
    <n v="0"/>
    <x v="0"/>
    <n v="2.5080906148867269E-2"/>
    <n v="0"/>
    <n v="1"/>
    <n v="1"/>
    <n v="1"/>
    <n v="0"/>
    <n v="60"/>
    <n v="122.5"/>
    <n v="60"/>
    <n v="121.3"/>
    <n v="8.8996763754044857E-3"/>
    <n v="1.8608414239482177E-2"/>
    <s v="Bias"/>
    <n v="123.6"/>
    <n v="1"/>
    <n v="0"/>
    <n v="0"/>
    <n v="8.8996763754044857E-3"/>
    <n v="122.5"/>
    <n v="0"/>
    <n v="1.6326530612244899E-2"/>
    <n v="4"/>
    <n v="64"/>
    <n v="122.6"/>
    <n v="8.1566068515492916E-4"/>
    <n v="123.6"/>
    <n v="1"/>
    <n v="1"/>
    <n v="0"/>
    <n v="0"/>
    <n v="0"/>
    <n v="0"/>
    <n v="0"/>
    <n v="2.5080906148867269E-2"/>
    <n v="8.8996763754044857E-3"/>
    <n v="8.0906148867313926E-3"/>
  </r>
  <r>
    <x v="1"/>
    <s v="GKD-b_42_n150_5_30.txt"/>
    <x v="1"/>
    <x v="1"/>
    <m/>
    <n v="603.67289710044804"/>
    <n v="600"/>
    <n v="108.9"/>
    <n v="600.51256179809502"/>
    <n v="109.3"/>
    <n v="601.15790963172901"/>
    <n v="600"/>
    <n v="109.2"/>
    <n v="109.3"/>
    <n v="0"/>
    <n v="1"/>
    <n v="0"/>
    <n v="0"/>
    <n v="-3.6596523330282844E-3"/>
    <n v="0"/>
    <n v="-9.1491308325703858E-4"/>
    <n v="104.2"/>
    <n v="53.110784530639599"/>
    <n v="53.110784530639599"/>
    <n v="108.9"/>
    <n v="4.3158861340679547E-2"/>
    <x v="0"/>
    <n v="1"/>
    <n v="0"/>
    <n v="109.3"/>
    <n v="3.6596523330282844E-3"/>
    <x v="0"/>
    <n v="4.6660567246111569E-2"/>
    <n v="9.1491308325703858E-4"/>
    <n v="0"/>
    <n v="1"/>
    <n v="0"/>
    <n v="0"/>
    <n v="60"/>
    <n v="108.1"/>
    <n v="60"/>
    <n v="107.2"/>
    <n v="1.0978956999085113E-2"/>
    <n v="1.9213174748398849E-2"/>
    <s v="Bias"/>
    <n v="108.9"/>
    <n v="1"/>
    <n v="0"/>
    <n v="0"/>
    <n v="7.3461891643710866E-3"/>
    <n v="108.1"/>
    <n v="0"/>
    <n v="3.6077705827937019E-2"/>
    <n v="120"/>
    <n v="180"/>
    <n v="109.6"/>
    <n v="1.3686131386861315E-2"/>
    <n v="109.6"/>
    <n v="0"/>
    <n v="0"/>
    <n v="0"/>
    <n v="0"/>
    <n v="1"/>
    <n v="3.6496350364962726E-3"/>
    <n v="6.3868613138685099E-3"/>
    <n v="4.9270072992700656E-2"/>
    <n v="1.3686131386861315E-2"/>
    <n v="0"/>
  </r>
  <r>
    <x v="1"/>
    <s v="GKD-b_43_n150_2_20.txt"/>
    <x v="1"/>
    <x v="0"/>
    <m/>
    <n v="51.2700324058532"/>
    <n v="51.2700324058532"/>
    <n v="79"/>
    <n v="100.216490030288"/>
    <n v="79"/>
    <n v="30.795190811157202"/>
    <n v="30.795190811157202"/>
    <n v="79"/>
    <n v="79"/>
    <n v="1"/>
    <n v="1"/>
    <n v="1"/>
    <n v="1"/>
    <n v="0"/>
    <n v="0"/>
    <n v="0"/>
    <n v="76.3"/>
    <n v="32.022824525833101"/>
    <n v="32.022824525833101"/>
    <n v="79"/>
    <n v="3.4177215189873454E-2"/>
    <x v="0"/>
    <n v="1"/>
    <n v="0"/>
    <n v="79"/>
    <n v="0"/>
    <x v="0"/>
    <n v="3.4177215189873454E-2"/>
    <n v="0"/>
    <n v="1"/>
    <n v="1"/>
    <n v="1"/>
    <n v="0"/>
    <n v="60"/>
    <n v="77.8"/>
    <n v="60"/>
    <n v="76.5"/>
    <n v="1.5189873417721555E-2"/>
    <n v="3.1645569620253167E-2"/>
    <s v="Bias"/>
    <n v="79"/>
    <n v="1"/>
    <n v="0"/>
    <n v="0"/>
    <n v="1.5189873417721555E-2"/>
    <n v="77.8"/>
    <n v="0"/>
    <n v="1.9280205655526992E-2"/>
    <n v="0"/>
    <n v="60"/>
    <n v="77.8"/>
    <n v="0"/>
    <n v="79"/>
    <n v="1"/>
    <n v="1"/>
    <n v="0"/>
    <n v="0"/>
    <n v="0"/>
    <n v="0"/>
    <n v="0"/>
    <n v="3.4177215189873454E-2"/>
    <n v="1.5189873417721555E-2"/>
    <n v="1.5189873417721555E-2"/>
  </r>
  <r>
    <x v="1"/>
    <s v="GKD-b_43_n150_2_30.txt"/>
    <x v="1"/>
    <x v="0"/>
    <m/>
    <n v="101.542634010314"/>
    <n v="101.542634010314"/>
    <n v="66.400000000000006"/>
    <n v="128.755448341369"/>
    <n v="66.400000000000006"/>
    <n v="29.399652004241901"/>
    <n v="29.399652004241901"/>
    <n v="66.400000000000006"/>
    <n v="66.400000000000006"/>
    <n v="1"/>
    <n v="1"/>
    <n v="1"/>
    <n v="1"/>
    <n v="0"/>
    <n v="0"/>
    <n v="0"/>
    <n v="63.5"/>
    <n v="24.587221860885599"/>
    <n v="24.587221860885599"/>
    <n v="66.400000000000006"/>
    <n v="4.3674698795180808E-2"/>
    <x v="0"/>
    <n v="1"/>
    <n v="0"/>
    <n v="66.400000000000006"/>
    <n v="0"/>
    <x v="0"/>
    <n v="4.3674698795180808E-2"/>
    <n v="0"/>
    <n v="1"/>
    <n v="1"/>
    <n v="1"/>
    <n v="0"/>
    <n v="60"/>
    <n v="65.2"/>
    <n v="60"/>
    <n v="65.099999999999994"/>
    <n v="1.8072289156626547E-2"/>
    <n v="1.9578313253012219E-2"/>
    <s v="Bias"/>
    <n v="66.400000000000006"/>
    <n v="1"/>
    <n v="0"/>
    <n v="0"/>
    <n v="1.8072289156626547E-2"/>
    <n v="65.2"/>
    <n v="0"/>
    <n v="2.6073619631901884E-2"/>
    <n v="2"/>
    <n v="62"/>
    <n v="66.099999999999994"/>
    <n v="1.3615733736762354E-2"/>
    <n v="66.400000000000006"/>
    <n v="1"/>
    <n v="1"/>
    <n v="0"/>
    <n v="0"/>
    <n v="0"/>
    <n v="0"/>
    <n v="0"/>
    <n v="4.3674698795180808E-2"/>
    <n v="1.8072289156626547E-2"/>
    <n v="4.5180722891567972E-3"/>
  </r>
  <r>
    <x v="1"/>
    <s v="GKD-b_43_n150_5_20.txt"/>
    <x v="1"/>
    <x v="1"/>
    <m/>
    <n v="249.058696746826"/>
    <n v="249.058696746826"/>
    <n v="109.2"/>
    <n v="600.45936465263298"/>
    <n v="109.2"/>
    <n v="211.22602415084799"/>
    <n v="211.22602415084799"/>
    <n v="109.2"/>
    <n v="109.2"/>
    <n v="1"/>
    <n v="1"/>
    <n v="1"/>
    <n v="0"/>
    <n v="0"/>
    <n v="0"/>
    <n v="0"/>
    <n v="103"/>
    <n v="16.8721232414245"/>
    <n v="16.8721232414245"/>
    <n v="109.2"/>
    <n v="5.6776556776556804E-2"/>
    <x v="0"/>
    <n v="1"/>
    <n v="0"/>
    <n v="109.2"/>
    <n v="0"/>
    <x v="0"/>
    <n v="5.6776556776556804E-2"/>
    <n v="0"/>
    <n v="1"/>
    <n v="1"/>
    <n v="1"/>
    <n v="0"/>
    <n v="60"/>
    <n v="106.9"/>
    <n v="60"/>
    <n v="106.3"/>
    <n v="2.1062271062271036E-2"/>
    <n v="2.6556776556776608E-2"/>
    <s v="Bias"/>
    <n v="109.2"/>
    <n v="1"/>
    <n v="0"/>
    <n v="0"/>
    <n v="2.1062271062271036E-2"/>
    <n v="106.9"/>
    <n v="0"/>
    <n v="3.6482694106641775E-2"/>
    <n v="5"/>
    <n v="65"/>
    <n v="108"/>
    <n v="1.0185185185185132E-2"/>
    <n v="109.2"/>
    <n v="1"/>
    <n v="1"/>
    <n v="0"/>
    <n v="0"/>
    <n v="0"/>
    <n v="0"/>
    <n v="0"/>
    <n v="5.6776556776556804E-2"/>
    <n v="2.1062271062271036E-2"/>
    <n v="1.0989010989011014E-2"/>
  </r>
  <r>
    <x v="1"/>
    <s v="GKD-b_43_n150_5_30.txt"/>
    <x v="1"/>
    <x v="1"/>
    <m/>
    <n v="600.43783831596295"/>
    <n v="600"/>
    <n v="94.2"/>
    <n v="600.41543269157398"/>
    <n v="94.4"/>
    <n v="601.32925271987904"/>
    <n v="600"/>
    <n v="94.4"/>
    <n v="94.4"/>
    <n v="0"/>
    <n v="1"/>
    <n v="0"/>
    <n v="0"/>
    <n v="-2.1186440677966401E-3"/>
    <n v="0"/>
    <n v="0"/>
    <n v="86.5"/>
    <n v="38.768857717514003"/>
    <n v="38.768857717514003"/>
    <n v="94.2"/>
    <n v="8.1740976645435268E-2"/>
    <x v="0"/>
    <n v="1"/>
    <n v="0"/>
    <n v="94.4"/>
    <n v="2.1186440677966401E-3"/>
    <x v="0"/>
    <n v="8.3686440677966156E-2"/>
    <n v="0"/>
    <n v="0"/>
    <n v="1"/>
    <n v="1"/>
    <n v="0"/>
    <n v="60"/>
    <n v="90.5"/>
    <n v="60"/>
    <n v="89.5"/>
    <n v="4.1313559322033955E-2"/>
    <n v="5.1906779661017005E-2"/>
    <s v="Bias"/>
    <n v="94.2"/>
    <n v="1"/>
    <n v="0"/>
    <n v="0"/>
    <n v="3.9278131634819559E-2"/>
    <n v="90.5"/>
    <n v="0"/>
    <n v="4.4198895027624308E-2"/>
    <n v="95"/>
    <n v="155"/>
    <n v="94"/>
    <n v="3.7234042553191488E-2"/>
    <n v="94.4"/>
    <n v="1"/>
    <n v="0"/>
    <n v="0"/>
    <n v="0"/>
    <n v="0"/>
    <n v="0"/>
    <n v="2.1186440677966401E-3"/>
    <n v="8.3686440677966156E-2"/>
    <n v="4.1313559322033955E-2"/>
    <n v="4.2372881355932802E-3"/>
  </r>
  <r>
    <x v="1"/>
    <s v="GKD-b_44_n150_2_20.txt"/>
    <x v="1"/>
    <x v="0"/>
    <m/>
    <n v="136.324531316757"/>
    <n v="136.324531316757"/>
    <n v="115.2"/>
    <n v="271.93471240997297"/>
    <n v="115.2"/>
    <n v="46.580051422119098"/>
    <n v="46.580051422119098"/>
    <n v="115.2"/>
    <n v="115.2"/>
    <n v="1"/>
    <n v="1"/>
    <n v="1"/>
    <n v="1"/>
    <n v="0"/>
    <n v="0"/>
    <n v="0"/>
    <n v="113.6"/>
    <n v="32.262215137481597"/>
    <n v="32.262215137481597"/>
    <n v="115.2"/>
    <n v="1.3888888888888963E-2"/>
    <x v="0"/>
    <n v="1"/>
    <n v="0"/>
    <n v="115.2"/>
    <n v="0"/>
    <x v="0"/>
    <n v="1.3888888888888963E-2"/>
    <n v="0"/>
    <n v="1"/>
    <n v="1"/>
    <n v="1"/>
    <n v="0"/>
    <n v="60"/>
    <n v="114.7"/>
    <n v="60"/>
    <n v="114.2"/>
    <n v="4.340277777777778E-3"/>
    <n v="8.6805555555555559E-3"/>
    <s v="Bias"/>
    <n v="115.2"/>
    <n v="1"/>
    <n v="0"/>
    <n v="0"/>
    <n v="4.340277777777778E-3"/>
    <n v="114.7"/>
    <n v="0"/>
    <n v="9.5902353966870833E-3"/>
    <n v="1"/>
    <n v="61"/>
    <n v="114.8"/>
    <n v="8.7108013937277286E-4"/>
    <n v="115.2"/>
    <n v="1"/>
    <n v="1"/>
    <n v="0"/>
    <n v="0"/>
    <n v="0"/>
    <n v="0"/>
    <n v="0"/>
    <n v="1.3888888888888963E-2"/>
    <n v="4.340277777777778E-3"/>
    <n v="3.4722222222222715E-3"/>
  </r>
  <r>
    <x v="1"/>
    <s v="GKD-b_44_n150_2_30.txt"/>
    <x v="1"/>
    <x v="0"/>
    <m/>
    <n v="600.306201934814"/>
    <n v="600"/>
    <n v="104"/>
    <n v="600.32874298095703"/>
    <n v="104"/>
    <n v="98.600035667419405"/>
    <n v="98.600035667419405"/>
    <n v="104"/>
    <n v="104"/>
    <n v="1"/>
    <n v="1"/>
    <n v="0"/>
    <n v="0"/>
    <n v="0"/>
    <n v="0"/>
    <n v="0"/>
    <n v="100.6"/>
    <n v="31.788897991180399"/>
    <n v="31.788897991180399"/>
    <n v="104"/>
    <n v="3.269230769230775E-2"/>
    <x v="0"/>
    <n v="1"/>
    <n v="0"/>
    <n v="104"/>
    <n v="0"/>
    <x v="0"/>
    <n v="3.269230769230775E-2"/>
    <n v="0"/>
    <n v="1"/>
    <n v="1"/>
    <n v="1"/>
    <n v="0"/>
    <n v="60"/>
    <n v="102.6"/>
    <n v="60"/>
    <n v="102.2"/>
    <n v="1.3461538461538516E-2"/>
    <n v="1.7307692307692281E-2"/>
    <s v="Bias"/>
    <n v="104"/>
    <n v="1"/>
    <n v="0"/>
    <n v="0"/>
    <n v="1.3461538461538516E-2"/>
    <n v="102.6"/>
    <n v="0"/>
    <n v="1.9493177387914232E-2"/>
    <n v="2"/>
    <n v="62"/>
    <n v="103.7"/>
    <n v="1.0607521697203554E-2"/>
    <n v="104"/>
    <n v="1"/>
    <n v="1"/>
    <n v="0"/>
    <n v="0"/>
    <n v="0"/>
    <n v="0"/>
    <n v="0"/>
    <n v="3.269230769230775E-2"/>
    <n v="1.3461538461538516E-2"/>
    <n v="2.8846153846153575E-3"/>
  </r>
  <r>
    <x v="1"/>
    <s v="GKD-b_44_n150_5_20.txt"/>
    <x v="1"/>
    <x v="1"/>
    <m/>
    <n v="601.05143475532498"/>
    <n v="600"/>
    <n v="139.80000000000001"/>
    <n v="600.454619169235"/>
    <n v="140"/>
    <n v="601.51633095741204"/>
    <n v="600"/>
    <n v="140"/>
    <n v="140"/>
    <n v="0"/>
    <n v="1"/>
    <n v="0"/>
    <n v="0"/>
    <n v="-1.4285714285713475E-3"/>
    <n v="0"/>
    <n v="0"/>
    <n v="137.5"/>
    <n v="17.9759793281555"/>
    <n v="17.9759793281555"/>
    <n v="139.80000000000001"/>
    <n v="1.6452074391988637E-2"/>
    <x v="0"/>
    <n v="1"/>
    <n v="0"/>
    <n v="140"/>
    <n v="1.4285714285713475E-3"/>
    <x v="0"/>
    <n v="1.7857142857142856E-2"/>
    <n v="0"/>
    <n v="0"/>
    <n v="1"/>
    <n v="1"/>
    <n v="0"/>
    <n v="60"/>
    <n v="138.69999999999999"/>
    <n v="60"/>
    <n v="136.9"/>
    <n v="9.2857142857143676E-3"/>
    <n v="2.2142857142857103E-2"/>
    <s v="Bias"/>
    <n v="139.80000000000001"/>
    <n v="1"/>
    <n v="0"/>
    <n v="0"/>
    <n v="7.8683834048642529E-3"/>
    <n v="138.69999999999999"/>
    <n v="0"/>
    <n v="8.6517664023070557E-3"/>
    <n v="5"/>
    <n v="65"/>
    <n v="139.80000000000001"/>
    <n v="7.8683834048642529E-3"/>
    <n v="140"/>
    <n v="1"/>
    <n v="0"/>
    <n v="0"/>
    <n v="0"/>
    <n v="0"/>
    <n v="0"/>
    <n v="1.4285714285713475E-3"/>
    <n v="1.7857142857142856E-2"/>
    <n v="9.2857142857143676E-3"/>
    <n v="1.4285714285713475E-3"/>
  </r>
  <r>
    <x v="1"/>
    <s v="GKD-b_44_n150_5_30.txt"/>
    <x v="1"/>
    <x v="1"/>
    <m/>
    <n v="600.53130817413296"/>
    <n v="600"/>
    <n v="124.7"/>
    <n v="600.47963905334404"/>
    <n v="125.6"/>
    <n v="601.17318391799904"/>
    <n v="600"/>
    <n v="125.9"/>
    <n v="125.9"/>
    <n v="0"/>
    <n v="0"/>
    <n v="0"/>
    <n v="0"/>
    <n v="-9.5313741064336991E-3"/>
    <n v="-2.3828435266085098E-3"/>
    <n v="0"/>
    <n v="121.3"/>
    <n v="48.961780548095703"/>
    <n v="48.961780548095703"/>
    <n v="124.7"/>
    <n v="2.7265437048917446E-2"/>
    <x v="0"/>
    <n v="1"/>
    <n v="0"/>
    <n v="125.9"/>
    <n v="9.5313741064336991E-3"/>
    <x v="4"/>
    <n v="3.6536934074662498E-2"/>
    <n v="0"/>
    <n v="0"/>
    <n v="0"/>
    <n v="1"/>
    <n v="0"/>
    <n v="60"/>
    <n v="124"/>
    <n v="60"/>
    <n v="123.2"/>
    <n v="1.50913423351867E-2"/>
    <n v="2.1445591739475797E-2"/>
    <s v="Bias"/>
    <n v="124.7"/>
    <n v="1"/>
    <n v="0"/>
    <n v="0"/>
    <n v="5.613472333600664E-3"/>
    <n v="124"/>
    <n v="0"/>
    <n v="2.1774193548387121E-2"/>
    <n v="120"/>
    <n v="180"/>
    <n v="125.9"/>
    <n v="1.50913423351867E-2"/>
    <n v="125.9"/>
    <n v="1"/>
    <n v="0"/>
    <n v="0"/>
    <n v="0"/>
    <n v="1"/>
    <n v="0"/>
    <n v="9.5313741064336991E-3"/>
    <n v="3.6536934074662498E-2"/>
    <n v="1.50913423351867E-2"/>
    <n v="0"/>
  </r>
  <r>
    <x v="1"/>
    <s v="GKD-b_45_n150_2_20.txt"/>
    <x v="1"/>
    <x v="0"/>
    <m/>
    <n v="114.345845460891"/>
    <n v="114.345845460891"/>
    <n v="120.7"/>
    <n v="309.88257503509499"/>
    <n v="120.7"/>
    <n v="38.320550918579102"/>
    <n v="38.320550918579102"/>
    <n v="120.7"/>
    <n v="120.7"/>
    <n v="1"/>
    <n v="1"/>
    <n v="1"/>
    <n v="1"/>
    <n v="0"/>
    <n v="0"/>
    <n v="0"/>
    <n v="118.9"/>
    <n v="28.048997640609699"/>
    <n v="28.048997640609699"/>
    <n v="120.7"/>
    <n v="1.4913007456503704E-2"/>
    <x v="0"/>
    <n v="1"/>
    <n v="0"/>
    <n v="120.7"/>
    <n v="0"/>
    <x v="0"/>
    <n v="1.4913007456503704E-2"/>
    <n v="0"/>
    <n v="1"/>
    <n v="1"/>
    <n v="1"/>
    <n v="0"/>
    <n v="60"/>
    <n v="119.9"/>
    <n v="60"/>
    <n v="119.6"/>
    <n v="6.6280033140016332E-3"/>
    <n v="9.1135045567523488E-3"/>
    <s v="Bias"/>
    <n v="120.7"/>
    <n v="1"/>
    <n v="0"/>
    <n v="0"/>
    <n v="6.6280033140016332E-3"/>
    <n v="119.9"/>
    <n v="0"/>
    <n v="8.3402835696413675E-3"/>
    <n v="1"/>
    <n v="61"/>
    <n v="120.1"/>
    <n v="1.6652789342213876E-3"/>
    <n v="120.7"/>
    <n v="1"/>
    <n v="1"/>
    <n v="0"/>
    <n v="0"/>
    <n v="0"/>
    <n v="0"/>
    <n v="0"/>
    <n v="1.4913007456503704E-2"/>
    <n v="6.6280033140016332E-3"/>
    <n v="4.9710024855013132E-3"/>
  </r>
  <r>
    <x v="1"/>
    <s v="GKD-b_45_n150_2_30.txt"/>
    <x v="1"/>
    <x v="0"/>
    <m/>
    <n v="327.86951184272698"/>
    <n v="327.86951184272698"/>
    <n v="110.4"/>
    <n v="600.37834286689701"/>
    <n v="110.2"/>
    <n v="145.212271928787"/>
    <n v="145.212271928787"/>
    <n v="110.4"/>
    <n v="110.4"/>
    <n v="1"/>
    <n v="0"/>
    <n v="1"/>
    <n v="0"/>
    <n v="0"/>
    <n v="-1.8115942028985763E-3"/>
    <n v="0"/>
    <n v="107.1"/>
    <n v="39.574023485183702"/>
    <n v="39.574023485183702"/>
    <n v="110.4"/>
    <n v="2.9891304347826188E-2"/>
    <x v="0"/>
    <n v="1"/>
    <n v="0"/>
    <n v="110.4"/>
    <n v="0"/>
    <x v="5"/>
    <n v="2.9891304347826188E-2"/>
    <n v="0"/>
    <n v="1"/>
    <n v="0"/>
    <n v="1"/>
    <n v="0"/>
    <n v="60"/>
    <n v="107.9"/>
    <n v="60"/>
    <n v="107.9"/>
    <n v="2.2644927536231884E-2"/>
    <n v="2.2644927536231884E-2"/>
    <s v="Igual"/>
    <n v="110.4"/>
    <n v="1"/>
    <n v="0"/>
    <n v="0"/>
    <n v="2.2644927536231884E-2"/>
    <n v="107.9"/>
    <n v="0"/>
    <n v="7.4142724745135434E-3"/>
    <n v="2"/>
    <n v="62"/>
    <n v="109.1"/>
    <n v="1.0999083409715754E-2"/>
    <n v="110.4"/>
    <n v="1"/>
    <n v="1"/>
    <n v="0"/>
    <n v="0"/>
    <n v="0"/>
    <n v="0"/>
    <n v="0"/>
    <n v="2.9891304347826188E-2"/>
    <n v="2.2644927536231884E-2"/>
    <n v="1.1775362318840682E-2"/>
  </r>
  <r>
    <x v="1"/>
    <s v="GKD-b_45_n150_5_20.txt"/>
    <x v="1"/>
    <x v="1"/>
    <m/>
    <n v="600.40142035484303"/>
    <n v="600"/>
    <n v="145.19999999999999"/>
    <n v="600.43081665039006"/>
    <n v="145.19999999999999"/>
    <n v="601.50080275535504"/>
    <n v="600"/>
    <n v="145.30000000000001"/>
    <n v="145.30000000000001"/>
    <n v="0"/>
    <n v="0"/>
    <n v="0"/>
    <n v="0"/>
    <n v="-6.8823124569871114E-4"/>
    <n v="-6.8823124569871114E-4"/>
    <n v="0"/>
    <n v="140.5"/>
    <n v="20.768863201141301"/>
    <n v="20.768863201141301"/>
    <n v="145.19999999999999"/>
    <n v="3.2369146005509566E-2"/>
    <x v="0"/>
    <n v="1"/>
    <n v="0"/>
    <n v="145.30000000000001"/>
    <n v="6.8823124569871114E-4"/>
    <x v="6"/>
    <n v="3.3035099793530705E-2"/>
    <n v="0"/>
    <n v="0"/>
    <n v="0"/>
    <n v="1"/>
    <n v="0"/>
    <n v="60"/>
    <n v="144"/>
    <n v="60"/>
    <n v="142.30000000000001"/>
    <n v="8.9470061940812896E-3"/>
    <n v="2.0646937370956641E-2"/>
    <s v="Bias"/>
    <n v="145.19999999999999"/>
    <n v="1"/>
    <n v="0"/>
    <n v="0"/>
    <n v="8.2644628099172775E-3"/>
    <n v="144"/>
    <n v="0"/>
    <n v="2.4305555555555556E-2"/>
    <n v="15"/>
    <n v="75"/>
    <n v="145.19999999999999"/>
    <n v="8.2644628099172775E-3"/>
    <n v="145.30000000000001"/>
    <n v="1"/>
    <n v="0"/>
    <n v="0"/>
    <n v="0"/>
    <n v="0"/>
    <n v="0"/>
    <n v="6.8823124569871114E-4"/>
    <n v="3.3035099793530705E-2"/>
    <n v="8.9470061940812896E-3"/>
    <n v="6.8823124569871114E-4"/>
  </r>
  <r>
    <x v="1"/>
    <s v="GKD-b_45_n150_5_30.txt"/>
    <x v="1"/>
    <x v="1"/>
    <m/>
    <n v="600.454387426376"/>
    <n v="600"/>
    <n v="130.6"/>
    <n v="600.44930505752495"/>
    <n v="131.80000000000001"/>
    <n v="601.18489241600003"/>
    <n v="600"/>
    <n v="131"/>
    <n v="131.80000000000001"/>
    <n v="0"/>
    <n v="1"/>
    <n v="0"/>
    <n v="0"/>
    <n v="-9.1047040971169724E-3"/>
    <n v="0"/>
    <n v="-6.0698027314113152E-3"/>
    <n v="128.6"/>
    <n v="73.828843832015906"/>
    <n v="73.828843832015906"/>
    <n v="130.6"/>
    <n v="1.5313935681470138E-2"/>
    <x v="0"/>
    <n v="1"/>
    <n v="0"/>
    <n v="131.80000000000001"/>
    <n v="9.1047040971169724E-3"/>
    <x v="0"/>
    <n v="2.4279210925645042E-2"/>
    <n v="6.0698027314113152E-3"/>
    <n v="0"/>
    <n v="1"/>
    <n v="0"/>
    <n v="0"/>
    <n v="60"/>
    <n v="129.6"/>
    <n v="60"/>
    <n v="128.5"/>
    <n v="1.6691957511381007E-2"/>
    <n v="2.5037936267071403E-2"/>
    <s v="Bias"/>
    <n v="130.6"/>
    <n v="1"/>
    <n v="0"/>
    <n v="0"/>
    <n v="7.656967840735069E-3"/>
    <n v="129.6"/>
    <n v="0"/>
    <n v="7.7160493827160498E-3"/>
    <n v="120"/>
    <n v="180"/>
    <n v="130.9"/>
    <n v="9.9312452253629592E-3"/>
    <n v="131"/>
    <n v="1"/>
    <n v="0"/>
    <n v="0"/>
    <n v="0"/>
    <n v="0"/>
    <n v="0"/>
    <n v="3.0534351145038601E-3"/>
    <n v="1.8320610687022943E-2"/>
    <n v="1.0687022900763402E-2"/>
    <n v="7.6335877862591082E-4"/>
  </r>
  <r>
    <x v="1"/>
    <s v="GKD-b_46_n150_2_20.txt"/>
    <x v="1"/>
    <x v="0"/>
    <m/>
    <n v="82.719461441039996"/>
    <n v="82.719461441039996"/>
    <n v="136.30000000000001"/>
    <n v="294.44889903068503"/>
    <n v="136.30000000000001"/>
    <n v="47.409305810928302"/>
    <n v="47.409305810928302"/>
    <n v="136.30000000000001"/>
    <n v="136.30000000000001"/>
    <n v="1"/>
    <n v="1"/>
    <n v="1"/>
    <n v="1"/>
    <n v="0"/>
    <n v="0"/>
    <n v="0"/>
    <n v="134.80000000000001"/>
    <n v="23.165630817413302"/>
    <n v="23.165630817413302"/>
    <n v="136.30000000000001"/>
    <n v="1.1005135730007335E-2"/>
    <x v="0"/>
    <n v="1"/>
    <n v="0"/>
    <n v="136.30000000000001"/>
    <n v="0"/>
    <x v="0"/>
    <n v="1.1005135730007335E-2"/>
    <n v="0"/>
    <n v="1"/>
    <n v="1"/>
    <n v="1"/>
    <n v="0"/>
    <n v="60"/>
    <n v="135"/>
    <n v="60"/>
    <n v="134.4"/>
    <n v="9.537784299339774E-3"/>
    <n v="1.3939838591342667E-2"/>
    <s v="Bias"/>
    <n v="136.30000000000001"/>
    <n v="1"/>
    <n v="0"/>
    <n v="0"/>
    <n v="9.537784299339774E-3"/>
    <n v="135"/>
    <n v="0"/>
    <n v="1.4814814814813973E-3"/>
    <n v="1"/>
    <n v="61"/>
    <n v="136.19999999999999"/>
    <n v="8.8105726872245872E-3"/>
    <n v="136.30000000000001"/>
    <n v="1"/>
    <n v="1"/>
    <n v="0"/>
    <n v="0"/>
    <n v="0"/>
    <n v="0"/>
    <n v="0"/>
    <n v="1.1005135730007335E-2"/>
    <n v="9.537784299339774E-3"/>
    <n v="7.3367571533398924E-4"/>
  </r>
  <r>
    <x v="1"/>
    <s v="GKD-b_46_n150_2_30.txt"/>
    <x v="1"/>
    <x v="0"/>
    <m/>
    <n v="186.45147490501401"/>
    <n v="186.45147490501401"/>
    <n v="126.1"/>
    <n v="404.37265944480799"/>
    <n v="126.1"/>
    <n v="47.083918809890697"/>
    <n v="47.083918809890697"/>
    <n v="126.1"/>
    <n v="126.1"/>
    <n v="1"/>
    <n v="1"/>
    <n v="1"/>
    <n v="1"/>
    <n v="0"/>
    <n v="0"/>
    <n v="0"/>
    <n v="121.4"/>
    <n v="21.418685436248701"/>
    <n v="21.418685436248701"/>
    <n v="126.1"/>
    <n v="3.7272006344171202E-2"/>
    <x v="0"/>
    <n v="1"/>
    <n v="0"/>
    <n v="126.1"/>
    <n v="0"/>
    <x v="0"/>
    <n v="3.7272006344171202E-2"/>
    <n v="0"/>
    <n v="1"/>
    <n v="1"/>
    <n v="1"/>
    <n v="0"/>
    <n v="60"/>
    <n v="125"/>
    <n v="60"/>
    <n v="124.5"/>
    <n v="8.7232355273591938E-3"/>
    <n v="1.2688342585249757E-2"/>
    <s v="Bias"/>
    <n v="126.1"/>
    <n v="1"/>
    <n v="0"/>
    <n v="0"/>
    <n v="8.7232355273591938E-3"/>
    <n v="125"/>
    <n v="0"/>
    <n v="2.8799999999999954E-2"/>
    <n v="1"/>
    <n v="61"/>
    <n v="125.7"/>
    <n v="5.5688146380270713E-3"/>
    <n v="126.1"/>
    <n v="1"/>
    <n v="1"/>
    <n v="0"/>
    <n v="0"/>
    <n v="0"/>
    <n v="0"/>
    <n v="0"/>
    <n v="3.7272006344171202E-2"/>
    <n v="8.7232355273591938E-3"/>
    <n v="3.1720856463123828E-3"/>
  </r>
  <r>
    <x v="1"/>
    <s v="GKD-b_46_n150_5_20.txt"/>
    <x v="1"/>
    <x v="1"/>
    <m/>
    <n v="600.46333098411503"/>
    <n v="600"/>
    <n v="160"/>
    <n v="600.45572543144203"/>
    <n v="159.6"/>
    <n v="572.52645111083905"/>
    <n v="572.52645111083905"/>
    <n v="160"/>
    <n v="160"/>
    <n v="1"/>
    <n v="0"/>
    <n v="0"/>
    <n v="0"/>
    <n v="0"/>
    <n v="-2.5000000000000356E-3"/>
    <n v="0"/>
    <n v="155.69999999999999"/>
    <n v="17.2391984462738"/>
    <n v="17.2391984462738"/>
    <n v="160"/>
    <n v="2.6875000000000072E-2"/>
    <x v="0"/>
    <n v="1"/>
    <n v="0"/>
    <n v="160"/>
    <n v="0"/>
    <x v="7"/>
    <n v="2.6875000000000072E-2"/>
    <n v="0"/>
    <n v="1"/>
    <n v="0"/>
    <n v="1"/>
    <n v="0"/>
    <n v="60"/>
    <n v="158.19999999999999"/>
    <n v="60"/>
    <n v="157"/>
    <n v="1.1250000000000071E-2"/>
    <n v="1.8749999999999999E-2"/>
    <s v="Bias"/>
    <n v="160"/>
    <n v="1"/>
    <n v="0"/>
    <n v="0"/>
    <n v="1.1250000000000071E-2"/>
    <n v="158.19999999999999"/>
    <n v="0"/>
    <n v="1.5802781289506955E-2"/>
    <n v="20"/>
    <n v="80"/>
    <n v="159.6"/>
    <n v="8.7719298245614395E-3"/>
    <n v="160"/>
    <n v="1"/>
    <n v="1"/>
    <n v="0"/>
    <n v="0"/>
    <n v="0"/>
    <n v="0"/>
    <n v="0"/>
    <n v="2.6875000000000072E-2"/>
    <n v="1.1250000000000071E-2"/>
    <n v="2.5000000000000356E-3"/>
  </r>
  <r>
    <x v="1"/>
    <s v="GKD-b_46_n150_5_30.txt"/>
    <x v="1"/>
    <x v="1"/>
    <m/>
    <n v="600.45750427246003"/>
    <n v="600"/>
    <n v="146.5"/>
    <n v="600.45953559875397"/>
    <n v="146.9"/>
    <n v="601.21393203735295"/>
    <n v="600"/>
    <n v="146.80000000000001"/>
    <n v="146.9"/>
    <n v="0"/>
    <n v="1"/>
    <n v="0"/>
    <n v="0"/>
    <n v="-2.7229407760381596E-3"/>
    <n v="0"/>
    <n v="-6.8073519400949154E-4"/>
    <n v="141.4"/>
    <n v="71.542606592178302"/>
    <n v="71.542606592178302"/>
    <n v="146.5"/>
    <n v="3.4812286689419755E-2"/>
    <x v="0"/>
    <n v="1"/>
    <n v="0"/>
    <n v="146.9"/>
    <n v="2.7229407760381596E-3"/>
    <x v="0"/>
    <n v="3.7440435670524165E-2"/>
    <n v="6.8073519400949154E-4"/>
    <n v="0"/>
    <n v="1"/>
    <n v="0"/>
    <n v="0"/>
    <n v="60"/>
    <n v="144.19999999999999"/>
    <n v="60"/>
    <n v="144.69999999999999"/>
    <n v="1.8379850238257434E-2"/>
    <n v="1.4976174268209783E-2"/>
    <s v="BiasByGroup"/>
    <n v="146.5"/>
    <n v="1"/>
    <n v="0"/>
    <n v="0"/>
    <n v="1.5699658703071748E-2"/>
    <n v="144.19999999999999"/>
    <n v="0"/>
    <n v="1.9417475728155224E-2"/>
    <n v="150"/>
    <n v="210"/>
    <n v="147.1"/>
    <n v="1.9714479945615267E-2"/>
    <n v="147.1"/>
    <n v="0"/>
    <n v="0"/>
    <n v="0"/>
    <n v="0"/>
    <n v="1"/>
    <n v="2.0394289598911148E-3"/>
    <n v="4.0788579197824221E-3"/>
    <n v="3.8749150237933301E-2"/>
    <n v="1.9714479945615267E-2"/>
    <n v="0"/>
  </r>
  <r>
    <x v="1"/>
    <s v="GKD-b_47_n150_2_20.txt"/>
    <x v="1"/>
    <x v="0"/>
    <m/>
    <n v="393.895466804504"/>
    <n v="393.895466804504"/>
    <n v="177.3"/>
    <n v="600.36002159118596"/>
    <n v="177.3"/>
    <n v="86.400006532668996"/>
    <n v="86.400006532668996"/>
    <n v="177.3"/>
    <n v="177.3"/>
    <n v="1"/>
    <n v="1"/>
    <n v="1"/>
    <n v="0"/>
    <n v="0"/>
    <n v="0"/>
    <n v="0"/>
    <n v="174.7"/>
    <n v="29.855558156967099"/>
    <n v="29.855558156967099"/>
    <n v="177.3"/>
    <n v="1.4664410603497026E-2"/>
    <x v="0"/>
    <n v="1"/>
    <n v="0"/>
    <n v="177.3"/>
    <n v="0"/>
    <x v="0"/>
    <n v="1.4664410603497026E-2"/>
    <n v="0"/>
    <n v="1"/>
    <n v="1"/>
    <n v="1"/>
    <n v="0"/>
    <n v="60"/>
    <n v="177"/>
    <n v="60"/>
    <n v="176.6"/>
    <n v="1.6920473773266291E-3"/>
    <n v="3.9481105470954144E-3"/>
    <s v="Bias"/>
    <n v="177.3"/>
    <n v="1"/>
    <n v="0"/>
    <n v="0"/>
    <n v="1.6920473773266291E-3"/>
    <n v="177"/>
    <n v="0"/>
    <n v="1.2994350282485939E-2"/>
    <n v="1"/>
    <n v="61"/>
    <n v="177.3"/>
    <n v="1.6920473773266291E-3"/>
    <n v="177.3"/>
    <n v="1"/>
    <n v="1"/>
    <n v="0"/>
    <n v="0"/>
    <n v="1"/>
    <n v="0"/>
    <n v="0"/>
    <n v="1.4664410603497026E-2"/>
    <n v="1.6920473773266291E-3"/>
    <n v="0"/>
  </r>
  <r>
    <x v="1"/>
    <s v="GKD-b_47_n150_2_30.txt"/>
    <x v="1"/>
    <x v="0"/>
    <m/>
    <n v="600.27200102806"/>
    <n v="600"/>
    <n v="166.8"/>
    <n v="600.33868718147198"/>
    <n v="166.8"/>
    <n v="88.523043870925903"/>
    <n v="88.523043870925903"/>
    <n v="166.8"/>
    <n v="166.8"/>
    <n v="1"/>
    <n v="1"/>
    <n v="0"/>
    <n v="0"/>
    <n v="0"/>
    <n v="0"/>
    <n v="0"/>
    <n v="164.8"/>
    <n v="43.794292688369701"/>
    <n v="43.794292688369701"/>
    <n v="166.8"/>
    <n v="1.1990407673860911E-2"/>
    <x v="0"/>
    <n v="1"/>
    <n v="0"/>
    <n v="166.8"/>
    <n v="0"/>
    <x v="0"/>
    <n v="1.1990407673860911E-2"/>
    <n v="0"/>
    <n v="1"/>
    <n v="1"/>
    <n v="1"/>
    <n v="0"/>
    <n v="60"/>
    <n v="166.4"/>
    <n v="60"/>
    <n v="165"/>
    <n v="2.3980815347722164E-3"/>
    <n v="1.0791366906474888E-2"/>
    <s v="Bias"/>
    <n v="166.8"/>
    <n v="1"/>
    <n v="0"/>
    <n v="0"/>
    <n v="2.3980815347722164E-3"/>
    <n v="166.4"/>
    <n v="0"/>
    <n v="9.6153846153845812E-3"/>
    <n v="1"/>
    <n v="61"/>
    <n v="166.6"/>
    <n v="1.2004801920767626E-3"/>
    <n v="166.8"/>
    <n v="1"/>
    <n v="1"/>
    <n v="0"/>
    <n v="0"/>
    <n v="0"/>
    <n v="0"/>
    <n v="0"/>
    <n v="1.1990407673860911E-2"/>
    <n v="2.3980815347722164E-3"/>
    <n v="1.1990407673861932E-3"/>
  </r>
  <r>
    <x v="1"/>
    <s v="GKD-b_47_n150_5_20.txt"/>
    <x v="1"/>
    <x v="1"/>
    <m/>
    <n v="600.38252902030899"/>
    <n v="600"/>
    <n v="199"/>
    <n v="600.48008918762196"/>
    <n v="199.4"/>
    <n v="601.57728862762394"/>
    <n v="600"/>
    <n v="199.4"/>
    <n v="199.4"/>
    <n v="0"/>
    <n v="1"/>
    <n v="0"/>
    <n v="0"/>
    <n v="-2.0060180541625161E-3"/>
    <n v="0"/>
    <n v="0"/>
    <n v="198.9"/>
    <n v="21.458934783935501"/>
    <n v="21.458934783935501"/>
    <n v="199"/>
    <n v="5.0251256281404178E-4"/>
    <x v="0"/>
    <n v="1"/>
    <n v="0"/>
    <n v="199.4"/>
    <n v="2.0060180541625161E-3"/>
    <x v="0"/>
    <n v="2.5075225677031092E-3"/>
    <n v="0"/>
    <n v="0"/>
    <n v="1"/>
    <n v="1"/>
    <n v="0"/>
    <n v="60"/>
    <n v="198.5"/>
    <n v="60"/>
    <n v="197.1"/>
    <n v="4.5135406218656249E-3"/>
    <n v="1.153460381143436E-2"/>
    <s v="Bias"/>
    <n v="199"/>
    <n v="1"/>
    <n v="0"/>
    <n v="0"/>
    <n v="2.5125628140703518E-3"/>
    <n v="198.9"/>
    <n v="2.0110608345902748E-3"/>
    <n v="0"/>
    <n v="11"/>
    <n v="71"/>
    <n v="199.4"/>
    <n v="4.5135406218656249E-3"/>
    <n v="199.4"/>
    <n v="1"/>
    <n v="0"/>
    <n v="0"/>
    <n v="0"/>
    <n v="1"/>
    <n v="0"/>
    <n v="2.0060180541625161E-3"/>
    <n v="2.5075225677031092E-3"/>
    <n v="4.5135406218656249E-3"/>
    <n v="0"/>
  </r>
  <r>
    <x v="1"/>
    <s v="GKD-b_47_n150_5_30.txt"/>
    <x v="1"/>
    <x v="1"/>
    <m/>
    <n v="600.42674112319901"/>
    <n v="600"/>
    <n v="186.4"/>
    <n v="600.58093810081402"/>
    <n v="185.9"/>
    <n v="601.287154436111"/>
    <n v="600"/>
    <n v="186.9"/>
    <n v="186.9"/>
    <n v="0"/>
    <n v="0"/>
    <n v="0"/>
    <n v="0"/>
    <n v="-2.6752273943285178E-3"/>
    <n v="-5.3504547886570357E-3"/>
    <n v="0"/>
    <n v="180.6"/>
    <n v="59.893447399139397"/>
    <n v="59.893447399139397"/>
    <n v="186.4"/>
    <n v="3.111587982832624E-2"/>
    <x v="0"/>
    <n v="1"/>
    <n v="0"/>
    <n v="186.9"/>
    <n v="2.6752273943285178E-3"/>
    <x v="8"/>
    <n v="3.3707865168539387E-2"/>
    <n v="0"/>
    <n v="0"/>
    <n v="0"/>
    <n v="1"/>
    <n v="0"/>
    <n v="60"/>
    <n v="184"/>
    <n v="60"/>
    <n v="183.6"/>
    <n v="1.5516318887105434E-2"/>
    <n v="1.7656500802568278E-2"/>
    <s v="Bias"/>
    <n v="186.4"/>
    <n v="1"/>
    <n v="0"/>
    <n v="0"/>
    <n v="1.2875536480686725E-2"/>
    <n v="184"/>
    <n v="0"/>
    <n v="1.8478260869565249E-2"/>
    <n v="120"/>
    <n v="180"/>
    <n v="186.7"/>
    <n v="1.4461703267273642E-2"/>
    <n v="186.9"/>
    <n v="1"/>
    <n v="0"/>
    <n v="0"/>
    <n v="0"/>
    <n v="0"/>
    <n v="0"/>
    <n v="2.6752273943285178E-3"/>
    <n v="3.3707865168539387E-2"/>
    <n v="1.5516318887105434E-2"/>
    <n v="1.0700909577314984E-3"/>
  </r>
  <r>
    <x v="1"/>
    <s v="GKD-b_48_n150_2_20.txt"/>
    <x v="1"/>
    <x v="0"/>
    <m/>
    <n v="110.142970800399"/>
    <n v="110.142970800399"/>
    <n v="111.6"/>
    <n v="460.16879415512"/>
    <n v="111.6"/>
    <n v="64.479716062545705"/>
    <n v="64.479716062545705"/>
    <n v="111.6"/>
    <n v="111.6"/>
    <n v="1"/>
    <n v="1"/>
    <n v="1"/>
    <n v="1"/>
    <n v="0"/>
    <n v="0"/>
    <n v="0"/>
    <n v="108.9"/>
    <n v="28.129941940307599"/>
    <n v="28.129941940307599"/>
    <n v="111.6"/>
    <n v="2.4193548387096673E-2"/>
    <x v="0"/>
    <n v="1"/>
    <n v="0"/>
    <n v="111.6"/>
    <n v="0"/>
    <x v="0"/>
    <n v="2.4193548387096673E-2"/>
    <n v="0"/>
    <n v="1"/>
    <n v="1"/>
    <n v="1"/>
    <n v="0"/>
    <n v="60"/>
    <n v="110.9"/>
    <n v="60"/>
    <n v="110.7"/>
    <n v="6.272401433691655E-3"/>
    <n v="8.0645161290321815E-3"/>
    <s v="Bias"/>
    <n v="111.6"/>
    <n v="1"/>
    <n v="0"/>
    <n v="0"/>
    <n v="6.272401433691655E-3"/>
    <n v="110.9"/>
    <n v="0"/>
    <n v="1.8034265103697024E-2"/>
    <n v="1"/>
    <n v="61"/>
    <n v="111.3"/>
    <n v="3.59389038634314E-3"/>
    <n v="111.6"/>
    <n v="1"/>
    <n v="1"/>
    <n v="0"/>
    <n v="0"/>
    <n v="0"/>
    <n v="0"/>
    <n v="0"/>
    <n v="2.4193548387096673E-2"/>
    <n v="6.272401433691655E-3"/>
    <n v="2.6881720430107273E-3"/>
  </r>
  <r>
    <x v="1"/>
    <s v="GKD-b_48_n150_2_30.txt"/>
    <x v="1"/>
    <x v="0"/>
    <m/>
    <n v="600.36535096168495"/>
    <n v="600"/>
    <n v="101.2"/>
    <n v="600.45852160453796"/>
    <n v="101.4"/>
    <n v="66.079978942871094"/>
    <n v="66.079978942871094"/>
    <n v="101.4"/>
    <n v="101.4"/>
    <n v="0"/>
    <n v="1"/>
    <n v="0"/>
    <n v="0"/>
    <n v="-1.972386587771231E-3"/>
    <n v="0"/>
    <n v="0"/>
    <n v="96.5"/>
    <n v="26.387969493865899"/>
    <n v="26.387969493865899"/>
    <n v="101.2"/>
    <n v="4.6442687747035596E-2"/>
    <x v="0"/>
    <n v="1"/>
    <n v="0"/>
    <n v="101.4"/>
    <n v="1.972386587771231E-3"/>
    <x v="0"/>
    <n v="4.832347140039453E-2"/>
    <n v="0"/>
    <n v="0"/>
    <n v="1"/>
    <n v="1"/>
    <n v="0"/>
    <n v="60"/>
    <n v="100.5"/>
    <n v="60"/>
    <n v="100.1"/>
    <n v="8.8757396449704699E-3"/>
    <n v="1.2820512820512931E-2"/>
    <s v="Bias"/>
    <n v="101.2"/>
    <n v="1"/>
    <n v="0"/>
    <n v="0"/>
    <n v="6.9169960474308578E-3"/>
    <n v="100.5"/>
    <n v="0"/>
    <n v="3.9800995024875621E-2"/>
    <n v="2"/>
    <n v="62"/>
    <n v="101.1"/>
    <n v="5.9347181008901516E-3"/>
    <n v="101.4"/>
    <n v="1"/>
    <n v="0"/>
    <n v="0"/>
    <n v="0"/>
    <n v="0"/>
    <n v="0"/>
    <n v="1.972386587771231E-3"/>
    <n v="4.832347140039453E-2"/>
    <n v="8.8757396449704699E-3"/>
    <n v="2.9585798816569166E-3"/>
  </r>
  <r>
    <x v="1"/>
    <s v="GKD-b_48_n150_5_20.txt"/>
    <x v="1"/>
    <x v="1"/>
    <m/>
    <n v="600.45299839973404"/>
    <n v="600"/>
    <n v="136.1"/>
    <n v="600.52534413337696"/>
    <n v="136.1"/>
    <n v="601.48191595077503"/>
    <n v="600"/>
    <n v="136.1"/>
    <n v="136.1"/>
    <n v="1"/>
    <n v="1"/>
    <n v="0"/>
    <n v="0"/>
    <n v="0"/>
    <n v="0"/>
    <n v="0"/>
    <n v="132.5"/>
    <n v="17.380789518356298"/>
    <n v="17.380789518356298"/>
    <n v="136.1"/>
    <n v="2.645113886847902E-2"/>
    <x v="0"/>
    <n v="1"/>
    <n v="0"/>
    <n v="136.1"/>
    <n v="0"/>
    <x v="0"/>
    <n v="2.645113886847902E-2"/>
    <n v="0"/>
    <n v="1"/>
    <n v="1"/>
    <n v="1"/>
    <n v="0"/>
    <n v="60"/>
    <n v="133.9"/>
    <n v="60"/>
    <n v="133.6"/>
    <n v="1.6164584864070453E-2"/>
    <n v="1.8368846436443792E-2"/>
    <s v="Bias"/>
    <n v="136.1"/>
    <n v="1"/>
    <n v="0"/>
    <n v="0"/>
    <n v="1.6164584864070453E-2"/>
    <n v="133.9"/>
    <n v="0"/>
    <n v="1.0455563853622148E-2"/>
    <n v="21"/>
    <n v="81"/>
    <n v="135.6"/>
    <n v="1.2536873156342099E-2"/>
    <n v="136.1"/>
    <n v="1"/>
    <n v="1"/>
    <n v="0"/>
    <n v="0"/>
    <n v="0"/>
    <n v="0"/>
    <n v="0"/>
    <n v="2.645113886847902E-2"/>
    <n v="1.6164584864070453E-2"/>
    <n v="3.6737692872887582E-3"/>
  </r>
  <r>
    <x v="1"/>
    <s v="GKD-b_48_n150_5_30.txt"/>
    <x v="1"/>
    <x v="1"/>
    <m/>
    <n v="600.91306233405999"/>
    <n v="600"/>
    <n v="121.1"/>
    <n v="600.529316186904"/>
    <n v="122.5"/>
    <n v="601.17886757850601"/>
    <n v="600"/>
    <n v="121.9"/>
    <n v="122.5"/>
    <n v="0"/>
    <n v="1"/>
    <n v="0"/>
    <n v="0"/>
    <n v="-1.1428571428571475E-2"/>
    <n v="0"/>
    <n v="-4.8979591836734232E-3"/>
    <n v="117.3"/>
    <n v="64.607407808303805"/>
    <n v="64.607407808303805"/>
    <n v="121.1"/>
    <n v="3.1379025598678757E-2"/>
    <x v="0"/>
    <n v="1"/>
    <n v="0"/>
    <n v="122.5"/>
    <n v="1.1428571428571475E-2"/>
    <x v="0"/>
    <n v="4.2448979591836758E-2"/>
    <n v="4.8979591836734232E-3"/>
    <n v="0"/>
    <n v="1"/>
    <n v="0"/>
    <n v="0"/>
    <n v="60"/>
    <n v="120.7"/>
    <n v="60"/>
    <n v="118.3"/>
    <n v="1.4693877551020385E-2"/>
    <n v="3.4285714285714308E-2"/>
    <s v="Bias"/>
    <n v="121.1"/>
    <n v="1"/>
    <n v="0"/>
    <n v="0"/>
    <n v="3.303055326176643E-3"/>
    <n v="120.7"/>
    <n v="0"/>
    <n v="2.8169014084507088E-2"/>
    <n v="120"/>
    <n v="180"/>
    <n v="122.5"/>
    <n v="1.4693877551020385E-2"/>
    <n v="122.5"/>
    <n v="0"/>
    <n v="0"/>
    <n v="0"/>
    <n v="0"/>
    <n v="1"/>
    <n v="4.8979591836734232E-3"/>
    <n v="1.1428571428571475E-2"/>
    <n v="4.2448979591836758E-2"/>
    <n v="1.4693877551020385E-2"/>
    <n v="0"/>
  </r>
  <r>
    <x v="1"/>
    <s v="GKD-b_49_n150_2_20.txt"/>
    <x v="1"/>
    <x v="0"/>
    <m/>
    <n v="93.189111471176105"/>
    <n v="93.189111471176105"/>
    <n v="179.7"/>
    <n v="251.12304377555799"/>
    <n v="179.7"/>
    <n v="60.739607334136899"/>
    <n v="60.739607334136899"/>
    <n v="179.7"/>
    <n v="179.7"/>
    <n v="1"/>
    <n v="1"/>
    <n v="1"/>
    <n v="1"/>
    <n v="0"/>
    <n v="0"/>
    <n v="0"/>
    <n v="176.3"/>
    <n v="40.425454378128002"/>
    <n v="40.425454378128002"/>
    <n v="179.7"/>
    <n v="1.8920422927100597E-2"/>
    <x v="0"/>
    <n v="1"/>
    <n v="0"/>
    <n v="179.7"/>
    <n v="0"/>
    <x v="0"/>
    <n v="1.8920422927100597E-2"/>
    <n v="0"/>
    <n v="1"/>
    <n v="1"/>
    <n v="1"/>
    <n v="0"/>
    <n v="60"/>
    <n v="179.3"/>
    <n v="60"/>
    <n v="177.9"/>
    <n v="2.2259321090705468E-3"/>
    <n v="1.0016694490817936E-2"/>
    <s v="Bias"/>
    <n v="179.7"/>
    <n v="1"/>
    <n v="0"/>
    <n v="0"/>
    <n v="2.2259321090705468E-3"/>
    <n v="179.3"/>
    <n v="0"/>
    <n v="1.6731734523145567E-2"/>
    <n v="1"/>
    <n v="61"/>
    <n v="179.7"/>
    <n v="2.2259321090705468E-3"/>
    <n v="179.7"/>
    <n v="1"/>
    <n v="1"/>
    <n v="0"/>
    <n v="0"/>
    <n v="1"/>
    <n v="0"/>
    <n v="0"/>
    <n v="1.8920422927100597E-2"/>
    <n v="2.2259321090705468E-3"/>
    <n v="0"/>
  </r>
  <r>
    <x v="1"/>
    <s v="GKD-b_49_n150_2_30.txt"/>
    <x v="1"/>
    <x v="0"/>
    <m/>
    <n v="542.71404886245705"/>
    <n v="542.71404886245705"/>
    <n v="167"/>
    <n v="600.31561660766602"/>
    <n v="166.9"/>
    <n v="158.717569112777"/>
    <n v="158.717569112777"/>
    <n v="167"/>
    <n v="167"/>
    <n v="1"/>
    <n v="0"/>
    <n v="1"/>
    <n v="0"/>
    <n v="0"/>
    <n v="-5.9880239520954679E-4"/>
    <n v="0"/>
    <n v="163.9"/>
    <n v="37.393687963485696"/>
    <n v="37.393687963485696"/>
    <n v="167"/>
    <n v="1.8562874251496973E-2"/>
    <x v="0"/>
    <n v="1"/>
    <n v="0"/>
    <n v="167"/>
    <n v="0"/>
    <x v="9"/>
    <n v="1.8562874251496973E-2"/>
    <n v="0"/>
    <n v="1"/>
    <n v="0"/>
    <n v="1"/>
    <n v="0"/>
    <n v="60"/>
    <n v="165.5"/>
    <n v="60"/>
    <n v="165.1"/>
    <n v="8.9820359281437123E-3"/>
    <n v="1.1377245508982069E-2"/>
    <s v="Bias"/>
    <n v="167"/>
    <n v="1"/>
    <n v="0"/>
    <n v="0"/>
    <n v="8.9820359281437123E-3"/>
    <n v="165.5"/>
    <n v="0"/>
    <n v="9.6676737160120499E-3"/>
    <n v="4"/>
    <n v="64"/>
    <n v="166.8"/>
    <n v="7.7937649880096601E-3"/>
    <n v="167"/>
    <n v="1"/>
    <n v="1"/>
    <n v="0"/>
    <n v="0"/>
    <n v="0"/>
    <n v="0"/>
    <n v="0"/>
    <n v="1.8562874251496973E-2"/>
    <n v="8.9820359281437123E-3"/>
    <n v="1.1976047904190936E-3"/>
  </r>
  <r>
    <x v="1"/>
    <s v="GKD-b_49_n150_5_20.txt"/>
    <x v="1"/>
    <x v="1"/>
    <m/>
    <n v="600.38876461982704"/>
    <n v="600"/>
    <n v="201.5"/>
    <n v="600.51609396934498"/>
    <n v="201.5"/>
    <n v="549.58041787147499"/>
    <n v="549.58041787147499"/>
    <n v="201.8"/>
    <n v="201.8"/>
    <n v="0"/>
    <n v="0"/>
    <n v="0"/>
    <n v="0"/>
    <n v="-1.4866204162537729E-3"/>
    <n v="-1.4866204162537729E-3"/>
    <n v="0"/>
    <n v="199.2"/>
    <n v="17.600625038146902"/>
    <n v="17.600625038146902"/>
    <n v="201.5"/>
    <n v="1.1414392059553406E-2"/>
    <x v="0"/>
    <n v="1"/>
    <n v="0"/>
    <n v="201.8"/>
    <n v="1.4866204162537729E-3"/>
    <x v="10"/>
    <n v="1.2884043607532323E-2"/>
    <n v="0"/>
    <n v="0"/>
    <n v="0"/>
    <n v="1"/>
    <n v="0"/>
    <n v="60"/>
    <n v="199.8"/>
    <n v="60"/>
    <n v="198.7"/>
    <n v="9.9108027750247768E-3"/>
    <n v="1.5361744301288517E-2"/>
    <s v="Bias"/>
    <n v="201.5"/>
    <n v="1"/>
    <n v="0"/>
    <n v="0"/>
    <n v="8.4367245657567674E-3"/>
    <n v="199.8"/>
    <n v="0"/>
    <n v="3.0030030030031166E-3"/>
    <n v="14"/>
    <n v="74"/>
    <n v="201.2"/>
    <n v="6.9582504970177803E-3"/>
    <n v="201.8"/>
    <n v="1"/>
    <n v="0"/>
    <n v="0"/>
    <n v="0"/>
    <n v="0"/>
    <n v="0"/>
    <n v="1.4866204162537729E-3"/>
    <n v="1.2884043607532323E-2"/>
    <n v="9.9108027750247768E-3"/>
    <n v="2.9732408325075458E-3"/>
  </r>
  <r>
    <x v="1"/>
    <s v="GKD-b_49_n150_5_30.txt"/>
    <x v="1"/>
    <x v="1"/>
    <m/>
    <n v="600.35157203674305"/>
    <n v="600"/>
    <n v="188.4"/>
    <n v="600.465415477752"/>
    <n v="188.1"/>
    <n v="601.30780839919998"/>
    <n v="600"/>
    <n v="188.6"/>
    <n v="188.6"/>
    <n v="0"/>
    <n v="0"/>
    <n v="0"/>
    <n v="0"/>
    <n v="-1.0604453870625061E-3"/>
    <n v="-2.6511134676564158E-3"/>
    <n v="0"/>
    <n v="181.2"/>
    <n v="58.907133579254101"/>
    <n v="58.907133579254101"/>
    <n v="188.4"/>
    <n v="3.8216560509554229E-2"/>
    <x v="0"/>
    <n v="1"/>
    <n v="0"/>
    <n v="188.6"/>
    <n v="1.0604453870625061E-3"/>
    <x v="11"/>
    <n v="3.9236479321314986E-2"/>
    <n v="0"/>
    <n v="0"/>
    <n v="0"/>
    <n v="1"/>
    <n v="0"/>
    <n v="60"/>
    <n v="185.8"/>
    <n v="60"/>
    <n v="184.9"/>
    <n v="1.4846235418875838E-2"/>
    <n v="1.9618239660657417E-2"/>
    <s v="Bias"/>
    <n v="188.4"/>
    <n v="1"/>
    <n v="0"/>
    <n v="0"/>
    <n v="1.3800424628450075E-2"/>
    <n v="185.8"/>
    <n v="0"/>
    <n v="2.4757804090419926E-2"/>
    <n v="120"/>
    <n v="180"/>
    <n v="188.5"/>
    <n v="1.4323607427055643E-2"/>
    <n v="188.6"/>
    <n v="1"/>
    <n v="0"/>
    <n v="0"/>
    <n v="0"/>
    <n v="0"/>
    <n v="0"/>
    <n v="1.0604453870625061E-3"/>
    <n v="3.9236479321314986E-2"/>
    <n v="1.4846235418875838E-2"/>
    <n v="5.3022269353125305E-4"/>
  </r>
  <r>
    <x v="1"/>
    <s v="GKD-b_50_n150_2_20.txt"/>
    <x v="1"/>
    <x v="0"/>
    <m/>
    <n v="173.74854731559699"/>
    <n v="173.74854731559699"/>
    <n v="121.3"/>
    <n v="174.89921712875301"/>
    <n v="121.3"/>
    <n v="47.384726047515798"/>
    <n v="47.384726047515798"/>
    <n v="121.1"/>
    <n v="121.3"/>
    <n v="1"/>
    <n v="1"/>
    <n v="1"/>
    <n v="1"/>
    <n v="0"/>
    <n v="0"/>
    <n v="-1.6488046166529501E-3"/>
    <n v="121.3"/>
    <n v="27.674622535705499"/>
    <n v="27.674622535705499"/>
    <n v="121.3"/>
    <n v="0"/>
    <x v="0"/>
    <n v="1"/>
    <n v="1"/>
    <n v="121.3"/>
    <n v="0"/>
    <x v="0"/>
    <n v="0"/>
    <n v="1.6488046166529501E-3"/>
    <n v="1"/>
    <n v="1"/>
    <n v="0"/>
    <n v="1"/>
    <n v="60"/>
    <n v="120.3"/>
    <n v="60"/>
    <n v="120.1"/>
    <n v="8.2440230832646327E-3"/>
    <n v="9.8928276999175838E-3"/>
    <s v="Bias"/>
    <n v="121.3"/>
    <n v="1"/>
    <n v="0"/>
    <n v="0"/>
    <n v="8.2440230832646327E-3"/>
    <n v="121.3"/>
    <n v="8.2440230832646327E-3"/>
    <n v="0"/>
    <n v="120"/>
    <n v="180"/>
    <n v="121.3"/>
    <n v="8.2440230832646327E-3"/>
    <n v="121.3"/>
    <n v="0"/>
    <n v="1"/>
    <n v="1"/>
    <n v="0"/>
    <n v="1"/>
    <n v="1.6488046166529501E-3"/>
    <n v="0"/>
    <n v="0"/>
    <n v="8.2440230832646327E-3"/>
    <n v="0"/>
  </r>
  <r>
    <x v="1"/>
    <s v="GKD-b_50_n150_2_30.txt"/>
    <x v="1"/>
    <x v="0"/>
    <m/>
    <n v="156.33955049514699"/>
    <n v="156.33955049514699"/>
    <n v="112"/>
    <n v="293.29822683334299"/>
    <n v="112"/>
    <n v="63.174954414367598"/>
    <n v="63.174954414367598"/>
    <n v="112"/>
    <n v="112"/>
    <n v="1"/>
    <n v="1"/>
    <n v="1"/>
    <n v="1"/>
    <n v="0"/>
    <n v="0"/>
    <n v="0"/>
    <n v="109.9"/>
    <n v="34.263814687728797"/>
    <n v="34.263814687728797"/>
    <n v="112"/>
    <n v="1.8749999999999951E-2"/>
    <x v="0"/>
    <n v="1"/>
    <n v="0"/>
    <n v="112"/>
    <n v="0"/>
    <x v="0"/>
    <n v="1.8749999999999951E-2"/>
    <n v="0"/>
    <n v="1"/>
    <n v="1"/>
    <n v="1"/>
    <n v="0"/>
    <n v="60"/>
    <n v="109.8"/>
    <n v="60"/>
    <n v="109.3"/>
    <n v="1.9642857142857167E-2"/>
    <n v="2.4107142857142883E-2"/>
    <s v="Bias"/>
    <n v="112"/>
    <n v="1"/>
    <n v="0"/>
    <n v="0"/>
    <n v="1.9642857142857167E-2"/>
    <n v="109.9"/>
    <n v="9.0991810737041422E-4"/>
    <n v="0"/>
    <n v="120"/>
    <n v="180"/>
    <n v="111.2"/>
    <n v="1.2589928057554007E-2"/>
    <n v="112"/>
    <n v="1"/>
    <n v="1"/>
    <n v="0"/>
    <n v="0"/>
    <n v="0"/>
    <n v="0"/>
    <n v="0"/>
    <n v="1.8749999999999951E-2"/>
    <n v="1.9642857142857167E-2"/>
    <n v="7.1428571428571175E-3"/>
  </r>
  <r>
    <x v="1"/>
    <s v="GKD-b_50_n150_5_20.txt"/>
    <x v="1"/>
    <x v="1"/>
    <m/>
    <n v="600.40108990669205"/>
    <n v="600"/>
    <n v="144.6"/>
    <n v="600.67223715782097"/>
    <n v="144.6"/>
    <n v="478.01361989974902"/>
    <n v="478.01361989974902"/>
    <n v="146"/>
    <n v="146"/>
    <n v="0"/>
    <n v="0"/>
    <n v="0"/>
    <n v="0"/>
    <n v="-9.5890410958904496E-3"/>
    <n v="-9.5890410958904496E-3"/>
    <n v="0"/>
    <n v="142.19999999999999"/>
    <n v="27.486649274826"/>
    <n v="27.486649274826"/>
    <n v="144.6"/>
    <n v="1.6597510373444025E-2"/>
    <x v="0"/>
    <n v="1"/>
    <n v="0"/>
    <n v="146"/>
    <n v="9.5890410958904496E-3"/>
    <x v="12"/>
    <n v="2.602739726027405E-2"/>
    <n v="0"/>
    <n v="0"/>
    <n v="0"/>
    <n v="1"/>
    <n v="0"/>
    <n v="60"/>
    <n v="142.5"/>
    <n v="60"/>
    <n v="143.1"/>
    <n v="2.3972602739726026E-2"/>
    <n v="1.9863013698630177E-2"/>
    <s v="BiasByGroup"/>
    <n v="144.6"/>
    <n v="1"/>
    <n v="0"/>
    <n v="0"/>
    <n v="1.4522821576763446E-2"/>
    <n v="142.5"/>
    <n v="0"/>
    <n v="2.1052631578948166E-3"/>
    <n v="120"/>
    <n v="180"/>
    <n v="146"/>
    <n v="2.3972602739726026E-2"/>
    <n v="146"/>
    <n v="1"/>
    <n v="0"/>
    <n v="0"/>
    <n v="0"/>
    <n v="1"/>
    <n v="0"/>
    <n v="9.5890410958904496E-3"/>
    <n v="2.602739726027405E-2"/>
    <n v="2.3972602739726026E-2"/>
    <n v="0"/>
  </r>
  <r>
    <x v="1"/>
    <s v="GKD-b_50_n150_5_30.txt"/>
    <x v="1"/>
    <x v="1"/>
    <m/>
    <n v="600.36693215370099"/>
    <n v="600"/>
    <n v="131.80000000000001"/>
    <n v="600.55908513069096"/>
    <n v="131.6"/>
    <n v="601.18087482452302"/>
    <n v="600"/>
    <n v="131.80000000000001"/>
    <n v="131.80000000000001"/>
    <n v="1"/>
    <n v="0"/>
    <n v="0"/>
    <n v="0"/>
    <n v="0"/>
    <n v="-1.5174506828529366E-3"/>
    <n v="0"/>
    <n v="131.6"/>
    <n v="63.046491384506197"/>
    <n v="63.046491384506197"/>
    <n v="131.80000000000001"/>
    <n v="1.5174506828529366E-3"/>
    <x v="0"/>
    <n v="1"/>
    <n v="0"/>
    <n v="131.80000000000001"/>
    <n v="0"/>
    <x v="13"/>
    <n v="1.5174506828529366E-3"/>
    <n v="0"/>
    <n v="1"/>
    <n v="0"/>
    <n v="1"/>
    <n v="0"/>
    <n v="60"/>
    <n v="129.5"/>
    <n v="60"/>
    <n v="130.19999999999999"/>
    <n v="1.7450682852807368E-2"/>
    <n v="1.213960546282263E-2"/>
    <s v="BiasByGroup"/>
    <n v="131.80000000000001"/>
    <n v="1"/>
    <n v="0"/>
    <n v="0"/>
    <n v="1.7450682852807368E-2"/>
    <n v="131.6"/>
    <n v="1.5957446808510595E-2"/>
    <n v="0"/>
    <n v="120"/>
    <n v="180"/>
    <n v="131.80000000000001"/>
    <n v="1.7450682852807368E-2"/>
    <n v="131.80000000000001"/>
    <n v="1"/>
    <n v="1"/>
    <n v="0"/>
    <n v="0"/>
    <n v="1"/>
    <n v="0"/>
    <n v="0"/>
    <n v="1.5174506828529366E-3"/>
    <n v="1.7450682852807368E-2"/>
    <n v="0"/>
  </r>
  <r>
    <x v="2"/>
    <s v="GKD-c_01_n500_10_20.txt"/>
    <x v="2"/>
    <x v="2"/>
    <s v="X"/>
    <n v="605.07076954841602"/>
    <n v="600"/>
    <n v="12.8"/>
    <n v="615.655167818069"/>
    <n v="12"/>
    <n v="622.20678377151398"/>
    <n v="600"/>
    <n v="13.5"/>
    <n v="13.5"/>
    <n v="0"/>
    <n v="0"/>
    <n v="0"/>
    <n v="0"/>
    <n v="-5.1851851851851802E-2"/>
    <n v="-0.1111111111111111"/>
    <n v="0"/>
    <n v="13.5"/>
    <n v="600"/>
    <n v="600"/>
    <n v="13.5"/>
    <n v="0"/>
    <x v="1"/>
    <n v="0"/>
    <n v="1"/>
    <n v="13.5"/>
    <n v="5.1851851851851802E-2"/>
    <x v="14"/>
    <n v="0"/>
    <n v="0"/>
    <n v="0"/>
    <n v="0"/>
    <n v="1"/>
    <n v="1"/>
    <n v="60"/>
    <n v="13.6"/>
    <n v="60"/>
    <n v="13.5"/>
    <n v="-7.4074074074073808E-3"/>
    <n v="0"/>
    <s v="Bias"/>
    <n v="13.6"/>
    <n v="0"/>
    <n v="1"/>
    <n v="5.8823529411764629E-2"/>
    <n v="0"/>
    <n v="13.6"/>
    <n v="0"/>
    <n v="7.3529411764705621E-3"/>
    <n v="120"/>
    <n v="180"/>
    <n v="13.7"/>
    <n v="7.2992700729926753E-3"/>
    <n v="13.7"/>
    <n v="0"/>
    <n v="0"/>
    <n v="0"/>
    <n v="0"/>
    <n v="1"/>
    <n v="1.4598540145985351E-2"/>
    <n v="6.5693430656934212E-2"/>
    <n v="1.4598540145985351E-2"/>
    <n v="7.2992700729926753E-3"/>
    <n v="0"/>
  </r>
  <r>
    <x v="2"/>
    <s v="GKD-c_01_n500_10_30.txt"/>
    <x v="2"/>
    <x v="2"/>
    <s v="X"/>
    <n v="604.573650598526"/>
    <n v="600"/>
    <n v="11.3"/>
    <n v="604.952438831329"/>
    <n v="6.3"/>
    <n v="616.25439977645794"/>
    <n v="600"/>
    <n v="12.3"/>
    <n v="12.3"/>
    <n v="0"/>
    <n v="0"/>
    <n v="0"/>
    <n v="0"/>
    <n v="-8.1300813008130079E-2"/>
    <n v="-0.48780487804878053"/>
    <n v="0"/>
    <n v="12.1"/>
    <n v="600"/>
    <n v="600"/>
    <n v="12.1"/>
    <n v="0"/>
    <x v="2"/>
    <n v="0"/>
    <n v="1"/>
    <n v="12.3"/>
    <n v="8.1300813008130079E-2"/>
    <x v="15"/>
    <n v="1.6260162601626101E-2"/>
    <n v="0"/>
    <n v="0"/>
    <n v="0"/>
    <n v="1"/>
    <n v="0"/>
    <n v="60"/>
    <n v="12.3"/>
    <n v="60"/>
    <n v="12.2"/>
    <n v="0"/>
    <n v="8.1300813008131235E-3"/>
    <s v="Bias"/>
    <n v="12.3"/>
    <n v="0"/>
    <n v="1"/>
    <n v="8.1300813008130079E-2"/>
    <n v="0"/>
    <n v="12.3"/>
    <n v="0"/>
    <n v="1.6260162601626101E-2"/>
    <n v="120"/>
    <n v="180"/>
    <n v="12.5"/>
    <n v="1.5999999999999945E-2"/>
    <n v="12.5"/>
    <n v="0"/>
    <n v="0"/>
    <n v="0"/>
    <n v="0"/>
    <n v="1"/>
    <n v="1.5999999999999945E-2"/>
    <n v="9.5999999999999946E-2"/>
    <n v="3.2000000000000028E-2"/>
    <n v="1.5999999999999945E-2"/>
    <n v="0"/>
  </r>
  <r>
    <x v="2"/>
    <s v="GKD-c_01_n500_2_20.txt"/>
    <x v="2"/>
    <x v="0"/>
    <s v="X"/>
    <n v="601.27065992355301"/>
    <n v="600"/>
    <n v="10.3"/>
    <n v="601.33621191978398"/>
    <n v="10"/>
    <n v="602.01257371902398"/>
    <n v="600"/>
    <n v="10.3"/>
    <n v="10.3"/>
    <n v="1"/>
    <n v="0"/>
    <n v="0"/>
    <n v="0"/>
    <n v="0"/>
    <n v="-2.9126213592233077E-2"/>
    <n v="0"/>
    <n v="10.199999999999999"/>
    <n v="600"/>
    <n v="600"/>
    <n v="10.3"/>
    <n v="9.7087378640778078E-3"/>
    <x v="0"/>
    <n v="1"/>
    <n v="0"/>
    <n v="10.3"/>
    <n v="0"/>
    <x v="16"/>
    <n v="9.7087378640778078E-3"/>
    <n v="0"/>
    <n v="1"/>
    <n v="0"/>
    <n v="1"/>
    <n v="0"/>
    <n v="60"/>
    <n v="10.1"/>
    <n v="60"/>
    <n v="10.1"/>
    <n v="1.9417475728155442E-2"/>
    <n v="1.9417475728155442E-2"/>
    <s v="Igual"/>
    <n v="10.3"/>
    <n v="1"/>
    <n v="0"/>
    <n v="0"/>
    <n v="1.9417475728155442E-2"/>
    <n v="10.199999999999999"/>
    <n v="9.8039215686274161E-3"/>
    <n v="0"/>
    <n v="120"/>
    <n v="180"/>
    <n v="10.4"/>
    <n v="2.8846153846153914E-2"/>
    <n v="10.4"/>
    <n v="0"/>
    <n v="0"/>
    <n v="0"/>
    <n v="0"/>
    <n v="1"/>
    <n v="9.6153846153845812E-3"/>
    <n v="9.6153846153845812E-3"/>
    <n v="1.9230769230769332E-2"/>
    <n v="2.8846153846153914E-2"/>
    <n v="0"/>
  </r>
  <r>
    <x v="2"/>
    <s v="GKD-c_01_n500_2_30.txt"/>
    <x v="2"/>
    <x v="0"/>
    <s v="X"/>
    <n v="601.25853109359696"/>
    <n v="600"/>
    <n v="9.3000000000000007"/>
    <n v="601.08241987228303"/>
    <n v="9"/>
    <n v="601.49604296684197"/>
    <n v="600"/>
    <n v="9.3000000000000007"/>
    <n v="9.3000000000000007"/>
    <n v="1"/>
    <n v="0"/>
    <n v="0"/>
    <n v="0"/>
    <n v="0"/>
    <n v="-3.2258064516129108E-2"/>
    <n v="0"/>
    <n v="9.1"/>
    <n v="600"/>
    <n v="600"/>
    <n v="9.3000000000000007"/>
    <n v="2.1505376344086134E-2"/>
    <x v="0"/>
    <n v="1"/>
    <n v="0"/>
    <n v="9.3000000000000007"/>
    <n v="0"/>
    <x v="17"/>
    <n v="2.1505376344086134E-2"/>
    <n v="0"/>
    <n v="1"/>
    <n v="0"/>
    <n v="1"/>
    <n v="0"/>
    <n v="60"/>
    <n v="9.1"/>
    <n v="60"/>
    <n v="9.1"/>
    <n v="2.1505376344086134E-2"/>
    <n v="2.1505376344086134E-2"/>
    <s v="Igual"/>
    <n v="9.3000000000000007"/>
    <n v="1"/>
    <n v="0"/>
    <n v="0"/>
    <n v="2.1505376344086134E-2"/>
    <n v="9.1"/>
    <n v="0"/>
    <n v="0"/>
    <n v="120"/>
    <n v="180"/>
    <n v="9.3000000000000007"/>
    <n v="2.1505376344086134E-2"/>
    <n v="9.3000000000000007"/>
    <n v="1"/>
    <n v="1"/>
    <n v="0"/>
    <n v="0"/>
    <n v="1"/>
    <n v="0"/>
    <n v="0"/>
    <n v="2.1505376344086134E-2"/>
    <n v="2.1505376344086134E-2"/>
    <n v="0"/>
  </r>
  <r>
    <x v="2"/>
    <s v="GKD-c_01_n500_5_20.txt"/>
    <x v="2"/>
    <x v="1"/>
    <s v="X"/>
    <n v="602.781177997589"/>
    <n v="600"/>
    <n v="12.1"/>
    <n v="602.82223367690995"/>
    <n v="9.6"/>
    <n v="608.27946734428394"/>
    <n v="600"/>
    <n v="12.2"/>
    <n v="12.2"/>
    <n v="0"/>
    <n v="0"/>
    <n v="0"/>
    <n v="0"/>
    <n v="-8.1967213114753808E-3"/>
    <n v="-0.21311475409836064"/>
    <n v="0"/>
    <n v="11.9"/>
    <n v="600"/>
    <n v="600"/>
    <n v="12.1"/>
    <n v="1.6528925619834652E-2"/>
    <x v="0"/>
    <n v="1"/>
    <n v="0"/>
    <n v="12.2"/>
    <n v="8.1967213114753808E-3"/>
    <x v="18"/>
    <n v="2.4590163934426142E-2"/>
    <n v="0"/>
    <n v="0"/>
    <n v="0"/>
    <n v="1"/>
    <n v="0"/>
    <n v="60"/>
    <n v="11.9"/>
    <n v="60"/>
    <n v="12"/>
    <n v="2.4590163934426142E-2"/>
    <n v="1.6393442622950762E-2"/>
    <s v="BiasByGroup"/>
    <n v="12.1"/>
    <n v="1"/>
    <n v="0"/>
    <n v="0"/>
    <n v="1.6528925619834652E-2"/>
    <n v="11.9"/>
    <n v="0"/>
    <n v="0"/>
    <n v="120"/>
    <n v="180"/>
    <n v="12.3"/>
    <n v="3.2520325203252057E-2"/>
    <n v="12.3"/>
    <n v="0"/>
    <n v="0"/>
    <n v="0"/>
    <n v="0"/>
    <n v="1"/>
    <n v="8.1300813008131235E-3"/>
    <n v="1.6260162601626101E-2"/>
    <n v="3.2520325203252057E-2"/>
    <n v="3.2520325203252057E-2"/>
    <n v="0"/>
  </r>
  <r>
    <x v="2"/>
    <s v="GKD-c_01_n500_5_30.txt"/>
    <x v="2"/>
    <x v="1"/>
    <s v="X"/>
    <n v="602.70677876472405"/>
    <n v="600"/>
    <n v="10.5"/>
    <n v="602.77482318878106"/>
    <n v="8.1999999999999993"/>
    <n v="605.46639108657803"/>
    <n v="600"/>
    <n v="11"/>
    <n v="11"/>
    <n v="0"/>
    <n v="0"/>
    <n v="0"/>
    <n v="0"/>
    <n v="-4.5454545454545456E-2"/>
    <n v="-0.25454545454545463"/>
    <n v="0"/>
    <n v="10.8"/>
    <n v="600"/>
    <n v="600"/>
    <n v="10.8"/>
    <n v="0"/>
    <x v="3"/>
    <n v="0"/>
    <n v="1"/>
    <n v="11"/>
    <n v="4.5454545454545456E-2"/>
    <x v="19"/>
    <n v="1.8181818181818118E-2"/>
    <n v="0"/>
    <n v="0"/>
    <n v="0"/>
    <n v="1"/>
    <n v="0"/>
    <n v="60"/>
    <n v="10.9"/>
    <n v="60"/>
    <n v="10.8"/>
    <n v="9.0909090909090592E-3"/>
    <n v="1.8181818181818118E-2"/>
    <s v="Bias"/>
    <n v="10.9"/>
    <n v="0"/>
    <n v="1"/>
    <n v="3.6697247706422048E-2"/>
    <n v="0"/>
    <n v="10.9"/>
    <n v="0"/>
    <n v="9.1743119266054721E-3"/>
    <n v="120"/>
    <n v="180"/>
    <n v="11"/>
    <n v="9.0909090909090592E-3"/>
    <n v="11"/>
    <n v="1"/>
    <n v="0"/>
    <n v="0"/>
    <n v="0"/>
    <n v="1"/>
    <n v="0"/>
    <n v="4.5454545454545456E-2"/>
    <n v="1.8181818181818118E-2"/>
    <n v="9.0909090909090592E-3"/>
    <n v="0"/>
  </r>
  <r>
    <x v="2"/>
    <s v="GKD-c_02_n500_10_20.txt"/>
    <x v="2"/>
    <x v="2"/>
    <m/>
    <n v="604.88593220710698"/>
    <n v="600"/>
    <n v="13.1"/>
    <n v="623.29125308990399"/>
    <n v="12.4"/>
    <n v="605.06855535507202"/>
    <n v="600"/>
    <n v="13.6"/>
    <n v="13.6"/>
    <n v="0"/>
    <n v="0"/>
    <n v="0"/>
    <n v="0"/>
    <n v="-3.6764705882352942E-2"/>
    <n v="-8.8235294117647009E-2"/>
    <n v="0"/>
    <n v="13.7"/>
    <n v="600"/>
    <n v="600"/>
    <n v="13.7"/>
    <n v="0"/>
    <x v="4"/>
    <n v="0"/>
    <n v="1"/>
    <n v="13.7"/>
    <n v="4.3795620437956179E-2"/>
    <x v="20"/>
    <n v="0"/>
    <n v="7.2992700729926753E-3"/>
    <n v="0"/>
    <n v="0"/>
    <n v="0"/>
    <n v="1"/>
    <n v="60"/>
    <n v="13.6"/>
    <n v="60"/>
    <n v="13.6"/>
    <n v="0"/>
    <n v="0"/>
    <s v="Igual"/>
    <n v="13.6"/>
    <n v="0"/>
    <n v="1"/>
    <n v="3.6764705882352942E-2"/>
    <n v="0"/>
    <n v="13.7"/>
    <n v="7.2992700729926753E-3"/>
    <n v="0"/>
    <n v="120"/>
    <n v="180"/>
    <n v="13.9"/>
    <n v="2.158273381294969E-2"/>
    <n v="13.9"/>
    <n v="0"/>
    <n v="0"/>
    <n v="0"/>
    <n v="0"/>
    <n v="1"/>
    <n v="2.158273381294969E-2"/>
    <n v="5.7553956834532426E-2"/>
    <n v="1.4388489208633171E-2"/>
    <n v="2.158273381294969E-2"/>
    <n v="0"/>
  </r>
  <r>
    <x v="2"/>
    <s v="GKD-c_02_n500_10_30.txt"/>
    <x v="2"/>
    <x v="2"/>
    <m/>
    <n v="604.46715307235695"/>
    <n v="600"/>
    <n v="11.5"/>
    <n v="604.98677277565002"/>
    <n v="6.7"/>
    <n v="615.37733626365605"/>
    <n v="600"/>
    <n v="12.4"/>
    <n v="12.4"/>
    <n v="0"/>
    <n v="0"/>
    <n v="0"/>
    <n v="0"/>
    <n v="-7.2580645161290355E-2"/>
    <n v="-0.45967741935483869"/>
    <n v="0"/>
    <n v="12.3"/>
    <n v="600"/>
    <n v="600"/>
    <n v="12.3"/>
    <n v="0"/>
    <x v="5"/>
    <n v="0"/>
    <n v="1"/>
    <n v="12.4"/>
    <n v="7.2580645161290355E-2"/>
    <x v="21"/>
    <n v="8.0645161290322284E-3"/>
    <n v="0"/>
    <n v="0"/>
    <n v="0"/>
    <n v="1"/>
    <n v="0"/>
    <n v="60"/>
    <n v="12.4"/>
    <n v="60"/>
    <n v="12.3"/>
    <n v="0"/>
    <n v="8.0645161290322284E-3"/>
    <s v="Bias"/>
    <n v="12.4"/>
    <n v="0"/>
    <n v="1"/>
    <n v="7.2580645161290355E-2"/>
    <n v="0"/>
    <n v="12.4"/>
    <n v="0"/>
    <n v="8.0645161290322284E-3"/>
    <n v="120"/>
    <n v="180"/>
    <n v="12.5"/>
    <n v="7.9999999999999724E-3"/>
    <n v="12.5"/>
    <n v="0"/>
    <n v="0"/>
    <n v="0"/>
    <n v="0"/>
    <n v="1"/>
    <n v="7.9999999999999724E-3"/>
    <n v="0.08"/>
    <n v="1.5999999999999945E-2"/>
    <n v="7.9999999999999724E-3"/>
    <n v="0"/>
  </r>
  <r>
    <x v="2"/>
    <s v="GKD-c_02_n500_2_20.txt"/>
    <x v="2"/>
    <x v="0"/>
    <m/>
    <n v="601.23084855079605"/>
    <n v="600"/>
    <n v="10.4"/>
    <n v="601.12640309333801"/>
    <n v="10"/>
    <n v="601.97102761268604"/>
    <n v="600"/>
    <n v="10.4"/>
    <n v="10.4"/>
    <n v="1"/>
    <n v="0"/>
    <n v="0"/>
    <n v="0"/>
    <n v="0"/>
    <n v="-3.8461538461538491E-2"/>
    <n v="0"/>
    <n v="10.1"/>
    <n v="600"/>
    <n v="600"/>
    <n v="10.4"/>
    <n v="2.8846153846153914E-2"/>
    <x v="0"/>
    <n v="1"/>
    <n v="0"/>
    <n v="10.4"/>
    <n v="0"/>
    <x v="22"/>
    <n v="2.8846153846153914E-2"/>
    <n v="0"/>
    <n v="1"/>
    <n v="0"/>
    <n v="1"/>
    <n v="0"/>
    <n v="60"/>
    <n v="10.1"/>
    <n v="60"/>
    <n v="10.1"/>
    <n v="2.8846153846153914E-2"/>
    <n v="2.8846153846153914E-2"/>
    <s v="Igual"/>
    <n v="10.4"/>
    <n v="1"/>
    <n v="0"/>
    <n v="0"/>
    <n v="2.8846153846153914E-2"/>
    <n v="10.1"/>
    <n v="0"/>
    <n v="0"/>
    <n v="120"/>
    <n v="180"/>
    <n v="10.4"/>
    <n v="2.8846153846153914E-2"/>
    <n v="10.4"/>
    <n v="1"/>
    <n v="1"/>
    <n v="0"/>
    <n v="0"/>
    <n v="1"/>
    <n v="0"/>
    <n v="0"/>
    <n v="2.8846153846153914E-2"/>
    <n v="2.8846153846153914E-2"/>
    <n v="0"/>
  </r>
  <r>
    <x v="2"/>
    <s v="GKD-c_02_n500_2_30.txt"/>
    <x v="2"/>
    <x v="0"/>
    <m/>
    <n v="601.27919030189503"/>
    <n v="600"/>
    <n v="9.3000000000000007"/>
    <n v="601.09954166412297"/>
    <n v="8.9"/>
    <n v="601.53002858161904"/>
    <n v="600"/>
    <n v="9.4"/>
    <n v="9.4"/>
    <n v="0"/>
    <n v="0"/>
    <n v="0"/>
    <n v="0"/>
    <n v="-1.0638297872340387E-2"/>
    <n v="-5.3191489361702128E-2"/>
    <n v="0"/>
    <n v="9.1999999999999993"/>
    <n v="600"/>
    <n v="600"/>
    <n v="9.3000000000000007"/>
    <n v="1.0752688172043163E-2"/>
    <x v="0"/>
    <n v="1"/>
    <n v="0"/>
    <n v="9.4"/>
    <n v="1.0638297872340387E-2"/>
    <x v="23"/>
    <n v="2.1276595744680965E-2"/>
    <n v="0"/>
    <n v="0"/>
    <n v="0"/>
    <n v="1"/>
    <n v="0"/>
    <n v="60"/>
    <n v="9.1"/>
    <n v="60"/>
    <n v="9.1"/>
    <n v="3.191489361702135E-2"/>
    <n v="3.191489361702135E-2"/>
    <s v="Igual"/>
    <n v="9.3000000000000007"/>
    <n v="1"/>
    <n v="0"/>
    <n v="0"/>
    <n v="2.1505376344086134E-2"/>
    <n v="9.1999999999999993"/>
    <n v="1.0869565217391266E-2"/>
    <n v="0"/>
    <n v="120"/>
    <n v="180"/>
    <n v="9.4"/>
    <n v="3.191489361702135E-2"/>
    <n v="9.4"/>
    <n v="1"/>
    <n v="0"/>
    <n v="0"/>
    <n v="0"/>
    <n v="1"/>
    <n v="0"/>
    <n v="1.0638297872340387E-2"/>
    <n v="2.1276595744680965E-2"/>
    <n v="3.191489361702135E-2"/>
    <n v="0"/>
  </r>
  <r>
    <x v="2"/>
    <s v="GKD-c_02_n500_5_20.txt"/>
    <x v="2"/>
    <x v="1"/>
    <m/>
    <n v="602.58434367179802"/>
    <n v="600"/>
    <n v="12.2"/>
    <n v="602.67445898055996"/>
    <n v="10.1"/>
    <n v="608.12994360923699"/>
    <n v="600"/>
    <n v="12.2"/>
    <n v="12.2"/>
    <n v="1"/>
    <n v="0"/>
    <n v="0"/>
    <n v="0"/>
    <n v="0"/>
    <n v="-0.17213114754098358"/>
    <n v="0"/>
    <n v="12"/>
    <n v="600"/>
    <n v="600"/>
    <n v="12.2"/>
    <n v="1.6393442622950762E-2"/>
    <x v="0"/>
    <n v="1"/>
    <n v="0"/>
    <n v="12.2"/>
    <n v="0"/>
    <x v="24"/>
    <n v="1.6393442622950762E-2"/>
    <n v="0"/>
    <n v="1"/>
    <n v="0"/>
    <n v="1"/>
    <n v="0"/>
    <n v="60"/>
    <n v="12.1"/>
    <n v="60"/>
    <n v="12.1"/>
    <n v="8.1967213114753808E-3"/>
    <n v="8.1967213114753808E-3"/>
    <s v="Igual"/>
    <n v="12.2"/>
    <n v="1"/>
    <n v="0"/>
    <n v="0"/>
    <n v="8.1967213114753808E-3"/>
    <n v="12.1"/>
    <n v="0"/>
    <n v="8.2644628099173261E-3"/>
    <n v="120"/>
    <n v="180"/>
    <n v="12.3"/>
    <n v="1.6260162601626101E-2"/>
    <n v="12.3"/>
    <n v="0"/>
    <n v="0"/>
    <n v="0"/>
    <n v="0"/>
    <n v="1"/>
    <n v="8.1300813008131235E-3"/>
    <n v="8.1300813008131235E-3"/>
    <n v="2.4390243902439081E-2"/>
    <n v="1.6260162601626101E-2"/>
    <n v="0"/>
  </r>
  <r>
    <x v="2"/>
    <s v="GKD-c_02_n500_5_30.txt"/>
    <x v="2"/>
    <x v="1"/>
    <m/>
    <n v="602.60725188255299"/>
    <n v="600"/>
    <n v="10.199999999999999"/>
    <n v="602.64628100395203"/>
    <n v="6.5"/>
    <n v="605.43083548545803"/>
    <n v="600"/>
    <n v="11.1"/>
    <n v="11.1"/>
    <n v="0"/>
    <n v="0"/>
    <n v="0"/>
    <n v="0"/>
    <n v="-8.1081081081081113E-2"/>
    <n v="-0.4144144144144144"/>
    <n v="0"/>
    <n v="10.6"/>
    <n v="600"/>
    <n v="600"/>
    <n v="10.6"/>
    <n v="0"/>
    <x v="6"/>
    <n v="0"/>
    <n v="1"/>
    <n v="11.1"/>
    <n v="8.1081081081081113E-2"/>
    <x v="25"/>
    <n v="4.504504504504505E-2"/>
    <n v="0"/>
    <n v="0"/>
    <n v="0"/>
    <n v="1"/>
    <n v="0"/>
    <n v="60"/>
    <n v="10.9"/>
    <n v="60"/>
    <n v="11"/>
    <n v="1.8018018018017955E-2"/>
    <n v="9.0090090090089777E-3"/>
    <s v="BiasByGroup"/>
    <n v="10.9"/>
    <n v="0"/>
    <n v="1"/>
    <n v="6.4220183486238633E-2"/>
    <n v="0"/>
    <n v="10.9"/>
    <n v="0"/>
    <n v="2.7522935779816578E-2"/>
    <n v="120"/>
    <n v="180"/>
    <n v="11.2"/>
    <n v="2.6785714285714191E-2"/>
    <n v="11.2"/>
    <n v="0"/>
    <n v="0"/>
    <n v="0"/>
    <n v="0"/>
    <n v="1"/>
    <n v="8.9285714285713969E-3"/>
    <n v="8.9285714285714288E-2"/>
    <n v="5.3571428571428541E-2"/>
    <n v="2.6785714285714191E-2"/>
    <n v="0"/>
  </r>
  <r>
    <x v="2"/>
    <s v="GKD-c_03_n500_10_20.txt"/>
    <x v="2"/>
    <x v="2"/>
    <m/>
    <n v="605.06742310523896"/>
    <n v="600"/>
    <n v="13.2"/>
    <n v="604.85390949249199"/>
    <n v="12.2"/>
    <n v="623.04009437561001"/>
    <n v="600"/>
    <n v="13.5"/>
    <n v="13.5"/>
    <n v="0"/>
    <n v="0"/>
    <n v="0"/>
    <n v="0"/>
    <n v="-2.2222222222222275E-2"/>
    <n v="-9.6296296296296352E-2"/>
    <n v="0"/>
    <n v="13.5"/>
    <n v="600"/>
    <n v="600"/>
    <n v="13.5"/>
    <n v="0"/>
    <x v="7"/>
    <n v="0"/>
    <n v="1"/>
    <n v="13.5"/>
    <n v="2.2222222222222275E-2"/>
    <x v="26"/>
    <n v="0"/>
    <n v="0"/>
    <n v="0"/>
    <n v="0"/>
    <n v="1"/>
    <n v="1"/>
    <n v="60"/>
    <n v="13.6"/>
    <n v="60"/>
    <n v="13.5"/>
    <n v="-7.4074074074073808E-3"/>
    <n v="0"/>
    <s v="Bias"/>
    <n v="13.6"/>
    <n v="0"/>
    <n v="1"/>
    <n v="2.941176470588238E-2"/>
    <n v="0"/>
    <n v="13.6"/>
    <n v="0"/>
    <n v="7.3529411764705621E-3"/>
    <n v="120"/>
    <n v="180"/>
    <n v="13.9"/>
    <n v="2.158273381294969E-2"/>
    <n v="13.9"/>
    <n v="0"/>
    <n v="0"/>
    <n v="0"/>
    <n v="0"/>
    <n v="1"/>
    <n v="2.8776978417266213E-2"/>
    <n v="5.0359712230215903E-2"/>
    <n v="2.8776978417266213E-2"/>
    <n v="2.158273381294969E-2"/>
    <n v="0"/>
  </r>
  <r>
    <x v="2"/>
    <s v="GKD-c_03_n500_10_30.txt"/>
    <x v="2"/>
    <x v="2"/>
    <m/>
    <n v="604.779695272445"/>
    <n v="600"/>
    <n v="11.4"/>
    <n v="605.00383615493695"/>
    <n v="10"/>
    <n v="616.50488901138306"/>
    <n v="600"/>
    <n v="12.4"/>
    <n v="12.4"/>
    <n v="0"/>
    <n v="0"/>
    <n v="0"/>
    <n v="0"/>
    <n v="-8.0645161290322578E-2"/>
    <n v="-0.19354838709677422"/>
    <n v="0"/>
    <n v="12"/>
    <n v="600"/>
    <n v="600"/>
    <n v="12"/>
    <n v="0"/>
    <x v="8"/>
    <n v="0"/>
    <n v="1"/>
    <n v="12.4"/>
    <n v="8.0645161290322578E-2"/>
    <x v="27"/>
    <n v="3.2258064516129059E-2"/>
    <n v="0"/>
    <n v="0"/>
    <n v="0"/>
    <n v="1"/>
    <n v="0"/>
    <n v="60"/>
    <n v="12.3"/>
    <n v="60"/>
    <n v="12.2"/>
    <n v="8.0645161290322284E-3"/>
    <n v="1.6129032258064602E-2"/>
    <s v="Bias"/>
    <n v="12.3"/>
    <n v="0"/>
    <n v="1"/>
    <n v="7.3170731707317097E-2"/>
    <n v="0"/>
    <n v="12.3"/>
    <n v="0"/>
    <n v="2.4390243902439081E-2"/>
    <n v="120"/>
    <n v="180"/>
    <n v="12.4"/>
    <n v="8.0645161290322284E-3"/>
    <n v="12.4"/>
    <n v="1"/>
    <n v="0"/>
    <n v="0"/>
    <n v="0"/>
    <n v="1"/>
    <n v="0"/>
    <n v="8.0645161290322578E-2"/>
    <n v="3.2258064516129059E-2"/>
    <n v="8.0645161290322284E-3"/>
    <n v="0"/>
  </r>
  <r>
    <x v="2"/>
    <s v="GKD-c_03_n500_2_20.txt"/>
    <x v="2"/>
    <x v="0"/>
    <m/>
    <n v="601.18238973617497"/>
    <n v="600"/>
    <n v="10.3"/>
    <n v="601.11226010322503"/>
    <n v="10"/>
    <n v="618.10131812095597"/>
    <n v="600"/>
    <n v="10.199999999999999"/>
    <n v="10.3"/>
    <n v="1"/>
    <n v="0"/>
    <n v="0"/>
    <n v="0"/>
    <n v="0"/>
    <n v="-2.9126213592233077E-2"/>
    <n v="-9.7087378640778078E-3"/>
    <n v="10.199999999999999"/>
    <n v="600"/>
    <n v="600"/>
    <n v="10.3"/>
    <n v="9.7087378640778078E-3"/>
    <x v="0"/>
    <n v="1"/>
    <n v="0"/>
    <n v="10.3"/>
    <n v="0"/>
    <x v="16"/>
    <n v="9.7087378640778078E-3"/>
    <n v="9.7087378640778078E-3"/>
    <n v="1"/>
    <n v="0"/>
    <n v="0"/>
    <n v="0"/>
    <n v="60"/>
    <n v="10.1"/>
    <n v="60"/>
    <n v="10.1"/>
    <n v="1.9417475728155442E-2"/>
    <n v="1.9417475728155442E-2"/>
    <s v="Igual"/>
    <n v="10.3"/>
    <n v="1"/>
    <n v="0"/>
    <n v="0"/>
    <n v="1.9417475728155442E-2"/>
    <n v="10.199999999999999"/>
    <n v="9.8039215686274161E-3"/>
    <n v="0"/>
    <n v="120"/>
    <n v="180"/>
    <n v="10.4"/>
    <n v="2.8846153846153914E-2"/>
    <n v="10.4"/>
    <n v="0"/>
    <n v="0"/>
    <n v="0"/>
    <n v="0"/>
    <n v="1"/>
    <n v="1.9230769230769332E-2"/>
    <n v="9.6153846153845812E-3"/>
    <n v="1.9230769230769332E-2"/>
    <n v="2.8846153846153914E-2"/>
    <n v="0"/>
  </r>
  <r>
    <x v="2"/>
    <s v="GKD-c_03_n500_2_30.txt"/>
    <x v="2"/>
    <x v="0"/>
    <m/>
    <n v="601.25646519660904"/>
    <n v="600"/>
    <n v="9.1999999999999993"/>
    <n v="601.06368327140797"/>
    <n v="8.9"/>
    <n v="612.73089861869801"/>
    <n v="600"/>
    <n v="9.1999999999999993"/>
    <n v="9.1999999999999993"/>
    <n v="1"/>
    <n v="0"/>
    <n v="0"/>
    <n v="0"/>
    <n v="0"/>
    <n v="-3.2608695652173801E-2"/>
    <n v="0"/>
    <n v="9.1"/>
    <n v="600"/>
    <n v="600"/>
    <n v="9.1999999999999993"/>
    <n v="1.0869565217391266E-2"/>
    <x v="0"/>
    <n v="1"/>
    <n v="0"/>
    <n v="9.1999999999999993"/>
    <n v="0"/>
    <x v="28"/>
    <n v="1.0869565217391266E-2"/>
    <n v="0"/>
    <n v="1"/>
    <n v="0"/>
    <n v="1"/>
    <n v="0"/>
    <n v="60"/>
    <n v="9.1"/>
    <n v="60"/>
    <n v="9.1"/>
    <n v="1.0869565217391266E-2"/>
    <n v="1.0869565217391266E-2"/>
    <s v="Igual"/>
    <n v="9.1999999999999993"/>
    <n v="1"/>
    <n v="0"/>
    <n v="0"/>
    <n v="1.0869565217391266E-2"/>
    <n v="9.1"/>
    <n v="0"/>
    <n v="0"/>
    <n v="120"/>
    <n v="180"/>
    <n v="9.3000000000000007"/>
    <n v="2.1505376344086134E-2"/>
    <n v="9.3000000000000007"/>
    <n v="0"/>
    <n v="0"/>
    <n v="0"/>
    <n v="0"/>
    <n v="1"/>
    <n v="1.0752688172043163E-2"/>
    <n v="1.0752688172043163E-2"/>
    <n v="2.1505376344086134E-2"/>
    <n v="2.1505376344086134E-2"/>
    <n v="0"/>
  </r>
  <r>
    <x v="2"/>
    <s v="GKD-c_03_n500_5_20.txt"/>
    <x v="2"/>
    <x v="1"/>
    <m/>
    <n v="602.62322425842206"/>
    <n v="600"/>
    <n v="12.1"/>
    <n v="602.577173233032"/>
    <n v="10.7"/>
    <n v="625.923874378204"/>
    <n v="600"/>
    <n v="10.199999999999999"/>
    <n v="12.1"/>
    <n v="1"/>
    <n v="0"/>
    <n v="0"/>
    <n v="0"/>
    <n v="0"/>
    <n v="-0.11570247933884301"/>
    <n v="-0.15702479338842978"/>
    <n v="11.8"/>
    <n v="600"/>
    <n v="600"/>
    <n v="12.1"/>
    <n v="2.479338842975198E-2"/>
    <x v="0"/>
    <n v="1"/>
    <n v="0"/>
    <n v="12.1"/>
    <n v="0"/>
    <x v="29"/>
    <n v="2.479338842975198E-2"/>
    <n v="0.15702479338842978"/>
    <n v="1"/>
    <n v="0"/>
    <n v="0"/>
    <n v="0"/>
    <n v="60"/>
    <n v="12"/>
    <n v="60"/>
    <n v="12"/>
    <n v="8.2644628099173261E-3"/>
    <n v="8.2644628099173261E-3"/>
    <s v="Igual"/>
    <n v="12.1"/>
    <n v="1"/>
    <n v="0"/>
    <n v="0"/>
    <n v="8.2644628099173261E-3"/>
    <n v="12"/>
    <n v="0"/>
    <n v="1.6666666666666607E-2"/>
    <n v="120"/>
    <n v="180"/>
    <n v="12.2"/>
    <n v="1.6393442622950762E-2"/>
    <n v="12.2"/>
    <n v="0"/>
    <n v="0"/>
    <n v="0"/>
    <n v="0"/>
    <n v="1"/>
    <n v="0.16393442622950821"/>
    <n v="8.1967213114753808E-3"/>
    <n v="3.2786885245901523E-2"/>
    <n v="1.6393442622950762E-2"/>
    <n v="0"/>
  </r>
  <r>
    <x v="2"/>
    <s v="GKD-c_03_n500_5_30.txt"/>
    <x v="2"/>
    <x v="1"/>
    <m/>
    <n v="602.69073009490899"/>
    <n v="600"/>
    <n v="10.5"/>
    <n v="602.63000750541596"/>
    <n v="6.5"/>
    <n v="612.92618989944401"/>
    <n v="600"/>
    <n v="10.199999999999999"/>
    <n v="10.5"/>
    <n v="1"/>
    <n v="0"/>
    <n v="0"/>
    <n v="0"/>
    <n v="0"/>
    <n v="-0.38095238095238093"/>
    <n v="-2.857142857142864E-2"/>
    <n v="10.6"/>
    <n v="600"/>
    <n v="600"/>
    <n v="10.6"/>
    <n v="0"/>
    <x v="9"/>
    <n v="0"/>
    <n v="1"/>
    <n v="10.6"/>
    <n v="9.4339622641509101E-3"/>
    <x v="30"/>
    <n v="0"/>
    <n v="3.7735849056603807E-2"/>
    <n v="0"/>
    <n v="0"/>
    <n v="0"/>
    <n v="1"/>
    <n v="60"/>
    <n v="10.9"/>
    <n v="60"/>
    <n v="10.9"/>
    <n v="-3.8095238095238126E-2"/>
    <n v="-3.8095238095238126E-2"/>
    <s v="Igual"/>
    <n v="10.9"/>
    <n v="0"/>
    <n v="1"/>
    <n v="3.6697247706422048E-2"/>
    <n v="0"/>
    <n v="10.9"/>
    <n v="0"/>
    <n v="2.7522935779816578E-2"/>
    <n v="120"/>
    <n v="180"/>
    <n v="11.1"/>
    <n v="1.8018018018017955E-2"/>
    <n v="11.1"/>
    <n v="0"/>
    <n v="0"/>
    <n v="0"/>
    <n v="0"/>
    <n v="1"/>
    <n v="8.1081081081081113E-2"/>
    <n v="5.4054054054054022E-2"/>
    <n v="4.504504504504505E-2"/>
    <n v="1.8018018018017955E-2"/>
    <n v="0"/>
  </r>
  <r>
    <x v="2"/>
    <s v="GKD-c_04_n500_10_20.txt"/>
    <x v="2"/>
    <x v="2"/>
    <m/>
    <n v="605.24081516265801"/>
    <n v="600"/>
    <n v="13"/>
    <n v="605.01756763458195"/>
    <n v="11.7"/>
    <n v="609.65321493148804"/>
    <n v="600"/>
    <n v="10.1"/>
    <n v="13"/>
    <n v="1"/>
    <n v="0"/>
    <n v="0"/>
    <n v="0"/>
    <n v="0"/>
    <n v="-0.10000000000000006"/>
    <n v="-0.22307692307692312"/>
    <n v="13.4"/>
    <n v="600"/>
    <n v="600"/>
    <n v="13.4"/>
    <n v="0"/>
    <x v="10"/>
    <n v="0"/>
    <n v="1"/>
    <n v="13.4"/>
    <n v="2.9850746268656744E-2"/>
    <x v="31"/>
    <n v="0"/>
    <n v="0.24626865671641796"/>
    <n v="0"/>
    <n v="0"/>
    <n v="0"/>
    <n v="1"/>
    <n v="60"/>
    <n v="13.4"/>
    <n v="60"/>
    <n v="13.4"/>
    <n v="-3.0769230769230795E-2"/>
    <n v="-3.0769230769230795E-2"/>
    <s v="Igual"/>
    <n v="13.4"/>
    <n v="0"/>
    <n v="1"/>
    <n v="2.9850746268656744E-2"/>
    <n v="0"/>
    <n v="13.4"/>
    <n v="0"/>
    <n v="0"/>
    <n v="120"/>
    <n v="180"/>
    <n v="13.7"/>
    <n v="2.1897810218978027E-2"/>
    <n v="13.7"/>
    <n v="0"/>
    <n v="0"/>
    <n v="0"/>
    <n v="0"/>
    <n v="1"/>
    <n v="0.26277372262773724"/>
    <n v="5.1094890510948857E-2"/>
    <n v="2.1897810218978027E-2"/>
    <n v="2.1897810218978027E-2"/>
    <n v="0"/>
  </r>
  <r>
    <x v="2"/>
    <s v="GKD-c_04_n500_10_30.txt"/>
    <x v="2"/>
    <x v="2"/>
    <m/>
    <n v="604.68035173416104"/>
    <n v="600"/>
    <n v="11.4"/>
    <n v="604.90304160118103"/>
    <n v="6.4"/>
    <n v="628.27499580383301"/>
    <n v="600"/>
    <n v="9.8000000000000007"/>
    <n v="11.4"/>
    <n v="1"/>
    <n v="0"/>
    <n v="0"/>
    <n v="0"/>
    <n v="0"/>
    <n v="-0.43859649122807015"/>
    <n v="-0.14035087719298242"/>
    <n v="11.8"/>
    <n v="600"/>
    <n v="600"/>
    <n v="11.8"/>
    <n v="0"/>
    <x v="11"/>
    <n v="0"/>
    <n v="1"/>
    <n v="11.8"/>
    <n v="3.389830508474579E-2"/>
    <x v="32"/>
    <n v="0"/>
    <n v="0.16949152542372881"/>
    <n v="0"/>
    <n v="0"/>
    <n v="0"/>
    <n v="1"/>
    <n v="60"/>
    <n v="12.2"/>
    <n v="60"/>
    <n v="12.1"/>
    <n v="-7.0175438596491127E-2"/>
    <n v="-6.1403508771929759E-2"/>
    <s v="Bias"/>
    <n v="12.2"/>
    <n v="0"/>
    <n v="1"/>
    <n v="6.5573770491803199E-2"/>
    <n v="0"/>
    <n v="12.2"/>
    <n v="0"/>
    <n v="3.2786885245901523E-2"/>
    <n v="120"/>
    <n v="180"/>
    <n v="12.4"/>
    <n v="1.6129032258064602E-2"/>
    <n v="12.4"/>
    <n v="0"/>
    <n v="0"/>
    <n v="0"/>
    <n v="0"/>
    <n v="1"/>
    <n v="0.20967741935483866"/>
    <n v="8.0645161290322578E-2"/>
    <n v="4.8387096774193519E-2"/>
    <n v="1.6129032258064602E-2"/>
    <n v="0"/>
  </r>
  <r>
    <x v="2"/>
    <s v="GKD-c_04_n500_2_20.txt"/>
    <x v="2"/>
    <x v="0"/>
    <m/>
    <n v="601.371100664138"/>
    <n v="600"/>
    <n v="10.199999999999999"/>
    <n v="601.05520200729302"/>
    <n v="10"/>
    <n v="615.47251534461896"/>
    <n v="600"/>
    <n v="10.1"/>
    <n v="10.199999999999999"/>
    <n v="1"/>
    <n v="0"/>
    <n v="0"/>
    <n v="0"/>
    <n v="0"/>
    <n v="-1.9607843137254832E-2"/>
    <n v="-9.8039215686274161E-3"/>
    <n v="10.1"/>
    <n v="600"/>
    <n v="600"/>
    <n v="10.199999999999999"/>
    <n v="9.8039215686274161E-3"/>
    <x v="0"/>
    <n v="1"/>
    <n v="0"/>
    <n v="10.199999999999999"/>
    <n v="0"/>
    <x v="33"/>
    <n v="9.8039215686274161E-3"/>
    <n v="9.8039215686274161E-3"/>
    <n v="1"/>
    <n v="0"/>
    <n v="0"/>
    <n v="0"/>
    <n v="60"/>
    <n v="10.1"/>
    <n v="60"/>
    <n v="10.1"/>
    <n v="9.8039215686274161E-3"/>
    <n v="9.8039215686274161E-3"/>
    <s v="Igual"/>
    <n v="10.199999999999999"/>
    <n v="1"/>
    <n v="0"/>
    <n v="0"/>
    <n v="9.8039215686274161E-3"/>
    <n v="10.1"/>
    <n v="0"/>
    <n v="0"/>
    <n v="120"/>
    <n v="180"/>
    <n v="10.3"/>
    <n v="1.9417475728155442E-2"/>
    <n v="10.3"/>
    <n v="0"/>
    <n v="0"/>
    <n v="0"/>
    <n v="0"/>
    <n v="1"/>
    <n v="1.9417475728155442E-2"/>
    <n v="9.7087378640778078E-3"/>
    <n v="1.9417475728155442E-2"/>
    <n v="1.9417475728155442E-2"/>
    <n v="0"/>
  </r>
  <r>
    <x v="2"/>
    <s v="GKD-c_04_n500_2_30.txt"/>
    <x v="2"/>
    <x v="0"/>
    <m/>
    <n v="601.23603081703095"/>
    <n v="600"/>
    <n v="9.1999999999999993"/>
    <n v="601.05174517631497"/>
    <n v="9"/>
    <n v="610.65027880668595"/>
    <n v="600"/>
    <n v="9.1999999999999993"/>
    <n v="9.1999999999999993"/>
    <n v="1"/>
    <n v="0"/>
    <n v="0"/>
    <n v="0"/>
    <n v="0"/>
    <n v="-2.1739130434782532E-2"/>
    <n v="0"/>
    <n v="9.1"/>
    <n v="600"/>
    <n v="600"/>
    <n v="9.1999999999999993"/>
    <n v="1.0869565217391266E-2"/>
    <x v="0"/>
    <n v="1"/>
    <n v="0"/>
    <n v="9.1999999999999993"/>
    <n v="0"/>
    <x v="34"/>
    <n v="1.0869565217391266E-2"/>
    <n v="0"/>
    <n v="1"/>
    <n v="0"/>
    <n v="1"/>
    <n v="0"/>
    <n v="60"/>
    <n v="9"/>
    <n v="60"/>
    <n v="9"/>
    <n v="2.1739130434782532E-2"/>
    <n v="2.1739130434782532E-2"/>
    <s v="Igual"/>
    <n v="9.1999999999999993"/>
    <n v="1"/>
    <n v="0"/>
    <n v="0"/>
    <n v="2.1739130434782532E-2"/>
    <n v="9.1"/>
    <n v="1.098901098901095E-2"/>
    <n v="0"/>
    <n v="120"/>
    <n v="180"/>
    <n v="9.3000000000000007"/>
    <n v="3.2258064516129108E-2"/>
    <n v="9.3000000000000007"/>
    <n v="0"/>
    <n v="0"/>
    <n v="0"/>
    <n v="0"/>
    <n v="1"/>
    <n v="1.0752688172043163E-2"/>
    <n v="1.0752688172043163E-2"/>
    <n v="2.1505376344086134E-2"/>
    <n v="3.2258064516129108E-2"/>
    <n v="0"/>
  </r>
  <r>
    <x v="2"/>
    <s v="GKD-c_04_n500_5_20.txt"/>
    <x v="2"/>
    <x v="1"/>
    <m/>
    <n v="602.70007634162903"/>
    <n v="600"/>
    <n v="12"/>
    <n v="602.550473213195"/>
    <n v="11"/>
    <n v="622.208355665206"/>
    <n v="600"/>
    <n v="10.5"/>
    <n v="12"/>
    <n v="1"/>
    <n v="0"/>
    <n v="0"/>
    <n v="0"/>
    <n v="0"/>
    <n v="-8.3333333333333329E-2"/>
    <n v="-0.125"/>
    <n v="11.8"/>
    <n v="600"/>
    <n v="600"/>
    <n v="12"/>
    <n v="1.6666666666666607E-2"/>
    <x v="0"/>
    <n v="1"/>
    <n v="0"/>
    <n v="12"/>
    <n v="0"/>
    <x v="35"/>
    <n v="1.6666666666666607E-2"/>
    <n v="0.125"/>
    <n v="1"/>
    <n v="0"/>
    <n v="0"/>
    <n v="0"/>
    <n v="60"/>
    <n v="11.9"/>
    <n v="60"/>
    <n v="11.9"/>
    <n v="8.3333333333333037E-3"/>
    <n v="8.3333333333333037E-3"/>
    <s v="Igual"/>
    <n v="12"/>
    <n v="1"/>
    <n v="0"/>
    <n v="0"/>
    <n v="8.3333333333333037E-3"/>
    <n v="11.9"/>
    <n v="0"/>
    <n v="8.4033613445377853E-3"/>
    <n v="120"/>
    <n v="180"/>
    <n v="12.2"/>
    <n v="2.4590163934426142E-2"/>
    <n v="12.2"/>
    <n v="0"/>
    <n v="0"/>
    <n v="0"/>
    <n v="0"/>
    <n v="1"/>
    <n v="0.13934426229508193"/>
    <n v="1.6393442622950762E-2"/>
    <n v="3.2786885245901523E-2"/>
    <n v="2.4590163934426142E-2"/>
    <n v="0"/>
  </r>
  <r>
    <x v="2"/>
    <s v="GKD-c_04_n500_5_30.txt"/>
    <x v="2"/>
    <x v="1"/>
    <m/>
    <n v="602.63597702979996"/>
    <n v="600"/>
    <n v="10.6"/>
    <n v="602.646663427352"/>
    <n v="5.5"/>
    <n v="625.78075885772705"/>
    <n v="600"/>
    <n v="10.3"/>
    <n v="10.6"/>
    <n v="1"/>
    <n v="0"/>
    <n v="0"/>
    <n v="0"/>
    <n v="0"/>
    <n v="-0.48113207547169812"/>
    <n v="-2.830188679245273E-2"/>
    <n v="10.6"/>
    <n v="600"/>
    <n v="600"/>
    <n v="10.6"/>
    <n v="0"/>
    <x v="0"/>
    <n v="1"/>
    <n v="1"/>
    <n v="10.6"/>
    <n v="0"/>
    <x v="36"/>
    <n v="0"/>
    <n v="2.830188679245273E-2"/>
    <n v="1"/>
    <n v="0"/>
    <n v="0"/>
    <n v="1"/>
    <n v="60"/>
    <n v="10.8"/>
    <n v="60"/>
    <n v="10.8"/>
    <n v="-1.8867924528301987E-2"/>
    <n v="-1.8867924528301987E-2"/>
    <s v="Igual"/>
    <n v="10.8"/>
    <n v="0"/>
    <n v="1"/>
    <n v="1.8518518518518615E-2"/>
    <n v="0"/>
    <n v="10.8"/>
    <n v="0"/>
    <n v="1.8518518518518615E-2"/>
    <n v="120"/>
    <n v="180"/>
    <n v="11"/>
    <n v="1.8181818181818118E-2"/>
    <n v="11"/>
    <n v="0"/>
    <n v="0"/>
    <n v="0"/>
    <n v="0"/>
    <n v="1"/>
    <n v="6.3636363636363574E-2"/>
    <n v="3.6363636363636397E-2"/>
    <n v="3.6363636363636397E-2"/>
    <n v="1.8181818181818118E-2"/>
    <n v="0"/>
  </r>
  <r>
    <x v="2"/>
    <s v="GKD-c_05_n500_10_20.txt"/>
    <x v="2"/>
    <x v="2"/>
    <m/>
    <n v="605.00078320503201"/>
    <n v="600"/>
    <n v="13"/>
    <n v="604.90674233436505"/>
    <n v="12.3"/>
    <n v="633.62887310981705"/>
    <n v="600"/>
    <n v="10.1"/>
    <n v="13"/>
    <n v="1"/>
    <n v="0"/>
    <n v="0"/>
    <n v="0"/>
    <n v="0"/>
    <n v="-5.3846153846153794E-2"/>
    <n v="-0.22307692307692312"/>
    <n v="13.5"/>
    <n v="600"/>
    <n v="600"/>
    <n v="13.5"/>
    <n v="0"/>
    <x v="12"/>
    <n v="0"/>
    <n v="1"/>
    <n v="13.5"/>
    <n v="3.7037037037037035E-2"/>
    <x v="37"/>
    <n v="0"/>
    <n v="0.25185185185185188"/>
    <n v="0"/>
    <n v="0"/>
    <n v="0"/>
    <n v="1"/>
    <n v="60"/>
    <n v="13.6"/>
    <n v="60"/>
    <n v="13.5"/>
    <n v="-4.6153846153846129E-2"/>
    <n v="-3.8461538461538464E-2"/>
    <s v="Bias"/>
    <n v="13.6"/>
    <n v="0"/>
    <n v="1"/>
    <n v="4.4117647058823505E-2"/>
    <n v="0"/>
    <n v="13.6"/>
    <n v="0"/>
    <n v="7.3529411764705621E-3"/>
    <n v="120"/>
    <n v="180"/>
    <n v="13.8"/>
    <n v="1.4492753623188482E-2"/>
    <n v="13.8"/>
    <n v="0"/>
    <n v="0"/>
    <n v="0"/>
    <n v="0"/>
    <n v="1"/>
    <n v="0.26811594202898559"/>
    <n v="5.7971014492753672E-2"/>
    <n v="2.173913043478266E-2"/>
    <n v="1.4492753623188482E-2"/>
    <n v="0"/>
  </r>
  <r>
    <x v="2"/>
    <s v="GKD-c_05_n500_10_30.txt"/>
    <x v="2"/>
    <x v="2"/>
    <m/>
    <n v="604.83546352386395"/>
    <n v="600"/>
    <n v="11.4"/>
    <n v="604.91570425033501"/>
    <n v="7"/>
    <n v="599.68013429641701"/>
    <n v="599.68013429641701"/>
    <n v="9.6999999999999993"/>
    <n v="11.4"/>
    <n v="1"/>
    <n v="0"/>
    <n v="0"/>
    <n v="0"/>
    <n v="0"/>
    <n v="-0.38596491228070179"/>
    <n v="-0.14912280701754393"/>
    <n v="12.1"/>
    <n v="600"/>
    <n v="600"/>
    <n v="12.1"/>
    <n v="0"/>
    <x v="13"/>
    <n v="0"/>
    <n v="1"/>
    <n v="12.1"/>
    <n v="5.7851239669421434E-2"/>
    <x v="38"/>
    <n v="0"/>
    <n v="0.19834710743801656"/>
    <n v="0"/>
    <n v="0"/>
    <n v="0"/>
    <n v="1"/>
    <n v="60"/>
    <n v="12.3"/>
    <n v="60"/>
    <n v="12.2"/>
    <n v="-7.8947368421052655E-2"/>
    <n v="-7.0175438596491127E-2"/>
    <s v="Bias"/>
    <n v="12.3"/>
    <n v="0"/>
    <n v="1"/>
    <n v="7.3170731707317097E-2"/>
    <n v="0"/>
    <n v="12.3"/>
    <n v="0"/>
    <n v="1.6260162601626101E-2"/>
    <n v="120"/>
    <n v="180"/>
    <n v="12.5"/>
    <n v="1.5999999999999945E-2"/>
    <n v="12.5"/>
    <n v="0"/>
    <n v="0"/>
    <n v="0"/>
    <n v="0"/>
    <n v="1"/>
    <n v="0.22400000000000006"/>
    <n v="8.7999999999999967E-2"/>
    <n v="3.2000000000000028E-2"/>
    <n v="1.5999999999999945E-2"/>
    <n v="0"/>
  </r>
  <r>
    <x v="2"/>
    <s v="GKD-c_05_n500_2_20.txt"/>
    <x v="2"/>
    <x v="0"/>
    <m/>
    <n v="601.51357054710297"/>
    <n v="600"/>
    <n v="10.3"/>
    <n v="601.09903192520096"/>
    <n v="10.1"/>
    <n v="616.837620735168"/>
    <n v="600"/>
    <n v="10.3"/>
    <n v="10.3"/>
    <n v="1"/>
    <n v="0"/>
    <n v="0"/>
    <n v="0"/>
    <n v="0"/>
    <n v="-1.9417475728155442E-2"/>
    <n v="0"/>
    <n v="10.199999999999999"/>
    <n v="600"/>
    <n v="600"/>
    <n v="10.3"/>
    <n v="9.7087378640778078E-3"/>
    <x v="0"/>
    <n v="1"/>
    <n v="0"/>
    <n v="10.3"/>
    <n v="0"/>
    <x v="39"/>
    <n v="9.7087378640778078E-3"/>
    <n v="0"/>
    <n v="1"/>
    <n v="0"/>
    <n v="1"/>
    <n v="0"/>
    <n v="60"/>
    <n v="10.1"/>
    <n v="60"/>
    <n v="10.1"/>
    <n v="1.9417475728155442E-2"/>
    <n v="1.9417475728155442E-2"/>
    <s v="Igual"/>
    <n v="10.3"/>
    <n v="1"/>
    <n v="0"/>
    <n v="0"/>
    <n v="1.9417475728155442E-2"/>
    <n v="10.199999999999999"/>
    <n v="9.8039215686274161E-3"/>
    <n v="0"/>
    <n v="120"/>
    <n v="180"/>
    <n v="10.4"/>
    <n v="2.8846153846153914E-2"/>
    <n v="10.4"/>
    <n v="0"/>
    <n v="0"/>
    <n v="0"/>
    <n v="0"/>
    <n v="1"/>
    <n v="9.6153846153845812E-3"/>
    <n v="9.6153846153845812E-3"/>
    <n v="1.9230769230769332E-2"/>
    <n v="2.8846153846153914E-2"/>
    <n v="0"/>
  </r>
  <r>
    <x v="2"/>
    <s v="GKD-c_05_n500_2_30.txt"/>
    <x v="2"/>
    <x v="0"/>
    <m/>
    <n v="603.441637039184"/>
    <n v="600"/>
    <n v="9.3000000000000007"/>
    <n v="601.03780794143597"/>
    <n v="9"/>
    <n v="611.75479531288101"/>
    <n v="600"/>
    <n v="9.3000000000000007"/>
    <n v="9.3000000000000007"/>
    <n v="1"/>
    <n v="0"/>
    <n v="0"/>
    <n v="0"/>
    <n v="0"/>
    <n v="-3.2258064516129108E-2"/>
    <n v="0"/>
    <n v="9.1999999999999993"/>
    <n v="600"/>
    <n v="600"/>
    <n v="9.3000000000000007"/>
    <n v="1.0752688172043163E-2"/>
    <x v="0"/>
    <n v="1"/>
    <n v="0"/>
    <n v="9.3000000000000007"/>
    <n v="0"/>
    <x v="17"/>
    <n v="1.0752688172043163E-2"/>
    <n v="0"/>
    <n v="1"/>
    <n v="0"/>
    <n v="1"/>
    <n v="0"/>
    <n v="60"/>
    <n v="9.1999999999999993"/>
    <n v="60"/>
    <n v="9.1"/>
    <n v="1.0752688172043163E-2"/>
    <n v="2.1505376344086134E-2"/>
    <s v="Bias"/>
    <n v="9.3000000000000007"/>
    <n v="1"/>
    <n v="0"/>
    <n v="0"/>
    <n v="1.0752688172043163E-2"/>
    <n v="9.1999999999999993"/>
    <n v="0"/>
    <n v="0"/>
    <n v="120"/>
    <n v="180"/>
    <n v="9.4"/>
    <n v="2.1276595744680965E-2"/>
    <n v="9.4"/>
    <n v="0"/>
    <n v="0"/>
    <n v="0"/>
    <n v="0"/>
    <n v="1"/>
    <n v="1.0638297872340387E-2"/>
    <n v="1.0638297872340387E-2"/>
    <n v="2.1276595744680965E-2"/>
    <n v="2.1276595744680965E-2"/>
    <n v="0"/>
  </r>
  <r>
    <x v="2"/>
    <s v="GKD-c_05_n500_5_20.txt"/>
    <x v="2"/>
    <x v="1"/>
    <m/>
    <n v="602.86850881576504"/>
    <n v="600"/>
    <n v="12.1"/>
    <n v="602.62239599227905"/>
    <n v="10.3"/>
    <n v="600.89276766777004"/>
    <n v="600"/>
    <n v="10.5"/>
    <n v="12.1"/>
    <n v="1"/>
    <n v="0"/>
    <n v="0"/>
    <n v="0"/>
    <n v="0"/>
    <n v="-0.14876033057851232"/>
    <n v="-0.13223140495867766"/>
    <n v="12.2"/>
    <n v="600"/>
    <n v="600"/>
    <n v="12.2"/>
    <n v="0"/>
    <x v="14"/>
    <n v="0"/>
    <n v="1"/>
    <n v="12.2"/>
    <n v="8.1967213114753808E-3"/>
    <x v="40"/>
    <n v="0"/>
    <n v="0.13934426229508193"/>
    <n v="0"/>
    <n v="0"/>
    <n v="0"/>
    <n v="1"/>
    <n v="60"/>
    <n v="12"/>
    <n v="60"/>
    <n v="12"/>
    <n v="8.2644628099173261E-3"/>
    <n v="8.2644628099173261E-3"/>
    <s v="Igual"/>
    <n v="12.1"/>
    <n v="1"/>
    <n v="0"/>
    <n v="0"/>
    <n v="8.2644628099173261E-3"/>
    <n v="12.2"/>
    <n v="1.6393442622950762E-2"/>
    <n v="0"/>
    <n v="120"/>
    <n v="180"/>
    <n v="12.3"/>
    <n v="2.4390243902439081E-2"/>
    <n v="12.3"/>
    <n v="0"/>
    <n v="0"/>
    <n v="0"/>
    <n v="0"/>
    <n v="1"/>
    <n v="0.14634146341463419"/>
    <n v="1.6260162601626101E-2"/>
    <n v="8.1300813008131235E-3"/>
    <n v="2.4390243902439081E-2"/>
    <n v="0"/>
  </r>
  <r>
    <x v="2"/>
    <s v="GKD-c_05_n500_5_30.txt"/>
    <x v="2"/>
    <x v="1"/>
    <m/>
    <n v="602.63250303268399"/>
    <n v="600"/>
    <n v="10.9"/>
    <n v="602.65035057067803"/>
    <n v="6"/>
    <n v="631.42502617835999"/>
    <n v="600"/>
    <n v="10.4"/>
    <n v="10.9"/>
    <n v="1"/>
    <n v="0"/>
    <n v="0"/>
    <n v="0"/>
    <n v="0"/>
    <n v="-0.44954128440366975"/>
    <n v="-4.5871559633027519E-2"/>
    <n v="10.9"/>
    <n v="600"/>
    <n v="600"/>
    <n v="10.9"/>
    <n v="0"/>
    <x v="0"/>
    <n v="1"/>
    <n v="1"/>
    <n v="10.9"/>
    <n v="0"/>
    <x v="41"/>
    <n v="0"/>
    <n v="4.5871559633027519E-2"/>
    <n v="1"/>
    <n v="0"/>
    <n v="0"/>
    <n v="1"/>
    <n v="60"/>
    <n v="10.9"/>
    <n v="60"/>
    <n v="11"/>
    <n v="0"/>
    <n v="-9.1743119266054721E-3"/>
    <s v="BiasByGroup"/>
    <n v="10.9"/>
    <n v="1"/>
    <n v="1"/>
    <n v="0"/>
    <n v="0"/>
    <n v="10.9"/>
    <n v="0"/>
    <n v="0"/>
    <n v="120"/>
    <n v="180"/>
    <n v="11.2"/>
    <n v="2.6785714285714191E-2"/>
    <n v="11.2"/>
    <n v="0"/>
    <n v="0"/>
    <n v="0"/>
    <n v="0"/>
    <n v="1"/>
    <n v="7.1428571428571341E-2"/>
    <n v="2.6785714285714191E-2"/>
    <n v="2.6785714285714191E-2"/>
    <n v="2.6785714285714191E-2"/>
    <n v="0"/>
  </r>
  <r>
    <x v="2"/>
    <s v="GKD-c_06_n500_10_20.txt"/>
    <x v="2"/>
    <x v="2"/>
    <m/>
    <n v="605.11048221588101"/>
    <n v="600"/>
    <n v="13.2"/>
    <n v="604.95589709281899"/>
    <n v="11.9"/>
    <n v="636.48527598380997"/>
    <n v="600"/>
    <n v="10"/>
    <n v="13.2"/>
    <n v="1"/>
    <n v="0"/>
    <n v="0"/>
    <n v="0"/>
    <n v="0"/>
    <n v="-9.8484848484848411E-2"/>
    <n v="-0.24242424242424238"/>
    <n v="13.6"/>
    <n v="600"/>
    <n v="600"/>
    <n v="13.6"/>
    <n v="0"/>
    <x v="15"/>
    <n v="0"/>
    <n v="1"/>
    <n v="13.6"/>
    <n v="2.941176470588238E-2"/>
    <x v="42"/>
    <n v="0"/>
    <n v="0.26470588235294118"/>
    <n v="0"/>
    <n v="0"/>
    <n v="0"/>
    <n v="1"/>
    <n v="60"/>
    <n v="13.5"/>
    <n v="60"/>
    <n v="13.5"/>
    <n v="-2.2727272727272783E-2"/>
    <n v="-2.2727272727272783E-2"/>
    <s v="Igual"/>
    <n v="13.5"/>
    <n v="0"/>
    <n v="1"/>
    <n v="2.2222222222222275E-2"/>
    <n v="0"/>
    <n v="13.6"/>
    <n v="7.3529411764705621E-3"/>
    <n v="0"/>
    <n v="120"/>
    <n v="180"/>
    <n v="13.9"/>
    <n v="2.8776978417266213E-2"/>
    <n v="13.9"/>
    <n v="0"/>
    <n v="0"/>
    <n v="0"/>
    <n v="0"/>
    <n v="1"/>
    <n v="0.28057553956834536"/>
    <n v="5.0359712230215903E-2"/>
    <n v="2.158273381294969E-2"/>
    <n v="2.8776978417266213E-2"/>
    <n v="0"/>
  </r>
  <r>
    <x v="2"/>
    <s v="GKD-c_06_n500_10_30.txt"/>
    <x v="2"/>
    <x v="2"/>
    <m/>
    <n v="604.64968776702801"/>
    <n v="600"/>
    <n v="11.3"/>
    <n v="666.29986763000397"/>
    <n v="10.6"/>
    <n v="632.45624065399102"/>
    <n v="600"/>
    <n v="9.8000000000000007"/>
    <n v="11.3"/>
    <n v="1"/>
    <n v="0"/>
    <n v="0"/>
    <n v="0"/>
    <n v="0"/>
    <n v="-6.1946902654867346E-2"/>
    <n v="-0.13274336283185839"/>
    <n v="12"/>
    <n v="600"/>
    <n v="600"/>
    <n v="12"/>
    <n v="0"/>
    <x v="16"/>
    <n v="0"/>
    <n v="1"/>
    <n v="12"/>
    <n v="5.8333333333333272E-2"/>
    <x v="43"/>
    <n v="0"/>
    <n v="0.18333333333333326"/>
    <n v="0"/>
    <n v="0"/>
    <n v="0"/>
    <n v="1"/>
    <n v="60"/>
    <n v="12.3"/>
    <n v="60"/>
    <n v="12.3"/>
    <n v="-8.8495575221238937E-2"/>
    <n v="-8.8495575221238937E-2"/>
    <s v="Igual"/>
    <n v="12.3"/>
    <n v="0"/>
    <n v="1"/>
    <n v="8.1300813008130079E-2"/>
    <n v="0"/>
    <n v="12.3"/>
    <n v="0"/>
    <n v="2.4390243902439081E-2"/>
    <n v="120"/>
    <n v="180"/>
    <n v="12.4"/>
    <n v="8.0645161290322284E-3"/>
    <n v="12.4"/>
    <n v="0"/>
    <n v="0"/>
    <n v="0"/>
    <n v="0"/>
    <n v="1"/>
    <n v="0.20967741935483866"/>
    <n v="8.8709677419354802E-2"/>
    <n v="3.2258064516129059E-2"/>
    <n v="8.0645161290322284E-3"/>
    <n v="0"/>
  </r>
  <r>
    <x v="2"/>
    <s v="GKD-c_06_n500_2_20.txt"/>
    <x v="2"/>
    <x v="0"/>
    <m/>
    <n v="601.28203701972905"/>
    <n v="600"/>
    <n v="10.199999999999999"/>
    <n v="601.31594443321205"/>
    <n v="10.199999999999999"/>
    <n v="616.46383309364296"/>
    <n v="600"/>
    <n v="10.3"/>
    <n v="10.3"/>
    <n v="0"/>
    <n v="0"/>
    <n v="0"/>
    <n v="0"/>
    <n v="-9.7087378640778078E-3"/>
    <n v="-9.7087378640778078E-3"/>
    <n v="0"/>
    <n v="10.3"/>
    <n v="600"/>
    <n v="600"/>
    <n v="10.3"/>
    <n v="0"/>
    <x v="17"/>
    <n v="0"/>
    <n v="1"/>
    <n v="10.3"/>
    <n v="9.7087378640778078E-3"/>
    <x v="44"/>
    <n v="0"/>
    <n v="0"/>
    <n v="0"/>
    <n v="0"/>
    <n v="1"/>
    <n v="1"/>
    <n v="60"/>
    <n v="10"/>
    <n v="60"/>
    <n v="10"/>
    <n v="2.9126213592233077E-2"/>
    <n v="2.9126213592233077E-2"/>
    <s v="Igual"/>
    <n v="10.199999999999999"/>
    <n v="1"/>
    <n v="0"/>
    <n v="0"/>
    <n v="1.9607843137254832E-2"/>
    <n v="10.3"/>
    <n v="2.9126213592233077E-2"/>
    <n v="0"/>
    <n v="120"/>
    <n v="180"/>
    <n v="10.3"/>
    <n v="2.9126213592233077E-2"/>
    <n v="10.3"/>
    <n v="1"/>
    <n v="0"/>
    <n v="1"/>
    <n v="0"/>
    <n v="1"/>
    <n v="0"/>
    <n v="9.7087378640778078E-3"/>
    <n v="0"/>
    <n v="2.9126213592233077E-2"/>
    <n v="0"/>
  </r>
  <r>
    <x v="2"/>
    <s v="GKD-c_06_n500_2_30.txt"/>
    <x v="2"/>
    <x v="0"/>
    <m/>
    <n v="601.22623991966202"/>
    <n v="600"/>
    <n v="9.3000000000000007"/>
    <n v="601.05361843109097"/>
    <n v="8.6999999999999993"/>
    <n v="611.66285514831497"/>
    <n v="600"/>
    <n v="9.3000000000000007"/>
    <n v="9.3000000000000007"/>
    <n v="1"/>
    <n v="0"/>
    <n v="0"/>
    <n v="0"/>
    <n v="0"/>
    <n v="-6.4516129032258215E-2"/>
    <n v="0"/>
    <n v="9"/>
    <n v="600"/>
    <n v="600"/>
    <n v="9.3000000000000007"/>
    <n v="3.2258064516129108E-2"/>
    <x v="0"/>
    <n v="1"/>
    <n v="0"/>
    <n v="9.3000000000000007"/>
    <n v="0"/>
    <x v="45"/>
    <n v="3.2258064516129108E-2"/>
    <n v="0"/>
    <n v="1"/>
    <n v="0"/>
    <n v="1"/>
    <n v="0"/>
    <n v="60"/>
    <n v="9.1"/>
    <n v="60"/>
    <n v="9.1"/>
    <n v="2.1505376344086134E-2"/>
    <n v="2.1505376344086134E-2"/>
    <s v="Igual"/>
    <n v="9.3000000000000007"/>
    <n v="1"/>
    <n v="0"/>
    <n v="0"/>
    <n v="2.1505376344086134E-2"/>
    <n v="9.1"/>
    <n v="0"/>
    <n v="1.098901098901095E-2"/>
    <n v="120"/>
    <n v="180"/>
    <n v="9.3000000000000007"/>
    <n v="2.1505376344086134E-2"/>
    <n v="9.3000000000000007"/>
    <n v="1"/>
    <n v="1"/>
    <n v="0"/>
    <n v="0"/>
    <n v="1"/>
    <n v="0"/>
    <n v="0"/>
    <n v="3.2258064516129108E-2"/>
    <n v="2.1505376344086134E-2"/>
    <n v="0"/>
  </r>
  <r>
    <x v="2"/>
    <s v="GKD-c_06_n500_5_20.txt"/>
    <x v="2"/>
    <x v="1"/>
    <m/>
    <n v="602.60672092437699"/>
    <n v="600"/>
    <n v="12.1"/>
    <n v="602.61187291145302"/>
    <n v="10.3"/>
    <n v="602.46311044692902"/>
    <n v="600"/>
    <n v="10.6"/>
    <n v="12.1"/>
    <n v="1"/>
    <n v="0"/>
    <n v="0"/>
    <n v="0"/>
    <n v="0"/>
    <n v="-0.14876033057851232"/>
    <n v="-0.12396694214876033"/>
    <n v="11.9"/>
    <n v="600"/>
    <n v="600"/>
    <n v="12.1"/>
    <n v="1.6528925619834652E-2"/>
    <x v="0"/>
    <n v="1"/>
    <n v="0"/>
    <n v="12.1"/>
    <n v="0"/>
    <x v="46"/>
    <n v="1.6528925619834652E-2"/>
    <n v="0.12396694214876033"/>
    <n v="1"/>
    <n v="0"/>
    <n v="0"/>
    <n v="0"/>
    <n v="60"/>
    <n v="12"/>
    <n v="60"/>
    <n v="11.9"/>
    <n v="8.2644628099173261E-3"/>
    <n v="1.6528925619834652E-2"/>
    <s v="Bias"/>
    <n v="12.1"/>
    <n v="1"/>
    <n v="0"/>
    <n v="0"/>
    <n v="8.2644628099173261E-3"/>
    <n v="12"/>
    <n v="0"/>
    <n v="8.3333333333333037E-3"/>
    <n v="120"/>
    <n v="180"/>
    <n v="12.2"/>
    <n v="1.6393442622950762E-2"/>
    <n v="12.2"/>
    <n v="0"/>
    <n v="0"/>
    <n v="0"/>
    <n v="0"/>
    <n v="1"/>
    <n v="0.13114754098360654"/>
    <n v="8.1967213114753808E-3"/>
    <n v="2.4590163934426142E-2"/>
    <n v="1.6393442622950762E-2"/>
    <n v="0"/>
  </r>
  <r>
    <x v="2"/>
    <s v="GKD-c_06_n500_5_30.txt"/>
    <x v="2"/>
    <x v="1"/>
    <m/>
    <n v="602.53113746642998"/>
    <n v="600"/>
    <n v="10.3"/>
    <n v="602.63605618476799"/>
    <n v="9"/>
    <n v="611.23970437049798"/>
    <n v="600"/>
    <n v="10.3"/>
    <n v="10.3"/>
    <n v="1"/>
    <n v="0"/>
    <n v="0"/>
    <n v="0"/>
    <n v="0"/>
    <n v="-0.12621359223300976"/>
    <n v="0"/>
    <n v="10.8"/>
    <n v="600"/>
    <n v="600"/>
    <n v="10.8"/>
    <n v="0"/>
    <x v="18"/>
    <n v="0"/>
    <n v="1"/>
    <n v="10.8"/>
    <n v="4.6296296296296294E-2"/>
    <x v="47"/>
    <n v="0"/>
    <n v="4.6296296296296294E-2"/>
    <n v="0"/>
    <n v="0"/>
    <n v="0"/>
    <n v="1"/>
    <n v="60"/>
    <n v="10.9"/>
    <n v="60"/>
    <n v="10.8"/>
    <n v="-5.825242718446598E-2"/>
    <n v="-4.8543689320388349E-2"/>
    <s v="Bias"/>
    <n v="10.9"/>
    <n v="0"/>
    <n v="1"/>
    <n v="5.5045871559632996E-2"/>
    <n v="0"/>
    <n v="10.9"/>
    <n v="0"/>
    <n v="9.1743119266054721E-3"/>
    <n v="120"/>
    <n v="180"/>
    <n v="11.1"/>
    <n v="1.8018018018017955E-2"/>
    <n v="11.1"/>
    <n v="0"/>
    <n v="0"/>
    <n v="0"/>
    <n v="0"/>
    <n v="1"/>
    <n v="7.2072072072071974E-2"/>
    <n v="7.2072072072071974E-2"/>
    <n v="2.7027027027026931E-2"/>
    <n v="1.8018018018017955E-2"/>
    <n v="0"/>
  </r>
  <r>
    <x v="2"/>
    <s v="GKD-c_07_n500_10_20.txt"/>
    <x v="2"/>
    <x v="2"/>
    <m/>
    <n v="604.86504554748501"/>
    <n v="600"/>
    <n v="12.9"/>
    <n v="604.91642212867703"/>
    <n v="12"/>
    <n v="614.26442980766296"/>
    <n v="600"/>
    <n v="9.9"/>
    <n v="12.9"/>
    <n v="1"/>
    <n v="0"/>
    <n v="0"/>
    <n v="0"/>
    <n v="0"/>
    <n v="-6.9767441860465143E-2"/>
    <n v="-0.23255813953488372"/>
    <n v="13.5"/>
    <n v="600"/>
    <n v="600"/>
    <n v="13.5"/>
    <n v="0"/>
    <x v="19"/>
    <n v="0"/>
    <n v="1"/>
    <n v="13.5"/>
    <n v="4.4444444444444418E-2"/>
    <x v="14"/>
    <n v="0"/>
    <n v="0.26666666666666666"/>
    <n v="0"/>
    <n v="0"/>
    <n v="0"/>
    <n v="1"/>
    <n v="60"/>
    <n v="13.5"/>
    <n v="60"/>
    <n v="13.5"/>
    <n v="-4.6511627906976716E-2"/>
    <n v="-4.6511627906976716E-2"/>
    <s v="Igual"/>
    <n v="13.5"/>
    <n v="0"/>
    <n v="1"/>
    <n v="4.4444444444444418E-2"/>
    <n v="0"/>
    <n v="13.5"/>
    <n v="0"/>
    <n v="0"/>
    <n v="120"/>
    <n v="180"/>
    <n v="13.9"/>
    <n v="2.8776978417266213E-2"/>
    <n v="13.9"/>
    <n v="0"/>
    <n v="0"/>
    <n v="0"/>
    <n v="0"/>
    <n v="1"/>
    <n v="0.28776978417266186"/>
    <n v="7.1942446043165464E-2"/>
    <n v="2.8776978417266213E-2"/>
    <n v="2.8776978417266213E-2"/>
    <n v="0"/>
  </r>
  <r>
    <x v="2"/>
    <s v="GKD-c_07_n500_10_30.txt"/>
    <x v="2"/>
    <x v="2"/>
    <m/>
    <n v="605.57524538040104"/>
    <n v="600"/>
    <n v="11.5"/>
    <n v="605.02755713462795"/>
    <n v="5.9"/>
    <n v="624.69097924232403"/>
    <n v="600"/>
    <n v="9.6"/>
    <n v="11.5"/>
    <n v="1"/>
    <n v="0"/>
    <n v="0"/>
    <n v="0"/>
    <n v="0"/>
    <n v="-0.4869565217391304"/>
    <n v="-0.16521739130434784"/>
    <n v="12"/>
    <n v="600"/>
    <n v="600"/>
    <n v="12"/>
    <n v="0"/>
    <x v="20"/>
    <n v="0"/>
    <n v="1"/>
    <n v="12"/>
    <n v="4.1666666666666664E-2"/>
    <x v="48"/>
    <n v="0"/>
    <n v="0.20000000000000004"/>
    <n v="0"/>
    <n v="0"/>
    <n v="0"/>
    <n v="1"/>
    <n v="60"/>
    <n v="12.3"/>
    <n v="60"/>
    <n v="12.3"/>
    <n v="-6.9565217391304404E-2"/>
    <n v="-6.9565217391304404E-2"/>
    <s v="Igual"/>
    <n v="12.3"/>
    <n v="0"/>
    <n v="1"/>
    <n v="6.5040650406504114E-2"/>
    <n v="0"/>
    <n v="12.3"/>
    <n v="0"/>
    <n v="2.4390243902439081E-2"/>
    <n v="120"/>
    <n v="180"/>
    <n v="12.5"/>
    <n v="1.5999999999999945E-2"/>
    <n v="12.5"/>
    <n v="0"/>
    <n v="0"/>
    <n v="0"/>
    <n v="0"/>
    <n v="1"/>
    <n v="0.23200000000000004"/>
    <n v="0.08"/>
    <n v="0.04"/>
    <n v="1.5999999999999945E-2"/>
    <n v="0"/>
  </r>
  <r>
    <x v="2"/>
    <s v="GKD-c_07_n500_2_20.txt"/>
    <x v="2"/>
    <x v="0"/>
    <m/>
    <n v="601.25283002853303"/>
    <n v="600"/>
    <n v="10.199999999999999"/>
    <n v="601.27976489066998"/>
    <n v="10.199999999999999"/>
    <n v="616.96935939788796"/>
    <n v="600"/>
    <n v="10.3"/>
    <n v="10.3"/>
    <n v="0"/>
    <n v="0"/>
    <n v="0"/>
    <n v="0"/>
    <n v="-9.7087378640778078E-3"/>
    <n v="-9.7087378640778078E-3"/>
    <n v="0"/>
    <n v="10.1"/>
    <n v="600"/>
    <n v="600"/>
    <n v="10.199999999999999"/>
    <n v="9.8039215686274161E-3"/>
    <x v="0"/>
    <n v="1"/>
    <n v="0"/>
    <n v="10.3"/>
    <n v="9.7087378640778078E-3"/>
    <x v="44"/>
    <n v="1.9417475728155442E-2"/>
    <n v="0"/>
    <n v="0"/>
    <n v="0"/>
    <n v="1"/>
    <n v="0"/>
    <n v="60"/>
    <n v="10"/>
    <n v="60"/>
    <n v="10.1"/>
    <n v="2.9126213592233077E-2"/>
    <n v="1.9417475728155442E-2"/>
    <s v="BiasByGroup"/>
    <n v="10.199999999999999"/>
    <n v="1"/>
    <n v="0"/>
    <n v="0"/>
    <n v="1.9607843137254832E-2"/>
    <n v="10.1"/>
    <n v="9.9009900990098664E-3"/>
    <n v="0"/>
    <n v="120"/>
    <n v="180"/>
    <n v="10.3"/>
    <n v="2.9126213592233077E-2"/>
    <n v="10.3"/>
    <n v="1"/>
    <n v="0"/>
    <n v="0"/>
    <n v="0"/>
    <n v="1"/>
    <n v="0"/>
    <n v="9.7087378640778078E-3"/>
    <n v="1.9417475728155442E-2"/>
    <n v="2.9126213592233077E-2"/>
    <n v="0"/>
  </r>
  <r>
    <x v="2"/>
    <s v="GKD-c_07_n500_2_30.txt"/>
    <x v="2"/>
    <x v="0"/>
    <m/>
    <n v="601.50260066986004"/>
    <n v="600"/>
    <n v="9.3000000000000007"/>
    <n v="601.22331237792901"/>
    <n v="8.9"/>
    <n v="611.14711737632695"/>
    <n v="600"/>
    <n v="9.3000000000000007"/>
    <n v="9.3000000000000007"/>
    <n v="1"/>
    <n v="0"/>
    <n v="0"/>
    <n v="0"/>
    <n v="0"/>
    <n v="-4.3010752688172081E-2"/>
    <n v="0"/>
    <n v="9.1999999999999993"/>
    <n v="600"/>
    <n v="600"/>
    <n v="9.3000000000000007"/>
    <n v="1.0752688172043163E-2"/>
    <x v="0"/>
    <n v="1"/>
    <n v="0"/>
    <n v="9.3000000000000007"/>
    <n v="0"/>
    <x v="49"/>
    <n v="1.0752688172043163E-2"/>
    <n v="0"/>
    <n v="1"/>
    <n v="0"/>
    <n v="1"/>
    <n v="0"/>
    <n v="60"/>
    <n v="9"/>
    <n v="60"/>
    <n v="9.1"/>
    <n v="3.2258064516129108E-2"/>
    <n v="2.1505376344086134E-2"/>
    <s v="BiasByGroup"/>
    <n v="9.3000000000000007"/>
    <n v="1"/>
    <n v="0"/>
    <n v="0"/>
    <n v="3.2258064516129108E-2"/>
    <n v="9.1999999999999993"/>
    <n v="2.1739130434782532E-2"/>
    <n v="0"/>
    <n v="120"/>
    <n v="180"/>
    <n v="9.3000000000000007"/>
    <n v="3.2258064516129108E-2"/>
    <n v="9.3000000000000007"/>
    <n v="1"/>
    <n v="1"/>
    <n v="0"/>
    <n v="0"/>
    <n v="1"/>
    <n v="0"/>
    <n v="0"/>
    <n v="1.0752688172043163E-2"/>
    <n v="3.2258064516129108E-2"/>
    <n v="0"/>
  </r>
  <r>
    <x v="2"/>
    <s v="GKD-c_07_n500_5_20.txt"/>
    <x v="2"/>
    <x v="1"/>
    <m/>
    <n v="602.91493821144104"/>
    <n v="600"/>
    <n v="12"/>
    <n v="602.73484063148499"/>
    <n v="9.6"/>
    <n v="634.61832046508698"/>
    <n v="600"/>
    <n v="10.6"/>
    <n v="12"/>
    <n v="1"/>
    <n v="0"/>
    <n v="0"/>
    <n v="0"/>
    <n v="0"/>
    <n v="-0.20000000000000004"/>
    <n v="-0.1166666666666667"/>
    <n v="11.9"/>
    <n v="600"/>
    <n v="600"/>
    <n v="12"/>
    <n v="8.3333333333333037E-3"/>
    <x v="0"/>
    <n v="1"/>
    <n v="0"/>
    <n v="12"/>
    <n v="0"/>
    <x v="50"/>
    <n v="8.3333333333333037E-3"/>
    <n v="0.1166666666666667"/>
    <n v="1"/>
    <n v="0"/>
    <n v="0"/>
    <n v="0"/>
    <n v="60"/>
    <n v="11.9"/>
    <n v="60"/>
    <n v="11.9"/>
    <n v="8.3333333333333037E-3"/>
    <n v="8.3333333333333037E-3"/>
    <s v="Igual"/>
    <n v="12"/>
    <n v="1"/>
    <n v="0"/>
    <n v="0"/>
    <n v="8.3333333333333037E-3"/>
    <n v="11.9"/>
    <n v="0"/>
    <n v="0"/>
    <n v="120"/>
    <n v="180"/>
    <n v="12.2"/>
    <n v="2.4590163934426142E-2"/>
    <n v="12.2"/>
    <n v="0"/>
    <n v="0"/>
    <n v="0"/>
    <n v="0"/>
    <n v="1"/>
    <n v="0.13114754098360654"/>
    <n v="1.6393442622950762E-2"/>
    <n v="2.4590163934426142E-2"/>
    <n v="2.4590163934426142E-2"/>
    <n v="0"/>
  </r>
  <r>
    <x v="2"/>
    <s v="GKD-c_07_n500_5_30.txt"/>
    <x v="2"/>
    <x v="1"/>
    <m/>
    <n v="602.66634464263905"/>
    <n v="600"/>
    <n v="10.9"/>
    <n v="602.78636574745099"/>
    <n v="7.9"/>
    <n v="630.150457143783"/>
    <n v="600"/>
    <n v="10.3"/>
    <n v="10.9"/>
    <n v="1"/>
    <n v="0"/>
    <n v="0"/>
    <n v="0"/>
    <n v="0"/>
    <n v="-0.27522935779816515"/>
    <n v="-5.5045871559632996E-2"/>
    <n v="10.7"/>
    <n v="600"/>
    <n v="600"/>
    <n v="10.9"/>
    <n v="1.8348623853211107E-2"/>
    <x v="0"/>
    <n v="1"/>
    <n v="0"/>
    <n v="10.9"/>
    <n v="0"/>
    <x v="51"/>
    <n v="1.8348623853211107E-2"/>
    <n v="5.5045871559632996E-2"/>
    <n v="1"/>
    <n v="0"/>
    <n v="0"/>
    <n v="0"/>
    <n v="60"/>
    <n v="11"/>
    <n v="60"/>
    <n v="10.9"/>
    <n v="-9.1743119266054721E-3"/>
    <n v="0"/>
    <s v="Bias"/>
    <n v="11"/>
    <n v="0"/>
    <n v="1"/>
    <n v="9.0909090909090592E-3"/>
    <n v="0"/>
    <n v="11"/>
    <n v="0"/>
    <n v="2.7272727272727337E-2"/>
    <n v="120"/>
    <n v="180"/>
    <n v="11.1"/>
    <n v="9.0090090090089777E-3"/>
    <n v="11.1"/>
    <n v="0"/>
    <n v="0"/>
    <n v="0"/>
    <n v="0"/>
    <n v="1"/>
    <n v="7.2072072072071974E-2"/>
    <n v="1.8018018018017955E-2"/>
    <n v="3.603603603603607E-2"/>
    <n v="9.0090090090089777E-3"/>
    <n v="0"/>
  </r>
  <r>
    <x v="2"/>
    <s v="GKD-c_08_n500_10_20.txt"/>
    <x v="2"/>
    <x v="2"/>
    <m/>
    <n v="604.97882580757096"/>
    <n v="600"/>
    <n v="13.1"/>
    <n v="605.16298794746399"/>
    <n v="11.6"/>
    <n v="624.94101953506402"/>
    <n v="600"/>
    <n v="9.9"/>
    <n v="13.1"/>
    <n v="1"/>
    <n v="0"/>
    <n v="0"/>
    <n v="0"/>
    <n v="0"/>
    <n v="-0.11450381679389313"/>
    <n v="-0.24427480916030531"/>
    <n v="13.7"/>
    <n v="600"/>
    <n v="600"/>
    <n v="13.7"/>
    <n v="0"/>
    <x v="4"/>
    <n v="0"/>
    <n v="1"/>
    <n v="13.7"/>
    <n v="4.3795620437956179E-2"/>
    <x v="52"/>
    <n v="0"/>
    <n v="0.27737226277372257"/>
    <n v="0"/>
    <n v="0"/>
    <n v="0"/>
    <n v="1"/>
    <n v="60"/>
    <n v="13.6"/>
    <n v="60"/>
    <n v="13.6"/>
    <n v="-3.8167938931297711E-2"/>
    <n v="-3.8167938931297711E-2"/>
    <s v="Igual"/>
    <n v="13.6"/>
    <n v="0"/>
    <n v="1"/>
    <n v="3.6764705882352942E-2"/>
    <n v="0"/>
    <n v="13.7"/>
    <n v="7.2992700729926753E-3"/>
    <n v="0"/>
    <n v="120"/>
    <n v="180"/>
    <n v="13.9"/>
    <n v="2.158273381294969E-2"/>
    <n v="13.9"/>
    <n v="0"/>
    <n v="0"/>
    <n v="0"/>
    <n v="0"/>
    <n v="1"/>
    <n v="0.28776978417266186"/>
    <n v="5.7553956834532426E-2"/>
    <n v="1.4388489208633171E-2"/>
    <n v="2.158273381294969E-2"/>
    <n v="0"/>
  </r>
  <r>
    <x v="2"/>
    <s v="GKD-c_08_n500_10_30.txt"/>
    <x v="2"/>
    <x v="2"/>
    <m/>
    <n v="604.64810609817505"/>
    <n v="600"/>
    <n v="11.5"/>
    <n v="605.05018687248196"/>
    <n v="6.4"/>
    <n v="624.56957244873001"/>
    <n v="600"/>
    <n v="9.6999999999999993"/>
    <n v="11.5"/>
    <n v="1"/>
    <n v="0"/>
    <n v="0"/>
    <n v="0"/>
    <n v="0"/>
    <n v="-0.44347826086956521"/>
    <n v="-0.15652173913043485"/>
    <n v="12.3"/>
    <n v="600"/>
    <n v="600"/>
    <n v="12.3"/>
    <n v="0"/>
    <x v="5"/>
    <n v="0"/>
    <n v="1"/>
    <n v="12.3"/>
    <n v="6.5040650406504114E-2"/>
    <x v="53"/>
    <n v="0"/>
    <n v="0.21138211382113831"/>
    <n v="0"/>
    <n v="0"/>
    <n v="0"/>
    <n v="1"/>
    <n v="60"/>
    <n v="12.3"/>
    <n v="60"/>
    <n v="12.3"/>
    <n v="-6.9565217391304404E-2"/>
    <n v="-6.9565217391304404E-2"/>
    <s v="Igual"/>
    <n v="12.3"/>
    <n v="0"/>
    <n v="1"/>
    <n v="6.5040650406504114E-2"/>
    <n v="0"/>
    <n v="12.3"/>
    <n v="0"/>
    <n v="0"/>
    <n v="120"/>
    <n v="180"/>
    <n v="12.6"/>
    <n v="2.3809523809523725E-2"/>
    <n v="12.6"/>
    <n v="0"/>
    <n v="0"/>
    <n v="0"/>
    <n v="0"/>
    <n v="1"/>
    <n v="0.2301587301587302"/>
    <n v="8.7301587301587269E-2"/>
    <n v="2.3809523809523725E-2"/>
    <n v="2.3809523809523725E-2"/>
    <n v="0"/>
  </r>
  <r>
    <x v="2"/>
    <s v="GKD-c_08_n500_2_20.txt"/>
    <x v="2"/>
    <x v="0"/>
    <m/>
    <n v="601.215917110443"/>
    <n v="600"/>
    <n v="10.3"/>
    <n v="601.13648438453595"/>
    <n v="10"/>
    <n v="616.693029880523"/>
    <n v="600"/>
    <n v="10.3"/>
    <n v="10.3"/>
    <n v="1"/>
    <n v="0"/>
    <n v="0"/>
    <n v="0"/>
    <n v="0"/>
    <n v="-2.9126213592233077E-2"/>
    <n v="0"/>
    <n v="10.3"/>
    <n v="600"/>
    <n v="600"/>
    <n v="10.3"/>
    <n v="0"/>
    <x v="0"/>
    <n v="1"/>
    <n v="1"/>
    <n v="10.3"/>
    <n v="0"/>
    <x v="16"/>
    <n v="0"/>
    <n v="0"/>
    <n v="1"/>
    <n v="0"/>
    <n v="1"/>
    <n v="1"/>
    <n v="60"/>
    <n v="10.1"/>
    <n v="60"/>
    <n v="10.1"/>
    <n v="1.9417475728155442E-2"/>
    <n v="1.9417475728155442E-2"/>
    <s v="Igual"/>
    <n v="10.3"/>
    <n v="1"/>
    <n v="0"/>
    <n v="0"/>
    <n v="1.9417475728155442E-2"/>
    <n v="10.3"/>
    <n v="1.9417475728155442E-2"/>
    <n v="0"/>
    <n v="120"/>
    <n v="180"/>
    <n v="10.4"/>
    <n v="2.8846153846153914E-2"/>
    <n v="10.4"/>
    <n v="0"/>
    <n v="0"/>
    <n v="0"/>
    <n v="0"/>
    <n v="1"/>
    <n v="9.6153846153845812E-3"/>
    <n v="9.6153846153845812E-3"/>
    <n v="9.6153846153845812E-3"/>
    <n v="2.8846153846153914E-2"/>
    <n v="0"/>
  </r>
  <r>
    <x v="2"/>
    <s v="GKD-c_08_n500_2_30.txt"/>
    <x v="2"/>
    <x v="0"/>
    <m/>
    <n v="601.23905110359101"/>
    <n v="600"/>
    <n v="9.4"/>
    <n v="601.09979605674698"/>
    <n v="9.1"/>
    <n v="611.32243371009804"/>
    <n v="600"/>
    <n v="9.4"/>
    <n v="9.4"/>
    <n v="1"/>
    <n v="0"/>
    <n v="0"/>
    <n v="0"/>
    <n v="0"/>
    <n v="-3.191489361702135E-2"/>
    <n v="0"/>
    <n v="9.1"/>
    <n v="600"/>
    <n v="600"/>
    <n v="9.4"/>
    <n v="3.191489361702135E-2"/>
    <x v="0"/>
    <n v="1"/>
    <n v="0"/>
    <n v="9.4"/>
    <n v="0"/>
    <x v="54"/>
    <n v="3.191489361702135E-2"/>
    <n v="0"/>
    <n v="1"/>
    <n v="0"/>
    <n v="1"/>
    <n v="0"/>
    <n v="60"/>
    <n v="9.1"/>
    <n v="60"/>
    <n v="9.1999999999999993"/>
    <n v="3.191489361702135E-2"/>
    <n v="2.1276595744680965E-2"/>
    <s v="BiasByGroup"/>
    <n v="9.4"/>
    <n v="1"/>
    <n v="0"/>
    <n v="0"/>
    <n v="3.191489361702135E-2"/>
    <n v="9.1"/>
    <n v="0"/>
    <n v="0"/>
    <n v="120"/>
    <n v="180"/>
    <n v="9.4"/>
    <n v="3.191489361702135E-2"/>
    <n v="9.4"/>
    <n v="1"/>
    <n v="1"/>
    <n v="0"/>
    <n v="0"/>
    <n v="1"/>
    <n v="0"/>
    <n v="0"/>
    <n v="3.191489361702135E-2"/>
    <n v="3.191489361702135E-2"/>
    <n v="0"/>
  </r>
  <r>
    <x v="2"/>
    <s v="GKD-c_08_n500_5_20.txt"/>
    <x v="2"/>
    <x v="1"/>
    <m/>
    <n v="602.67142081260602"/>
    <n v="600"/>
    <n v="12.2"/>
    <n v="602.75577473640396"/>
    <n v="10.199999999999999"/>
    <n v="612.28151822090103"/>
    <n v="600"/>
    <n v="10.5"/>
    <n v="12.2"/>
    <n v="1"/>
    <n v="0"/>
    <n v="0"/>
    <n v="0"/>
    <n v="0"/>
    <n v="-0.16393442622950821"/>
    <n v="-0.13934426229508193"/>
    <n v="12.2"/>
    <n v="600"/>
    <n v="600"/>
    <n v="12.2"/>
    <n v="0"/>
    <x v="0"/>
    <n v="1"/>
    <n v="1"/>
    <n v="12.2"/>
    <n v="0"/>
    <x v="55"/>
    <n v="0"/>
    <n v="0.13934426229508193"/>
    <n v="1"/>
    <n v="0"/>
    <n v="0"/>
    <n v="1"/>
    <n v="60"/>
    <n v="12.1"/>
    <n v="60"/>
    <n v="11.9"/>
    <n v="8.1967213114753808E-3"/>
    <n v="2.4590163934426142E-2"/>
    <s v="Bias"/>
    <n v="12.2"/>
    <n v="1"/>
    <n v="0"/>
    <n v="0"/>
    <n v="8.1967213114753808E-3"/>
    <n v="12.2"/>
    <n v="8.1967213114753808E-3"/>
    <n v="0"/>
    <n v="120"/>
    <n v="180"/>
    <n v="12.3"/>
    <n v="1.6260162601626101E-2"/>
    <n v="12.3"/>
    <n v="0"/>
    <n v="0"/>
    <n v="0"/>
    <n v="0"/>
    <n v="1"/>
    <n v="0.14634146341463419"/>
    <n v="8.1300813008131235E-3"/>
    <n v="8.1300813008131235E-3"/>
    <n v="1.6260162601626101E-2"/>
    <n v="0"/>
  </r>
  <r>
    <x v="2"/>
    <s v="GKD-c_08_n500_5_30.txt"/>
    <x v="2"/>
    <x v="1"/>
    <m/>
    <n v="602.87012934684697"/>
    <n v="600"/>
    <n v="10.6"/>
    <n v="602.64784097671497"/>
    <n v="9.3000000000000007"/>
    <n v="610.48647284507695"/>
    <n v="600"/>
    <n v="10.3"/>
    <n v="10.6"/>
    <n v="1"/>
    <n v="0"/>
    <n v="0"/>
    <n v="0"/>
    <n v="0"/>
    <n v="-0.12264150943396217"/>
    <n v="-2.830188679245273E-2"/>
    <n v="10.8"/>
    <n v="600"/>
    <n v="600"/>
    <n v="10.8"/>
    <n v="0"/>
    <x v="21"/>
    <n v="0"/>
    <n v="1"/>
    <n v="10.8"/>
    <n v="1.8518518518518615E-2"/>
    <x v="56"/>
    <n v="0"/>
    <n v="4.6296296296296294E-2"/>
    <n v="0"/>
    <n v="0"/>
    <n v="0"/>
    <n v="1"/>
    <n v="60"/>
    <n v="10.9"/>
    <n v="60"/>
    <n v="10.9"/>
    <n v="-2.8301886792452897E-2"/>
    <n v="-2.8301886792452897E-2"/>
    <s v="Igual"/>
    <n v="10.9"/>
    <n v="0"/>
    <n v="1"/>
    <n v="2.7522935779816578E-2"/>
    <n v="0"/>
    <n v="10.9"/>
    <n v="0"/>
    <n v="9.1743119266054721E-3"/>
    <n v="120"/>
    <n v="180"/>
    <n v="11.1"/>
    <n v="1.8018018018017955E-2"/>
    <n v="11.1"/>
    <n v="0"/>
    <n v="0"/>
    <n v="0"/>
    <n v="0"/>
    <n v="1"/>
    <n v="7.2072072072071974E-2"/>
    <n v="4.504504504504505E-2"/>
    <n v="2.7027027027026931E-2"/>
    <n v="1.8018018018017955E-2"/>
    <n v="0"/>
  </r>
  <r>
    <x v="2"/>
    <s v="GKD-c_09_n500_10_20.txt"/>
    <x v="2"/>
    <x v="2"/>
    <m/>
    <n v="604.89121198654095"/>
    <n v="600"/>
    <n v="13"/>
    <n v="605.66051101684502"/>
    <n v="11.5"/>
    <n v="612.73276424407902"/>
    <n v="600"/>
    <n v="9.6999999999999993"/>
    <n v="13"/>
    <n v="1"/>
    <n v="0"/>
    <n v="0"/>
    <n v="0"/>
    <n v="0"/>
    <n v="-0.11538461538461539"/>
    <n v="-0.25384615384615389"/>
    <n v="13.5"/>
    <n v="600"/>
    <n v="600"/>
    <n v="13.5"/>
    <n v="0"/>
    <x v="12"/>
    <n v="0"/>
    <n v="1"/>
    <n v="13.5"/>
    <n v="3.7037037037037035E-2"/>
    <x v="57"/>
    <n v="0"/>
    <n v="0.28148148148148155"/>
    <n v="0"/>
    <n v="0"/>
    <n v="0"/>
    <n v="1"/>
    <n v="60"/>
    <n v="13.4"/>
    <n v="60"/>
    <n v="13.5"/>
    <n v="-3.0769230769230795E-2"/>
    <n v="-3.8461538461538464E-2"/>
    <s v="BiasByGroup"/>
    <n v="13.4"/>
    <n v="0"/>
    <n v="1"/>
    <n v="2.9850746268656744E-2"/>
    <n v="0"/>
    <n v="13.5"/>
    <n v="7.4074074074073808E-3"/>
    <n v="0"/>
    <n v="120"/>
    <n v="180"/>
    <n v="13.7"/>
    <n v="2.1897810218978027E-2"/>
    <n v="13.7"/>
    <n v="0"/>
    <n v="0"/>
    <n v="0"/>
    <n v="0"/>
    <n v="1"/>
    <n v="0.29197080291970806"/>
    <n v="5.1094890510948857E-2"/>
    <n v="1.4598540145985351E-2"/>
    <n v="2.1897810218978027E-2"/>
    <n v="0"/>
  </r>
  <r>
    <x v="2"/>
    <s v="GKD-c_09_n500_10_30.txt"/>
    <x v="2"/>
    <x v="2"/>
    <m/>
    <n v="604.67559075355496"/>
    <n v="600"/>
    <n v="11.1"/>
    <n v="646.00054478645302"/>
    <n v="10.9"/>
    <n v="603.97017145156804"/>
    <n v="600"/>
    <n v="9.6"/>
    <n v="11.1"/>
    <n v="1"/>
    <n v="0"/>
    <n v="0"/>
    <n v="0"/>
    <n v="0"/>
    <n v="-1.8018018018017955E-2"/>
    <n v="-0.13513513513513514"/>
    <n v="11.9"/>
    <n v="600"/>
    <n v="600"/>
    <n v="11.9"/>
    <n v="0"/>
    <x v="22"/>
    <n v="0"/>
    <n v="1"/>
    <n v="11.9"/>
    <n v="6.7226890756302574E-2"/>
    <x v="58"/>
    <n v="0"/>
    <n v="0.19327731092436981"/>
    <n v="0"/>
    <n v="0"/>
    <n v="0"/>
    <n v="1"/>
    <n v="60"/>
    <n v="12.2"/>
    <n v="60"/>
    <n v="12.1"/>
    <n v="-9.9099099099099072E-2"/>
    <n v="-9.00900900900901E-2"/>
    <s v="Bias"/>
    <n v="12.2"/>
    <n v="0"/>
    <n v="1"/>
    <n v="9.0163934426229483E-2"/>
    <n v="0"/>
    <n v="12.2"/>
    <n v="0"/>
    <n v="2.4590163934426142E-2"/>
    <n v="120"/>
    <n v="180"/>
    <n v="12.4"/>
    <n v="1.6129032258064602E-2"/>
    <n v="12.4"/>
    <n v="0"/>
    <n v="0"/>
    <n v="0"/>
    <n v="0"/>
    <n v="1"/>
    <n v="0.22580645161290328"/>
    <n v="0.10483870967741941"/>
    <n v="4.0322580645161289E-2"/>
    <n v="1.6129032258064602E-2"/>
    <n v="0"/>
  </r>
  <r>
    <x v="2"/>
    <s v="GKD-c_09_n500_2_20.txt"/>
    <x v="2"/>
    <x v="0"/>
    <m/>
    <n v="603.65697765350296"/>
    <n v="600"/>
    <n v="10.199999999999999"/>
    <n v="601.11079430580105"/>
    <n v="10"/>
    <n v="616.84658145904496"/>
    <n v="600"/>
    <n v="10.199999999999999"/>
    <n v="10.199999999999999"/>
    <n v="1"/>
    <n v="0"/>
    <n v="0"/>
    <n v="0"/>
    <n v="0"/>
    <n v="-1.9607843137254832E-2"/>
    <n v="0"/>
    <n v="10.1"/>
    <n v="600"/>
    <n v="600"/>
    <n v="10.199999999999999"/>
    <n v="9.8039215686274161E-3"/>
    <x v="0"/>
    <n v="1"/>
    <n v="0"/>
    <n v="10.199999999999999"/>
    <n v="0"/>
    <x v="33"/>
    <n v="9.8039215686274161E-3"/>
    <n v="0"/>
    <n v="1"/>
    <n v="0"/>
    <n v="1"/>
    <n v="0"/>
    <n v="60"/>
    <n v="10"/>
    <n v="60"/>
    <n v="10"/>
    <n v="1.9607843137254832E-2"/>
    <n v="1.9607843137254832E-2"/>
    <s v="Igual"/>
    <n v="10.199999999999999"/>
    <n v="1"/>
    <n v="0"/>
    <n v="0"/>
    <n v="1.9607843137254832E-2"/>
    <n v="10.1"/>
    <n v="9.9009900990098664E-3"/>
    <n v="0"/>
    <n v="120"/>
    <n v="180"/>
    <n v="10.199999999999999"/>
    <n v="1.9607843137254832E-2"/>
    <n v="10.199999999999999"/>
    <n v="1"/>
    <n v="1"/>
    <n v="0"/>
    <n v="0"/>
    <n v="1"/>
    <n v="0"/>
    <n v="0"/>
    <n v="9.8039215686274161E-3"/>
    <n v="1.9607843137254832E-2"/>
    <n v="0"/>
  </r>
  <r>
    <x v="2"/>
    <s v="GKD-c_09_n500_2_30.txt"/>
    <x v="2"/>
    <x v="0"/>
    <m/>
    <n v="601.270844221115"/>
    <n v="600"/>
    <n v="9.3000000000000007"/>
    <n v="601.04812669754006"/>
    <n v="8.8000000000000007"/>
    <n v="611.31823372840802"/>
    <n v="600"/>
    <n v="9.3000000000000007"/>
    <n v="9.3000000000000007"/>
    <n v="1"/>
    <n v="0"/>
    <n v="0"/>
    <n v="0"/>
    <n v="0"/>
    <n v="-5.3763440860215048E-2"/>
    <n v="0"/>
    <n v="9.1"/>
    <n v="600"/>
    <n v="600"/>
    <n v="9.3000000000000007"/>
    <n v="2.1505376344086134E-2"/>
    <x v="0"/>
    <n v="1"/>
    <n v="0"/>
    <n v="9.3000000000000007"/>
    <n v="0"/>
    <x v="59"/>
    <n v="2.1505376344086134E-2"/>
    <n v="0"/>
    <n v="1"/>
    <n v="0"/>
    <n v="1"/>
    <n v="0"/>
    <n v="60"/>
    <n v="9"/>
    <n v="60"/>
    <n v="9.1"/>
    <n v="3.2258064516129108E-2"/>
    <n v="2.1505376344086134E-2"/>
    <s v="BiasByGroup"/>
    <n v="9.3000000000000007"/>
    <n v="1"/>
    <n v="0"/>
    <n v="0"/>
    <n v="3.2258064516129108E-2"/>
    <n v="9.1"/>
    <n v="1.098901098901095E-2"/>
    <n v="0"/>
    <n v="120"/>
    <n v="180"/>
    <n v="9.3000000000000007"/>
    <n v="3.2258064516129108E-2"/>
    <n v="9.3000000000000007"/>
    <n v="1"/>
    <n v="1"/>
    <n v="0"/>
    <n v="0"/>
    <n v="1"/>
    <n v="0"/>
    <n v="0"/>
    <n v="2.1505376344086134E-2"/>
    <n v="3.2258064516129108E-2"/>
    <n v="0"/>
  </r>
  <r>
    <x v="2"/>
    <s v="GKD-c_09_n500_5_20.txt"/>
    <x v="2"/>
    <x v="1"/>
    <m/>
    <n v="602.67152214050202"/>
    <n v="600"/>
    <n v="12"/>
    <n v="602.64268517494202"/>
    <n v="10.1"/>
    <n v="624.386810064315"/>
    <n v="600"/>
    <n v="10.4"/>
    <n v="12"/>
    <n v="1"/>
    <n v="0"/>
    <n v="0"/>
    <n v="0"/>
    <n v="0"/>
    <n v="-0.15833333333333335"/>
    <n v="-0.1333333333333333"/>
    <n v="12"/>
    <n v="600"/>
    <n v="600"/>
    <n v="12"/>
    <n v="0"/>
    <x v="0"/>
    <n v="1"/>
    <n v="1"/>
    <n v="12"/>
    <n v="0"/>
    <x v="60"/>
    <n v="0"/>
    <n v="0.1333333333333333"/>
    <n v="1"/>
    <n v="0"/>
    <n v="0"/>
    <n v="1"/>
    <n v="60"/>
    <n v="11.8"/>
    <n v="60"/>
    <n v="11.8"/>
    <n v="1.6666666666666607E-2"/>
    <n v="1.6666666666666607E-2"/>
    <s v="Igual"/>
    <n v="12"/>
    <n v="1"/>
    <n v="0"/>
    <n v="0"/>
    <n v="1.6666666666666607E-2"/>
    <n v="12"/>
    <n v="1.6666666666666607E-2"/>
    <n v="0"/>
    <n v="120"/>
    <n v="180"/>
    <n v="12.1"/>
    <n v="2.479338842975198E-2"/>
    <n v="12.1"/>
    <n v="0"/>
    <n v="0"/>
    <n v="0"/>
    <n v="0"/>
    <n v="1"/>
    <n v="0.14049586776859499"/>
    <n v="8.2644628099173261E-3"/>
    <n v="8.2644628099173261E-3"/>
    <n v="2.479338842975198E-2"/>
    <n v="0"/>
  </r>
  <r>
    <x v="2"/>
    <s v="GKD-c_09_n500_5_30.txt"/>
    <x v="2"/>
    <x v="1"/>
    <m/>
    <n v="602.66369199752796"/>
    <n v="600"/>
    <n v="10.9"/>
    <n v="602.75477385520901"/>
    <n v="8.6999999999999993"/>
    <n v="603.37997579574505"/>
    <n v="600"/>
    <n v="10.1"/>
    <n v="10.9"/>
    <n v="1"/>
    <n v="0"/>
    <n v="0"/>
    <n v="0"/>
    <n v="0"/>
    <n v="-0.2018348623853212"/>
    <n v="-7.3394495412844096E-2"/>
    <n v="10.6"/>
    <n v="600"/>
    <n v="600"/>
    <n v="10.9"/>
    <n v="2.7522935779816578E-2"/>
    <x v="0"/>
    <n v="1"/>
    <n v="0"/>
    <n v="10.9"/>
    <n v="0"/>
    <x v="61"/>
    <n v="2.7522935779816578E-2"/>
    <n v="7.3394495412844096E-2"/>
    <n v="1"/>
    <n v="0"/>
    <n v="0"/>
    <n v="0"/>
    <n v="60"/>
    <n v="10.7"/>
    <n v="60"/>
    <n v="10.7"/>
    <n v="1.8348623853211107E-2"/>
    <n v="1.8348623853211107E-2"/>
    <s v="Igual"/>
    <n v="10.9"/>
    <n v="1"/>
    <n v="0"/>
    <n v="0"/>
    <n v="1.8348623853211107E-2"/>
    <n v="10.7"/>
    <n v="0"/>
    <n v="9.3457943925233326E-3"/>
    <n v="120"/>
    <n v="180"/>
    <n v="11"/>
    <n v="2.7272727272727337E-2"/>
    <n v="11"/>
    <n v="0"/>
    <n v="0"/>
    <n v="0"/>
    <n v="0"/>
    <n v="1"/>
    <n v="8.1818181818181845E-2"/>
    <n v="9.0909090909090592E-3"/>
    <n v="3.6363636363636397E-2"/>
    <n v="2.7272727272727337E-2"/>
    <n v="0"/>
  </r>
  <r>
    <x v="2"/>
    <s v="GKD-c_10_n500_10_20.txt"/>
    <x v="2"/>
    <x v="2"/>
    <m/>
    <n v="605.23128867149296"/>
    <n v="600"/>
    <n v="13.1"/>
    <n v="605.16719222068696"/>
    <n v="12.1"/>
    <n v="643.52632093429497"/>
    <n v="600"/>
    <n v="9.9"/>
    <n v="13.1"/>
    <n v="1"/>
    <n v="0"/>
    <n v="0"/>
    <n v="0"/>
    <n v="0"/>
    <n v="-7.6335877862595422E-2"/>
    <n v="-0.24427480916030531"/>
    <n v="13.4"/>
    <n v="600"/>
    <n v="600"/>
    <n v="13.4"/>
    <n v="0"/>
    <x v="23"/>
    <n v="0"/>
    <n v="1"/>
    <n v="13.4"/>
    <n v="2.2388059701492588E-2"/>
    <x v="62"/>
    <n v="0"/>
    <n v="0.26119402985074625"/>
    <n v="0"/>
    <n v="0"/>
    <n v="0"/>
    <n v="1"/>
    <n v="60"/>
    <n v="13.5"/>
    <n v="60"/>
    <n v="13.5"/>
    <n v="-3.0534351145038195E-2"/>
    <n v="-3.0534351145038195E-2"/>
    <s v="Igual"/>
    <n v="13.5"/>
    <n v="0"/>
    <n v="1"/>
    <n v="2.9629629629629655E-2"/>
    <n v="0"/>
    <n v="13.5"/>
    <n v="0"/>
    <n v="7.4074074074073808E-3"/>
    <n v="120"/>
    <n v="180"/>
    <n v="13.8"/>
    <n v="2.173913043478266E-2"/>
    <n v="13.8"/>
    <n v="0"/>
    <n v="0"/>
    <n v="0"/>
    <n v="0"/>
    <n v="1"/>
    <n v="0.28260869565217395"/>
    <n v="5.0724637681159493E-2"/>
    <n v="2.8985507246376836E-2"/>
    <n v="2.173913043478266E-2"/>
    <n v="0"/>
  </r>
  <r>
    <x v="2"/>
    <s v="GKD-c_10_n500_10_30.txt"/>
    <x v="2"/>
    <x v="2"/>
    <m/>
    <n v="604.87034201621998"/>
    <n v="600"/>
    <n v="11.3"/>
    <n v="605.07937121391296"/>
    <n v="6.1"/>
    <n v="623.716190576553"/>
    <n v="600"/>
    <n v="9.6"/>
    <n v="11.3"/>
    <n v="1"/>
    <n v="0"/>
    <n v="0"/>
    <n v="0"/>
    <n v="0"/>
    <n v="-0.46017699115044253"/>
    <n v="-0.15044247787610629"/>
    <n v="12.1"/>
    <n v="600"/>
    <n v="600"/>
    <n v="12.1"/>
    <n v="0"/>
    <x v="2"/>
    <n v="0"/>
    <n v="1"/>
    <n v="12.1"/>
    <n v="6.6115702479338762E-2"/>
    <x v="63"/>
    <n v="0"/>
    <n v="0.20661157024793389"/>
    <n v="0"/>
    <n v="0"/>
    <n v="0"/>
    <n v="1"/>
    <n v="60"/>
    <n v="12.3"/>
    <n v="60"/>
    <n v="12.3"/>
    <n v="-8.8495575221238937E-2"/>
    <n v="-8.8495575221238937E-2"/>
    <s v="Igual"/>
    <n v="12.3"/>
    <n v="0"/>
    <n v="1"/>
    <n v="8.1300813008130079E-2"/>
    <n v="0"/>
    <n v="12.3"/>
    <n v="0"/>
    <n v="1.6260162601626101E-2"/>
    <n v="120"/>
    <n v="180"/>
    <n v="12.5"/>
    <n v="1.5999999999999945E-2"/>
    <n v="12.5"/>
    <n v="0"/>
    <n v="0"/>
    <n v="0"/>
    <n v="0"/>
    <n v="1"/>
    <n v="0.23200000000000004"/>
    <n v="9.5999999999999946E-2"/>
    <n v="3.2000000000000028E-2"/>
    <n v="1.5999999999999945E-2"/>
    <n v="0"/>
  </r>
  <r>
    <x v="2"/>
    <s v="GKD-c_10_n500_2_20.txt"/>
    <x v="2"/>
    <x v="0"/>
    <m/>
    <n v="601.30321145057599"/>
    <n v="600"/>
    <n v="10.3"/>
    <n v="601.15833377838101"/>
    <n v="9.6"/>
    <n v="616.46549987792901"/>
    <n v="600"/>
    <n v="10.199999999999999"/>
    <n v="10.3"/>
    <n v="1"/>
    <n v="0"/>
    <n v="0"/>
    <n v="0"/>
    <n v="0"/>
    <n v="-6.7961165048543784E-2"/>
    <n v="-9.7087378640778078E-3"/>
    <n v="10.199999999999999"/>
    <n v="600"/>
    <n v="600"/>
    <n v="10.3"/>
    <n v="9.7087378640778078E-3"/>
    <x v="0"/>
    <n v="1"/>
    <n v="0"/>
    <n v="10.3"/>
    <n v="0"/>
    <x v="64"/>
    <n v="9.7087378640778078E-3"/>
    <n v="9.7087378640778078E-3"/>
    <n v="1"/>
    <n v="0"/>
    <n v="0"/>
    <n v="0"/>
    <n v="60"/>
    <n v="10"/>
    <n v="60"/>
    <n v="10"/>
    <n v="2.9126213592233077E-2"/>
    <n v="2.9126213592233077E-2"/>
    <s v="Igual"/>
    <n v="10.3"/>
    <n v="1"/>
    <n v="0"/>
    <n v="0"/>
    <n v="2.9126213592233077E-2"/>
    <n v="10.199999999999999"/>
    <n v="1.9607843137254832E-2"/>
    <n v="0"/>
    <n v="120"/>
    <n v="180"/>
    <n v="10.4"/>
    <n v="3.8461538461538491E-2"/>
    <n v="10.4"/>
    <n v="0"/>
    <n v="0"/>
    <n v="0"/>
    <n v="0"/>
    <n v="1"/>
    <n v="1.9230769230769332E-2"/>
    <n v="9.6153846153845812E-3"/>
    <n v="1.9230769230769332E-2"/>
    <n v="3.8461538461538491E-2"/>
    <n v="0"/>
  </r>
  <r>
    <x v="2"/>
    <s v="GKD-c_10_n500_2_30.txt"/>
    <x v="2"/>
    <x v="0"/>
    <m/>
    <n v="601.34072756767205"/>
    <n v="600"/>
    <n v="9.3000000000000007"/>
    <n v="601.06616020202603"/>
    <n v="9"/>
    <n v="611.38583636283795"/>
    <n v="600"/>
    <n v="9.3000000000000007"/>
    <n v="9.3000000000000007"/>
    <n v="1"/>
    <n v="0"/>
    <n v="0"/>
    <n v="0"/>
    <n v="0"/>
    <n v="-3.2258064516129108E-2"/>
    <n v="0"/>
    <n v="9.1"/>
    <n v="600"/>
    <n v="600"/>
    <n v="9.3000000000000007"/>
    <n v="2.1505376344086134E-2"/>
    <x v="0"/>
    <n v="1"/>
    <n v="0"/>
    <n v="9.3000000000000007"/>
    <n v="0"/>
    <x v="17"/>
    <n v="2.1505376344086134E-2"/>
    <n v="0"/>
    <n v="1"/>
    <n v="0"/>
    <n v="1"/>
    <n v="0"/>
    <n v="60"/>
    <n v="9.1"/>
    <n v="60"/>
    <n v="9.1"/>
    <n v="2.1505376344086134E-2"/>
    <n v="2.1505376344086134E-2"/>
    <s v="Igual"/>
    <n v="9.3000000000000007"/>
    <n v="1"/>
    <n v="0"/>
    <n v="0"/>
    <n v="2.1505376344086134E-2"/>
    <n v="9.1"/>
    <n v="0"/>
    <n v="0"/>
    <n v="120"/>
    <n v="180"/>
    <n v="9.4"/>
    <n v="3.191489361702135E-2"/>
    <n v="9.4"/>
    <n v="0"/>
    <n v="0"/>
    <n v="0"/>
    <n v="0"/>
    <n v="1"/>
    <n v="1.0638297872340387E-2"/>
    <n v="1.0638297872340387E-2"/>
    <n v="3.191489361702135E-2"/>
    <n v="3.191489361702135E-2"/>
    <n v="0"/>
  </r>
  <r>
    <x v="2"/>
    <s v="GKD-c_10_n500_5_20.txt"/>
    <x v="2"/>
    <x v="1"/>
    <m/>
    <n v="602.73128628730694"/>
    <n v="600"/>
    <n v="12.2"/>
    <n v="626.00965070724396"/>
    <n v="10.1"/>
    <n v="619.19880199432305"/>
    <n v="600"/>
    <n v="10.5"/>
    <n v="12.2"/>
    <n v="1"/>
    <n v="0"/>
    <n v="0"/>
    <n v="0"/>
    <n v="0"/>
    <n v="-0.17213114754098358"/>
    <n v="-0.13934426229508193"/>
    <n v="12"/>
    <n v="600"/>
    <n v="600"/>
    <n v="12.2"/>
    <n v="1.6393442622950762E-2"/>
    <x v="0"/>
    <n v="1"/>
    <n v="0"/>
    <n v="12.2"/>
    <n v="0"/>
    <x v="24"/>
    <n v="1.6393442622950762E-2"/>
    <n v="0.13934426229508193"/>
    <n v="1"/>
    <n v="0"/>
    <n v="0"/>
    <n v="0"/>
    <n v="60"/>
    <n v="12"/>
    <n v="60"/>
    <n v="12.1"/>
    <n v="1.6393442622950762E-2"/>
    <n v="8.1967213114753808E-3"/>
    <s v="BiasByGroup"/>
    <n v="12.2"/>
    <n v="1"/>
    <n v="0"/>
    <n v="0"/>
    <n v="1.6393442622950762E-2"/>
    <n v="12"/>
    <n v="0"/>
    <n v="0"/>
    <n v="120"/>
    <n v="180"/>
    <n v="12.3"/>
    <n v="2.4390243902439081E-2"/>
    <n v="12.3"/>
    <n v="0"/>
    <n v="0"/>
    <n v="0"/>
    <n v="0"/>
    <n v="1"/>
    <n v="0.14634146341463419"/>
    <n v="8.1300813008131235E-3"/>
    <n v="2.4390243902439081E-2"/>
    <n v="2.4390243902439081E-2"/>
    <n v="0"/>
  </r>
  <r>
    <x v="2"/>
    <s v="GKD-c_10_n500_5_30.txt"/>
    <x v="2"/>
    <x v="1"/>
    <m/>
    <n v="603.02183604240395"/>
    <n v="600"/>
    <n v="10.4"/>
    <n v="602.73093032836903"/>
    <n v="6.4"/>
    <n v="618.29187083244301"/>
    <n v="600"/>
    <n v="10.3"/>
    <n v="10.4"/>
    <n v="1"/>
    <n v="0"/>
    <n v="0"/>
    <n v="0"/>
    <n v="0"/>
    <n v="-0.38461538461538458"/>
    <n v="-9.6153846153845812E-3"/>
    <n v="10.5"/>
    <n v="600"/>
    <n v="600"/>
    <n v="10.5"/>
    <n v="0"/>
    <x v="24"/>
    <n v="0"/>
    <n v="1"/>
    <n v="10.5"/>
    <n v="9.52380952380949E-3"/>
    <x v="65"/>
    <n v="0"/>
    <n v="1.904761904761898E-2"/>
    <n v="0"/>
    <n v="0"/>
    <n v="0"/>
    <n v="1"/>
    <n v="60"/>
    <n v="10.9"/>
    <n v="60"/>
    <n v="10.8"/>
    <n v="-4.8076923076923073E-2"/>
    <n v="-3.8461538461538491E-2"/>
    <s v="Bias"/>
    <n v="10.9"/>
    <n v="0"/>
    <n v="1"/>
    <n v="4.5871559633027519E-2"/>
    <n v="0"/>
    <n v="10.9"/>
    <n v="0"/>
    <n v="3.6697247706422048E-2"/>
    <n v="120"/>
    <n v="180"/>
    <n v="11.1"/>
    <n v="1.8018018018017955E-2"/>
    <n v="11.1"/>
    <n v="0"/>
    <n v="0"/>
    <n v="0"/>
    <n v="0"/>
    <n v="1"/>
    <n v="7.2072072072071974E-2"/>
    <n v="6.3063063063063002E-2"/>
    <n v="5.4054054054054022E-2"/>
    <n v="1.8018018018017955E-2"/>
    <n v="0"/>
  </r>
  <r>
    <x v="3"/>
    <s v="MDG-b_01_n500_10_20.txt"/>
    <x v="2"/>
    <x v="2"/>
    <s v="X"/>
    <n v="605.37285828590302"/>
    <n v="600"/>
    <n v="108.7"/>
    <n v="604.62439560890198"/>
    <n v="32.700000000000003"/>
    <n v="614.53297996520996"/>
    <n v="600"/>
    <n v="85.2"/>
    <n v="108.7"/>
    <n v="1"/>
    <n v="0"/>
    <n v="0"/>
    <n v="0"/>
    <n v="0"/>
    <n v="-0.69917203311867526"/>
    <n v="-0.21619135234590617"/>
    <n v="266.7"/>
    <n v="600"/>
    <n v="600"/>
    <n v="266.7"/>
    <n v="0"/>
    <x v="25"/>
    <n v="0"/>
    <n v="1"/>
    <n v="266.7"/>
    <n v="0.5924259467566555"/>
    <x v="66"/>
    <n v="0"/>
    <n v="0.68053993250843647"/>
    <n v="0"/>
    <n v="0"/>
    <n v="0"/>
    <n v="1"/>
    <n v="60"/>
    <n v="473.8"/>
    <n v="60"/>
    <n v="464.8"/>
    <n v="-3.3587856485740573"/>
    <n v="-3.2759889604415826"/>
    <s v="Bias"/>
    <n v="473.8"/>
    <n v="0"/>
    <n v="1"/>
    <n v="0.77057830308146902"/>
    <n v="0"/>
    <n v="473.8"/>
    <n v="0"/>
    <n v="0.43710426340227948"/>
    <n v="120"/>
    <n v="180"/>
    <n v="482.6"/>
    <n v="1.8234562784915066E-2"/>
    <n v="482.6"/>
    <n v="0"/>
    <n v="0"/>
    <n v="0"/>
    <n v="0"/>
    <n v="1"/>
    <n v="0.82345627849150438"/>
    <n v="0.77476170741815176"/>
    <n v="0.44736842105263164"/>
    <n v="1.8234562784915066E-2"/>
    <n v="0"/>
  </r>
  <r>
    <x v="3"/>
    <s v="MDG-b_01_n500_10_30.txt"/>
    <x v="2"/>
    <x v="2"/>
    <s v="X"/>
    <n v="604.58983874320904"/>
    <n v="600"/>
    <n v="139"/>
    <n v="604.92316102981499"/>
    <n v="0.3"/>
    <n v="605.02673840522698"/>
    <n v="600"/>
    <n v="35.700000000000003"/>
    <n v="139"/>
    <n v="1"/>
    <n v="0"/>
    <n v="0"/>
    <n v="0"/>
    <n v="0"/>
    <n v="-0.99784172661870496"/>
    <n v="-0.7431654676258993"/>
    <n v="245.5"/>
    <n v="600"/>
    <n v="600"/>
    <n v="245.5"/>
    <n v="0"/>
    <x v="26"/>
    <n v="0"/>
    <n v="1"/>
    <n v="245.5"/>
    <n v="0.43380855397148677"/>
    <x v="67"/>
    <n v="0"/>
    <n v="0.85458248472505094"/>
    <n v="0"/>
    <n v="0"/>
    <n v="0"/>
    <n v="1"/>
    <n v="60"/>
    <n v="314.8"/>
    <n v="60"/>
    <n v="307.3"/>
    <n v="-1.2647482014388489"/>
    <n v="-1.2107913669064749"/>
    <s v="Bias"/>
    <n v="314.8"/>
    <n v="0"/>
    <n v="1"/>
    <n v="0.55844980940279543"/>
    <n v="0"/>
    <n v="314.8"/>
    <n v="0"/>
    <n v="0.22013977128335455"/>
    <n v="120"/>
    <n v="180"/>
    <n v="318.3"/>
    <n v="1.0995915802701853E-2"/>
    <n v="318.3"/>
    <n v="0"/>
    <n v="0"/>
    <n v="0"/>
    <n v="0"/>
    <n v="1"/>
    <n v="0.88784165881244115"/>
    <n v="0.5633050581212693"/>
    <n v="0.22871504869619858"/>
    <n v="1.0995915802701853E-2"/>
    <n v="0"/>
  </r>
  <r>
    <x v="3"/>
    <s v="MDG-b_01_n500_2_20.txt"/>
    <x v="2"/>
    <x v="0"/>
    <s v="X"/>
    <n v="601.27317070960999"/>
    <n v="600"/>
    <n v="90.9"/>
    <n v="601.33620667457501"/>
    <n v="81.7"/>
    <n v="601.00753045082001"/>
    <n v="600"/>
    <n v="18.899999999999999"/>
    <n v="90.9"/>
    <n v="1"/>
    <n v="0"/>
    <n v="0"/>
    <n v="0"/>
    <n v="0"/>
    <n v="-0.10121012101210124"/>
    <n v="-0.79207920792079201"/>
    <n v="90.5"/>
    <n v="600"/>
    <n v="600"/>
    <n v="90.9"/>
    <n v="4.4004400440044627E-3"/>
    <x v="0"/>
    <n v="1"/>
    <n v="0"/>
    <n v="90.9"/>
    <n v="0"/>
    <x v="68"/>
    <n v="4.4004400440044627E-3"/>
    <n v="0.79207920792079201"/>
    <n v="1"/>
    <n v="0"/>
    <n v="0"/>
    <n v="0"/>
    <n v="60"/>
    <n v="82.3"/>
    <n v="60"/>
    <n v="82.7"/>
    <n v="9.4609460946094695E-2"/>
    <n v="9.0209020902090237E-2"/>
    <s v="BiasByGroup"/>
    <n v="90.9"/>
    <n v="1"/>
    <n v="0"/>
    <n v="0"/>
    <n v="9.4609460946094695E-2"/>
    <n v="90.5"/>
    <n v="9.0607734806629869E-2"/>
    <n v="0"/>
    <n v="120"/>
    <n v="180"/>
    <n v="85.4"/>
    <n v="3.6299765807962625E-2"/>
    <n v="90.9"/>
    <n v="0"/>
    <n v="1"/>
    <n v="0"/>
    <n v="0"/>
    <n v="0"/>
    <n v="0.79207920792079201"/>
    <n v="0"/>
    <n v="4.4004400440044627E-3"/>
    <n v="9.4609460946094695E-2"/>
    <n v="6.05060506050605E-2"/>
  </r>
  <r>
    <x v="3"/>
    <s v="MDG-b_01_n500_2_30.txt"/>
    <x v="2"/>
    <x v="0"/>
    <s v="X"/>
    <n v="601.16892385482697"/>
    <n v="600"/>
    <n v="48.8"/>
    <n v="601.48480868339504"/>
    <n v="46.7"/>
    <n v="611.87582778930596"/>
    <n v="600"/>
    <n v="11.5"/>
    <n v="48.8"/>
    <n v="1"/>
    <n v="0"/>
    <n v="0"/>
    <n v="0"/>
    <n v="0"/>
    <n v="-4.303278688524579E-2"/>
    <n v="-0.7643442622950819"/>
    <n v="51.4"/>
    <n v="600"/>
    <n v="600"/>
    <n v="51.4"/>
    <n v="0"/>
    <x v="27"/>
    <n v="0"/>
    <n v="1"/>
    <n v="51.4"/>
    <n v="5.0583657587548667E-2"/>
    <x v="69"/>
    <n v="0"/>
    <n v="0.77626459143968873"/>
    <n v="0"/>
    <n v="0"/>
    <n v="0"/>
    <n v="1"/>
    <n v="60"/>
    <n v="47.9"/>
    <n v="60"/>
    <n v="45.6"/>
    <n v="1.8442622950819644E-2"/>
    <n v="6.5573770491803199E-2"/>
    <s v="Bias"/>
    <n v="48.8"/>
    <n v="1"/>
    <n v="0"/>
    <n v="0"/>
    <n v="1.8442622950819644E-2"/>
    <n v="51.4"/>
    <n v="6.809338521400779E-2"/>
    <n v="0"/>
    <n v="120"/>
    <n v="180"/>
    <n v="49.7"/>
    <n v="3.621730382293771E-2"/>
    <n v="51.4"/>
    <n v="0"/>
    <n v="0"/>
    <n v="1"/>
    <n v="0"/>
    <n v="0"/>
    <n v="0.77626459143968873"/>
    <n v="5.0583657587548667E-2"/>
    <n v="0"/>
    <n v="6.809338521400779E-2"/>
    <n v="3.3073929961089411E-2"/>
  </r>
  <r>
    <x v="3"/>
    <s v="MDG-b_01_n500_5_20.txt"/>
    <x v="2"/>
    <x v="1"/>
    <s v="X"/>
    <n v="602.78332304954495"/>
    <n v="600"/>
    <n v="98.5"/>
    <n v="602.38707923889103"/>
    <n v="130.5"/>
    <n v="613.65182900428704"/>
    <n v="600"/>
    <n v="44.4"/>
    <n v="130.5"/>
    <n v="0"/>
    <n v="1"/>
    <n v="0"/>
    <n v="0"/>
    <n v="-0.24521072796934865"/>
    <n v="0"/>
    <n v="-0.65977011494252868"/>
    <n v="163.19999999999999"/>
    <n v="600"/>
    <n v="600"/>
    <n v="163.19999999999999"/>
    <n v="0"/>
    <x v="28"/>
    <n v="0"/>
    <n v="1"/>
    <n v="163.19999999999999"/>
    <n v="0.39644607843137253"/>
    <x v="70"/>
    <n v="0"/>
    <n v="0.7279411764705882"/>
    <n v="0"/>
    <n v="0"/>
    <n v="0"/>
    <n v="1"/>
    <n v="60"/>
    <n v="247.3"/>
    <n v="60"/>
    <n v="241.3"/>
    <n v="-0.89501915708812274"/>
    <n v="-0.84904214559386981"/>
    <s v="Bias"/>
    <n v="247.3"/>
    <n v="0"/>
    <n v="1"/>
    <n v="0.60169834209462192"/>
    <n v="0"/>
    <n v="247.3"/>
    <n v="0"/>
    <n v="0.3400727860897696"/>
    <n v="120"/>
    <n v="180"/>
    <n v="250.3"/>
    <n v="1.1985617259288853E-2"/>
    <n v="250.3"/>
    <n v="0"/>
    <n v="0"/>
    <n v="0"/>
    <n v="0"/>
    <n v="1"/>
    <n v="0.82261286456252491"/>
    <n v="0.60647223332001599"/>
    <n v="0.34798242109468647"/>
    <n v="1.1985617259288853E-2"/>
    <n v="0"/>
  </r>
  <r>
    <x v="3"/>
    <s v="MDG-b_01_n500_5_30.txt"/>
    <x v="2"/>
    <x v="1"/>
    <s v="X"/>
    <n v="602.37858939170803"/>
    <n v="600"/>
    <n v="79.900000000000006"/>
    <n v="603.02654051780701"/>
    <n v="39.1"/>
    <n v="609.17669701576199"/>
    <n v="600"/>
    <n v="21.8"/>
    <n v="79.900000000000006"/>
    <n v="1"/>
    <n v="0"/>
    <n v="0"/>
    <n v="0"/>
    <n v="0"/>
    <n v="-0.5106382978723405"/>
    <n v="-0.7271589486858574"/>
    <n v="152.30000000000001"/>
    <n v="600"/>
    <n v="600"/>
    <n v="152.30000000000001"/>
    <n v="0"/>
    <x v="29"/>
    <n v="0"/>
    <n v="1"/>
    <n v="152.30000000000001"/>
    <n v="0.47537754432042023"/>
    <x v="71"/>
    <n v="0"/>
    <n v="0.85686145764937616"/>
    <n v="0"/>
    <n v="0"/>
    <n v="0"/>
    <n v="1"/>
    <n v="60"/>
    <n v="146.69999999999999"/>
    <n v="60"/>
    <n v="145.69999999999999"/>
    <n v="-0.83604505632040027"/>
    <n v="-0.82352941176470562"/>
    <s v="Bias"/>
    <n v="146.69999999999999"/>
    <n v="0"/>
    <n v="1"/>
    <n v="0.45535105657805036"/>
    <n v="0"/>
    <n v="152.30000000000001"/>
    <n v="3.6769533814839279E-2"/>
    <n v="0"/>
    <n v="120"/>
    <n v="180"/>
    <n v="148.80000000000001"/>
    <n v="1.4112903225806604E-2"/>
    <n v="152.30000000000001"/>
    <n v="0"/>
    <n v="0"/>
    <n v="1"/>
    <n v="0"/>
    <n v="0"/>
    <n v="0.85686145764937616"/>
    <n v="0.47537754432042023"/>
    <n v="0"/>
    <n v="3.6769533814839279E-2"/>
    <n v="2.2980958634274455E-2"/>
  </r>
  <r>
    <x v="3"/>
    <s v="MDG-b_02_n500_10_20.txt"/>
    <x v="2"/>
    <x v="2"/>
    <m/>
    <n v="604.50750017166104"/>
    <n v="600"/>
    <n v="200.1"/>
    <n v="604.57903361320496"/>
    <n v="37.700000000000003"/>
    <n v="676.75036287307705"/>
    <n v="600"/>
    <n v="10.199999999999999"/>
    <n v="200.1"/>
    <n v="1"/>
    <n v="0"/>
    <n v="0"/>
    <n v="0"/>
    <n v="0"/>
    <n v="-0.81159420289855067"/>
    <n v="-0.94902548725637192"/>
    <n v="263.10000000000002"/>
    <n v="600"/>
    <n v="600"/>
    <n v="263.10000000000002"/>
    <n v="0"/>
    <x v="30"/>
    <n v="0"/>
    <n v="1"/>
    <n v="263.10000000000002"/>
    <n v="0.23945267958950978"/>
    <x v="72"/>
    <n v="0"/>
    <n v="0.96123147092360328"/>
    <n v="0"/>
    <n v="0"/>
    <n v="0"/>
    <n v="1"/>
    <n v="60"/>
    <n v="487.9"/>
    <n v="60"/>
    <n v="468.9"/>
    <n v="-1.4382808595702148"/>
    <n v="-1.3433283358320838"/>
    <s v="Bias"/>
    <n v="487.9"/>
    <n v="0"/>
    <n v="1"/>
    <n v="0.58987497437999581"/>
    <n v="0"/>
    <n v="487.9"/>
    <n v="0"/>
    <n v="0.46075015372002454"/>
    <n v="120"/>
    <n v="180"/>
    <n v="492"/>
    <n v="8.3333333333333801E-3"/>
    <n v="492"/>
    <n v="0"/>
    <n v="0"/>
    <n v="0"/>
    <n v="0"/>
    <n v="1"/>
    <n v="0.97926829268292681"/>
    <n v="0.59329268292682924"/>
    <n v="0.46524390243902436"/>
    <n v="8.3333333333333801E-3"/>
    <n v="0"/>
  </r>
  <r>
    <x v="3"/>
    <s v="MDG-b_02_n500_10_30.txt"/>
    <x v="2"/>
    <x v="2"/>
    <m/>
    <n v="604.55262947082497"/>
    <n v="600"/>
    <n v="160.5"/>
    <n v="604.60290098190296"/>
    <n v="34"/>
    <n v="657.90630888938904"/>
    <n v="600"/>
    <n v="2"/>
    <n v="160.5"/>
    <n v="1"/>
    <n v="0"/>
    <n v="0"/>
    <n v="0"/>
    <n v="0"/>
    <n v="-0.78816199376947038"/>
    <n v="-0.98753894080996885"/>
    <n v="229"/>
    <n v="600"/>
    <n v="600"/>
    <n v="229"/>
    <n v="0"/>
    <x v="31"/>
    <n v="0"/>
    <n v="1"/>
    <n v="229"/>
    <n v="0.29912663755458513"/>
    <x v="73"/>
    <n v="0"/>
    <n v="0.99126637554585151"/>
    <n v="0"/>
    <n v="0"/>
    <n v="0"/>
    <n v="1"/>
    <n v="60"/>
    <n v="321"/>
    <n v="60"/>
    <n v="308.89999999999998"/>
    <n v="-1"/>
    <n v="-0.92461059190031136"/>
    <s v="Bias"/>
    <n v="321"/>
    <n v="0"/>
    <n v="1"/>
    <n v="0.5"/>
    <n v="0"/>
    <n v="321"/>
    <n v="0"/>
    <n v="0.28660436137071649"/>
    <n v="120"/>
    <n v="180"/>
    <n v="323.7"/>
    <n v="8.341056533827584E-3"/>
    <n v="323.7"/>
    <n v="0"/>
    <n v="0"/>
    <n v="0"/>
    <n v="0"/>
    <n v="1"/>
    <n v="0.99382143960457214"/>
    <n v="0.50417052826691378"/>
    <n v="0.2925548347235094"/>
    <n v="8.341056533827584E-3"/>
    <n v="0"/>
  </r>
  <r>
    <x v="3"/>
    <s v="MDG-b_02_n500_2_20.txt"/>
    <x v="2"/>
    <x v="0"/>
    <m/>
    <n v="601.26277256011895"/>
    <n v="600"/>
    <n v="69.7"/>
    <n v="601.21274089813198"/>
    <n v="76.8"/>
    <n v="655.47456955909695"/>
    <n v="600"/>
    <n v="1.7"/>
    <n v="76.8"/>
    <n v="0"/>
    <n v="1"/>
    <n v="0"/>
    <n v="0"/>
    <n v="-9.2447916666666602E-2"/>
    <n v="0"/>
    <n v="-0.97786458333333326"/>
    <n v="76.7"/>
    <n v="600"/>
    <n v="600"/>
    <n v="76.7"/>
    <n v="0"/>
    <x v="32"/>
    <n v="0"/>
    <n v="1"/>
    <n v="76.8"/>
    <n v="9.2447916666666602E-2"/>
    <x v="0"/>
    <n v="1.3020833333332593E-3"/>
    <n v="0.97786458333333326"/>
    <n v="0"/>
    <n v="1"/>
    <n v="0"/>
    <n v="0"/>
    <n v="60"/>
    <n v="83.4"/>
    <n v="60"/>
    <n v="83.4"/>
    <n v="-8.5937500000000111E-2"/>
    <n v="-8.5937500000000111E-2"/>
    <s v="Igual"/>
    <n v="83.4"/>
    <n v="0"/>
    <n v="1"/>
    <n v="0.16426858513189452"/>
    <n v="0"/>
    <n v="83.4"/>
    <n v="0"/>
    <n v="8.0335731414868133E-2"/>
    <n v="120"/>
    <n v="180"/>
    <n v="86"/>
    <n v="3.0232558139534817E-2"/>
    <n v="86"/>
    <n v="0"/>
    <n v="0"/>
    <n v="0"/>
    <n v="0"/>
    <n v="1"/>
    <n v="0.9802325581395348"/>
    <n v="0.18953488372093019"/>
    <n v="0.1081395348837209"/>
    <n v="3.0232558139534817E-2"/>
    <n v="0"/>
  </r>
  <r>
    <x v="3"/>
    <s v="MDG-b_02_n500_2_30.txt"/>
    <x v="2"/>
    <x v="0"/>
    <m/>
    <n v="601.25614881515503"/>
    <n v="600"/>
    <n v="51.4"/>
    <n v="601.184612035751"/>
    <n v="46.6"/>
    <n v="661.98233413696198"/>
    <n v="600"/>
    <n v="1.6"/>
    <n v="51.4"/>
    <n v="1"/>
    <n v="0"/>
    <n v="0"/>
    <n v="0"/>
    <n v="0"/>
    <n v="-9.3385214007782047E-2"/>
    <n v="-0.9688715953307393"/>
    <n v="53.8"/>
    <n v="600"/>
    <n v="600"/>
    <n v="53.8"/>
    <n v="0"/>
    <x v="33"/>
    <n v="0"/>
    <n v="1"/>
    <n v="53.8"/>
    <n v="4.4609665427509271E-2"/>
    <x v="74"/>
    <n v="0"/>
    <n v="0.97026022304832715"/>
    <n v="0"/>
    <n v="0"/>
    <n v="0"/>
    <n v="1"/>
    <n v="60"/>
    <n v="47.3"/>
    <n v="60"/>
    <n v="45.9"/>
    <n v="7.9766536964980581E-2"/>
    <n v="0.10700389105058367"/>
    <s v="Bias"/>
    <n v="51.4"/>
    <n v="1"/>
    <n v="0"/>
    <n v="0"/>
    <n v="7.9766536964980581E-2"/>
    <n v="53.8"/>
    <n v="0.120817843866171"/>
    <n v="0"/>
    <n v="120"/>
    <n v="180"/>
    <n v="48.6"/>
    <n v="2.6748971193415724E-2"/>
    <n v="53.8"/>
    <n v="0"/>
    <n v="0"/>
    <n v="1"/>
    <n v="0"/>
    <n v="0"/>
    <n v="0.97026022304832715"/>
    <n v="4.4609665427509271E-2"/>
    <n v="0"/>
    <n v="0.120817843866171"/>
    <n v="9.6654275092936726E-2"/>
  </r>
  <r>
    <x v="3"/>
    <s v="MDG-b_02_n500_5_20.txt"/>
    <x v="2"/>
    <x v="1"/>
    <m/>
    <n v="602.94950032234101"/>
    <n v="600"/>
    <n v="103.6"/>
    <n v="602.83130550384499"/>
    <n v="105.2"/>
    <n v="659.448657512664"/>
    <n v="600"/>
    <n v="5.4"/>
    <n v="105.2"/>
    <n v="0"/>
    <n v="1"/>
    <n v="0"/>
    <n v="0"/>
    <n v="-1.5209125475285253E-2"/>
    <n v="0"/>
    <n v="-0.9486692015209125"/>
    <n v="131.5"/>
    <n v="600"/>
    <n v="600"/>
    <n v="131.5"/>
    <n v="0"/>
    <x v="34"/>
    <n v="0"/>
    <n v="1"/>
    <n v="131.5"/>
    <n v="0.21216730038022819"/>
    <x v="75"/>
    <n v="0"/>
    <n v="0.95893536121672995"/>
    <n v="0"/>
    <n v="0"/>
    <n v="0"/>
    <n v="1"/>
    <n v="60"/>
    <n v="245.9"/>
    <n v="60"/>
    <n v="244.4"/>
    <n v="-1.3374524714828895"/>
    <n v="-1.3231939163498097"/>
    <s v="Bias"/>
    <n v="245.9"/>
    <n v="0"/>
    <n v="1"/>
    <n v="0.57869052460349735"/>
    <n v="0"/>
    <n v="245.9"/>
    <n v="0"/>
    <n v="0.46522976819845469"/>
    <n v="120"/>
    <n v="180"/>
    <n v="248.7"/>
    <n v="1.1258544431041347E-2"/>
    <n v="248.7"/>
    <n v="0"/>
    <n v="0"/>
    <n v="0"/>
    <n v="0"/>
    <n v="1"/>
    <n v="0.97828709288299154"/>
    <n v="0.58343385605146758"/>
    <n v="0.47125050261359064"/>
    <n v="1.1258544431041347E-2"/>
    <n v="0"/>
  </r>
  <r>
    <x v="3"/>
    <s v="MDG-b_02_n500_5_30.txt"/>
    <x v="2"/>
    <x v="1"/>
    <m/>
    <n v="602.70139336585999"/>
    <n v="600"/>
    <n v="65.7"/>
    <n v="602.45276665687504"/>
    <n v="89.1"/>
    <n v="664.03061699867203"/>
    <n v="600"/>
    <n v="2"/>
    <n v="89.1"/>
    <n v="0"/>
    <n v="1"/>
    <n v="0"/>
    <n v="0"/>
    <n v="-0.26262626262626254"/>
    <n v="0"/>
    <n v="-0.97755331088664421"/>
    <n v="77.099999999999994"/>
    <n v="600"/>
    <n v="600"/>
    <n v="77.099999999999994"/>
    <n v="0"/>
    <x v="35"/>
    <n v="0"/>
    <n v="1"/>
    <n v="89.1"/>
    <n v="0.26262626262626254"/>
    <x v="0"/>
    <n v="0.13468013468013468"/>
    <n v="0.97755331088664421"/>
    <n v="0"/>
    <n v="1"/>
    <n v="0"/>
    <n v="0"/>
    <n v="60"/>
    <n v="150.30000000000001"/>
    <n v="60"/>
    <n v="146.6"/>
    <n v="-0.68686868686868707"/>
    <n v="-0.64534231200897874"/>
    <s v="Bias"/>
    <n v="150.30000000000001"/>
    <n v="0"/>
    <n v="1"/>
    <n v="0.56287425149700598"/>
    <n v="0"/>
    <n v="150.30000000000001"/>
    <n v="0"/>
    <n v="0.48702594810379252"/>
    <n v="120"/>
    <n v="180"/>
    <n v="151.30000000000001"/>
    <n v="6.6093853271645729E-3"/>
    <n v="151.30000000000001"/>
    <n v="0"/>
    <n v="0"/>
    <n v="0"/>
    <n v="0"/>
    <n v="1"/>
    <n v="0.98678122934567081"/>
    <n v="0.56576338400528747"/>
    <n v="0.49041639127561143"/>
    <n v="6.6093853271645729E-3"/>
    <n v="0"/>
  </r>
  <r>
    <x v="3"/>
    <s v="MDG-b_03_n500_10_20.txt"/>
    <x v="2"/>
    <x v="2"/>
    <m/>
    <n v="604.63559556007306"/>
    <n v="600"/>
    <n v="164.8"/>
    <n v="604.56334972381501"/>
    <n v="53.7"/>
    <n v="672.53791880607605"/>
    <n v="600"/>
    <n v="10"/>
    <n v="164.8"/>
    <n v="1"/>
    <n v="0"/>
    <n v="0"/>
    <n v="0"/>
    <n v="0"/>
    <n v="-0.67415048543689315"/>
    <n v="-0.93932038834951459"/>
    <n v="236.8"/>
    <n v="600"/>
    <n v="600"/>
    <n v="236.8"/>
    <n v="0"/>
    <x v="36"/>
    <n v="0"/>
    <n v="1"/>
    <n v="236.8"/>
    <n v="0.30405405405405406"/>
    <x v="76"/>
    <n v="0"/>
    <n v="0.95777027027027029"/>
    <n v="0"/>
    <n v="0"/>
    <n v="0"/>
    <n v="1"/>
    <n v="60"/>
    <n v="477.2"/>
    <n v="60"/>
    <n v="471"/>
    <n v="-1.8956310679611648"/>
    <n v="-1.858009708737864"/>
    <s v="Bias"/>
    <n v="477.2"/>
    <n v="0"/>
    <n v="1"/>
    <n v="0.65465213746856665"/>
    <n v="0"/>
    <n v="477.2"/>
    <n v="0"/>
    <n v="0.50377200335289185"/>
    <n v="120"/>
    <n v="180"/>
    <n v="484.8"/>
    <n v="1.5676567656765724E-2"/>
    <n v="484.8"/>
    <n v="0"/>
    <n v="0"/>
    <n v="0"/>
    <n v="0"/>
    <n v="1"/>
    <n v="0.97937293729372943"/>
    <n v="0.66006600660066006"/>
    <n v="0.51155115511551152"/>
    <n v="1.5676567656765724E-2"/>
    <n v="0"/>
  </r>
  <r>
    <x v="3"/>
    <s v="MDG-b_03_n500_10_30.txt"/>
    <x v="2"/>
    <x v="2"/>
    <m/>
    <n v="604.48949337005604"/>
    <n v="600"/>
    <n v="134.1"/>
    <n v="604.65289640426602"/>
    <n v="6.3"/>
    <n v="667.72468686103798"/>
    <n v="600"/>
    <n v="5.4"/>
    <n v="134.1"/>
    <n v="1"/>
    <n v="0"/>
    <n v="0"/>
    <n v="0"/>
    <n v="0"/>
    <n v="-0.95302013422818799"/>
    <n v="-0.95973154362416102"/>
    <n v="183.7"/>
    <n v="600"/>
    <n v="600"/>
    <n v="183.7"/>
    <n v="0"/>
    <x v="37"/>
    <n v="0"/>
    <n v="1"/>
    <n v="183.7"/>
    <n v="0.27000544365813828"/>
    <x v="77"/>
    <n v="0"/>
    <n v="0.97060424605334783"/>
    <n v="0"/>
    <n v="0"/>
    <n v="0"/>
    <n v="1"/>
    <n v="60"/>
    <n v="311.5"/>
    <n v="60"/>
    <n v="308.60000000000002"/>
    <n v="-1.3228933631618196"/>
    <n v="-1.3012677106636841"/>
    <s v="Bias"/>
    <n v="311.5"/>
    <n v="0"/>
    <n v="1"/>
    <n v="0.56950240770465488"/>
    <n v="0"/>
    <n v="311.5"/>
    <n v="0"/>
    <n v="0.41027287319422157"/>
    <n v="120"/>
    <n v="180"/>
    <n v="314.89999999999998"/>
    <n v="1.0797078437599167E-2"/>
    <n v="314.89999999999998"/>
    <n v="0"/>
    <n v="0"/>
    <n v="0"/>
    <n v="0"/>
    <n v="1"/>
    <n v="0.98285169895204838"/>
    <n v="0.5741505239758653"/>
    <n v="0.41664020323912354"/>
    <n v="1.0797078437599167E-2"/>
    <n v="0"/>
  </r>
  <r>
    <x v="3"/>
    <s v="MDG-b_03_n500_2_20.txt"/>
    <x v="2"/>
    <x v="0"/>
    <m/>
    <n v="601.28125023841801"/>
    <n v="600"/>
    <n v="81.3"/>
    <n v="601.27477574348404"/>
    <n v="77.8"/>
    <n v="660.25746083259503"/>
    <n v="600"/>
    <n v="3.6"/>
    <n v="81.3"/>
    <n v="1"/>
    <n v="0"/>
    <n v="0"/>
    <n v="0"/>
    <n v="0"/>
    <n v="-4.3050430504305043E-2"/>
    <n v="-0.955719557195572"/>
    <n v="80.2"/>
    <n v="600"/>
    <n v="600"/>
    <n v="81.3"/>
    <n v="1.3530135301352945E-2"/>
    <x v="0"/>
    <n v="1"/>
    <n v="0"/>
    <n v="81.3"/>
    <n v="0"/>
    <x v="78"/>
    <n v="1.3530135301352945E-2"/>
    <n v="0.955719557195572"/>
    <n v="1"/>
    <n v="0"/>
    <n v="0"/>
    <n v="0"/>
    <n v="60"/>
    <n v="85.2"/>
    <n v="60"/>
    <n v="80.900000000000006"/>
    <n v="-4.797047970479712E-2"/>
    <n v="4.9200492004919001E-3"/>
    <s v="Bias"/>
    <n v="85.2"/>
    <n v="0"/>
    <n v="1"/>
    <n v="4.5774647887324008E-2"/>
    <n v="0"/>
    <n v="85.2"/>
    <n v="0"/>
    <n v="5.8685446009389672E-2"/>
    <n v="120"/>
    <n v="180"/>
    <n v="87.6"/>
    <n v="2.7397260273972508E-2"/>
    <n v="87.6"/>
    <n v="0"/>
    <n v="0"/>
    <n v="0"/>
    <n v="0"/>
    <n v="1"/>
    <n v="0.95890410958904115"/>
    <n v="7.191780821917805E-2"/>
    <n v="8.447488584474877E-2"/>
    <n v="2.7397260273972508E-2"/>
    <n v="0"/>
  </r>
  <r>
    <x v="3"/>
    <s v="MDG-b_03_n500_2_30.txt"/>
    <x v="2"/>
    <x v="0"/>
    <m/>
    <n v="601.24361252784695"/>
    <n v="600"/>
    <n v="55.4"/>
    <n v="601.22512722015301"/>
    <n v="49.1"/>
    <n v="657.63180518150295"/>
    <n v="600"/>
    <n v="1.4"/>
    <n v="55.4"/>
    <n v="1"/>
    <n v="0"/>
    <n v="0"/>
    <n v="0"/>
    <n v="0"/>
    <n v="-0.11371841155234652"/>
    <n v="-0.97472924187725629"/>
    <n v="52.2"/>
    <n v="600"/>
    <n v="600"/>
    <n v="55.4"/>
    <n v="5.7761732851985485E-2"/>
    <x v="0"/>
    <n v="1"/>
    <n v="0"/>
    <n v="55.4"/>
    <n v="0"/>
    <x v="79"/>
    <n v="5.7761732851985485E-2"/>
    <n v="0.97472924187725629"/>
    <n v="1"/>
    <n v="0"/>
    <n v="0"/>
    <n v="0"/>
    <n v="60"/>
    <n v="46.6"/>
    <n v="60"/>
    <n v="47.6"/>
    <n v="0.15884476534296024"/>
    <n v="0.14079422382671475"/>
    <s v="BiasByGroup"/>
    <n v="55.4"/>
    <n v="1"/>
    <n v="0"/>
    <n v="0"/>
    <n v="0.15884476534296024"/>
    <n v="52.2"/>
    <n v="0.10727969348659006"/>
    <n v="0"/>
    <n v="120"/>
    <n v="180"/>
    <n v="48.8"/>
    <n v="4.5081967213114672E-2"/>
    <n v="55.4"/>
    <n v="0"/>
    <n v="1"/>
    <n v="0"/>
    <n v="0"/>
    <n v="0"/>
    <n v="0.97472924187725629"/>
    <n v="0"/>
    <n v="5.7761732851985485E-2"/>
    <n v="0.15884476534296024"/>
    <n v="0.11913357400722024"/>
  </r>
  <r>
    <x v="3"/>
    <s v="MDG-b_03_n500_5_20.txt"/>
    <x v="2"/>
    <x v="1"/>
    <m/>
    <n v="602.56780552863995"/>
    <n v="600"/>
    <n v="112.3"/>
    <n v="602.35529637336697"/>
    <n v="5.4"/>
    <n v="660.41317152976899"/>
    <n v="600"/>
    <n v="2.1"/>
    <n v="112.3"/>
    <n v="1"/>
    <n v="0"/>
    <n v="0"/>
    <n v="0"/>
    <n v="0"/>
    <n v="-0.95191451469278709"/>
    <n v="-0.98130008904719501"/>
    <n v="132"/>
    <n v="600"/>
    <n v="600"/>
    <n v="132"/>
    <n v="0"/>
    <x v="38"/>
    <n v="0"/>
    <n v="1"/>
    <n v="132"/>
    <n v="0.14924242424242426"/>
    <x v="80"/>
    <n v="0"/>
    <n v="0.98409090909090913"/>
    <n v="0"/>
    <n v="0"/>
    <n v="0"/>
    <n v="1"/>
    <n v="60"/>
    <n v="244.8"/>
    <n v="60"/>
    <n v="239"/>
    <n v="-1.1798753339269814"/>
    <n v="-1.1282279608192343"/>
    <s v="Bias"/>
    <n v="244.8"/>
    <n v="0"/>
    <n v="1"/>
    <n v="0.54125816993464049"/>
    <n v="0"/>
    <n v="244.8"/>
    <n v="0"/>
    <n v="0.46078431372549022"/>
    <n v="120"/>
    <n v="180"/>
    <n v="248.6"/>
    <n v="1.5285599356395748E-2"/>
    <n v="248.6"/>
    <n v="0"/>
    <n v="0"/>
    <n v="0"/>
    <n v="0"/>
    <n v="1"/>
    <n v="0.99155269509251809"/>
    <n v="0.5482703137570395"/>
    <n v="0.46902654867256638"/>
    <n v="1.5285599356395748E-2"/>
    <n v="0"/>
  </r>
  <r>
    <x v="3"/>
    <s v="MDG-b_03_n500_5_30.txt"/>
    <x v="2"/>
    <x v="1"/>
    <m/>
    <n v="602.46508693695"/>
    <n v="600"/>
    <n v="76"/>
    <n v="602.39875793456997"/>
    <n v="22.9"/>
    <n v="658.19388628005902"/>
    <n v="600"/>
    <n v="1.9"/>
    <n v="76"/>
    <n v="1"/>
    <n v="0"/>
    <n v="0"/>
    <n v="0"/>
    <n v="0"/>
    <n v="-0.6986842105263158"/>
    <n v="-0.97499999999999998"/>
    <n v="95.8"/>
    <n v="600"/>
    <n v="600"/>
    <n v="95.8"/>
    <n v="0"/>
    <x v="39"/>
    <n v="0"/>
    <n v="1"/>
    <n v="95.8"/>
    <n v="0.20668058455114821"/>
    <x v="81"/>
    <n v="0"/>
    <n v="0.98016701461377864"/>
    <n v="0"/>
    <n v="0"/>
    <n v="0"/>
    <n v="1"/>
    <n v="60"/>
    <n v="147.5"/>
    <n v="60"/>
    <n v="143.4"/>
    <n v="-0.94078947368421051"/>
    <n v="-0.88684210526315799"/>
    <s v="Bias"/>
    <n v="147.5"/>
    <n v="0"/>
    <n v="1"/>
    <n v="0.48474576271186443"/>
    <n v="0"/>
    <n v="147.5"/>
    <n v="0"/>
    <n v="0.35050847457627121"/>
    <n v="120"/>
    <n v="180"/>
    <n v="149.30000000000001"/>
    <n v="1.2056262558606907E-2"/>
    <n v="149.30000000000001"/>
    <n v="0"/>
    <n v="0"/>
    <n v="0"/>
    <n v="0"/>
    <n v="1"/>
    <n v="0.98727394507702604"/>
    <n v="0.49095780308104492"/>
    <n v="0.35833891493636977"/>
    <n v="1.2056262558606907E-2"/>
    <n v="0"/>
  </r>
  <r>
    <x v="3"/>
    <s v="MDG-b_04_n500_10_20.txt"/>
    <x v="2"/>
    <x v="2"/>
    <m/>
    <n v="604.51803350448597"/>
    <n v="600"/>
    <n v="185.8"/>
    <n v="604.63467812538101"/>
    <n v="19.2"/>
    <n v="693.357598543167"/>
    <n v="600"/>
    <n v="19.100000000000001"/>
    <n v="185.8"/>
    <n v="1"/>
    <n v="0"/>
    <n v="0"/>
    <n v="0"/>
    <n v="0"/>
    <n v="-0.89666307857911742"/>
    <n v="-0.89720129171151775"/>
    <n v="259.39999999999998"/>
    <n v="600"/>
    <n v="600"/>
    <n v="259.39999999999998"/>
    <n v="0"/>
    <x v="40"/>
    <n v="0"/>
    <n v="1"/>
    <n v="259.39999999999998"/>
    <n v="0.28373168851195057"/>
    <x v="82"/>
    <n v="0"/>
    <n v="0.92636854279105629"/>
    <n v="0"/>
    <n v="0"/>
    <n v="0"/>
    <n v="1"/>
    <n v="60"/>
    <n v="483.9"/>
    <n v="60"/>
    <n v="461.6"/>
    <n v="-1.6044133476856832"/>
    <n v="-1.4843918191603875"/>
    <s v="Bias"/>
    <n v="483.9"/>
    <n v="0"/>
    <n v="1"/>
    <n v="0.61603637115106424"/>
    <n v="0"/>
    <n v="483.9"/>
    <n v="0"/>
    <n v="0.46393883033684646"/>
    <n v="120"/>
    <n v="180"/>
    <n v="488.9"/>
    <n v="1.0227040294538761E-2"/>
    <n v="488.9"/>
    <n v="0"/>
    <n v="0"/>
    <n v="0"/>
    <n v="0"/>
    <n v="1"/>
    <n v="0.96093270607486192"/>
    <n v="0.61996318265493966"/>
    <n v="0.46942114951932912"/>
    <n v="1.0227040294538761E-2"/>
    <n v="0"/>
  </r>
  <r>
    <x v="3"/>
    <s v="MDG-b_04_n500_10_30.txt"/>
    <x v="2"/>
    <x v="2"/>
    <m/>
    <n v="604.60871338844299"/>
    <n v="600"/>
    <n v="164.6"/>
    <n v="604.55220890045098"/>
    <n v="2.2000000000000002"/>
    <n v="668.40748333930901"/>
    <n v="600"/>
    <n v="5.6"/>
    <n v="164.6"/>
    <n v="1"/>
    <n v="0"/>
    <n v="0"/>
    <n v="0"/>
    <n v="0"/>
    <n v="-0.98663426488456873"/>
    <n v="-0.96597812879708389"/>
    <n v="130.4"/>
    <n v="600"/>
    <n v="600"/>
    <n v="164.6"/>
    <n v="0.20777642770352364"/>
    <x v="0"/>
    <n v="1"/>
    <n v="0"/>
    <n v="164.6"/>
    <n v="0"/>
    <x v="83"/>
    <n v="0.20777642770352364"/>
    <n v="0.96597812879708389"/>
    <n v="1"/>
    <n v="0"/>
    <n v="0"/>
    <n v="0"/>
    <n v="60"/>
    <n v="312.8"/>
    <n v="60"/>
    <n v="305.60000000000002"/>
    <n v="-0.90036452004860279"/>
    <n v="-0.85662211421628209"/>
    <s v="Bias"/>
    <n v="312.8"/>
    <n v="0"/>
    <n v="1"/>
    <n v="0.47378516624040923"/>
    <n v="0"/>
    <n v="312.8"/>
    <n v="0"/>
    <n v="0.58312020460358061"/>
    <n v="120"/>
    <n v="180"/>
    <n v="316.10000000000002"/>
    <n v="1.0439734261309747E-2"/>
    <n v="316.10000000000002"/>
    <n v="0"/>
    <n v="0"/>
    <n v="0"/>
    <n v="0"/>
    <n v="1"/>
    <n v="0.98228408731414107"/>
    <n v="0.47927870926921867"/>
    <n v="0.58747231888642837"/>
    <n v="1.0439734261309747E-2"/>
    <n v="0"/>
  </r>
  <r>
    <x v="3"/>
    <s v="MDG-b_04_n500_2_20.txt"/>
    <x v="2"/>
    <x v="0"/>
    <m/>
    <n v="601.18848752975396"/>
    <n v="600"/>
    <n v="88.1"/>
    <n v="601.21588134765602"/>
    <n v="76.7"/>
    <n v="652.24485421180702"/>
    <n v="600"/>
    <n v="0.8"/>
    <n v="88.1"/>
    <n v="1"/>
    <n v="0"/>
    <n v="0"/>
    <n v="0"/>
    <n v="0"/>
    <n v="-0.1293984108967082"/>
    <n v="-0.99091940976163451"/>
    <n v="68.400000000000006"/>
    <n v="600"/>
    <n v="600"/>
    <n v="88.1"/>
    <n v="0.22360953461975017"/>
    <x v="0"/>
    <n v="1"/>
    <n v="0"/>
    <n v="88.1"/>
    <n v="0"/>
    <x v="84"/>
    <n v="0.22360953461975017"/>
    <n v="0.99091940976163451"/>
    <n v="1"/>
    <n v="0"/>
    <n v="0"/>
    <n v="0"/>
    <n v="60"/>
    <n v="81.3"/>
    <n v="60"/>
    <n v="79.5"/>
    <n v="7.7185017026106667E-2"/>
    <n v="9.7616345062429E-2"/>
    <s v="Bias"/>
    <n v="88.1"/>
    <n v="1"/>
    <n v="0"/>
    <n v="0"/>
    <n v="7.7185017026106667E-2"/>
    <n v="81.3"/>
    <n v="0"/>
    <n v="0.15867158671586706"/>
    <n v="120"/>
    <n v="180"/>
    <n v="85.1"/>
    <n v="4.4653349001175055E-2"/>
    <n v="88.1"/>
    <n v="0"/>
    <n v="1"/>
    <n v="0"/>
    <n v="0"/>
    <n v="0"/>
    <n v="0.99091940976163451"/>
    <n v="0"/>
    <n v="0.22360953461975017"/>
    <n v="7.7185017026106667E-2"/>
    <n v="3.4052213393870601E-2"/>
  </r>
  <r>
    <x v="3"/>
    <s v="MDG-b_04_n500_2_30.txt"/>
    <x v="2"/>
    <x v="0"/>
    <m/>
    <n v="601.23833513259797"/>
    <n v="600"/>
    <n v="53.6"/>
    <n v="601.26644992828301"/>
    <n v="43.3"/>
    <n v="655.49455881118695"/>
    <n v="600"/>
    <n v="0.7"/>
    <n v="53.6"/>
    <n v="1"/>
    <n v="0"/>
    <n v="0"/>
    <n v="0"/>
    <n v="0"/>
    <n v="-0.19216417910447769"/>
    <n v="-0.98694029850746268"/>
    <n v="48.5"/>
    <n v="600"/>
    <n v="600"/>
    <n v="53.6"/>
    <n v="9.5149253731343308E-2"/>
    <x v="0"/>
    <n v="1"/>
    <n v="0"/>
    <n v="53.6"/>
    <n v="0"/>
    <x v="85"/>
    <n v="9.5149253731343308E-2"/>
    <n v="0.98694029850746268"/>
    <n v="1"/>
    <n v="0"/>
    <n v="0"/>
    <n v="0"/>
    <n v="60"/>
    <n v="45"/>
    <n v="60"/>
    <n v="45.2"/>
    <n v="0.16044776119402987"/>
    <n v="0.15671641791044774"/>
    <s v="BiasByGroup"/>
    <n v="53.6"/>
    <n v="1"/>
    <n v="0"/>
    <n v="0"/>
    <n v="0.16044776119402987"/>
    <n v="48.5"/>
    <n v="7.2164948453608241E-2"/>
    <n v="0"/>
    <n v="120"/>
    <n v="180"/>
    <n v="46.1"/>
    <n v="2.3861171366594391E-2"/>
    <n v="53.6"/>
    <n v="0"/>
    <n v="1"/>
    <n v="0"/>
    <n v="0"/>
    <n v="0"/>
    <n v="0.98694029850746268"/>
    <n v="0"/>
    <n v="9.5149253731343308E-2"/>
    <n v="0.16044776119402987"/>
    <n v="0.13992537313432835"/>
  </r>
  <r>
    <x v="3"/>
    <s v="MDG-b_04_n500_5_20.txt"/>
    <x v="2"/>
    <x v="1"/>
    <m/>
    <n v="602.77290678024201"/>
    <n v="600"/>
    <n v="99.6"/>
    <n v="602.79579186439503"/>
    <n v="126"/>
    <n v="666.02615427970795"/>
    <n v="600"/>
    <n v="7.8"/>
    <n v="126"/>
    <n v="0"/>
    <n v="1"/>
    <n v="0"/>
    <n v="0"/>
    <n v="-0.20952380952380956"/>
    <n v="0"/>
    <n v="-0.93809523809523809"/>
    <n v="171.2"/>
    <n v="600"/>
    <n v="600"/>
    <n v="171.2"/>
    <n v="0"/>
    <x v="41"/>
    <n v="0"/>
    <n v="1"/>
    <n v="171.2"/>
    <n v="0.41822429906542058"/>
    <x v="86"/>
    <n v="0"/>
    <n v="0.95443925233644855"/>
    <n v="0"/>
    <n v="0"/>
    <n v="0"/>
    <n v="1"/>
    <n v="60"/>
    <n v="243.7"/>
    <n v="60"/>
    <n v="235"/>
    <n v="-0.93412698412698403"/>
    <n v="-0.86507936507936511"/>
    <s v="Bias"/>
    <n v="243.7"/>
    <n v="0"/>
    <n v="1"/>
    <n v="0.59130077964710714"/>
    <n v="0"/>
    <n v="243.7"/>
    <n v="0"/>
    <n v="0.29749692244562986"/>
    <n v="120"/>
    <n v="180"/>
    <n v="249.8"/>
    <n v="2.4419535628502891E-2"/>
    <n v="249.8"/>
    <n v="0"/>
    <n v="0"/>
    <n v="0"/>
    <n v="0"/>
    <n v="1"/>
    <n v="0.96877502001601279"/>
    <n v="0.6012810248198559"/>
    <n v="0.31465172137710173"/>
    <n v="2.4419535628502891E-2"/>
    <n v="0"/>
  </r>
  <r>
    <x v="3"/>
    <s v="MDG-b_04_n500_5_30.txt"/>
    <x v="2"/>
    <x v="1"/>
    <m/>
    <n v="602.74179720878601"/>
    <n v="600"/>
    <n v="80.7"/>
    <n v="602.43984937667801"/>
    <n v="12.8"/>
    <n v="664.16683626174904"/>
    <n v="600"/>
    <n v="2.6"/>
    <n v="80.7"/>
    <n v="1"/>
    <n v="0"/>
    <n v="0"/>
    <n v="0"/>
    <n v="0"/>
    <n v="-0.84138785625774482"/>
    <n v="-0.96778190830235444"/>
    <n v="97.6"/>
    <n v="600"/>
    <n v="600"/>
    <n v="97.6"/>
    <n v="0"/>
    <x v="42"/>
    <n v="0"/>
    <n v="1"/>
    <n v="97.6"/>
    <n v="0.17315573770491796"/>
    <x v="87"/>
    <n v="0"/>
    <n v="0.97336065573770503"/>
    <n v="0"/>
    <n v="0"/>
    <n v="0"/>
    <n v="1"/>
    <n v="60"/>
    <n v="152.80000000000001"/>
    <n v="60"/>
    <n v="148.19999999999999"/>
    <n v="-0.89343246592317227"/>
    <n v="-0.83643122676579906"/>
    <s v="Bias"/>
    <n v="152.80000000000001"/>
    <n v="0"/>
    <n v="1"/>
    <n v="0.47185863874345552"/>
    <n v="0"/>
    <n v="152.80000000000001"/>
    <n v="0"/>
    <n v="0.3612565445026179"/>
    <n v="120"/>
    <n v="180"/>
    <n v="155.5"/>
    <n v="1.7363344051446874E-2"/>
    <n v="155.5"/>
    <n v="0"/>
    <n v="0"/>
    <n v="0"/>
    <n v="0"/>
    <n v="1"/>
    <n v="0.9832797427652733"/>
    <n v="0.48102893890675241"/>
    <n v="0.37234726688102898"/>
    <n v="1.7363344051446874E-2"/>
    <n v="0"/>
  </r>
  <r>
    <x v="3"/>
    <s v="MDG-b_05_n500_10_20.txt"/>
    <x v="2"/>
    <x v="2"/>
    <m/>
    <n v="604.43868756294205"/>
    <n v="600"/>
    <n v="141.30000000000001"/>
    <n v="604.55888342857304"/>
    <n v="87.7"/>
    <n v="674.05021286010697"/>
    <n v="600"/>
    <n v="9.9"/>
    <n v="141.30000000000001"/>
    <n v="1"/>
    <n v="0"/>
    <n v="0"/>
    <n v="0"/>
    <n v="0"/>
    <n v="-0.37933474876150036"/>
    <n v="-0.92993630573248409"/>
    <n v="350.2"/>
    <n v="600"/>
    <n v="600"/>
    <n v="350.2"/>
    <n v="0"/>
    <x v="43"/>
    <n v="0"/>
    <n v="1"/>
    <n v="350.2"/>
    <n v="0.59651627641347793"/>
    <x v="88"/>
    <n v="0"/>
    <n v="0.97173043974871509"/>
    <n v="0"/>
    <n v="0"/>
    <n v="0"/>
    <n v="1"/>
    <n v="60"/>
    <n v="485"/>
    <n v="60"/>
    <n v="468.6"/>
    <n v="-2.4324133050247698"/>
    <n v="-2.3163481953290868"/>
    <s v="Bias"/>
    <n v="485"/>
    <n v="0"/>
    <n v="1"/>
    <n v="0.708659793814433"/>
    <n v="0"/>
    <n v="485"/>
    <n v="0"/>
    <n v="0.27793814432989694"/>
    <n v="120"/>
    <n v="180"/>
    <n v="493.5"/>
    <n v="1.7223910840932118E-2"/>
    <n v="493.5"/>
    <n v="0"/>
    <n v="0"/>
    <n v="0"/>
    <n v="0"/>
    <n v="1"/>
    <n v="0.97993920972644377"/>
    <n v="0.71367781155015197"/>
    <n v="0.2903748733535968"/>
    <n v="1.7223910840932118E-2"/>
    <n v="0"/>
  </r>
  <r>
    <x v="3"/>
    <s v="MDG-b_05_n500_10_30.txt"/>
    <x v="2"/>
    <x v="2"/>
    <m/>
    <n v="604.55528736114502"/>
    <n v="600"/>
    <n v="158.30000000000001"/>
    <n v="604.68239808082501"/>
    <n v="1.3"/>
    <n v="667.97262525558403"/>
    <n v="600"/>
    <n v="3.6"/>
    <n v="158.30000000000001"/>
    <n v="1"/>
    <n v="0"/>
    <n v="0"/>
    <n v="0"/>
    <n v="0"/>
    <n v="-0.99178774478837639"/>
    <n v="-0.9772583701831965"/>
    <n v="214.5"/>
    <n v="600"/>
    <n v="600"/>
    <n v="214.5"/>
    <n v="0"/>
    <x v="44"/>
    <n v="0"/>
    <n v="1"/>
    <n v="214.5"/>
    <n v="0.26200466200466194"/>
    <x v="89"/>
    <n v="0"/>
    <n v="0.9832167832167833"/>
    <n v="0"/>
    <n v="0"/>
    <n v="0"/>
    <n v="1"/>
    <n v="60"/>
    <n v="313.39999999999998"/>
    <n v="60"/>
    <n v="305.8"/>
    <n v="-0.97978521794061879"/>
    <n v="-0.93177511054958928"/>
    <s v="Bias"/>
    <n v="313.39999999999998"/>
    <n v="0"/>
    <n v="1"/>
    <n v="0.49489470325462659"/>
    <n v="0"/>
    <n v="313.39999999999998"/>
    <n v="0"/>
    <n v="0.31557115507338857"/>
    <n v="120"/>
    <n v="180"/>
    <n v="318.10000000000002"/>
    <n v="1.4775227915749907E-2"/>
    <n v="318.10000000000002"/>
    <n v="0"/>
    <n v="0"/>
    <n v="0"/>
    <n v="0"/>
    <n v="1"/>
    <n v="0.98868280414963838"/>
    <n v="0.50235774913549203"/>
    <n v="0.32568374724929272"/>
    <n v="1.4775227915749907E-2"/>
    <n v="0"/>
  </r>
  <r>
    <x v="3"/>
    <s v="MDG-b_05_n500_2_20.txt"/>
    <x v="2"/>
    <x v="0"/>
    <m/>
    <n v="601.16872572898797"/>
    <n v="600"/>
    <n v="85.2"/>
    <n v="601.258399963378"/>
    <n v="75.599999999999994"/>
    <n v="651.27025794982899"/>
    <n v="600"/>
    <n v="2.1"/>
    <n v="85.2"/>
    <n v="1"/>
    <n v="0"/>
    <n v="0"/>
    <n v="0"/>
    <n v="0"/>
    <n v="-0.11267605633802827"/>
    <n v="-0.97535211267605637"/>
    <n v="75.400000000000006"/>
    <n v="600"/>
    <n v="600"/>
    <n v="85.2"/>
    <n v="0.11502347417840372"/>
    <x v="0"/>
    <n v="1"/>
    <n v="0"/>
    <n v="85.2"/>
    <n v="0"/>
    <x v="90"/>
    <n v="0.11502347417840372"/>
    <n v="0.97535211267605637"/>
    <n v="1"/>
    <n v="0"/>
    <n v="0"/>
    <n v="0"/>
    <n v="60"/>
    <n v="81.099999999999994"/>
    <n v="60"/>
    <n v="79.5"/>
    <n v="4.8122065727699628E-2"/>
    <n v="6.6901408450704261E-2"/>
    <s v="Bias"/>
    <n v="85.2"/>
    <n v="1"/>
    <n v="0"/>
    <n v="0"/>
    <n v="4.8122065727699628E-2"/>
    <n v="81.099999999999994"/>
    <n v="0"/>
    <n v="7.0283600493218121E-2"/>
    <n v="120"/>
    <n v="180"/>
    <n v="84.5"/>
    <n v="4.0236686390532614E-2"/>
    <n v="85.2"/>
    <n v="0"/>
    <n v="1"/>
    <n v="0"/>
    <n v="0"/>
    <n v="0"/>
    <n v="0.97535211267605637"/>
    <n v="0"/>
    <n v="0.11502347417840372"/>
    <n v="4.8122065727699628E-2"/>
    <n v="8.2159624413145876E-3"/>
  </r>
  <r>
    <x v="3"/>
    <s v="MDG-b_05_n500_2_30.txt"/>
    <x v="2"/>
    <x v="0"/>
    <m/>
    <n v="601.25331258773804"/>
    <n v="600"/>
    <n v="52.8"/>
    <n v="601.16592836380005"/>
    <n v="46.3"/>
    <n v="658.38409161567597"/>
    <n v="600"/>
    <n v="1.3"/>
    <n v="52.8"/>
    <n v="1"/>
    <n v="0"/>
    <n v="0"/>
    <n v="0"/>
    <n v="0"/>
    <n v="-0.12310606060606061"/>
    <n v="-0.97537878787878796"/>
    <n v="52.4"/>
    <n v="600"/>
    <n v="600"/>
    <n v="52.8"/>
    <n v="7.5757575757575491E-3"/>
    <x v="0"/>
    <n v="1"/>
    <n v="0"/>
    <n v="52.8"/>
    <n v="0"/>
    <x v="91"/>
    <n v="7.5757575757575491E-3"/>
    <n v="0.97537878787878796"/>
    <n v="1"/>
    <n v="0"/>
    <n v="0"/>
    <n v="0"/>
    <n v="60"/>
    <n v="45.2"/>
    <n v="60"/>
    <n v="45.3"/>
    <n v="0.14393939393939384"/>
    <n v="0.14204545454545456"/>
    <s v="BiasByGroup"/>
    <n v="52.8"/>
    <n v="1"/>
    <n v="0"/>
    <n v="0"/>
    <n v="0.14393939393939384"/>
    <n v="52.4"/>
    <n v="0.13740458015267168"/>
    <n v="0"/>
    <n v="120"/>
    <n v="180"/>
    <n v="47"/>
    <n v="3.8297872340425469E-2"/>
    <n v="52.8"/>
    <n v="0"/>
    <n v="1"/>
    <n v="0"/>
    <n v="0"/>
    <n v="0"/>
    <n v="0.97537878787878796"/>
    <n v="0"/>
    <n v="7.5757575757575491E-3"/>
    <n v="0.14393939393939384"/>
    <n v="0.10984848484848481"/>
  </r>
  <r>
    <x v="3"/>
    <s v="MDG-b_05_n500_5_20.txt"/>
    <x v="2"/>
    <x v="1"/>
    <m/>
    <n v="602.70754623412995"/>
    <n v="600"/>
    <n v="101.5"/>
    <n v="602.64459848403897"/>
    <n v="146.80000000000001"/>
    <n v="670.31459474563599"/>
    <n v="600"/>
    <n v="6.7"/>
    <n v="146.80000000000001"/>
    <n v="0"/>
    <n v="1"/>
    <n v="0"/>
    <n v="0"/>
    <n v="-0.30858310626703001"/>
    <n v="0"/>
    <n v="-0.95435967302452329"/>
    <n v="189.6"/>
    <n v="600"/>
    <n v="600"/>
    <n v="189.6"/>
    <n v="0"/>
    <x v="45"/>
    <n v="0"/>
    <n v="1"/>
    <n v="189.6"/>
    <n v="0.46466244725738393"/>
    <x v="92"/>
    <n v="0"/>
    <n v="0.96466244725738404"/>
    <n v="0"/>
    <n v="0"/>
    <n v="0"/>
    <n v="1"/>
    <n v="60"/>
    <n v="236.9"/>
    <n v="60"/>
    <n v="238.3"/>
    <n v="-0.6137602179836511"/>
    <n v="-0.6232970027247956"/>
    <s v="BiasByGroup"/>
    <n v="236.9"/>
    <n v="0"/>
    <n v="1"/>
    <n v="0.57154917686787676"/>
    <n v="0"/>
    <n v="236.9"/>
    <n v="0"/>
    <n v="0.19966230476994518"/>
    <n v="120"/>
    <n v="180"/>
    <n v="240.2"/>
    <n v="1.3738551207327157E-2"/>
    <n v="240.2"/>
    <n v="0"/>
    <n v="0"/>
    <n v="0"/>
    <n v="0"/>
    <n v="1"/>
    <n v="0.97210657785179022"/>
    <n v="0.57743547044129895"/>
    <n v="0.21065778517901748"/>
    <n v="1.3738551207327157E-2"/>
    <n v="0"/>
  </r>
  <r>
    <x v="3"/>
    <s v="MDG-b_05_n500_5_30.txt"/>
    <x v="2"/>
    <x v="1"/>
    <m/>
    <n v="602.39976620674099"/>
    <n v="600"/>
    <n v="76.900000000000006"/>
    <n v="602.37273812293995"/>
    <n v="65"/>
    <n v="663.62822246551502"/>
    <n v="600"/>
    <n v="3.5"/>
    <n v="76.900000000000006"/>
    <n v="1"/>
    <n v="0"/>
    <n v="0"/>
    <n v="0"/>
    <n v="0"/>
    <n v="-0.15474642392717822"/>
    <n v="-0.95448634590377113"/>
    <n v="134.30000000000001"/>
    <n v="600"/>
    <n v="600"/>
    <n v="134.30000000000001"/>
    <n v="0"/>
    <x v="46"/>
    <n v="0"/>
    <n v="1"/>
    <n v="134.30000000000001"/>
    <n v="0.42740134028294863"/>
    <x v="93"/>
    <n v="0"/>
    <n v="0.97393894266567382"/>
    <n v="0"/>
    <n v="0"/>
    <n v="0"/>
    <n v="1"/>
    <n v="60"/>
    <n v="144.4"/>
    <n v="60"/>
    <n v="142.5"/>
    <n v="-0.87776332899869958"/>
    <n v="-0.85305591677503234"/>
    <s v="Bias"/>
    <n v="144.4"/>
    <n v="0"/>
    <n v="1"/>
    <n v="0.46745152354570635"/>
    <n v="0"/>
    <n v="144.4"/>
    <n v="0"/>
    <n v="6.9944598337950095E-2"/>
    <n v="120"/>
    <n v="180"/>
    <n v="146.69999999999999"/>
    <n v="1.5678254942058507E-2"/>
    <n v="146.69999999999999"/>
    <n v="0"/>
    <n v="0"/>
    <n v="0"/>
    <n v="0"/>
    <n v="1"/>
    <n v="0.97614178595773693"/>
    <n v="0.47580095432856162"/>
    <n v="8.4526244035446341E-2"/>
    <n v="1.5678254942058507E-2"/>
    <n v="0"/>
  </r>
  <r>
    <x v="3"/>
    <s v="MDG-b_06_n500_10_20.txt"/>
    <x v="2"/>
    <x v="2"/>
    <m/>
    <n v="604.56264162063599"/>
    <n v="600"/>
    <n v="218.9"/>
    <n v="604.56150817871003"/>
    <n v="0.5"/>
    <n v="646.15398168563797"/>
    <n v="600"/>
    <n v="4.2"/>
    <n v="218.9"/>
    <n v="1"/>
    <n v="0"/>
    <n v="0"/>
    <n v="0"/>
    <n v="0"/>
    <n v="-0.9977158519872088"/>
    <n v="-0.98081315669255376"/>
    <n v="276"/>
    <n v="600"/>
    <n v="600"/>
    <n v="276"/>
    <n v="0"/>
    <x v="47"/>
    <n v="0"/>
    <n v="1"/>
    <n v="276"/>
    <n v="0.20688405797101447"/>
    <x v="94"/>
    <n v="0"/>
    <n v="0.98478260869565226"/>
    <n v="0"/>
    <n v="0"/>
    <n v="0"/>
    <n v="1"/>
    <n v="60"/>
    <n v="469.2"/>
    <n v="60"/>
    <n v="467.9"/>
    <n v="-1.1434444952032892"/>
    <n v="-1.1375057103700319"/>
    <s v="Bias"/>
    <n v="469.2"/>
    <n v="0"/>
    <n v="1"/>
    <n v="0.53346121057118501"/>
    <n v="0"/>
    <n v="469.2"/>
    <n v="0"/>
    <n v="0.41176470588235292"/>
    <n v="120"/>
    <n v="180"/>
    <n v="479.5"/>
    <n v="2.1480709071949971E-2"/>
    <n v="479.5"/>
    <n v="0"/>
    <n v="0"/>
    <n v="0"/>
    <n v="0"/>
    <n v="1"/>
    <n v="0.99124087591240884"/>
    <n v="0.54348279457768511"/>
    <n v="0.42440041710114701"/>
    <n v="2.1480709071949971E-2"/>
    <n v="0"/>
  </r>
  <r>
    <x v="3"/>
    <s v="MDG-b_06_n500_10_30.txt"/>
    <x v="2"/>
    <x v="2"/>
    <m/>
    <n v="604.57187342643704"/>
    <n v="600"/>
    <n v="166.2"/>
    <n v="604.62511920928898"/>
    <n v="1.8"/>
    <n v="655.52424073219299"/>
    <n v="600"/>
    <n v="2.9"/>
    <n v="166.2"/>
    <n v="1"/>
    <n v="0"/>
    <n v="0"/>
    <n v="0"/>
    <n v="0"/>
    <n v="-0.98916967509025266"/>
    <n v="-0.98255114320096271"/>
    <n v="218.2"/>
    <n v="600"/>
    <n v="600"/>
    <n v="218.2"/>
    <n v="0"/>
    <x v="48"/>
    <n v="0"/>
    <n v="1"/>
    <n v="218.2"/>
    <n v="0.23831347387717691"/>
    <x v="95"/>
    <n v="0"/>
    <n v="0.98670944087992662"/>
    <n v="0"/>
    <n v="0"/>
    <n v="0"/>
    <n v="1"/>
    <n v="60"/>
    <n v="305.7"/>
    <n v="60"/>
    <n v="303.3"/>
    <n v="-0.83935018050541521"/>
    <n v="-0.82490974729241895"/>
    <s v="Bias"/>
    <n v="305.7"/>
    <n v="0"/>
    <n v="1"/>
    <n v="0.45632973503434743"/>
    <n v="0"/>
    <n v="305.7"/>
    <n v="0"/>
    <n v="0.28622832842656198"/>
    <n v="120"/>
    <n v="180"/>
    <n v="307.3"/>
    <n v="5.2066384640417273E-3"/>
    <n v="307.3"/>
    <n v="0"/>
    <n v="0"/>
    <n v="0"/>
    <n v="0"/>
    <n v="1"/>
    <n v="0.99056296778392461"/>
    <n v="0.45916042954767333"/>
    <n v="0.28994467946631963"/>
    <n v="5.2066384640417273E-3"/>
    <n v="0"/>
  </r>
  <r>
    <x v="3"/>
    <s v="MDG-b_06_n500_2_20.txt"/>
    <x v="2"/>
    <x v="0"/>
    <m/>
    <n v="601.20606946945099"/>
    <n v="600"/>
    <n v="94.8"/>
    <n v="601.37448477744999"/>
    <n v="78.3"/>
    <n v="649.27815341949395"/>
    <n v="600"/>
    <n v="2.6"/>
    <n v="94.8"/>
    <n v="1"/>
    <n v="0"/>
    <n v="0"/>
    <n v="0"/>
    <n v="0"/>
    <n v="-0.17405063291139242"/>
    <n v="-0.97257383966244737"/>
    <n v="97.9"/>
    <n v="600"/>
    <n v="600"/>
    <n v="97.9"/>
    <n v="0"/>
    <x v="49"/>
    <n v="0"/>
    <n v="1"/>
    <n v="97.9"/>
    <n v="3.1664964249233998E-2"/>
    <x v="96"/>
    <n v="0"/>
    <n v="0.97344228804902966"/>
    <n v="0"/>
    <n v="0"/>
    <n v="0"/>
    <n v="1"/>
    <n v="60"/>
    <n v="81.900000000000006"/>
    <n v="60"/>
    <n v="84"/>
    <n v="0.13607594936708853"/>
    <n v="0.11392405063291136"/>
    <s v="BiasByGroup"/>
    <n v="94.8"/>
    <n v="1"/>
    <n v="0"/>
    <n v="0"/>
    <n v="0.13607594936708853"/>
    <n v="97.9"/>
    <n v="0.16343207354443309"/>
    <n v="0"/>
    <n v="120"/>
    <n v="180"/>
    <n v="84.4"/>
    <n v="2.9620853080568717E-2"/>
    <n v="97.9"/>
    <n v="0"/>
    <n v="0"/>
    <n v="1"/>
    <n v="0"/>
    <n v="0"/>
    <n v="0.97344228804902966"/>
    <n v="3.1664964249233998E-2"/>
    <n v="0"/>
    <n v="0.16343207354443309"/>
    <n v="0.13789581205311541"/>
  </r>
  <r>
    <x v="3"/>
    <s v="MDG-b_06_n500_2_30.txt"/>
    <x v="2"/>
    <x v="0"/>
    <m/>
    <n v="601.30212235450699"/>
    <n v="600"/>
    <n v="52.6"/>
    <n v="601.33240103721596"/>
    <n v="43.2"/>
    <n v="653.93804049491803"/>
    <n v="600"/>
    <n v="2"/>
    <n v="52.6"/>
    <n v="1"/>
    <n v="0"/>
    <n v="0"/>
    <n v="0"/>
    <n v="0"/>
    <n v="-0.17870722433460073"/>
    <n v="-0.96197718631178708"/>
    <n v="53.3"/>
    <n v="600"/>
    <n v="600"/>
    <n v="53.3"/>
    <n v="0"/>
    <x v="50"/>
    <n v="0"/>
    <n v="1"/>
    <n v="53.3"/>
    <n v="1.3133208255159396E-2"/>
    <x v="97"/>
    <n v="0"/>
    <n v="0.96247654784240155"/>
    <n v="0"/>
    <n v="0"/>
    <n v="0"/>
    <n v="1"/>
    <n v="60"/>
    <n v="44.5"/>
    <n v="60"/>
    <n v="45"/>
    <n v="0.15399239543726237"/>
    <n v="0.14448669201520914"/>
    <s v="BiasByGroup"/>
    <n v="52.6"/>
    <n v="1"/>
    <n v="0"/>
    <n v="0"/>
    <n v="0.15399239543726237"/>
    <n v="53.3"/>
    <n v="0.16510318949343336"/>
    <n v="0"/>
    <n v="120"/>
    <n v="180"/>
    <n v="45.5"/>
    <n v="2.197802197802198E-2"/>
    <n v="53.3"/>
    <n v="0"/>
    <n v="0"/>
    <n v="1"/>
    <n v="0"/>
    <n v="0"/>
    <n v="0.96247654784240155"/>
    <n v="1.3133208255159396E-2"/>
    <n v="0"/>
    <n v="0.16510318949343336"/>
    <n v="0.14634146341463411"/>
  </r>
  <r>
    <x v="3"/>
    <s v="MDG-b_06_n500_5_20.txt"/>
    <x v="2"/>
    <x v="1"/>
    <m/>
    <n v="602.73569989204395"/>
    <n v="600"/>
    <n v="126"/>
    <n v="602.39197301864601"/>
    <n v="106.2"/>
    <n v="660.55277919769196"/>
    <n v="600"/>
    <n v="4"/>
    <n v="126"/>
    <n v="1"/>
    <n v="0"/>
    <n v="0"/>
    <n v="0"/>
    <n v="0"/>
    <n v="-0.15714285714285711"/>
    <n v="-0.96825396825396826"/>
    <n v="144.80000000000001"/>
    <n v="600"/>
    <n v="600"/>
    <n v="144.80000000000001"/>
    <n v="0"/>
    <x v="51"/>
    <n v="0"/>
    <n v="1"/>
    <n v="144.80000000000001"/>
    <n v="0.12983425414364647"/>
    <x v="98"/>
    <n v="0"/>
    <n v="0.97237569060773477"/>
    <n v="0"/>
    <n v="0"/>
    <n v="0"/>
    <n v="1"/>
    <n v="60"/>
    <n v="241.4"/>
    <n v="60"/>
    <n v="237.2"/>
    <n v="-0.91587301587301595"/>
    <n v="-0.8825396825396824"/>
    <s v="Bias"/>
    <n v="241.4"/>
    <n v="0"/>
    <n v="1"/>
    <n v="0.47804473902236955"/>
    <n v="0"/>
    <n v="241.4"/>
    <n v="0"/>
    <n v="0.40016570008285002"/>
    <n v="120"/>
    <n v="180"/>
    <n v="244.2"/>
    <n v="1.1466011466011396E-2"/>
    <n v="244.2"/>
    <n v="0"/>
    <n v="0"/>
    <n v="0"/>
    <n v="0"/>
    <n v="1"/>
    <n v="0.9836199836199836"/>
    <n v="0.48402948402948398"/>
    <n v="0.40704340704340697"/>
    <n v="1.1466011466011396E-2"/>
    <n v="0"/>
  </r>
  <r>
    <x v="3"/>
    <s v="MDG-b_06_n500_5_30.txt"/>
    <x v="2"/>
    <x v="1"/>
    <m/>
    <n v="602.36581563949505"/>
    <n v="600"/>
    <n v="78.3"/>
    <n v="602.37818574905396"/>
    <n v="40.6"/>
    <n v="647.90454840660095"/>
    <n v="600"/>
    <n v="2.7"/>
    <n v="78.3"/>
    <n v="1"/>
    <n v="0"/>
    <n v="0"/>
    <n v="0"/>
    <n v="0"/>
    <n v="-0.48148148148148145"/>
    <n v="-0.96551724137931028"/>
    <n v="92.8"/>
    <n v="600"/>
    <n v="600"/>
    <n v="92.8"/>
    <n v="0"/>
    <x v="52"/>
    <n v="0"/>
    <n v="1"/>
    <n v="92.8"/>
    <n v="0.15625"/>
    <x v="99"/>
    <n v="0"/>
    <n v="0.97090517241379304"/>
    <n v="0"/>
    <n v="0"/>
    <n v="0"/>
    <n v="1"/>
    <n v="60"/>
    <n v="149.69999999999999"/>
    <n v="60"/>
    <n v="143.4"/>
    <n v="-0.91187739463601525"/>
    <n v="-0.83141762452107293"/>
    <s v="Bias"/>
    <n v="149.69999999999999"/>
    <n v="0"/>
    <n v="1"/>
    <n v="0.47695390781563124"/>
    <n v="0"/>
    <n v="149.69999999999999"/>
    <n v="0"/>
    <n v="0.38009352037408145"/>
    <n v="120"/>
    <n v="180"/>
    <n v="151.19999999999999"/>
    <n v="9.9206349206349218E-3"/>
    <n v="151.19999999999999"/>
    <n v="0"/>
    <n v="0"/>
    <n v="0"/>
    <n v="0"/>
    <n v="1"/>
    <n v="0.98214285714285721"/>
    <n v="0.4821428571428571"/>
    <n v="0.38624338624338622"/>
    <n v="9.9206349206349218E-3"/>
    <n v="0"/>
  </r>
  <r>
    <x v="3"/>
    <s v="MDG-b_07_n500_10_20.txt"/>
    <x v="2"/>
    <x v="2"/>
    <m/>
    <n v="604.52982044219902"/>
    <n v="600"/>
    <n v="106"/>
    <n v="604.55780196189801"/>
    <n v="21"/>
    <n v="669.46390318870499"/>
    <n v="600"/>
    <n v="4.9000000000000004"/>
    <n v="106"/>
    <n v="1"/>
    <n v="0"/>
    <n v="0"/>
    <n v="0"/>
    <n v="0"/>
    <n v="-0.80188679245283023"/>
    <n v="-0.95377358490566033"/>
    <n v="260.39999999999998"/>
    <n v="600"/>
    <n v="600"/>
    <n v="260.39999999999998"/>
    <n v="0"/>
    <x v="53"/>
    <n v="0"/>
    <n v="1"/>
    <n v="260.39999999999998"/>
    <n v="0.5929339477726574"/>
    <x v="100"/>
    <n v="0"/>
    <n v="0.98118279569892475"/>
    <n v="0"/>
    <n v="0"/>
    <n v="0"/>
    <n v="1"/>
    <n v="60"/>
    <n v="478.5"/>
    <n v="60"/>
    <n v="474.2"/>
    <n v="-3.5141509433962264"/>
    <n v="-3.4735849056603771"/>
    <s v="Bias"/>
    <n v="478.5"/>
    <n v="0"/>
    <n v="1"/>
    <n v="0.77847439916405436"/>
    <n v="0"/>
    <n v="478.5"/>
    <n v="0"/>
    <n v="0.45579937304075241"/>
    <n v="120"/>
    <n v="180"/>
    <n v="484.3"/>
    <n v="1.197604790419164E-2"/>
    <n v="484.3"/>
    <n v="0"/>
    <n v="0"/>
    <n v="0"/>
    <n v="0"/>
    <n v="1"/>
    <n v="0.98988230435680369"/>
    <n v="0.7811274003716705"/>
    <n v="0.46231674581870746"/>
    <n v="1.197604790419164E-2"/>
    <n v="0"/>
  </r>
  <r>
    <x v="3"/>
    <s v="MDG-b_07_n500_10_30.txt"/>
    <x v="2"/>
    <x v="2"/>
    <m/>
    <n v="604.57528162002495"/>
    <n v="600"/>
    <n v="155.9"/>
    <n v="604.60996556281998"/>
    <n v="20.3"/>
    <n v="667.79454112052895"/>
    <n v="600"/>
    <n v="5.3"/>
    <n v="155.9"/>
    <n v="1"/>
    <n v="0"/>
    <n v="0"/>
    <n v="0"/>
    <n v="0"/>
    <n v="-0.86978832584990373"/>
    <n v="-0.96600384862091082"/>
    <n v="258.5"/>
    <n v="600"/>
    <n v="600"/>
    <n v="258.5"/>
    <n v="0"/>
    <x v="54"/>
    <n v="0"/>
    <n v="1"/>
    <n v="258.5"/>
    <n v="0.39690522243713733"/>
    <x v="101"/>
    <n v="0"/>
    <n v="0.97949709864603474"/>
    <n v="0"/>
    <n v="0"/>
    <n v="0"/>
    <n v="1"/>
    <n v="60"/>
    <n v="321.3"/>
    <n v="60"/>
    <n v="314.3"/>
    <n v="-1.0609364977549711"/>
    <n v="-1.0160359204618346"/>
    <s v="Bias"/>
    <n v="321.3"/>
    <n v="0"/>
    <n v="1"/>
    <n v="0.51478369125427947"/>
    <n v="0"/>
    <n v="321.3"/>
    <n v="0"/>
    <n v="0.19545596016184255"/>
    <n v="120"/>
    <n v="180"/>
    <n v="322.10000000000002"/>
    <n v="2.4837007140639904E-3"/>
    <n v="322.10000000000002"/>
    <n v="0"/>
    <n v="0"/>
    <n v="0"/>
    <n v="0"/>
    <n v="1"/>
    <n v="0.9835454827693263"/>
    <n v="0.51598882334678675"/>
    <n v="0.19745420676808451"/>
    <n v="2.4837007140639904E-3"/>
    <n v="0"/>
  </r>
  <r>
    <x v="3"/>
    <s v="MDG-b_07_n500_2_20.txt"/>
    <x v="2"/>
    <x v="0"/>
    <m/>
    <n v="601.14948272704999"/>
    <n v="600"/>
    <n v="58.5"/>
    <n v="601.31177711486805"/>
    <n v="74.7"/>
    <n v="648.80822873115505"/>
    <n v="600"/>
    <n v="2.1"/>
    <n v="74.7"/>
    <n v="0"/>
    <n v="1"/>
    <n v="0"/>
    <n v="0"/>
    <n v="-0.2168674698795181"/>
    <n v="0"/>
    <n v="-0.97188755020080331"/>
    <n v="87.9"/>
    <n v="600"/>
    <n v="600"/>
    <n v="87.9"/>
    <n v="0"/>
    <x v="55"/>
    <n v="0"/>
    <n v="1"/>
    <n v="87.9"/>
    <n v="0.33447098976109219"/>
    <x v="102"/>
    <n v="0"/>
    <n v="0.97610921501706494"/>
    <n v="0"/>
    <n v="0"/>
    <n v="0"/>
    <n v="1"/>
    <n v="60"/>
    <n v="83.2"/>
    <n v="60"/>
    <n v="80.7"/>
    <n v="-0.11378848728246319"/>
    <n v="-8.0321285140562249E-2"/>
    <s v="Bias"/>
    <n v="83.2"/>
    <n v="0"/>
    <n v="1"/>
    <n v="0.296875"/>
    <n v="0"/>
    <n v="87.9"/>
    <n v="5.3469852104664421E-2"/>
    <n v="0"/>
    <n v="120"/>
    <n v="180"/>
    <n v="86.5"/>
    <n v="3.8150289017341008E-2"/>
    <n v="87.9"/>
    <n v="0"/>
    <n v="0"/>
    <n v="1"/>
    <n v="0"/>
    <n v="0"/>
    <n v="0.97610921501706494"/>
    <n v="0.33447098976109219"/>
    <n v="0"/>
    <n v="5.3469852104664421E-2"/>
    <n v="1.59271899886235E-2"/>
  </r>
  <r>
    <x v="3"/>
    <s v="MDG-b_07_n500_2_30.txt"/>
    <x v="2"/>
    <x v="0"/>
    <m/>
    <n v="601.299634933471"/>
    <n v="600"/>
    <n v="50.2"/>
    <n v="601.17117667198102"/>
    <n v="44.6"/>
    <n v="651.37832283973603"/>
    <n v="600"/>
    <n v="1.6"/>
    <n v="50.2"/>
    <n v="1"/>
    <n v="0"/>
    <n v="0"/>
    <n v="0"/>
    <n v="0"/>
    <n v="-0.11155378486055779"/>
    <n v="-0.96812749003984067"/>
    <n v="50.1"/>
    <n v="600"/>
    <n v="600"/>
    <n v="50.2"/>
    <n v="1.9920318725099883E-3"/>
    <x v="0"/>
    <n v="1"/>
    <n v="0"/>
    <n v="50.2"/>
    <n v="0"/>
    <x v="103"/>
    <n v="1.9920318725099883E-3"/>
    <n v="0.96812749003984067"/>
    <n v="1"/>
    <n v="0"/>
    <n v="0"/>
    <n v="0"/>
    <n v="60"/>
    <n v="46.1"/>
    <n v="60"/>
    <n v="46"/>
    <n v="8.1673306772908391E-2"/>
    <n v="8.3665338645418377E-2"/>
    <s v="Bias"/>
    <n v="50.2"/>
    <n v="1"/>
    <n v="0"/>
    <n v="0"/>
    <n v="8.1673306772908391E-2"/>
    <n v="50.1"/>
    <n v="7.9840319361277445E-2"/>
    <n v="0"/>
    <n v="120"/>
    <n v="180"/>
    <n v="47.6"/>
    <n v="3.1512605042016806E-2"/>
    <n v="50.2"/>
    <n v="0"/>
    <n v="1"/>
    <n v="0"/>
    <n v="0"/>
    <n v="0"/>
    <n v="0.96812749003984067"/>
    <n v="0"/>
    <n v="1.9920318725099883E-3"/>
    <n v="8.1673306772908391E-2"/>
    <n v="5.1792828685258988E-2"/>
  </r>
  <r>
    <x v="3"/>
    <s v="MDG-b_07_n500_5_20.txt"/>
    <x v="2"/>
    <x v="1"/>
    <m/>
    <n v="602.56389427185002"/>
    <n v="600"/>
    <n v="84.7"/>
    <n v="602.38288140296902"/>
    <n v="125.5"/>
    <n v="666.20635700225796"/>
    <n v="600"/>
    <n v="3.8"/>
    <n v="125.5"/>
    <n v="0"/>
    <n v="1"/>
    <n v="0"/>
    <n v="0"/>
    <n v="-0.3250996015936255"/>
    <n v="0"/>
    <n v="-0.96972111553784868"/>
    <n v="194.8"/>
    <n v="600"/>
    <n v="600"/>
    <n v="194.8"/>
    <n v="0"/>
    <x v="56"/>
    <n v="0"/>
    <n v="1"/>
    <n v="194.8"/>
    <n v="0.5651950718685832"/>
    <x v="104"/>
    <n v="0"/>
    <n v="0.98049281314168368"/>
    <n v="0"/>
    <n v="0"/>
    <n v="0"/>
    <n v="1"/>
    <n v="60"/>
    <n v="244.8"/>
    <n v="60"/>
    <n v="244.1"/>
    <n v="-0.9505976095617531"/>
    <n v="-0.94501992031872506"/>
    <s v="Bias"/>
    <n v="244.8"/>
    <n v="0"/>
    <n v="1"/>
    <n v="0.65400326797385622"/>
    <n v="0"/>
    <n v="244.8"/>
    <n v="0"/>
    <n v="0.20424836601307189"/>
    <n v="120"/>
    <n v="180"/>
    <n v="248.2"/>
    <n v="1.369863013698621E-2"/>
    <n v="248.2"/>
    <n v="0"/>
    <n v="0"/>
    <n v="0"/>
    <n v="0"/>
    <n v="1"/>
    <n v="0.98468976631748584"/>
    <n v="0.6587429492344884"/>
    <n v="0.21514907332796124"/>
    <n v="1.369863013698621E-2"/>
    <n v="0"/>
  </r>
  <r>
    <x v="3"/>
    <s v="MDG-b_07_n500_5_30.txt"/>
    <x v="2"/>
    <x v="1"/>
    <m/>
    <n v="602.41665983200005"/>
    <n v="600"/>
    <n v="77.900000000000006"/>
    <n v="602.40512132644596"/>
    <n v="89.1"/>
    <n v="665.49374794959999"/>
    <n v="600"/>
    <n v="2.7"/>
    <n v="89.1"/>
    <n v="0"/>
    <n v="1"/>
    <n v="0"/>
    <n v="0"/>
    <n v="-0.12570145903479224"/>
    <n v="0"/>
    <n v="-0.96969696969696961"/>
    <n v="84.8"/>
    <n v="600"/>
    <n v="600"/>
    <n v="84.8"/>
    <n v="0"/>
    <x v="57"/>
    <n v="0"/>
    <n v="1"/>
    <n v="89.1"/>
    <n v="0.12570145903479224"/>
    <x v="0"/>
    <n v="4.8260381593714902E-2"/>
    <n v="0.96969696969696961"/>
    <n v="0"/>
    <n v="1"/>
    <n v="0"/>
    <n v="0"/>
    <n v="60"/>
    <n v="148.6"/>
    <n v="60"/>
    <n v="140.69999999999999"/>
    <n v="-0.66778900112233452"/>
    <n v="-0.57912457912457915"/>
    <s v="Bias"/>
    <n v="148.6"/>
    <n v="0"/>
    <n v="1"/>
    <n v="0.47577388963660827"/>
    <n v="0"/>
    <n v="148.6"/>
    <n v="0"/>
    <n v="0.42934051144010765"/>
    <n v="120"/>
    <n v="180"/>
    <n v="151"/>
    <n v="1.5894039735099376E-2"/>
    <n v="151"/>
    <n v="0"/>
    <n v="0"/>
    <n v="0"/>
    <n v="0"/>
    <n v="1"/>
    <n v="0.98211920529801333"/>
    <n v="0.4841059602649006"/>
    <n v="0.43841059602649007"/>
    <n v="1.5894039735099376E-2"/>
    <n v="0"/>
  </r>
  <r>
    <x v="3"/>
    <s v="MDG-b_08_n500_10_20.txt"/>
    <x v="2"/>
    <x v="2"/>
    <m/>
    <n v="604.54185080528202"/>
    <n v="600"/>
    <n v="98.6"/>
    <n v="604.66247653961102"/>
    <n v="9"/>
    <n v="691.37339425086896"/>
    <n v="600"/>
    <n v="10.9"/>
    <n v="98.6"/>
    <n v="1"/>
    <n v="0"/>
    <n v="0"/>
    <n v="0"/>
    <n v="0"/>
    <n v="-0.90872210953346855"/>
    <n v="-0.88945233265720069"/>
    <n v="269.89999999999998"/>
    <n v="600"/>
    <n v="600"/>
    <n v="269.89999999999998"/>
    <n v="0"/>
    <x v="58"/>
    <n v="0"/>
    <n v="1"/>
    <n v="269.89999999999998"/>
    <n v="0.6346795109299741"/>
    <x v="105"/>
    <n v="0"/>
    <n v="0.95961467210077811"/>
    <n v="0"/>
    <n v="0"/>
    <n v="0"/>
    <n v="1"/>
    <n v="60"/>
    <n v="471.9"/>
    <n v="60"/>
    <n v="469.7"/>
    <n v="-3.7860040567951314"/>
    <n v="-3.7636916835699803"/>
    <s v="Bias"/>
    <n v="471.9"/>
    <n v="0"/>
    <n v="1"/>
    <n v="0.79105742742106377"/>
    <n v="0"/>
    <n v="471.9"/>
    <n v="0"/>
    <n v="0.42805679169315536"/>
    <n v="120"/>
    <n v="180"/>
    <n v="475.4"/>
    <n v="7.3622212873369801E-3"/>
    <n v="475.4"/>
    <n v="0"/>
    <n v="0"/>
    <n v="0"/>
    <n v="0"/>
    <n v="1"/>
    <n v="0.97707193941943626"/>
    <n v="0.79259570887673536"/>
    <n v="0.43226756415649981"/>
    <n v="7.3622212873369801E-3"/>
    <n v="0"/>
  </r>
  <r>
    <x v="3"/>
    <s v="MDG-b_08_n500_10_30.txt"/>
    <x v="2"/>
    <x v="2"/>
    <m/>
    <n v="604.51113247871399"/>
    <n v="600"/>
    <n v="151.30000000000001"/>
    <n v="604.64266991615295"/>
    <n v="20.7"/>
    <n v="669.27618384361199"/>
    <n v="600"/>
    <n v="2.5"/>
    <n v="151.30000000000001"/>
    <n v="1"/>
    <n v="0"/>
    <n v="0"/>
    <n v="0"/>
    <n v="0"/>
    <n v="-0.86318572372769342"/>
    <n v="-0.98347653668208856"/>
    <n v="205"/>
    <n v="600"/>
    <n v="600"/>
    <n v="205"/>
    <n v="0"/>
    <x v="59"/>
    <n v="0"/>
    <n v="1"/>
    <n v="205"/>
    <n v="0.26195121951219508"/>
    <x v="106"/>
    <n v="0"/>
    <n v="0.98780487804878048"/>
    <n v="0"/>
    <n v="0"/>
    <n v="0"/>
    <n v="1"/>
    <n v="60"/>
    <n v="312.8"/>
    <n v="60"/>
    <n v="310.7"/>
    <n v="-1.0674157303370786"/>
    <n v="-1.0535360211500329"/>
    <s v="Bias"/>
    <n v="312.8"/>
    <n v="0"/>
    <n v="1"/>
    <n v="0.51630434782608692"/>
    <n v="0"/>
    <n v="312.8"/>
    <n v="0"/>
    <n v="0.3446291560102302"/>
    <n v="120"/>
    <n v="180"/>
    <n v="317.39999999999998"/>
    <n v="1.44927536231883E-2"/>
    <n v="317.39999999999998"/>
    <n v="0"/>
    <n v="0"/>
    <n v="0"/>
    <n v="0"/>
    <n v="1"/>
    <n v="0.99212350346565847"/>
    <n v="0.52331442974165088"/>
    <n v="0.35412728418399492"/>
    <n v="1.44927536231883E-2"/>
    <n v="0"/>
  </r>
  <r>
    <x v="3"/>
    <s v="MDG-b_08_n500_2_20.txt"/>
    <x v="2"/>
    <x v="0"/>
    <m/>
    <n v="601.206150531768"/>
    <n v="600"/>
    <n v="69.3"/>
    <n v="601.38840699195805"/>
    <n v="82.7"/>
    <n v="652.57787680625904"/>
    <n v="600"/>
    <n v="1.9"/>
    <n v="82.7"/>
    <n v="0"/>
    <n v="1"/>
    <n v="0"/>
    <n v="0"/>
    <n v="-0.16203143893591301"/>
    <n v="0"/>
    <n v="-0.97702539298669888"/>
    <n v="98.3"/>
    <n v="600"/>
    <n v="600"/>
    <n v="98.3"/>
    <n v="0"/>
    <x v="60"/>
    <n v="0"/>
    <n v="1"/>
    <n v="98.3"/>
    <n v="0.29501525940996948"/>
    <x v="107"/>
    <n v="0"/>
    <n v="0.9806714140386571"/>
    <n v="0"/>
    <n v="0"/>
    <n v="0"/>
    <n v="1"/>
    <n v="60"/>
    <n v="82.7"/>
    <n v="60"/>
    <n v="87.2"/>
    <n v="0"/>
    <n v="-5.4413542926239421E-2"/>
    <s v="BiasByGroup"/>
    <n v="82.7"/>
    <n v="0"/>
    <n v="1"/>
    <n v="0.16203143893591301"/>
    <n v="0"/>
    <n v="98.3"/>
    <n v="0.15869786368260422"/>
    <n v="0"/>
    <n v="120"/>
    <n v="180"/>
    <n v="86"/>
    <n v="3.8372093023255782E-2"/>
    <n v="98.3"/>
    <n v="0"/>
    <n v="0"/>
    <n v="1"/>
    <n v="0"/>
    <n v="0"/>
    <n v="0.9806714140386571"/>
    <n v="0.29501525940996948"/>
    <n v="0"/>
    <n v="0.15869786368260422"/>
    <n v="0.12512716174974564"/>
  </r>
  <r>
    <x v="3"/>
    <s v="MDG-b_08_n500_2_30.txt"/>
    <x v="2"/>
    <x v="0"/>
    <m/>
    <n v="601.18649625778198"/>
    <n v="600"/>
    <n v="46.3"/>
    <n v="601.384254932403"/>
    <n v="41.6"/>
    <n v="660.23666429519596"/>
    <n v="600"/>
    <n v="0.8"/>
    <n v="46.3"/>
    <n v="1"/>
    <n v="0"/>
    <n v="0"/>
    <n v="0"/>
    <n v="0"/>
    <n v="-0.10151187904967594"/>
    <n v="-0.98272138228941686"/>
    <n v="53"/>
    <n v="600"/>
    <n v="600"/>
    <n v="53"/>
    <n v="0"/>
    <x v="61"/>
    <n v="0"/>
    <n v="1"/>
    <n v="53"/>
    <n v="0.1264150943396227"/>
    <x v="108"/>
    <n v="0"/>
    <n v="0.98490566037735849"/>
    <n v="0"/>
    <n v="0"/>
    <n v="0"/>
    <n v="1"/>
    <n v="60"/>
    <n v="48"/>
    <n v="60"/>
    <n v="47.7"/>
    <n v="-3.6717062634989264E-2"/>
    <n v="-3.0237580993520644E-2"/>
    <s v="Bias"/>
    <n v="48"/>
    <n v="0"/>
    <n v="1"/>
    <n v="3.5416666666666728E-2"/>
    <n v="0"/>
    <n v="53"/>
    <n v="9.4339622641509441E-2"/>
    <n v="0"/>
    <n v="120"/>
    <n v="180"/>
    <n v="49.9"/>
    <n v="3.8076152304609194E-2"/>
    <n v="53"/>
    <n v="0"/>
    <n v="0"/>
    <n v="1"/>
    <n v="0"/>
    <n v="0"/>
    <n v="0.98490566037735849"/>
    <n v="0.1264150943396227"/>
    <n v="0"/>
    <n v="9.4339622641509441E-2"/>
    <n v="5.8490566037735878E-2"/>
  </r>
  <r>
    <x v="3"/>
    <s v="MDG-b_08_n500_5_20.txt"/>
    <x v="2"/>
    <x v="1"/>
    <m/>
    <n v="602.776929855346"/>
    <n v="600"/>
    <n v="105.6"/>
    <n v="607.18151855468705"/>
    <n v="94.5"/>
    <n v="669.94325828552201"/>
    <n v="600"/>
    <n v="7.7"/>
    <n v="105.6"/>
    <n v="1"/>
    <n v="0"/>
    <n v="0"/>
    <n v="0"/>
    <n v="0"/>
    <n v="-0.10511363636363631"/>
    <n v="-0.92708333333333326"/>
    <n v="208.2"/>
    <n v="600"/>
    <n v="600"/>
    <n v="208.2"/>
    <n v="0"/>
    <x v="62"/>
    <n v="0"/>
    <n v="1"/>
    <n v="208.2"/>
    <n v="0.49279538904899134"/>
    <x v="109"/>
    <n v="0"/>
    <n v="0.96301633045148904"/>
    <n v="0"/>
    <n v="0"/>
    <n v="0"/>
    <n v="1"/>
    <n v="60"/>
    <n v="249.2"/>
    <n v="60"/>
    <n v="240.3"/>
    <n v="-1.3598484848484849"/>
    <n v="-1.2755681818181821"/>
    <s v="Bias"/>
    <n v="249.2"/>
    <n v="0"/>
    <n v="1"/>
    <n v="0.5762439807383628"/>
    <n v="0"/>
    <n v="249.2"/>
    <n v="0"/>
    <n v="0.16452648475120385"/>
    <n v="120"/>
    <n v="180"/>
    <n v="250.9"/>
    <n v="6.7756078118773096E-3"/>
    <n v="250.9"/>
    <n v="0"/>
    <n v="0"/>
    <n v="0"/>
    <n v="0"/>
    <n v="1"/>
    <n v="0.96931048226385019"/>
    <n v="0.57911518533280193"/>
    <n v="0.17018732562774019"/>
    <n v="6.7756078118773096E-3"/>
    <n v="0"/>
  </r>
  <r>
    <x v="3"/>
    <s v="MDG-b_08_n500_5_30.txt"/>
    <x v="2"/>
    <x v="1"/>
    <m/>
    <n v="602.80945372581402"/>
    <n v="600"/>
    <n v="82.9"/>
    <n v="602.41083598136902"/>
    <n v="35.200000000000003"/>
    <n v="654.97326111793495"/>
    <n v="600"/>
    <n v="2.5"/>
    <n v="82.9"/>
    <n v="1"/>
    <n v="0"/>
    <n v="0"/>
    <n v="0"/>
    <n v="0"/>
    <n v="-0.57539203860072374"/>
    <n v="-0.96984318455971052"/>
    <n v="132.6"/>
    <n v="600"/>
    <n v="600"/>
    <n v="132.6"/>
    <n v="0"/>
    <x v="63"/>
    <n v="0"/>
    <n v="1"/>
    <n v="132.6"/>
    <n v="0.37481146304675711"/>
    <x v="110"/>
    <n v="0"/>
    <n v="0.9811463046757164"/>
    <n v="0"/>
    <n v="0"/>
    <n v="0"/>
    <n v="1"/>
    <n v="60"/>
    <n v="149.1"/>
    <n v="60"/>
    <n v="147.69999999999999"/>
    <n v="-0.79855247285886588"/>
    <n v="-0.78166465621230374"/>
    <s v="Bias"/>
    <n v="149.1"/>
    <n v="0"/>
    <n v="1"/>
    <n v="0.44399731723675379"/>
    <n v="0"/>
    <n v="149.1"/>
    <n v="0"/>
    <n v="0.11066398390342053"/>
    <n v="120"/>
    <n v="180"/>
    <n v="151.30000000000001"/>
    <n v="1.4540647719762174E-2"/>
    <n v="151.30000000000001"/>
    <n v="0"/>
    <n v="0"/>
    <n v="0"/>
    <n v="0"/>
    <n v="1"/>
    <n v="0.98347653668208856"/>
    <n v="0.45208195637805687"/>
    <n v="0.12359550561797764"/>
    <n v="1.4540647719762174E-2"/>
    <n v="0"/>
  </r>
  <r>
    <x v="3"/>
    <s v="MDG-b_09_n500_10_20.txt"/>
    <x v="2"/>
    <x v="2"/>
    <m/>
    <n v="604.56043004989601"/>
    <n v="600"/>
    <n v="276.3"/>
    <n v="604.60869359970002"/>
    <n v="72.2"/>
    <n v="670.07218599319401"/>
    <n v="600"/>
    <n v="5.5"/>
    <n v="276.3"/>
    <n v="1"/>
    <n v="0"/>
    <n v="0"/>
    <n v="0"/>
    <n v="0"/>
    <n v="-0.73868982989504173"/>
    <n v="-0.98009410061527324"/>
    <n v="393.4"/>
    <n v="600"/>
    <n v="600"/>
    <n v="393.4"/>
    <n v="0"/>
    <x v="64"/>
    <n v="0"/>
    <n v="1"/>
    <n v="393.4"/>
    <n v="0.29766141331977625"/>
    <x v="111"/>
    <n v="0"/>
    <n v="0.9860193187595323"/>
    <n v="0"/>
    <n v="0"/>
    <n v="0"/>
    <n v="1"/>
    <n v="60"/>
    <n v="470.7"/>
    <n v="60"/>
    <n v="469.3"/>
    <n v="-0.70358306188925068"/>
    <n v="-0.69851610568222944"/>
    <s v="Bias"/>
    <n v="470.7"/>
    <n v="0"/>
    <n v="1"/>
    <n v="0.41300191204588904"/>
    <n v="0"/>
    <n v="470.7"/>
    <n v="0"/>
    <n v="0.16422349691948165"/>
    <n v="120"/>
    <n v="180"/>
    <n v="479.2"/>
    <n v="1.773789649415693E-2"/>
    <n v="479.2"/>
    <n v="0"/>
    <n v="0"/>
    <n v="0"/>
    <n v="0"/>
    <n v="1"/>
    <n v="0.98852253756260433"/>
    <n v="0.42341402337228712"/>
    <n v="0.17904841402337232"/>
    <n v="1.773789649415693E-2"/>
    <n v="0"/>
  </r>
  <r>
    <x v="3"/>
    <s v="MDG-b_09_n500_10_30.txt"/>
    <x v="2"/>
    <x v="2"/>
    <m/>
    <n v="604.69059133529595"/>
    <n v="600"/>
    <n v="158.1"/>
    <n v="604.62866330146699"/>
    <n v="47"/>
    <n v="659.88166809081997"/>
    <n v="600"/>
    <n v="2"/>
    <n v="158.1"/>
    <n v="1"/>
    <n v="0"/>
    <n v="0"/>
    <n v="0"/>
    <n v="0"/>
    <n v="-0.70271979759645797"/>
    <n v="-0.98734977862112583"/>
    <n v="181.7"/>
    <n v="600"/>
    <n v="600"/>
    <n v="181.7"/>
    <n v="0"/>
    <x v="65"/>
    <n v="0"/>
    <n v="1"/>
    <n v="181.7"/>
    <n v="0.1298844248761695"/>
    <x v="112"/>
    <n v="0"/>
    <n v="0.98899284534947718"/>
    <n v="0"/>
    <n v="0"/>
    <n v="0"/>
    <n v="1"/>
    <n v="60"/>
    <n v="315.10000000000002"/>
    <n v="60"/>
    <n v="304.8"/>
    <n v="-0.99304237824161945"/>
    <n v="-0.92789373814041765"/>
    <s v="Bias"/>
    <n v="315.10000000000002"/>
    <n v="0"/>
    <n v="1"/>
    <n v="0.49825452237384965"/>
    <n v="0"/>
    <n v="315.10000000000002"/>
    <n v="0"/>
    <n v="0.42335766423357674"/>
    <n v="120"/>
    <n v="180"/>
    <n v="317.2"/>
    <n v="6.6204287515761852E-3"/>
    <n v="317.2"/>
    <n v="0"/>
    <n v="0"/>
    <n v="0"/>
    <n v="0"/>
    <n v="1"/>
    <n v="0.99369482976040358"/>
    <n v="0.50157629255989911"/>
    <n v="0.42717528373266078"/>
    <n v="6.6204287515761852E-3"/>
    <n v="0"/>
  </r>
  <r>
    <x v="3"/>
    <s v="MDG-b_09_n500_2_20.txt"/>
    <x v="2"/>
    <x v="0"/>
    <m/>
    <n v="601.15217423439003"/>
    <n v="600"/>
    <n v="73.8"/>
    <n v="601.33889937400795"/>
    <n v="80.099999999999994"/>
    <n v="656.31717824935902"/>
    <n v="600"/>
    <n v="2.4"/>
    <n v="80.099999999999994"/>
    <n v="0"/>
    <n v="1"/>
    <n v="0"/>
    <n v="0"/>
    <n v="-7.8651685393258397E-2"/>
    <n v="0"/>
    <n v="-0.97003745318352053"/>
    <n v="96.5"/>
    <n v="600"/>
    <n v="600"/>
    <n v="96.5"/>
    <n v="0"/>
    <x v="66"/>
    <n v="0"/>
    <n v="1"/>
    <n v="96.5"/>
    <n v="0.23523316062176169"/>
    <x v="113"/>
    <n v="0"/>
    <n v="0.97512953367875643"/>
    <n v="0"/>
    <n v="0"/>
    <n v="0"/>
    <n v="1"/>
    <n v="60"/>
    <n v="85.9"/>
    <n v="60"/>
    <n v="81.2"/>
    <n v="-7.2409488139825368E-2"/>
    <n v="-1.3732833957553167E-2"/>
    <s v="Bias"/>
    <n v="85.9"/>
    <n v="0"/>
    <n v="1"/>
    <n v="0.14086146682188599"/>
    <n v="0"/>
    <n v="96.5"/>
    <n v="0.10984455958549216"/>
    <n v="0"/>
    <n v="120"/>
    <n v="180"/>
    <n v="86.6"/>
    <n v="8.0831408775980211E-3"/>
    <n v="96.5"/>
    <n v="0"/>
    <n v="0"/>
    <n v="1"/>
    <n v="0"/>
    <n v="0"/>
    <n v="0.97512953367875643"/>
    <n v="0.23523316062176169"/>
    <n v="0"/>
    <n v="0.10984455958549216"/>
    <n v="0.10259067357512959"/>
  </r>
  <r>
    <x v="3"/>
    <s v="MDG-b_09_n500_2_30.txt"/>
    <x v="2"/>
    <x v="0"/>
    <m/>
    <n v="601.37256145477295"/>
    <n v="600"/>
    <n v="50.3"/>
    <n v="601.19528031349103"/>
    <n v="47.6"/>
    <n v="651.30026984214703"/>
    <n v="600"/>
    <n v="1.7"/>
    <n v="50.3"/>
    <n v="1"/>
    <n v="0"/>
    <n v="0"/>
    <n v="0"/>
    <n v="0"/>
    <n v="-5.3677932405566516E-2"/>
    <n v="-0.96620278330019871"/>
    <n v="54"/>
    <n v="600"/>
    <n v="600"/>
    <n v="54"/>
    <n v="0"/>
    <x v="67"/>
    <n v="0"/>
    <n v="1"/>
    <n v="54"/>
    <n v="6.8518518518518576E-2"/>
    <x v="114"/>
    <n v="0"/>
    <n v="0.96851851851851845"/>
    <n v="0"/>
    <n v="0"/>
    <n v="0"/>
    <n v="1"/>
    <n v="60"/>
    <n v="46.3"/>
    <n v="60"/>
    <n v="45.8"/>
    <n v="7.9522862823061632E-2"/>
    <n v="8.9463220675944338E-2"/>
    <s v="Bias"/>
    <n v="50.3"/>
    <n v="1"/>
    <n v="0"/>
    <n v="0"/>
    <n v="7.9522862823061632E-2"/>
    <n v="54"/>
    <n v="0.14259259259259263"/>
    <n v="0"/>
    <n v="120"/>
    <n v="180"/>
    <n v="47.7"/>
    <n v="2.9350104821803051E-2"/>
    <n v="54"/>
    <n v="0"/>
    <n v="0"/>
    <n v="1"/>
    <n v="0"/>
    <n v="0"/>
    <n v="0.96851851851851845"/>
    <n v="6.8518518518518576E-2"/>
    <n v="0"/>
    <n v="0.14259259259259263"/>
    <n v="0.11666666666666661"/>
  </r>
  <r>
    <x v="3"/>
    <s v="MDG-b_09_n500_5_20.txt"/>
    <x v="2"/>
    <x v="1"/>
    <m/>
    <n v="602.706876039505"/>
    <n v="600"/>
    <n v="93.8"/>
    <n v="602.32404780387799"/>
    <n v="111.7"/>
    <n v="662.802030324935"/>
    <n v="600"/>
    <n v="3.4"/>
    <n v="111.7"/>
    <n v="0"/>
    <n v="1"/>
    <n v="0"/>
    <n v="0"/>
    <n v="-0.16025067144136085"/>
    <n v="0"/>
    <n v="-0.9695613249776186"/>
    <n v="230.2"/>
    <n v="600"/>
    <n v="600"/>
    <n v="230.2"/>
    <n v="0"/>
    <x v="68"/>
    <n v="0"/>
    <n v="1"/>
    <n v="230.2"/>
    <n v="0.59252823631624663"/>
    <x v="115"/>
    <n v="0"/>
    <n v="0.98523023457862724"/>
    <n v="0"/>
    <n v="0"/>
    <n v="0"/>
    <n v="1"/>
    <n v="60"/>
    <n v="240.5"/>
    <n v="60"/>
    <n v="238.5"/>
    <n v="-1.1530886302596242"/>
    <n v="-1.1351835273052819"/>
    <s v="Bias"/>
    <n v="240.5"/>
    <n v="0"/>
    <n v="1"/>
    <n v="0.60997920997920996"/>
    <n v="0"/>
    <n v="240.5"/>
    <n v="0"/>
    <n v="4.2827442827442871E-2"/>
    <n v="120"/>
    <n v="180"/>
    <n v="243"/>
    <n v="1.0288065843621399E-2"/>
    <n v="243"/>
    <n v="0"/>
    <n v="0"/>
    <n v="0"/>
    <n v="0"/>
    <n v="1"/>
    <n v="0.98600823045267483"/>
    <n v="0.61399176954732504"/>
    <n v="5.2674897119341611E-2"/>
    <n v="1.0288065843621399E-2"/>
    <n v="0"/>
  </r>
  <r>
    <x v="3"/>
    <s v="MDG-b_09_n500_5_30.txt"/>
    <x v="2"/>
    <x v="1"/>
    <m/>
    <n v="602.48604106902997"/>
    <n v="600"/>
    <n v="78.8"/>
    <n v="602.40123414993195"/>
    <n v="18.399999999999999"/>
    <n v="662.43932747840802"/>
    <n v="600"/>
    <n v="1.3"/>
    <n v="78.8"/>
    <n v="1"/>
    <n v="0"/>
    <n v="0"/>
    <n v="0"/>
    <n v="0"/>
    <n v="-0.76649746192893398"/>
    <n v="-0.98350253807106602"/>
    <n v="124.3"/>
    <n v="600"/>
    <n v="600"/>
    <n v="124.3"/>
    <n v="0"/>
    <x v="69"/>
    <n v="0"/>
    <n v="1"/>
    <n v="124.3"/>
    <n v="0.36604987932421562"/>
    <x v="116"/>
    <n v="0"/>
    <n v="0.98954143201930811"/>
    <n v="0"/>
    <n v="0"/>
    <n v="0"/>
    <n v="1"/>
    <n v="60"/>
    <n v="149.69999999999999"/>
    <n v="60"/>
    <n v="144.4"/>
    <n v="-0.89974619289340096"/>
    <n v="-0.83248730964467021"/>
    <s v="Bias"/>
    <n v="149.69999999999999"/>
    <n v="0"/>
    <n v="1"/>
    <n v="0.47361389445557778"/>
    <n v="0"/>
    <n v="149.69999999999999"/>
    <n v="0"/>
    <n v="0.16967267869071473"/>
    <n v="120"/>
    <n v="180"/>
    <n v="150.80000000000001"/>
    <n v="7.2944297082229619E-3"/>
    <n v="150.80000000000001"/>
    <n v="0"/>
    <n v="0"/>
    <n v="0"/>
    <n v="0"/>
    <n v="1"/>
    <n v="0.99137931034482751"/>
    <n v="0.4774535809018568"/>
    <n v="0.17572944297082235"/>
    <n v="7.2944297082229619E-3"/>
    <n v="0"/>
  </r>
  <r>
    <x v="3"/>
    <s v="MDG-b_10_n500_10_20.txt"/>
    <x v="2"/>
    <x v="2"/>
    <m/>
    <n v="605.30141019821099"/>
    <n v="600"/>
    <n v="287.10000000000002"/>
    <n v="604.54725670814503"/>
    <n v="12.8"/>
    <n v="676.40459799766495"/>
    <n v="600"/>
    <n v="10.4"/>
    <n v="287.10000000000002"/>
    <n v="1"/>
    <n v="0"/>
    <n v="0"/>
    <n v="0"/>
    <n v="0"/>
    <n v="-0.95541623127830022"/>
    <n v="-0.96377568791361901"/>
    <n v="261.2"/>
    <n v="600"/>
    <n v="600"/>
    <n v="287.10000000000002"/>
    <n v="9.0212469522814462E-2"/>
    <x v="0"/>
    <n v="1"/>
    <n v="0"/>
    <n v="287.10000000000002"/>
    <n v="0"/>
    <x v="117"/>
    <n v="9.0212469522814462E-2"/>
    <n v="0.96377568791361901"/>
    <n v="1"/>
    <n v="0"/>
    <n v="0"/>
    <n v="0"/>
    <n v="60"/>
    <n v="491.7"/>
    <n v="60"/>
    <n v="483.4"/>
    <n v="-0.71264367816091934"/>
    <n v="-0.6837338906304421"/>
    <s v="Bias"/>
    <n v="491.7"/>
    <n v="0"/>
    <n v="1"/>
    <n v="0.41610738255033553"/>
    <n v="0"/>
    <n v="491.7"/>
    <n v="0"/>
    <n v="0.46878177750660971"/>
    <n v="120"/>
    <n v="180"/>
    <n v="496.4"/>
    <n v="9.4681708299758031E-3"/>
    <n v="496.4"/>
    <n v="0"/>
    <n v="0"/>
    <n v="0"/>
    <n v="0"/>
    <n v="1"/>
    <n v="0.97904915390813863"/>
    <n v="0.42163577759871063"/>
    <n v="0.47381144238517325"/>
    <n v="9.4681708299758031E-3"/>
    <n v="0"/>
  </r>
  <r>
    <x v="3"/>
    <s v="MDG-b_10_n500_10_30.txt"/>
    <x v="2"/>
    <x v="2"/>
    <m/>
    <n v="604.51138830184902"/>
    <n v="600"/>
    <n v="137"/>
    <n v="604.656574010849"/>
    <n v="35"/>
    <n v="662.14601349830605"/>
    <n v="600"/>
    <n v="2.6"/>
    <n v="137"/>
    <n v="1"/>
    <n v="0"/>
    <n v="0"/>
    <n v="0"/>
    <n v="0"/>
    <n v="-0.74452554744525545"/>
    <n v="-0.98102189781021898"/>
    <n v="210.2"/>
    <n v="600"/>
    <n v="600"/>
    <n v="210.2"/>
    <n v="0"/>
    <x v="70"/>
    <n v="0"/>
    <n v="1"/>
    <n v="210.2"/>
    <n v="0.34823977164605135"/>
    <x v="118"/>
    <n v="0"/>
    <n v="0.98763082778306377"/>
    <n v="0"/>
    <n v="0"/>
    <n v="0"/>
    <n v="1"/>
    <n v="60"/>
    <n v="314.89999999999998"/>
    <n v="60"/>
    <n v="305.60000000000002"/>
    <n v="-1.2985401459854014"/>
    <n v="-1.2306569343065694"/>
    <s v="Bias"/>
    <n v="314.89999999999998"/>
    <n v="0"/>
    <n v="1"/>
    <n v="0.56494125119085425"/>
    <n v="0"/>
    <n v="314.89999999999998"/>
    <n v="0"/>
    <n v="0.33248650365195298"/>
    <n v="120"/>
    <n v="180"/>
    <n v="320.5"/>
    <n v="1.7472698907956389E-2"/>
    <n v="320.5"/>
    <n v="0"/>
    <n v="0"/>
    <n v="0"/>
    <n v="0"/>
    <n v="1"/>
    <n v="0.99188767550702017"/>
    <n v="0.5725429017160687"/>
    <n v="0.34414976599063968"/>
    <n v="1.7472698907956389E-2"/>
    <n v="0"/>
  </r>
  <r>
    <x v="3"/>
    <s v="MDG-b_10_n500_2_20.txt"/>
    <x v="2"/>
    <x v="0"/>
    <m/>
    <n v="601.28488421440102"/>
    <n v="600"/>
    <n v="87.3"/>
    <n v="601.18772816657997"/>
    <n v="77.5"/>
    <n v="653.78593015670697"/>
    <n v="600"/>
    <n v="2.7"/>
    <n v="87.3"/>
    <n v="1"/>
    <n v="0"/>
    <n v="0"/>
    <n v="0"/>
    <n v="0"/>
    <n v="-0.11225658648339058"/>
    <n v="-0.96907216494845361"/>
    <n v="72.599999999999994"/>
    <n v="600"/>
    <n v="600"/>
    <n v="87.3"/>
    <n v="0.16838487972508595"/>
    <x v="0"/>
    <n v="1"/>
    <n v="0"/>
    <n v="87.3"/>
    <n v="0"/>
    <x v="119"/>
    <n v="0.16838487972508595"/>
    <n v="0.96907216494845361"/>
    <n v="1"/>
    <n v="0"/>
    <n v="0"/>
    <n v="0"/>
    <n v="60"/>
    <n v="83.4"/>
    <n v="60"/>
    <n v="83.1"/>
    <n v="4.4673539518900247E-2"/>
    <n v="4.8109965635738869E-2"/>
    <s v="Bias"/>
    <n v="87.3"/>
    <n v="1"/>
    <n v="0"/>
    <n v="0"/>
    <n v="4.4673539518900247E-2"/>
    <n v="83.4"/>
    <n v="0"/>
    <n v="0.12949640287769798"/>
    <n v="120"/>
    <n v="180"/>
    <n v="87.3"/>
    <n v="4.4673539518900247E-2"/>
    <n v="87.3"/>
    <n v="0"/>
    <n v="1"/>
    <n v="0"/>
    <n v="0"/>
    <n v="1"/>
    <n v="0.96907216494845361"/>
    <n v="0"/>
    <n v="0.16838487972508595"/>
    <n v="4.4673539518900247E-2"/>
    <n v="0"/>
  </r>
  <r>
    <x v="3"/>
    <s v="MDG-b_10_n500_2_30.txt"/>
    <x v="2"/>
    <x v="0"/>
    <m/>
    <n v="601.17483878135602"/>
    <n v="600"/>
    <n v="37.299999999999997"/>
    <n v="601.275639295578"/>
    <n v="47.5"/>
    <n v="656.40051007270802"/>
    <n v="600"/>
    <n v="1.3"/>
    <n v="47.5"/>
    <n v="0"/>
    <n v="1"/>
    <n v="0"/>
    <n v="0"/>
    <n v="-0.21473684210526323"/>
    <n v="0"/>
    <n v="-0.97263157894736851"/>
    <n v="54.1"/>
    <n v="600"/>
    <n v="600"/>
    <n v="54.1"/>
    <n v="0"/>
    <x v="71"/>
    <n v="0"/>
    <n v="1"/>
    <n v="54.1"/>
    <n v="0.3105360443622921"/>
    <x v="120"/>
    <n v="0"/>
    <n v="0.97597042513863219"/>
    <n v="0"/>
    <n v="0"/>
    <n v="0"/>
    <n v="1"/>
    <n v="60"/>
    <n v="46"/>
    <n v="60"/>
    <n v="45.5"/>
    <n v="3.1578947368421054E-2"/>
    <n v="4.2105263157894736E-2"/>
    <s v="Bias"/>
    <n v="46"/>
    <n v="0"/>
    <n v="1"/>
    <n v="0.18913043478260877"/>
    <n v="0"/>
    <n v="54.1"/>
    <n v="0.14972273567467656"/>
    <n v="0"/>
    <n v="120"/>
    <n v="180"/>
    <n v="47.8"/>
    <n v="3.7656903765690322E-2"/>
    <n v="54.1"/>
    <n v="0"/>
    <n v="0"/>
    <n v="1"/>
    <n v="0"/>
    <n v="0"/>
    <n v="0.97597042513863219"/>
    <n v="0.3105360443622921"/>
    <n v="0"/>
    <n v="0.14972273567467656"/>
    <n v="0.11645101663585959"/>
  </r>
  <r>
    <x v="3"/>
    <s v="MDG-b_10_n500_5_20.txt"/>
    <x v="2"/>
    <x v="1"/>
    <m/>
    <n v="602.58530545234601"/>
    <n v="600"/>
    <n v="93.8"/>
    <n v="602.32733988761902"/>
    <n v="71.400000000000006"/>
    <n v="660.32048416137695"/>
    <n v="600"/>
    <n v="2.2999999999999998"/>
    <n v="93.8"/>
    <n v="1"/>
    <n v="0"/>
    <n v="0"/>
    <n v="0"/>
    <n v="0"/>
    <n v="-0.23880597014925364"/>
    <n v="-0.97547974413646055"/>
    <n v="187.2"/>
    <n v="600"/>
    <n v="600"/>
    <n v="187.2"/>
    <n v="0"/>
    <x v="72"/>
    <n v="0"/>
    <n v="1"/>
    <n v="187.2"/>
    <n v="0.49893162393162394"/>
    <x v="121"/>
    <n v="0"/>
    <n v="0.98771367521367515"/>
    <n v="0"/>
    <n v="0"/>
    <n v="0"/>
    <n v="1"/>
    <n v="60"/>
    <n v="234.7"/>
    <n v="60"/>
    <n v="239.1"/>
    <n v="-1.5021321961620466"/>
    <n v="-1.5490405117270791"/>
    <s v="BiasByGroup"/>
    <n v="234.7"/>
    <n v="0"/>
    <n v="1"/>
    <n v="0.60034086067319981"/>
    <n v="0"/>
    <n v="234.7"/>
    <n v="0"/>
    <n v="0.2023860247123988"/>
    <n v="120"/>
    <n v="180"/>
    <n v="237.7"/>
    <n v="1.2620950778291964E-2"/>
    <n v="237.7"/>
    <n v="0"/>
    <n v="0"/>
    <n v="0"/>
    <n v="0"/>
    <n v="1"/>
    <n v="0.99032393773664273"/>
    <n v="0.6053849389987378"/>
    <n v="0.21245267143458141"/>
    <n v="1.2620950778291964E-2"/>
    <n v="0"/>
  </r>
  <r>
    <x v="3"/>
    <s v="MDG-b_10_n500_5_30.txt"/>
    <x v="2"/>
    <x v="1"/>
    <m/>
    <n v="602.58942055702198"/>
    <n v="600"/>
    <n v="64"/>
    <n v="602.46484351158097"/>
    <n v="6.3"/>
    <n v="657.62041282653797"/>
    <n v="600"/>
    <n v="1.9"/>
    <n v="64"/>
    <n v="1"/>
    <n v="0"/>
    <n v="0"/>
    <n v="0"/>
    <n v="0"/>
    <n v="-0.90156250000000004"/>
    <n v="-0.97031250000000002"/>
    <n v="86"/>
    <n v="600"/>
    <n v="600"/>
    <n v="86"/>
    <n v="0"/>
    <x v="73"/>
    <n v="0"/>
    <n v="1"/>
    <n v="86"/>
    <n v="0.2558139534883721"/>
    <x v="122"/>
    <n v="0"/>
    <n v="0.97790697674418603"/>
    <n v="0"/>
    <n v="0"/>
    <n v="0"/>
    <n v="1"/>
    <n v="60"/>
    <n v="145.6"/>
    <n v="60"/>
    <n v="148.6"/>
    <n v="-1.2749999999999999"/>
    <n v="-1.3218749999999999"/>
    <s v="BiasByGroup"/>
    <n v="145.6"/>
    <n v="0"/>
    <n v="1"/>
    <n v="0.56043956043956045"/>
    <n v="0"/>
    <n v="145.6"/>
    <n v="0"/>
    <n v="0.40934065934065933"/>
    <n v="120"/>
    <n v="180"/>
    <n v="147.80000000000001"/>
    <n v="1.4884979702300519E-2"/>
    <n v="147.80000000000001"/>
    <n v="0"/>
    <n v="0"/>
    <n v="0"/>
    <n v="0"/>
    <n v="1"/>
    <n v="0.98714479025710411"/>
    <n v="0.56698240866035188"/>
    <n v="0.41813261163734783"/>
    <n v="1.4884979702300519E-2"/>
    <n v="0"/>
  </r>
  <r>
    <x v="4"/>
    <s v="RUMG_a_n500_2_20.txt"/>
    <x v="2"/>
    <x v="0"/>
    <s v="X"/>
    <n v="226.31904959678599"/>
    <n v="226.31904959678599"/>
    <n v="14"/>
    <n v="601.12560129165604"/>
    <n v="13"/>
    <n v="11.628816604614199"/>
    <n v="11.628816604614199"/>
    <n v="14"/>
    <n v="14"/>
    <n v="1"/>
    <n v="0"/>
    <n v="1"/>
    <n v="0"/>
    <n v="0"/>
    <n v="-7.1428571428571425E-2"/>
    <n v="0"/>
    <n v="13"/>
    <n v="171.37046217918299"/>
    <n v="171.37046217918299"/>
    <n v="14"/>
    <n v="7.1428571428571425E-2"/>
    <x v="0"/>
    <n v="1"/>
    <n v="0"/>
    <n v="14"/>
    <n v="0"/>
    <x v="123"/>
    <n v="7.1428571428571425E-2"/>
    <n v="0"/>
    <n v="1"/>
    <n v="0"/>
    <n v="1"/>
    <n v="0"/>
    <n v="60"/>
    <n v="13"/>
    <n v="60"/>
    <n v="13"/>
    <n v="7.1428571428571425E-2"/>
    <n v="7.1428571428571425E-2"/>
    <s v="Igual"/>
    <n v="14"/>
    <n v="1"/>
    <n v="0"/>
    <n v="0"/>
    <n v="7.1428571428571425E-2"/>
    <n v="13"/>
    <n v="0"/>
    <n v="0"/>
    <n v="3"/>
    <n v="63"/>
    <n v="14"/>
    <n v="7.1428571428571425E-2"/>
    <n v="14"/>
    <n v="1"/>
    <n v="1"/>
    <n v="0"/>
    <n v="0"/>
    <n v="1"/>
    <n v="0"/>
    <n v="0"/>
    <n v="7.1428571428571425E-2"/>
    <n v="7.1428571428571425E-2"/>
    <n v="0"/>
  </r>
  <r>
    <x v="4"/>
    <s v="RUMG_a_n500_2_30.txt"/>
    <x v="2"/>
    <x v="0"/>
    <s v="X"/>
    <n v="287.78286170959399"/>
    <n v="287.78286170959399"/>
    <n v="11"/>
    <n v="601.15949583053498"/>
    <n v="9"/>
    <n v="8.4398860931396396"/>
    <n v="8.4398860931396396"/>
    <n v="11"/>
    <n v="11"/>
    <n v="1"/>
    <n v="0"/>
    <n v="1"/>
    <n v="0"/>
    <n v="0"/>
    <n v="-0.18181818181818182"/>
    <n v="0"/>
    <n v="10"/>
    <n v="257.86910676956097"/>
    <n v="257.86910676956097"/>
    <n v="11"/>
    <n v="9.0909090909090912E-2"/>
    <x v="0"/>
    <n v="1"/>
    <n v="0"/>
    <n v="11"/>
    <n v="0"/>
    <x v="124"/>
    <n v="9.0909090909090912E-2"/>
    <n v="0"/>
    <n v="1"/>
    <n v="0"/>
    <n v="1"/>
    <n v="0"/>
    <n v="60"/>
    <n v="10"/>
    <n v="60"/>
    <n v="10"/>
    <n v="9.0909090909090912E-2"/>
    <n v="9.0909090909090912E-2"/>
    <s v="Igual"/>
    <n v="11"/>
    <n v="1"/>
    <n v="0"/>
    <n v="0"/>
    <n v="9.0909090909090912E-2"/>
    <n v="10"/>
    <n v="0"/>
    <n v="0"/>
    <n v="3"/>
    <n v="63"/>
    <n v="11"/>
    <n v="9.0909090909090912E-2"/>
    <n v="11"/>
    <n v="1"/>
    <n v="1"/>
    <n v="0"/>
    <n v="0"/>
    <n v="1"/>
    <n v="0"/>
    <n v="0"/>
    <n v="9.0909090909090912E-2"/>
    <n v="9.0909090909090912E-2"/>
    <n v="0"/>
  </r>
  <r>
    <x v="4"/>
    <s v="RUMG_a_n500_5_20.txt"/>
    <x v="2"/>
    <x v="1"/>
    <s v="X"/>
    <n v="602.70307374000504"/>
    <n v="600"/>
    <n v="21"/>
    <n v="602.38653612136795"/>
    <n v="15"/>
    <n v="289.54302835464398"/>
    <n v="289.54302835464398"/>
    <n v="22"/>
    <n v="22"/>
    <n v="0"/>
    <n v="0"/>
    <n v="0"/>
    <n v="0"/>
    <n v="-4.5454545454545456E-2"/>
    <n v="-0.31818181818181818"/>
    <n v="0"/>
    <n v="20"/>
    <n v="522.40768289565995"/>
    <n v="522.40768289565995"/>
    <n v="21"/>
    <n v="4.7619047619047616E-2"/>
    <x v="0"/>
    <n v="1"/>
    <n v="0"/>
    <n v="22"/>
    <n v="4.5454545454545456E-2"/>
    <x v="125"/>
    <n v="9.0909090909090912E-2"/>
    <n v="0"/>
    <n v="0"/>
    <n v="0"/>
    <n v="1"/>
    <n v="0"/>
    <n v="60"/>
    <n v="20"/>
    <n v="60"/>
    <n v="20"/>
    <n v="9.0909090909090912E-2"/>
    <n v="9.0909090909090912E-2"/>
    <s v="Igual"/>
    <n v="21"/>
    <n v="1"/>
    <n v="0"/>
    <n v="0"/>
    <n v="4.7619047619047616E-2"/>
    <n v="20"/>
    <n v="0"/>
    <n v="0"/>
    <n v="120"/>
    <n v="180"/>
    <n v="21"/>
    <n v="4.7619047619047616E-2"/>
    <n v="22"/>
    <n v="1"/>
    <n v="0"/>
    <n v="0"/>
    <n v="0"/>
    <n v="0"/>
    <n v="0"/>
    <n v="4.5454545454545456E-2"/>
    <n v="9.0909090909090912E-2"/>
    <n v="9.0909090909090912E-2"/>
    <n v="4.5454545454545456E-2"/>
  </r>
  <r>
    <x v="4"/>
    <s v="RUMG_a_n500_5_30.txt"/>
    <x v="2"/>
    <x v="1"/>
    <s v="X"/>
    <n v="602.49740695953301"/>
    <n v="600"/>
    <n v="16"/>
    <n v="659.09187364578202"/>
    <n v="11"/>
    <n v="603.41072535514797"/>
    <n v="600"/>
    <n v="17"/>
    <n v="17"/>
    <n v="0"/>
    <n v="0"/>
    <n v="0"/>
    <n v="0"/>
    <n v="-5.8823529411764705E-2"/>
    <n v="-0.35294117647058826"/>
    <n v="0"/>
    <n v="16"/>
    <n v="412.63595461845398"/>
    <n v="412.63595461845398"/>
    <n v="16"/>
    <n v="0"/>
    <x v="0"/>
    <n v="1"/>
    <n v="1"/>
    <n v="17"/>
    <n v="5.8823529411764705E-2"/>
    <x v="126"/>
    <n v="5.8823529411764705E-2"/>
    <n v="0"/>
    <n v="0"/>
    <n v="0"/>
    <n v="1"/>
    <n v="0"/>
    <n v="60"/>
    <n v="16"/>
    <n v="60"/>
    <n v="16"/>
    <n v="5.8823529411764705E-2"/>
    <n v="5.8823529411764705E-2"/>
    <s v="Igual"/>
    <n v="16"/>
    <n v="1"/>
    <n v="1"/>
    <n v="0"/>
    <n v="0"/>
    <n v="16"/>
    <n v="0"/>
    <n v="0"/>
    <n v="35"/>
    <n v="95"/>
    <n v="17"/>
    <n v="5.8823529411764705E-2"/>
    <n v="17"/>
    <n v="1"/>
    <n v="0"/>
    <n v="0"/>
    <n v="0"/>
    <n v="1"/>
    <n v="0"/>
    <n v="5.8823529411764705E-2"/>
    <n v="5.8823529411764705E-2"/>
    <n v="5.8823529411764705E-2"/>
    <n v="0"/>
  </r>
  <r>
    <x v="4"/>
    <s v="RUMG_a_n500_10_20.txt"/>
    <x v="2"/>
    <x v="2"/>
    <s v="X"/>
    <n v="605.22213149070706"/>
    <n v="600"/>
    <n v="26"/>
    <n v="604.54484677314701"/>
    <n v="19"/>
    <n v="617.38384580612103"/>
    <n v="600"/>
    <n v="31"/>
    <n v="31"/>
    <n v="0"/>
    <n v="0"/>
    <n v="0"/>
    <n v="0"/>
    <n v="-0.16129032258064516"/>
    <n v="-0.38709677419354838"/>
    <n v="0"/>
    <n v="29"/>
    <n v="600"/>
    <n v="600"/>
    <n v="29"/>
    <n v="0"/>
    <x v="74"/>
    <n v="0"/>
    <n v="1"/>
    <n v="31"/>
    <n v="0.16129032258064516"/>
    <x v="127"/>
    <n v="6.4516129032258063E-2"/>
    <n v="0"/>
    <n v="0"/>
    <n v="0"/>
    <n v="1"/>
    <n v="0"/>
    <n v="60"/>
    <n v="29"/>
    <n v="60"/>
    <n v="29"/>
    <n v="6.4516129032258063E-2"/>
    <n v="6.4516129032258063E-2"/>
    <s v="Igual"/>
    <n v="29"/>
    <n v="0"/>
    <n v="1"/>
    <n v="0.10344827586206896"/>
    <n v="0"/>
    <n v="29"/>
    <n v="0"/>
    <n v="0"/>
    <n v="120"/>
    <n v="180"/>
    <n v="31"/>
    <n v="6.4516129032258063E-2"/>
    <n v="31"/>
    <n v="1"/>
    <n v="0"/>
    <n v="0"/>
    <n v="0"/>
    <n v="1"/>
    <n v="0"/>
    <n v="0.16129032258064516"/>
    <n v="6.4516129032258063E-2"/>
    <n v="6.4516129032258063E-2"/>
    <n v="0"/>
  </r>
  <r>
    <x v="4"/>
    <s v="RUMG_a_n500_10_30.txt"/>
    <x v="2"/>
    <x v="2"/>
    <s v="X"/>
    <n v="604.69342970848004"/>
    <n v="600"/>
    <n v="21"/>
    <n v="604.55583167076099"/>
    <n v="18"/>
    <n v="610.97686052322297"/>
    <n v="600"/>
    <n v="24"/>
    <n v="24"/>
    <n v="0"/>
    <n v="0"/>
    <n v="0"/>
    <n v="0"/>
    <n v="-0.125"/>
    <n v="-0.25"/>
    <n v="0"/>
    <n v="21"/>
    <n v="571.40990900993302"/>
    <n v="571.40990900993302"/>
    <n v="21"/>
    <n v="0"/>
    <x v="0"/>
    <n v="1"/>
    <n v="1"/>
    <n v="24"/>
    <n v="0.125"/>
    <x v="128"/>
    <n v="0.125"/>
    <n v="0"/>
    <n v="0"/>
    <n v="0"/>
    <n v="1"/>
    <n v="0"/>
    <n v="60"/>
    <n v="22"/>
    <n v="60"/>
    <n v="22"/>
    <n v="8.3333333333333329E-2"/>
    <n v="8.3333333333333329E-2"/>
    <s v="Igual"/>
    <n v="22"/>
    <n v="0"/>
    <n v="1"/>
    <n v="4.5454545454545456E-2"/>
    <n v="0"/>
    <n v="22"/>
    <n v="0"/>
    <n v="4.5454545454545456E-2"/>
    <n v="120"/>
    <n v="180"/>
    <n v="24"/>
    <n v="8.3333333333333329E-2"/>
    <n v="24"/>
    <n v="1"/>
    <n v="0"/>
    <n v="0"/>
    <n v="0"/>
    <n v="1"/>
    <n v="0"/>
    <n v="0.125"/>
    <n v="0.125"/>
    <n v="8.3333333333333329E-2"/>
    <n v="0"/>
  </r>
  <r>
    <x v="4"/>
    <s v="RUMG_b_n500_2_20.txt"/>
    <x v="2"/>
    <x v="0"/>
    <m/>
    <n v="601.19024085998501"/>
    <n v="600"/>
    <n v="17"/>
    <n v="601.11907696723904"/>
    <n v="16"/>
    <n v="339.43442082404999"/>
    <n v="339.43442082404999"/>
    <n v="18"/>
    <n v="18"/>
    <n v="0"/>
    <n v="0"/>
    <n v="0"/>
    <n v="0"/>
    <n v="-5.5555555555555552E-2"/>
    <n v="-0.1111111111111111"/>
    <n v="0"/>
    <n v="17"/>
    <n v="524.79727149009705"/>
    <n v="524.79727149009705"/>
    <n v="17"/>
    <n v="0"/>
    <x v="0"/>
    <n v="1"/>
    <n v="1"/>
    <n v="18"/>
    <n v="5.5555555555555552E-2"/>
    <x v="14"/>
    <n v="5.5555555555555552E-2"/>
    <n v="0"/>
    <n v="0"/>
    <n v="0"/>
    <n v="1"/>
    <n v="0"/>
    <n v="60"/>
    <n v="16"/>
    <n v="60"/>
    <n v="16"/>
    <n v="0.1111111111111111"/>
    <n v="0.1111111111111111"/>
    <s v="Igual"/>
    <n v="17"/>
    <n v="1"/>
    <n v="0"/>
    <n v="0"/>
    <n v="5.8823529411764705E-2"/>
    <n v="17"/>
    <n v="5.8823529411764705E-2"/>
    <n v="0"/>
    <n v="6"/>
    <n v="66"/>
    <n v="18"/>
    <n v="0.1111111111111111"/>
    <n v="18"/>
    <n v="1"/>
    <n v="0"/>
    <n v="0"/>
    <n v="0"/>
    <n v="1"/>
    <n v="0"/>
    <n v="5.5555555555555552E-2"/>
    <n v="5.5555555555555552E-2"/>
    <n v="0.1111111111111111"/>
    <n v="0"/>
  </r>
  <r>
    <x v="4"/>
    <s v="RUMG_b_n500_2_30.txt"/>
    <x v="2"/>
    <x v="0"/>
    <m/>
    <n v="601.39347147941498"/>
    <n v="600"/>
    <n v="14"/>
    <n v="601.12441420555103"/>
    <n v="13"/>
    <n v="608.02125334739605"/>
    <n v="600"/>
    <n v="14"/>
    <n v="14"/>
    <n v="1"/>
    <n v="0"/>
    <n v="0"/>
    <n v="0"/>
    <n v="0"/>
    <n v="-7.1428571428571425E-2"/>
    <n v="0"/>
    <n v="13"/>
    <n v="248.583209276199"/>
    <n v="248.583209276199"/>
    <n v="14"/>
    <n v="7.1428571428571425E-2"/>
    <x v="0"/>
    <n v="1"/>
    <n v="0"/>
    <n v="14"/>
    <n v="0"/>
    <x v="123"/>
    <n v="7.1428571428571425E-2"/>
    <n v="0"/>
    <n v="1"/>
    <n v="0"/>
    <n v="1"/>
    <n v="0"/>
    <n v="60"/>
    <n v="13"/>
    <n v="60"/>
    <n v="14"/>
    <n v="7.1428571428571425E-2"/>
    <n v="0"/>
    <s v="BiasByGroup"/>
    <n v="14"/>
    <n v="1"/>
    <n v="0"/>
    <n v="0"/>
    <n v="7.1428571428571425E-2"/>
    <n v="13"/>
    <n v="0"/>
    <n v="0"/>
    <n v="8"/>
    <n v="68"/>
    <n v="14"/>
    <n v="7.1428571428571425E-2"/>
    <n v="14"/>
    <n v="1"/>
    <n v="1"/>
    <n v="0"/>
    <n v="0"/>
    <n v="1"/>
    <n v="0"/>
    <n v="0"/>
    <n v="7.1428571428571425E-2"/>
    <n v="7.1428571428571425E-2"/>
    <n v="0"/>
  </r>
  <r>
    <x v="4"/>
    <s v="RUMG_b_n500_5_20.txt"/>
    <x v="2"/>
    <x v="1"/>
    <m/>
    <n v="602.90592432022095"/>
    <n v="600"/>
    <n v="25"/>
    <n v="602.39247083663895"/>
    <n v="20"/>
    <n v="649.32722640037503"/>
    <n v="600"/>
    <n v="25"/>
    <n v="25"/>
    <n v="1"/>
    <n v="0"/>
    <n v="0"/>
    <n v="0"/>
    <n v="0"/>
    <n v="-0.2"/>
    <n v="0"/>
    <n v="26"/>
    <n v="600"/>
    <n v="600"/>
    <n v="26"/>
    <n v="0"/>
    <x v="75"/>
    <n v="0"/>
    <n v="1"/>
    <n v="26"/>
    <n v="3.8461538461538464E-2"/>
    <x v="129"/>
    <n v="0"/>
    <n v="3.8461538461538464E-2"/>
    <n v="0"/>
    <n v="0"/>
    <n v="0"/>
    <n v="1"/>
    <n v="60"/>
    <n v="24"/>
    <n v="60"/>
    <n v="25"/>
    <n v="0.04"/>
    <n v="0"/>
    <s v="BiasByGroup"/>
    <n v="25"/>
    <n v="1"/>
    <n v="0"/>
    <n v="0"/>
    <n v="0.04"/>
    <n v="26"/>
    <n v="7.6923076923076927E-2"/>
    <n v="0"/>
    <n v="120"/>
    <n v="180"/>
    <n v="26"/>
    <n v="7.6923076923076927E-2"/>
    <n v="26"/>
    <n v="0"/>
    <n v="0"/>
    <n v="1"/>
    <n v="0"/>
    <n v="1"/>
    <n v="3.8461538461538464E-2"/>
    <n v="3.8461538461538464E-2"/>
    <n v="0"/>
    <n v="7.6923076923076927E-2"/>
    <n v="0"/>
  </r>
  <r>
    <x v="4"/>
    <s v="RUMG_b_n500_5_30.txt"/>
    <x v="2"/>
    <x v="1"/>
    <m/>
    <n v="602.59926962852398"/>
    <n v="600"/>
    <n v="21"/>
    <n v="602.35051202774002"/>
    <n v="11"/>
    <n v="633.93638324737503"/>
    <n v="600"/>
    <n v="21"/>
    <n v="21"/>
    <n v="1"/>
    <n v="0"/>
    <n v="0"/>
    <n v="0"/>
    <n v="0"/>
    <n v="-0.47619047619047616"/>
    <n v="0"/>
    <n v="20"/>
    <n v="553.53237748146"/>
    <n v="553.53237748146"/>
    <n v="21"/>
    <n v="4.7619047619047616E-2"/>
    <x v="0"/>
    <n v="1"/>
    <n v="0"/>
    <n v="21"/>
    <n v="0"/>
    <x v="130"/>
    <n v="4.7619047619047616E-2"/>
    <n v="0"/>
    <n v="1"/>
    <n v="0"/>
    <n v="1"/>
    <n v="0"/>
    <n v="60"/>
    <n v="20"/>
    <n v="60"/>
    <n v="20"/>
    <n v="4.7619047619047616E-2"/>
    <n v="4.7619047619047616E-2"/>
    <s v="Igual"/>
    <n v="21"/>
    <n v="1"/>
    <n v="0"/>
    <n v="0"/>
    <n v="4.7619047619047616E-2"/>
    <n v="20"/>
    <n v="0"/>
    <n v="0"/>
    <n v="120"/>
    <n v="180"/>
    <n v="21"/>
    <n v="4.7619047619047616E-2"/>
    <n v="21"/>
    <n v="1"/>
    <n v="1"/>
    <n v="0"/>
    <n v="0"/>
    <n v="1"/>
    <n v="0"/>
    <n v="0"/>
    <n v="4.7619047619047616E-2"/>
    <n v="4.7619047619047616E-2"/>
    <n v="0"/>
  </r>
  <r>
    <x v="4"/>
    <s v="RUMG_b_n500_10_20.txt"/>
    <x v="2"/>
    <x v="2"/>
    <m/>
    <n v="605.05916714668194"/>
    <n v="600"/>
    <n v="33"/>
    <n v="604.59790158271699"/>
    <n v="9"/>
    <n v="600.14986038207996"/>
    <n v="600"/>
    <n v="24"/>
    <n v="33"/>
    <n v="1"/>
    <n v="0"/>
    <n v="0"/>
    <n v="0"/>
    <n v="0"/>
    <n v="-0.72727272727272729"/>
    <n v="-0.27272727272727271"/>
    <n v="33"/>
    <n v="600"/>
    <n v="600"/>
    <n v="33"/>
    <n v="0"/>
    <x v="0"/>
    <n v="1"/>
    <n v="1"/>
    <n v="33"/>
    <n v="0"/>
    <x v="131"/>
    <n v="0"/>
    <n v="0.27272727272727271"/>
    <n v="1"/>
    <n v="0"/>
    <n v="0"/>
    <n v="1"/>
    <n v="60"/>
    <n v="32"/>
    <n v="60"/>
    <n v="32"/>
    <n v="3.0303030303030304E-2"/>
    <n v="3.0303030303030304E-2"/>
    <s v="Igual"/>
    <n v="33"/>
    <n v="1"/>
    <n v="0"/>
    <n v="0"/>
    <n v="3.0303030303030304E-2"/>
    <n v="33"/>
    <n v="3.0303030303030304E-2"/>
    <n v="0"/>
    <n v="120"/>
    <n v="180"/>
    <n v="34"/>
    <n v="5.8823529411764705E-2"/>
    <n v="34"/>
    <n v="0"/>
    <n v="0"/>
    <n v="0"/>
    <n v="0"/>
    <n v="1"/>
    <n v="0.29411764705882354"/>
    <n v="2.9411764705882353E-2"/>
    <n v="2.9411764705882353E-2"/>
    <n v="5.8823529411764705E-2"/>
    <n v="0"/>
  </r>
  <r>
    <x v="4"/>
    <s v="RUMG_b_n500_10_30.txt"/>
    <x v="2"/>
    <x v="2"/>
    <m/>
    <n v="604.95668029785099"/>
    <n v="600"/>
    <n v="24"/>
    <n v="604.63770103454499"/>
    <n v="6"/>
    <n v="625.12127637863102"/>
    <n v="600"/>
    <n v="24"/>
    <n v="24"/>
    <n v="1"/>
    <n v="0"/>
    <n v="0"/>
    <n v="0"/>
    <n v="0"/>
    <n v="-0.75"/>
    <n v="0"/>
    <n v="27"/>
    <n v="600"/>
    <n v="600"/>
    <n v="27"/>
    <n v="0"/>
    <x v="76"/>
    <n v="0"/>
    <n v="1"/>
    <n v="27"/>
    <n v="0.1111111111111111"/>
    <x v="132"/>
    <n v="0"/>
    <n v="0.1111111111111111"/>
    <n v="0"/>
    <n v="0"/>
    <n v="0"/>
    <n v="1"/>
    <n v="60"/>
    <n v="26"/>
    <n v="60"/>
    <n v="26"/>
    <n v="-8.3333333333333329E-2"/>
    <n v="-8.3333333333333329E-2"/>
    <s v="Igual"/>
    <n v="26"/>
    <n v="0"/>
    <n v="1"/>
    <n v="7.6923076923076927E-2"/>
    <n v="0"/>
    <n v="27"/>
    <n v="3.7037037037037035E-2"/>
    <n v="0"/>
    <n v="120"/>
    <n v="180"/>
    <n v="28"/>
    <n v="7.1428571428571425E-2"/>
    <n v="28"/>
    <n v="0"/>
    <n v="0"/>
    <n v="0"/>
    <n v="0"/>
    <n v="1"/>
    <n v="0.14285714285714285"/>
    <n v="0.14285714285714285"/>
    <n v="3.5714285714285712E-2"/>
    <n v="7.1428571428571425E-2"/>
    <n v="0"/>
  </r>
  <r>
    <x v="4"/>
    <s v="RUMG_c_n500_2_20.txt"/>
    <x v="2"/>
    <x v="0"/>
    <m/>
    <n v="601.17869997024502"/>
    <n v="600"/>
    <n v="17"/>
    <n v="601.08742856979302"/>
    <n v="15"/>
    <n v="621.04750728607098"/>
    <n v="600"/>
    <n v="17"/>
    <n v="17"/>
    <n v="1"/>
    <n v="0"/>
    <n v="0"/>
    <n v="0"/>
    <n v="0"/>
    <n v="-0.11764705882352941"/>
    <n v="0"/>
    <n v="16"/>
    <n v="600"/>
    <n v="600"/>
    <n v="17"/>
    <n v="5.8823529411764705E-2"/>
    <x v="0"/>
    <n v="1"/>
    <n v="0"/>
    <n v="17"/>
    <n v="0"/>
    <x v="133"/>
    <n v="5.8823529411764705E-2"/>
    <n v="0"/>
    <n v="1"/>
    <n v="0"/>
    <n v="1"/>
    <n v="0"/>
    <n v="60"/>
    <n v="16"/>
    <n v="60"/>
    <n v="16"/>
    <n v="5.8823529411764705E-2"/>
    <n v="5.8823529411764705E-2"/>
    <s v="Igual"/>
    <n v="17"/>
    <n v="1"/>
    <n v="0"/>
    <n v="0"/>
    <n v="5.8823529411764705E-2"/>
    <n v="16"/>
    <n v="0"/>
    <n v="0"/>
    <n v="120"/>
    <n v="180"/>
    <n v="17"/>
    <n v="5.8823529411764705E-2"/>
    <n v="17"/>
    <n v="1"/>
    <n v="1"/>
    <n v="0"/>
    <n v="0"/>
    <n v="1"/>
    <n v="0"/>
    <n v="0"/>
    <n v="5.8823529411764705E-2"/>
    <n v="5.8823529411764705E-2"/>
    <n v="0"/>
  </r>
  <r>
    <x v="4"/>
    <s v="RUMG_c_n500_2_30.txt"/>
    <x v="2"/>
    <x v="0"/>
    <m/>
    <n v="601.17924690246502"/>
    <n v="600"/>
    <n v="14"/>
    <n v="601.10896420478798"/>
    <n v="13"/>
    <n v="607.74577188491799"/>
    <n v="600"/>
    <n v="14"/>
    <n v="14"/>
    <n v="1"/>
    <n v="0"/>
    <n v="0"/>
    <n v="0"/>
    <n v="0"/>
    <n v="-7.1428571428571425E-2"/>
    <n v="0"/>
    <n v="13"/>
    <n v="400.60116434097199"/>
    <n v="400.60116434097199"/>
    <n v="14"/>
    <n v="7.1428571428571425E-2"/>
    <x v="0"/>
    <n v="1"/>
    <n v="0"/>
    <n v="14"/>
    <n v="0"/>
    <x v="123"/>
    <n v="7.1428571428571425E-2"/>
    <n v="0"/>
    <n v="1"/>
    <n v="0"/>
    <n v="1"/>
    <n v="0"/>
    <n v="60"/>
    <n v="13"/>
    <n v="60"/>
    <n v="13"/>
    <n v="7.1428571428571425E-2"/>
    <n v="7.1428571428571425E-2"/>
    <s v="Igual"/>
    <n v="14"/>
    <n v="1"/>
    <n v="0"/>
    <n v="0"/>
    <n v="7.1428571428571425E-2"/>
    <n v="13"/>
    <n v="0"/>
    <n v="0"/>
    <n v="16"/>
    <n v="76"/>
    <n v="14"/>
    <n v="7.1428571428571425E-2"/>
    <n v="14"/>
    <n v="1"/>
    <n v="1"/>
    <n v="0"/>
    <n v="0"/>
    <n v="1"/>
    <n v="0"/>
    <n v="0"/>
    <n v="7.1428571428571425E-2"/>
    <n v="7.1428571428571425E-2"/>
    <n v="0"/>
  </r>
  <r>
    <x v="4"/>
    <s v="RUMG_c_n500_5_20.txt"/>
    <x v="2"/>
    <x v="1"/>
    <m/>
    <n v="602.68147468566895"/>
    <n v="600"/>
    <n v="24"/>
    <n v="602.31929731368996"/>
    <n v="19"/>
    <n v="654.46658372879006"/>
    <n v="600"/>
    <n v="23"/>
    <n v="24"/>
    <n v="1"/>
    <n v="0"/>
    <n v="0"/>
    <n v="0"/>
    <n v="0"/>
    <n v="-0.20833333333333334"/>
    <n v="-4.1666666666666664E-2"/>
    <n v="23"/>
    <n v="600"/>
    <n v="600"/>
    <n v="24"/>
    <n v="4.1666666666666664E-2"/>
    <x v="0"/>
    <n v="1"/>
    <n v="0"/>
    <n v="24"/>
    <n v="0"/>
    <x v="134"/>
    <n v="4.1666666666666664E-2"/>
    <n v="4.1666666666666664E-2"/>
    <n v="1"/>
    <n v="0"/>
    <n v="0"/>
    <n v="0"/>
    <n v="60"/>
    <n v="23"/>
    <n v="60"/>
    <n v="23"/>
    <n v="4.1666666666666664E-2"/>
    <n v="4.1666666666666664E-2"/>
    <s v="Igual"/>
    <n v="24"/>
    <n v="1"/>
    <n v="0"/>
    <n v="0"/>
    <n v="4.1666666666666664E-2"/>
    <n v="23"/>
    <n v="0"/>
    <n v="0"/>
    <n v="120"/>
    <n v="180"/>
    <n v="24"/>
    <n v="4.1666666666666664E-2"/>
    <n v="24"/>
    <n v="0"/>
    <n v="1"/>
    <n v="0"/>
    <n v="0"/>
    <n v="1"/>
    <n v="4.1666666666666664E-2"/>
    <n v="0"/>
    <n v="4.1666666666666664E-2"/>
    <n v="4.1666666666666664E-2"/>
    <n v="0"/>
  </r>
  <r>
    <x v="4"/>
    <s v="RUMG_c_n500_5_30.txt"/>
    <x v="2"/>
    <x v="1"/>
    <m/>
    <n v="602.50779294967595"/>
    <n v="600"/>
    <n v="19"/>
    <n v="602.35914301872197"/>
    <n v="12"/>
    <n v="634.94127225875798"/>
    <n v="600"/>
    <n v="19"/>
    <n v="19"/>
    <n v="1"/>
    <n v="0"/>
    <n v="0"/>
    <n v="0"/>
    <n v="0"/>
    <n v="-0.36842105263157893"/>
    <n v="0"/>
    <n v="18"/>
    <n v="600"/>
    <n v="600"/>
    <n v="19"/>
    <n v="5.2631578947368418E-2"/>
    <x v="0"/>
    <n v="1"/>
    <n v="0"/>
    <n v="19"/>
    <n v="0"/>
    <x v="135"/>
    <n v="5.2631578947368418E-2"/>
    <n v="0"/>
    <n v="1"/>
    <n v="0"/>
    <n v="1"/>
    <n v="0"/>
    <n v="60"/>
    <n v="19"/>
    <n v="60"/>
    <n v="19"/>
    <n v="0"/>
    <n v="0"/>
    <s v="Igual"/>
    <n v="19"/>
    <n v="1"/>
    <n v="1"/>
    <n v="0"/>
    <n v="0"/>
    <n v="19"/>
    <n v="0"/>
    <n v="5.2631578947368418E-2"/>
    <n v="120"/>
    <n v="180"/>
    <n v="20"/>
    <n v="0.05"/>
    <n v="20"/>
    <n v="0"/>
    <n v="0"/>
    <n v="0"/>
    <n v="0"/>
    <n v="1"/>
    <n v="0.05"/>
    <n v="0.05"/>
    <n v="0.1"/>
    <n v="0.05"/>
    <n v="0"/>
  </r>
  <r>
    <x v="4"/>
    <s v="RUMG_c_n500_10_20.txt"/>
    <x v="2"/>
    <x v="2"/>
    <m/>
    <n v="604.88614273071198"/>
    <n v="600"/>
    <n v="31"/>
    <n v="604.83948183059601"/>
    <n v="10"/>
    <n v="655.56410813331604"/>
    <n v="600"/>
    <n v="23"/>
    <n v="31"/>
    <n v="1"/>
    <n v="0"/>
    <n v="0"/>
    <n v="0"/>
    <n v="0"/>
    <n v="-0.67741935483870963"/>
    <n v="-0.25806451612903225"/>
    <n v="31"/>
    <n v="600"/>
    <n v="600"/>
    <n v="31"/>
    <n v="0"/>
    <x v="0"/>
    <n v="1"/>
    <n v="1"/>
    <n v="31"/>
    <n v="0"/>
    <x v="136"/>
    <n v="0"/>
    <n v="0.25806451612903225"/>
    <n v="1"/>
    <n v="0"/>
    <n v="0"/>
    <n v="1"/>
    <n v="60"/>
    <n v="30"/>
    <n v="60"/>
    <n v="30"/>
    <n v="3.2258064516129031E-2"/>
    <n v="3.2258064516129031E-2"/>
    <s v="Igual"/>
    <n v="31"/>
    <n v="1"/>
    <n v="0"/>
    <n v="0"/>
    <n v="3.2258064516129031E-2"/>
    <n v="31"/>
    <n v="3.2258064516129031E-2"/>
    <n v="0"/>
    <n v="120"/>
    <n v="180"/>
    <n v="31"/>
    <n v="3.2258064516129031E-2"/>
    <n v="31"/>
    <n v="0"/>
    <n v="1"/>
    <n v="1"/>
    <n v="0"/>
    <n v="1"/>
    <n v="0.25806451612903225"/>
    <n v="0"/>
    <n v="0"/>
    <n v="3.2258064516129031E-2"/>
    <n v="0"/>
  </r>
  <r>
    <x v="4"/>
    <s v="RUMG_c_n500_10_30.txt"/>
    <x v="2"/>
    <x v="2"/>
    <m/>
    <n v="604.89322996139504"/>
    <n v="600"/>
    <n v="23"/>
    <n v="604.63407802581696"/>
    <n v="8"/>
    <n v="666.39719390869095"/>
    <n v="600"/>
    <n v="23"/>
    <n v="23"/>
    <n v="1"/>
    <n v="0"/>
    <n v="0"/>
    <n v="0"/>
    <n v="0"/>
    <n v="-0.65217391304347827"/>
    <n v="0"/>
    <n v="25"/>
    <n v="600"/>
    <n v="600"/>
    <n v="25"/>
    <n v="0"/>
    <x v="77"/>
    <n v="0"/>
    <n v="1"/>
    <n v="25"/>
    <n v="0.08"/>
    <x v="137"/>
    <n v="0"/>
    <n v="0.08"/>
    <n v="0"/>
    <n v="0"/>
    <n v="0"/>
    <n v="1"/>
    <n v="60"/>
    <n v="24"/>
    <n v="60"/>
    <n v="25"/>
    <n v="-4.3478260869565216E-2"/>
    <n v="-8.6956521739130432E-2"/>
    <s v="BiasByGroup"/>
    <n v="24"/>
    <n v="0"/>
    <n v="1"/>
    <n v="4.1666666666666664E-2"/>
    <n v="0"/>
    <n v="25"/>
    <n v="0.04"/>
    <n v="0"/>
    <n v="120"/>
    <n v="180"/>
    <n v="25"/>
    <n v="0.04"/>
    <n v="25"/>
    <n v="0"/>
    <n v="0"/>
    <n v="1"/>
    <n v="0"/>
    <n v="1"/>
    <n v="0.08"/>
    <n v="0.08"/>
    <n v="0"/>
    <n v="0.04"/>
    <n v="0"/>
  </r>
  <r>
    <x v="5"/>
    <s v="RUMG_a_n1000_2_20.txt"/>
    <x v="3"/>
    <x v="0"/>
    <m/>
    <n v="603.44217085838295"/>
    <n v="600"/>
    <n v="9"/>
    <n v="603.60783171653702"/>
    <n v="3"/>
    <n v="364.68136501312199"/>
    <n v="364.68136501312199"/>
    <n v="11"/>
    <n v="11"/>
    <n v="0"/>
    <n v="0"/>
    <n v="0"/>
    <n v="0"/>
    <n v="-0.18181818181818182"/>
    <n v="-0.72727272727272729"/>
    <n v="0"/>
    <n v="10"/>
    <n v="600"/>
    <n v="600"/>
    <n v="10"/>
    <n v="0"/>
    <x v="78"/>
    <n v="0"/>
    <n v="1"/>
    <n v="11"/>
    <n v="0.18181818181818182"/>
    <x v="131"/>
    <n v="9.0909090909090912E-2"/>
    <n v="0"/>
    <n v="0"/>
    <n v="0"/>
    <n v="1"/>
    <n v="0"/>
    <n v="60"/>
    <n v="10"/>
    <n v="60"/>
    <n v="10"/>
    <n v="9.0909090909090912E-2"/>
    <n v="9.0909090909090912E-2"/>
    <s v="Igual"/>
    <n v="10"/>
    <n v="0"/>
    <n v="1"/>
    <n v="0.1"/>
    <n v="0"/>
    <n v="10"/>
    <n v="0"/>
    <n v="0"/>
    <n v="38"/>
    <n v="98"/>
    <n v="11"/>
    <n v="9.0909090909090912E-2"/>
    <n v="11"/>
    <n v="1"/>
    <n v="0"/>
    <n v="0"/>
    <n v="0"/>
    <n v="1"/>
    <n v="0"/>
    <n v="0.18181818181818182"/>
    <n v="9.0909090909090912E-2"/>
    <n v="9.0909090909090912E-2"/>
    <n v="0"/>
  </r>
  <r>
    <x v="5"/>
    <s v="RUMG_a_n1000_2_30.txt"/>
    <x v="3"/>
    <x v="0"/>
    <m/>
    <n v="603.42486667633"/>
    <n v="600"/>
    <n v="6"/>
    <n v="603.61442589759804"/>
    <n v="2"/>
    <n v="616.498908758163"/>
    <n v="600"/>
    <n v="8"/>
    <n v="8"/>
    <n v="0"/>
    <n v="0"/>
    <n v="0"/>
    <n v="0"/>
    <n v="-0.25"/>
    <n v="-0.75"/>
    <n v="0"/>
    <n v="7"/>
    <n v="600"/>
    <n v="600"/>
    <n v="7"/>
    <n v="0"/>
    <x v="79"/>
    <n v="0"/>
    <n v="1"/>
    <n v="8"/>
    <n v="0.25"/>
    <x v="138"/>
    <n v="0.125"/>
    <n v="0"/>
    <n v="0"/>
    <n v="0"/>
    <n v="1"/>
    <n v="0"/>
    <n v="60"/>
    <n v="8"/>
    <n v="60"/>
    <n v="8"/>
    <n v="0"/>
    <n v="0"/>
    <s v="Igual"/>
    <n v="8"/>
    <n v="0"/>
    <n v="1"/>
    <n v="0.25"/>
    <n v="0"/>
    <n v="8"/>
    <n v="0"/>
    <n v="0.125"/>
    <n v="120"/>
    <n v="180"/>
    <n v="8"/>
    <n v="0"/>
    <n v="8"/>
    <n v="1"/>
    <n v="0"/>
    <n v="0"/>
    <n v="1"/>
    <n v="1"/>
    <n v="0"/>
    <n v="0.25"/>
    <n v="0.125"/>
    <n v="0"/>
    <n v="0"/>
  </r>
  <r>
    <x v="5"/>
    <s v="RUMG_a_n1000_5_20.txt"/>
    <x v="3"/>
    <x v="1"/>
    <m/>
    <n v="609.78275370597805"/>
    <n v="600"/>
    <n v="10"/>
    <n v="609.09242391586304"/>
    <n v="3"/>
    <n v="664.60322380065895"/>
    <n v="600"/>
    <n v="15"/>
    <n v="15"/>
    <n v="0"/>
    <n v="0"/>
    <n v="0"/>
    <n v="0"/>
    <n v="-0.33333333333333331"/>
    <n v="-0.8"/>
    <n v="0"/>
    <n v="14"/>
    <n v="600"/>
    <n v="600"/>
    <n v="14"/>
    <n v="0"/>
    <x v="80"/>
    <n v="0"/>
    <n v="1"/>
    <n v="15"/>
    <n v="0.33333333333333331"/>
    <x v="139"/>
    <n v="6.6666666666666666E-2"/>
    <n v="0"/>
    <n v="0"/>
    <n v="0"/>
    <n v="1"/>
    <n v="0"/>
    <n v="60"/>
    <n v="14"/>
    <n v="60"/>
    <n v="14"/>
    <n v="6.6666666666666666E-2"/>
    <n v="6.6666666666666666E-2"/>
    <s v="Igual"/>
    <n v="14"/>
    <n v="0"/>
    <n v="1"/>
    <n v="0.2857142857142857"/>
    <n v="0"/>
    <n v="14"/>
    <n v="0"/>
    <n v="0"/>
    <n v="120"/>
    <n v="180"/>
    <n v="15"/>
    <n v="6.6666666666666666E-2"/>
    <n v="15"/>
    <n v="1"/>
    <n v="0"/>
    <n v="0"/>
    <n v="0"/>
    <n v="1"/>
    <n v="0"/>
    <n v="0.33333333333333331"/>
    <n v="6.6666666666666666E-2"/>
    <n v="6.6666666666666666E-2"/>
    <n v="0"/>
  </r>
  <r>
    <x v="5"/>
    <s v="RUMG_a_n1000_5_30.txt"/>
    <x v="3"/>
    <x v="1"/>
    <m/>
    <n v="676.66733336448601"/>
    <n v="600"/>
    <n v="1"/>
    <n v="681.57577872276295"/>
    <n v="0"/>
    <n v="672.26983547210602"/>
    <n v="600"/>
    <n v="12"/>
    <n v="12"/>
    <n v="0"/>
    <n v="0"/>
    <n v="0"/>
    <n v="0"/>
    <n v="-0.91666666666666663"/>
    <n v="-1"/>
    <n v="0"/>
    <n v="11"/>
    <n v="600"/>
    <n v="600"/>
    <n v="11"/>
    <n v="0"/>
    <x v="81"/>
    <n v="0"/>
    <n v="1"/>
    <n v="12"/>
    <n v="0.91666666666666663"/>
    <x v="140"/>
    <n v="8.3333333333333329E-2"/>
    <n v="0"/>
    <n v="0"/>
    <n v="0"/>
    <n v="1"/>
    <n v="0"/>
    <n v="60"/>
    <n v="12"/>
    <n v="60"/>
    <n v="12"/>
    <n v="0"/>
    <n v="0"/>
    <s v="Igual"/>
    <n v="12"/>
    <n v="0"/>
    <n v="1"/>
    <n v="0.91666666666666663"/>
    <n v="0"/>
    <n v="12"/>
    <n v="0"/>
    <n v="8.3333333333333329E-2"/>
    <n v="120"/>
    <n v="180"/>
    <n v="13"/>
    <n v="7.6923076923076927E-2"/>
    <n v="13"/>
    <n v="0"/>
    <n v="0"/>
    <n v="0"/>
    <n v="0"/>
    <n v="1"/>
    <n v="7.6923076923076927E-2"/>
    <n v="0.92307692307692313"/>
    <n v="0.15384615384615385"/>
    <n v="7.6923076923076927E-2"/>
    <n v="0"/>
  </r>
  <r>
    <x v="5"/>
    <s v="RUMG_b_n1000_2_20.txt"/>
    <x v="3"/>
    <x v="0"/>
    <m/>
    <n v="643.88546061515797"/>
    <n v="600"/>
    <n v="6"/>
    <n v="871.29727864265396"/>
    <n v="5"/>
    <n v="476.647776126861"/>
    <n v="476.647776126861"/>
    <n v="14"/>
    <n v="14"/>
    <n v="0"/>
    <n v="0"/>
    <n v="0"/>
    <n v="0"/>
    <n v="-0.5714285714285714"/>
    <n v="-0.6428571428571429"/>
    <n v="0"/>
    <n v="13"/>
    <n v="600"/>
    <n v="600"/>
    <n v="13"/>
    <n v="0"/>
    <x v="82"/>
    <n v="0"/>
    <n v="1"/>
    <n v="14"/>
    <n v="0.5714285714285714"/>
    <x v="141"/>
    <n v="7.1428571428571425E-2"/>
    <n v="0"/>
    <n v="0"/>
    <n v="0"/>
    <n v="1"/>
    <n v="0"/>
    <n v="60"/>
    <n v="12"/>
    <n v="60"/>
    <n v="12"/>
    <n v="0.14285714285714285"/>
    <n v="0.14285714285714285"/>
    <s v="Igual"/>
    <n v="12"/>
    <n v="0"/>
    <n v="1"/>
    <n v="0.5"/>
    <n v="0"/>
    <n v="13"/>
    <n v="7.6923076923076927E-2"/>
    <n v="0"/>
    <n v="120"/>
    <n v="180"/>
    <n v="13"/>
    <n v="7.6923076923076927E-2"/>
    <n v="14"/>
    <n v="1"/>
    <n v="0"/>
    <n v="0"/>
    <n v="0"/>
    <n v="0"/>
    <n v="0"/>
    <n v="0.5714285714285714"/>
    <n v="7.1428571428571425E-2"/>
    <n v="0.14285714285714285"/>
    <n v="7.1428571428571425E-2"/>
  </r>
  <r>
    <x v="5"/>
    <s v="RUMG_b_n1000_2_30.txt"/>
    <x v="3"/>
    <x v="0"/>
    <m/>
    <n v="634.00196480751003"/>
    <n v="600"/>
    <n v="4"/>
    <n v="951.94219183921803"/>
    <n v="7"/>
    <n v="190.63699388504"/>
    <n v="190.63699388504"/>
    <n v="11"/>
    <n v="11"/>
    <n v="0"/>
    <n v="0"/>
    <n v="0"/>
    <n v="0"/>
    <n v="-0.63636363636363635"/>
    <n v="-0.36363636363636365"/>
    <n v="0"/>
    <n v="8"/>
    <n v="600"/>
    <n v="600"/>
    <n v="8"/>
    <n v="0"/>
    <x v="83"/>
    <n v="0"/>
    <n v="1"/>
    <n v="11"/>
    <n v="0.63636363636363635"/>
    <x v="142"/>
    <n v="0.27272727272727271"/>
    <n v="0"/>
    <n v="0"/>
    <n v="0"/>
    <n v="1"/>
    <n v="0"/>
    <n v="60"/>
    <n v="10"/>
    <n v="60"/>
    <n v="10"/>
    <n v="9.0909090909090912E-2"/>
    <n v="9.0909090909090912E-2"/>
    <s v="Igual"/>
    <n v="10"/>
    <n v="0"/>
    <n v="1"/>
    <n v="0.6"/>
    <n v="0"/>
    <n v="10"/>
    <n v="0"/>
    <n v="0.2"/>
    <n v="20"/>
    <n v="80"/>
    <n v="11"/>
    <n v="9.0909090909090912E-2"/>
    <n v="11"/>
    <n v="1"/>
    <n v="0"/>
    <n v="0"/>
    <n v="0"/>
    <n v="1"/>
    <n v="0"/>
    <n v="0.63636363636363635"/>
    <n v="0.27272727272727271"/>
    <n v="9.0909090909090912E-2"/>
    <n v="0"/>
  </r>
  <r>
    <x v="5"/>
    <s v="RUMG_b_n1000_5_20.txt"/>
    <x v="3"/>
    <x v="1"/>
    <m/>
    <n v="683.58480644225995"/>
    <n v="600"/>
    <n v="4"/>
    <n v="1271.7800881862599"/>
    <n v="5"/>
    <n v="626.80741858482304"/>
    <n v="600"/>
    <n v="18"/>
    <n v="18"/>
    <n v="0"/>
    <n v="0"/>
    <n v="0"/>
    <n v="0"/>
    <n v="-0.77777777777777779"/>
    <n v="-0.72222222222222221"/>
    <n v="0"/>
    <n v="15"/>
    <n v="600"/>
    <n v="600"/>
    <n v="15"/>
    <n v="0"/>
    <x v="84"/>
    <n v="0"/>
    <n v="1"/>
    <n v="18"/>
    <n v="0.77777777777777779"/>
    <x v="143"/>
    <n v="0.16666666666666666"/>
    <n v="0"/>
    <n v="0"/>
    <n v="0"/>
    <n v="1"/>
    <n v="0"/>
    <n v="60"/>
    <n v="18"/>
    <n v="60"/>
    <n v="18"/>
    <n v="0"/>
    <n v="0"/>
    <s v="Igual"/>
    <n v="18"/>
    <n v="0"/>
    <n v="1"/>
    <n v="0.77777777777777779"/>
    <n v="0"/>
    <n v="18"/>
    <n v="0"/>
    <n v="0.16666666666666666"/>
    <n v="120"/>
    <n v="180"/>
    <n v="20"/>
    <n v="0.1"/>
    <n v="20"/>
    <n v="0"/>
    <n v="0"/>
    <n v="0"/>
    <n v="0"/>
    <n v="1"/>
    <n v="0.1"/>
    <n v="0.8"/>
    <n v="0.25"/>
    <n v="0.1"/>
    <n v="0"/>
  </r>
  <r>
    <x v="5"/>
    <s v="RUMG_b_n1000_5_30.txt"/>
    <x v="3"/>
    <x v="1"/>
    <m/>
    <n v="677.86723875999405"/>
    <n v="600"/>
    <n v="2"/>
    <n v="1016.71437335014"/>
    <n v="3"/>
    <n v="666.01064705848603"/>
    <n v="600"/>
    <n v="15"/>
    <n v="15"/>
    <n v="0"/>
    <n v="0"/>
    <n v="0"/>
    <n v="0"/>
    <n v="-0.8666666666666667"/>
    <n v="-0.8"/>
    <n v="0"/>
    <n v="15"/>
    <n v="600"/>
    <n v="600"/>
    <n v="15"/>
    <n v="0"/>
    <x v="85"/>
    <n v="0"/>
    <n v="1"/>
    <n v="15"/>
    <n v="0.8666666666666667"/>
    <x v="139"/>
    <n v="0"/>
    <n v="0"/>
    <n v="0"/>
    <n v="0"/>
    <n v="1"/>
    <n v="1"/>
    <n v="60"/>
    <n v="15"/>
    <n v="60"/>
    <n v="15"/>
    <n v="0"/>
    <n v="0"/>
    <s v="Igual"/>
    <n v="15"/>
    <n v="0"/>
    <n v="1"/>
    <n v="0.8666666666666667"/>
    <n v="0"/>
    <n v="15"/>
    <n v="0"/>
    <n v="0"/>
    <n v="120"/>
    <n v="180"/>
    <n v="16"/>
    <n v="6.25E-2"/>
    <n v="16"/>
    <n v="0"/>
    <n v="0"/>
    <n v="0"/>
    <n v="0"/>
    <n v="1"/>
    <n v="6.25E-2"/>
    <n v="0.875"/>
    <n v="6.25E-2"/>
    <n v="6.25E-2"/>
    <n v="0"/>
  </r>
  <r>
    <x v="5"/>
    <s v="RUMG_c_n1000_2_20.txt"/>
    <x v="3"/>
    <x v="0"/>
    <m/>
    <n v="636.24209690093903"/>
    <n v="600"/>
    <n v="6"/>
    <n v="877.89223265647797"/>
    <n v="4"/>
    <n v="628.38765692710797"/>
    <n v="600"/>
    <n v="14"/>
    <n v="14"/>
    <n v="0"/>
    <n v="0"/>
    <n v="0"/>
    <n v="0"/>
    <n v="-0.5714285714285714"/>
    <n v="-0.7142857142857143"/>
    <n v="0"/>
    <n v="16"/>
    <n v="600"/>
    <n v="600"/>
    <n v="16"/>
    <n v="0"/>
    <x v="86"/>
    <n v="0"/>
    <n v="1"/>
    <n v="16"/>
    <n v="0.625"/>
    <x v="138"/>
    <n v="0"/>
    <n v="0.125"/>
    <n v="0"/>
    <n v="0"/>
    <n v="0"/>
    <n v="1"/>
    <n v="60"/>
    <n v="13"/>
    <n v="60"/>
    <n v="13"/>
    <n v="7.1428571428571425E-2"/>
    <n v="7.1428571428571425E-2"/>
    <s v="Igual"/>
    <n v="13"/>
    <n v="0"/>
    <n v="1"/>
    <n v="0.53846153846153844"/>
    <n v="0"/>
    <n v="16"/>
    <n v="0.1875"/>
    <n v="0"/>
    <n v="120"/>
    <n v="180"/>
    <n v="14"/>
    <n v="7.1428571428571425E-2"/>
    <n v="16"/>
    <n v="0"/>
    <n v="0"/>
    <n v="1"/>
    <n v="0"/>
    <n v="0"/>
    <n v="0.125"/>
    <n v="0.625"/>
    <n v="0"/>
    <n v="0.1875"/>
    <n v="0.125"/>
  </r>
  <r>
    <x v="5"/>
    <s v="RUMG_c_n1000_2_30.txt"/>
    <x v="3"/>
    <x v="0"/>
    <m/>
    <n v="631.57457852363495"/>
    <n v="600"/>
    <n v="7"/>
    <n v="892.33085036277703"/>
    <n v="5"/>
    <n v="341.11257815361"/>
    <n v="341.11257815361"/>
    <n v="12"/>
    <n v="12"/>
    <n v="0"/>
    <n v="0"/>
    <n v="0"/>
    <n v="0"/>
    <n v="-0.41666666666666669"/>
    <n v="-0.58333333333333337"/>
    <n v="0"/>
    <n v="13"/>
    <n v="600"/>
    <n v="600"/>
    <n v="13"/>
    <n v="0"/>
    <x v="87"/>
    <n v="0"/>
    <n v="1"/>
    <n v="13"/>
    <n v="0.46153846153846156"/>
    <x v="144"/>
    <n v="0"/>
    <n v="7.6923076923076927E-2"/>
    <n v="0"/>
    <n v="0"/>
    <n v="0"/>
    <n v="1"/>
    <n v="60"/>
    <n v="11"/>
    <n v="60"/>
    <n v="11"/>
    <n v="8.3333333333333329E-2"/>
    <n v="8.3333333333333329E-2"/>
    <s v="Igual"/>
    <n v="11"/>
    <n v="0"/>
    <n v="1"/>
    <n v="0.36363636363636365"/>
    <n v="0"/>
    <n v="13"/>
    <n v="0.15384615384615385"/>
    <n v="0"/>
    <n v="25"/>
    <n v="85"/>
    <n v="12"/>
    <n v="8.3333333333333329E-2"/>
    <n v="13"/>
    <n v="0"/>
    <n v="0"/>
    <n v="1"/>
    <n v="0"/>
    <n v="0"/>
    <n v="7.6923076923076927E-2"/>
    <n v="0.46153846153846156"/>
    <n v="0"/>
    <n v="0.15384615384615385"/>
    <n v="7.6923076923076927E-2"/>
  </r>
  <r>
    <x v="5"/>
    <s v="RUMG_c_n1000_5_20.txt"/>
    <x v="3"/>
    <x v="1"/>
    <m/>
    <n v="707.69590759277298"/>
    <n v="600"/>
    <n v="4"/>
    <n v="679.98245525360096"/>
    <n v="1"/>
    <n v="600.52296209335304"/>
    <n v="600"/>
    <n v="18"/>
    <n v="18"/>
    <n v="0"/>
    <n v="0"/>
    <n v="0"/>
    <n v="0"/>
    <n v="-0.77777777777777779"/>
    <n v="-0.94444444444444442"/>
    <n v="0"/>
    <n v="23"/>
    <n v="600"/>
    <n v="600"/>
    <n v="23"/>
    <n v="0"/>
    <x v="88"/>
    <n v="0"/>
    <n v="1"/>
    <n v="23"/>
    <n v="0.82608695652173914"/>
    <x v="145"/>
    <n v="0"/>
    <n v="0.21739130434782608"/>
    <n v="0"/>
    <n v="0"/>
    <n v="0"/>
    <n v="1"/>
    <n v="60"/>
    <n v="19"/>
    <n v="60"/>
    <n v="19"/>
    <n v="-5.5555555555555552E-2"/>
    <n v="-5.5555555555555552E-2"/>
    <s v="Igual"/>
    <n v="19"/>
    <n v="0"/>
    <n v="1"/>
    <n v="0.78947368421052633"/>
    <n v="0"/>
    <n v="23"/>
    <n v="0.17391304347826086"/>
    <n v="0"/>
    <n v="120"/>
    <n v="180"/>
    <n v="20"/>
    <n v="0.05"/>
    <n v="23"/>
    <n v="0"/>
    <n v="0"/>
    <n v="1"/>
    <n v="0"/>
    <n v="0"/>
    <n v="0.21739130434782608"/>
    <n v="0.82608695652173914"/>
    <n v="0"/>
    <n v="0.17391304347826086"/>
    <n v="0.13043478260869565"/>
  </r>
  <r>
    <x v="5"/>
    <s v="RUMG_c_n1000_5_30.txt"/>
    <x v="3"/>
    <x v="1"/>
    <m/>
    <n v="675.993012189865"/>
    <n v="600"/>
    <n v="3"/>
    <n v="679.63739800453095"/>
    <n v="1"/>
    <n v="664.98622345924298"/>
    <n v="600"/>
    <n v="15"/>
    <n v="15"/>
    <n v="0"/>
    <n v="0"/>
    <n v="0"/>
    <n v="0"/>
    <n v="-0.8"/>
    <n v="-0.93333333333333335"/>
    <n v="0"/>
    <n v="18"/>
    <n v="600"/>
    <n v="600"/>
    <n v="18"/>
    <n v="0"/>
    <x v="89"/>
    <n v="0"/>
    <n v="1"/>
    <n v="18"/>
    <n v="0.83333333333333337"/>
    <x v="146"/>
    <n v="0"/>
    <n v="0.16666666666666666"/>
    <n v="0"/>
    <n v="0"/>
    <n v="0"/>
    <n v="1"/>
    <n v="60"/>
    <n v="15"/>
    <n v="60"/>
    <n v="15"/>
    <n v="0"/>
    <n v="0"/>
    <s v="Igual"/>
    <n v="15"/>
    <n v="0"/>
    <n v="1"/>
    <n v="0.8"/>
    <n v="0"/>
    <n v="18"/>
    <n v="0.16666666666666666"/>
    <n v="0"/>
    <n v="120"/>
    <n v="180"/>
    <n v="16"/>
    <n v="6.25E-2"/>
    <n v="18"/>
    <n v="0"/>
    <n v="0"/>
    <n v="1"/>
    <n v="0"/>
    <n v="0"/>
    <n v="0.16666666666666666"/>
    <n v="0.83333333333333337"/>
    <n v="0"/>
    <n v="0.16666666666666666"/>
    <n v="0.1111111111111111"/>
  </r>
  <r>
    <x v="5"/>
    <s v="RUMG_a_n1000_10_20.txt"/>
    <x v="3"/>
    <x v="2"/>
    <m/>
    <m/>
    <n v="600"/>
    <m/>
    <m/>
    <m/>
    <n v="647.89425778388897"/>
    <n v="600"/>
    <n v="13"/>
    <n v="13"/>
    <n v="0"/>
    <n v="0"/>
    <n v="0"/>
    <n v="1"/>
    <n v="-1"/>
    <n v="-1"/>
    <n v="0"/>
    <n v="14"/>
    <n v="600"/>
    <n v="600"/>
    <n v="14"/>
    <n v="0"/>
    <x v="90"/>
    <n v="0"/>
    <n v="1"/>
    <n v="14"/>
    <n v="1"/>
    <x v="140"/>
    <n v="0"/>
    <n v="7.1428571428571425E-2"/>
    <n v="0"/>
    <n v="0"/>
    <n v="0"/>
    <n v="1"/>
    <n v="60"/>
    <n v="19"/>
    <n v="60"/>
    <n v="19"/>
    <m/>
    <m/>
    <m/>
    <n v="19"/>
    <n v="0"/>
    <n v="1"/>
    <n v="1"/>
    <n v="0"/>
    <n v="19"/>
    <n v="0"/>
    <n v="0.26315789473684209"/>
    <n v="120"/>
    <n v="180"/>
    <n v="20"/>
    <n v="0.05"/>
    <n v="20"/>
    <n v="0"/>
    <n v="0"/>
    <n v="0"/>
    <n v="0"/>
    <n v="1"/>
    <n v="0.35"/>
    <n v="1"/>
    <n v="0.3"/>
    <n v="0.05"/>
    <n v="0"/>
  </r>
  <r>
    <x v="5"/>
    <s v="RUMG_a_n1000_10_30.txt"/>
    <x v="3"/>
    <x v="2"/>
    <m/>
    <m/>
    <n v="600"/>
    <m/>
    <m/>
    <m/>
    <n v="650.70405602455105"/>
    <n v="600"/>
    <n v="13"/>
    <n v="13"/>
    <n v="0"/>
    <n v="0"/>
    <n v="0"/>
    <n v="1"/>
    <n v="-1"/>
    <n v="-1"/>
    <n v="0"/>
    <n v="13"/>
    <n v="600"/>
    <n v="600"/>
    <n v="13"/>
    <n v="0"/>
    <x v="90"/>
    <n v="0"/>
    <n v="1"/>
    <n v="13"/>
    <n v="1"/>
    <x v="140"/>
    <n v="0"/>
    <n v="0"/>
    <n v="0"/>
    <n v="0"/>
    <n v="1"/>
    <n v="1"/>
    <n v="60"/>
    <n v="15"/>
    <n v="60"/>
    <n v="16"/>
    <m/>
    <m/>
    <m/>
    <n v="15"/>
    <n v="0"/>
    <n v="1"/>
    <n v="1"/>
    <n v="0"/>
    <n v="15"/>
    <n v="0"/>
    <n v="0.13333333333333333"/>
    <n v="120"/>
    <n v="180"/>
    <n v="16"/>
    <n v="6.25E-2"/>
    <n v="16"/>
    <n v="0"/>
    <n v="0"/>
    <n v="0"/>
    <n v="0"/>
    <n v="1"/>
    <n v="0.1875"/>
    <n v="1"/>
    <n v="0.1875"/>
    <n v="6.25E-2"/>
    <n v="0"/>
  </r>
  <r>
    <x v="6"/>
    <s v="RUMG_a_n2000_10_20.txt"/>
    <x v="4"/>
    <x v="2"/>
    <m/>
    <m/>
    <n v="600"/>
    <m/>
    <m/>
    <m/>
    <n v="671.26471447944596"/>
    <n v="600"/>
    <n v="8"/>
    <n v="8"/>
    <n v="0"/>
    <n v="0"/>
    <n v="0"/>
    <n v="1"/>
    <n v="-1"/>
    <n v="-1"/>
    <n v="0"/>
    <n v="5"/>
    <n v="600"/>
    <n v="600"/>
    <n v="5"/>
    <n v="0"/>
    <x v="90"/>
    <n v="0"/>
    <n v="1"/>
    <n v="8"/>
    <n v="1"/>
    <x v="140"/>
    <n v="0.375"/>
    <n v="0"/>
    <n v="0"/>
    <n v="0"/>
    <n v="1"/>
    <n v="0"/>
    <n v="60"/>
    <n v="15"/>
    <n v="60"/>
    <n v="16"/>
    <m/>
    <m/>
    <m/>
    <n v="15"/>
    <n v="0"/>
    <n v="1"/>
    <n v="1"/>
    <n v="0"/>
    <n v="15"/>
    <n v="0"/>
    <n v="0.66666666666666663"/>
    <n v="120"/>
    <n v="180"/>
    <n v="16"/>
    <n v="6.25E-2"/>
    <n v="16"/>
    <n v="0"/>
    <n v="0"/>
    <n v="0"/>
    <n v="0"/>
    <n v="1"/>
    <n v="0.5"/>
    <n v="1"/>
    <n v="0.6875"/>
    <n v="6.25E-2"/>
    <n v="0"/>
  </r>
  <r>
    <x v="6"/>
    <s v="RUMG_a_n2000_10_30.txt"/>
    <x v="4"/>
    <x v="2"/>
    <m/>
    <m/>
    <n v="600"/>
    <m/>
    <m/>
    <m/>
    <n v="674.05571436881996"/>
    <n v="600"/>
    <n v="8"/>
    <n v="8"/>
    <n v="0"/>
    <n v="0"/>
    <n v="0"/>
    <n v="1"/>
    <n v="-1"/>
    <n v="-1"/>
    <n v="0"/>
    <n v="2"/>
    <n v="600"/>
    <n v="600"/>
    <n v="2"/>
    <n v="0"/>
    <x v="90"/>
    <n v="0"/>
    <n v="1"/>
    <n v="8"/>
    <n v="1"/>
    <x v="140"/>
    <n v="0.75"/>
    <n v="0"/>
    <n v="0"/>
    <n v="0"/>
    <n v="1"/>
    <n v="0"/>
    <n v="60"/>
    <n v="12"/>
    <n v="60"/>
    <n v="13"/>
    <m/>
    <m/>
    <m/>
    <n v="12"/>
    <n v="0"/>
    <n v="1"/>
    <n v="1"/>
    <n v="0"/>
    <n v="12"/>
    <n v="0"/>
    <n v="0.83333333333333337"/>
    <n v="120"/>
    <n v="180"/>
    <n v="13"/>
    <n v="7.6923076923076927E-2"/>
    <n v="13"/>
    <n v="0"/>
    <n v="0"/>
    <n v="0"/>
    <n v="0"/>
    <n v="1"/>
    <n v="0.38461538461538464"/>
    <n v="1"/>
    <n v="0.84615384615384615"/>
    <n v="7.6923076923076927E-2"/>
    <n v="0"/>
  </r>
  <r>
    <x v="6"/>
    <s v="RUMG_a_n2000_2_20.txt"/>
    <x v="4"/>
    <x v="0"/>
    <m/>
    <m/>
    <n v="600"/>
    <m/>
    <m/>
    <m/>
    <n v="659.06560516357399"/>
    <n v="600"/>
    <n v="8"/>
    <n v="8"/>
    <n v="0"/>
    <n v="0"/>
    <n v="0"/>
    <n v="1"/>
    <n v="-1"/>
    <n v="-1"/>
    <n v="0"/>
    <n v="7"/>
    <n v="600"/>
    <n v="600"/>
    <n v="7"/>
    <n v="0"/>
    <x v="90"/>
    <n v="0"/>
    <n v="1"/>
    <n v="8"/>
    <n v="1"/>
    <x v="140"/>
    <n v="0.125"/>
    <n v="0"/>
    <n v="0"/>
    <n v="0"/>
    <n v="1"/>
    <n v="0"/>
    <n v="60"/>
    <n v="7"/>
    <n v="60"/>
    <n v="7"/>
    <m/>
    <m/>
    <m/>
    <n v="7"/>
    <n v="0"/>
    <n v="1"/>
    <n v="1"/>
    <n v="0"/>
    <n v="7"/>
    <n v="0"/>
    <n v="0"/>
    <n v="113"/>
    <n v="173"/>
    <n v="8"/>
    <n v="0.125"/>
    <n v="8"/>
    <n v="1"/>
    <n v="0"/>
    <n v="0"/>
    <n v="0"/>
    <n v="1"/>
    <n v="0"/>
    <n v="1"/>
    <n v="0.125"/>
    <n v="0.125"/>
    <n v="0"/>
  </r>
  <r>
    <x v="6"/>
    <s v="RUMG_a_n2000_2_30.txt"/>
    <x v="4"/>
    <x v="0"/>
    <m/>
    <m/>
    <n v="600"/>
    <m/>
    <m/>
    <m/>
    <n v="456.46556854248001"/>
    <n v="456.46556854248001"/>
    <n v="7"/>
    <n v="7"/>
    <n v="0"/>
    <n v="0"/>
    <n v="0"/>
    <n v="1"/>
    <n v="-1"/>
    <n v="-1"/>
    <n v="0"/>
    <n v="5"/>
    <n v="600"/>
    <n v="600"/>
    <n v="5"/>
    <n v="0"/>
    <x v="90"/>
    <n v="0"/>
    <n v="1"/>
    <n v="7"/>
    <n v="1"/>
    <x v="140"/>
    <n v="0.2857142857142857"/>
    <n v="0"/>
    <n v="0"/>
    <n v="0"/>
    <n v="1"/>
    <n v="0"/>
    <n v="60"/>
    <n v="6"/>
    <n v="60"/>
    <n v="6"/>
    <m/>
    <m/>
    <m/>
    <n v="6"/>
    <n v="0"/>
    <n v="1"/>
    <n v="1"/>
    <n v="0"/>
    <n v="6"/>
    <n v="0"/>
    <n v="0.16666666666666666"/>
    <n v="120"/>
    <n v="180"/>
    <n v="6"/>
    <n v="0"/>
    <n v="7"/>
    <n v="1"/>
    <n v="0"/>
    <n v="0"/>
    <n v="0"/>
    <n v="0"/>
    <n v="0"/>
    <n v="1"/>
    <n v="0.2857142857142857"/>
    <n v="0.14285714285714285"/>
    <n v="0.14285714285714285"/>
  </r>
  <r>
    <x v="6"/>
    <s v="RUMG_a_n2000_5_20.txt"/>
    <x v="4"/>
    <x v="1"/>
    <m/>
    <m/>
    <n v="600"/>
    <m/>
    <m/>
    <m/>
    <n v="736.53288674354496"/>
    <n v="600"/>
    <n v="10"/>
    <n v="10"/>
    <n v="0"/>
    <n v="0"/>
    <n v="0"/>
    <n v="1"/>
    <n v="-1"/>
    <n v="-1"/>
    <n v="0"/>
    <n v="3"/>
    <n v="600"/>
    <n v="600"/>
    <n v="3"/>
    <n v="0"/>
    <x v="90"/>
    <n v="0"/>
    <n v="1"/>
    <n v="10"/>
    <n v="1"/>
    <x v="140"/>
    <n v="0.7"/>
    <n v="0"/>
    <n v="0"/>
    <n v="0"/>
    <n v="1"/>
    <n v="0"/>
    <n v="60"/>
    <n v="11"/>
    <n v="60"/>
    <n v="12"/>
    <m/>
    <m/>
    <m/>
    <n v="11"/>
    <n v="0"/>
    <n v="1"/>
    <n v="1"/>
    <n v="0"/>
    <n v="11"/>
    <n v="0"/>
    <n v="0.72727272727272729"/>
    <n v="120"/>
    <n v="180"/>
    <n v="12"/>
    <n v="8.3333333333333329E-2"/>
    <n v="12"/>
    <n v="0"/>
    <n v="0"/>
    <n v="0"/>
    <n v="0"/>
    <n v="1"/>
    <n v="0.16666666666666666"/>
    <n v="1"/>
    <n v="0.75"/>
    <n v="8.3333333333333329E-2"/>
    <n v="0"/>
  </r>
  <r>
    <x v="6"/>
    <s v="RUMG_a_n2000_5_30.txt"/>
    <x v="4"/>
    <x v="1"/>
    <m/>
    <m/>
    <n v="600"/>
    <m/>
    <m/>
    <m/>
    <n v="615.84422516822804"/>
    <n v="600"/>
    <n v="9"/>
    <n v="9"/>
    <n v="0"/>
    <n v="0"/>
    <n v="0"/>
    <n v="1"/>
    <n v="-1"/>
    <n v="-1"/>
    <n v="0"/>
    <n v="6"/>
    <n v="600"/>
    <n v="600"/>
    <n v="6"/>
    <n v="0"/>
    <x v="90"/>
    <n v="0"/>
    <n v="1"/>
    <n v="9"/>
    <n v="1"/>
    <x v="140"/>
    <n v="0.33333333333333331"/>
    <n v="0"/>
    <n v="0"/>
    <n v="0"/>
    <n v="1"/>
    <n v="0"/>
    <n v="60"/>
    <n v="9"/>
    <n v="60"/>
    <n v="9"/>
    <m/>
    <m/>
    <m/>
    <n v="9"/>
    <n v="0"/>
    <n v="1"/>
    <n v="1"/>
    <n v="0"/>
    <n v="9"/>
    <n v="0"/>
    <n v="0.33333333333333331"/>
    <n v="120"/>
    <n v="180"/>
    <n v="10"/>
    <n v="0.1"/>
    <n v="10"/>
    <n v="0"/>
    <n v="0"/>
    <n v="0"/>
    <n v="0"/>
    <n v="1"/>
    <n v="0.1"/>
    <n v="1"/>
    <n v="0.4"/>
    <n v="0.1"/>
    <n v="0"/>
  </r>
  <r>
    <x v="5"/>
    <s v="RUMG_b_n1000_10_20.txt"/>
    <x v="3"/>
    <x v="2"/>
    <m/>
    <m/>
    <n v="600"/>
    <m/>
    <m/>
    <m/>
    <n v="719.26761937141396"/>
    <n v="600"/>
    <n v="16"/>
    <n v="16"/>
    <n v="0"/>
    <n v="0"/>
    <n v="0"/>
    <n v="1"/>
    <n v="-1"/>
    <n v="-1"/>
    <n v="0"/>
    <n v="16"/>
    <n v="600"/>
    <n v="600"/>
    <n v="16"/>
    <n v="0"/>
    <x v="90"/>
    <n v="0"/>
    <n v="1"/>
    <n v="16"/>
    <n v="1"/>
    <x v="140"/>
    <n v="0"/>
    <n v="0"/>
    <n v="0"/>
    <n v="0"/>
    <n v="1"/>
    <n v="1"/>
    <n v="60"/>
    <n v="24"/>
    <n v="60"/>
    <n v="24"/>
    <m/>
    <m/>
    <m/>
    <n v="24"/>
    <n v="0"/>
    <n v="1"/>
    <n v="1"/>
    <n v="0"/>
    <n v="24"/>
    <n v="0"/>
    <n v="0.33333333333333331"/>
    <n v="120"/>
    <n v="180"/>
    <n v="25"/>
    <n v="0.04"/>
    <n v="25"/>
    <n v="0"/>
    <n v="0"/>
    <n v="0"/>
    <n v="0"/>
    <n v="1"/>
    <n v="0.36"/>
    <n v="1"/>
    <n v="0.36"/>
    <n v="0.04"/>
    <n v="0"/>
  </r>
  <r>
    <x v="5"/>
    <s v="RUMG_b_n1000_10_30.txt"/>
    <x v="3"/>
    <x v="2"/>
    <m/>
    <m/>
    <n v="600"/>
    <m/>
    <m/>
    <m/>
    <n v="609.27957487106301"/>
    <n v="600"/>
    <n v="15"/>
    <n v="15"/>
    <n v="0"/>
    <n v="0"/>
    <n v="0"/>
    <n v="1"/>
    <n v="-1"/>
    <n v="-1"/>
    <n v="0"/>
    <n v="14"/>
    <n v="600"/>
    <n v="600"/>
    <n v="14"/>
    <n v="0"/>
    <x v="90"/>
    <n v="0"/>
    <n v="1"/>
    <n v="15"/>
    <n v="1"/>
    <x v="140"/>
    <n v="6.6666666666666666E-2"/>
    <n v="0"/>
    <n v="0"/>
    <n v="0"/>
    <n v="1"/>
    <n v="0"/>
    <n v="60"/>
    <n v="19"/>
    <n v="60"/>
    <n v="20"/>
    <m/>
    <m/>
    <m/>
    <n v="19"/>
    <n v="0"/>
    <n v="1"/>
    <n v="1"/>
    <n v="0"/>
    <n v="19"/>
    <n v="0"/>
    <n v="0.26315789473684209"/>
    <n v="120"/>
    <n v="180"/>
    <n v="20"/>
    <n v="0.05"/>
    <n v="20"/>
    <n v="0"/>
    <n v="0"/>
    <n v="0"/>
    <n v="0"/>
    <n v="1"/>
    <n v="0.25"/>
    <n v="1"/>
    <n v="0.3"/>
    <n v="0.05"/>
    <n v="0"/>
  </r>
  <r>
    <x v="6"/>
    <s v="RUMG_b_n2000_10_20.txt"/>
    <x v="4"/>
    <x v="2"/>
    <m/>
    <m/>
    <n v="600"/>
    <m/>
    <m/>
    <m/>
    <n v="682.23103833198502"/>
    <n v="600"/>
    <n v="9"/>
    <n v="9"/>
    <n v="0"/>
    <n v="0"/>
    <n v="0"/>
    <n v="1"/>
    <n v="-1"/>
    <n v="-1"/>
    <n v="0"/>
    <n v="4"/>
    <n v="600"/>
    <n v="600"/>
    <n v="4"/>
    <n v="0"/>
    <x v="90"/>
    <n v="0"/>
    <n v="1"/>
    <n v="9"/>
    <n v="1"/>
    <x v="140"/>
    <n v="0.55555555555555558"/>
    <n v="0"/>
    <n v="0"/>
    <n v="0"/>
    <n v="1"/>
    <n v="0"/>
    <n v="60"/>
    <n v="18"/>
    <n v="60"/>
    <n v="18"/>
    <m/>
    <m/>
    <m/>
    <n v="18"/>
    <n v="0"/>
    <n v="1"/>
    <n v="1"/>
    <n v="0"/>
    <n v="18"/>
    <n v="0"/>
    <n v="0.77777777777777779"/>
    <n v="120"/>
    <n v="180"/>
    <n v="19"/>
    <n v="5.2631578947368418E-2"/>
    <n v="19"/>
    <n v="0"/>
    <n v="0"/>
    <n v="0"/>
    <n v="0"/>
    <n v="1"/>
    <n v="0.52631578947368418"/>
    <n v="1"/>
    <n v="0.78947368421052633"/>
    <n v="5.2631578947368418E-2"/>
    <n v="0"/>
  </r>
  <r>
    <x v="6"/>
    <s v="RUMG_b_n2000_10_30.txt"/>
    <x v="4"/>
    <x v="2"/>
    <m/>
    <m/>
    <n v="600"/>
    <m/>
    <m/>
    <m/>
    <n v="698.906170129776"/>
    <n v="600"/>
    <n v="9"/>
    <n v="9"/>
    <n v="0"/>
    <n v="0"/>
    <n v="0"/>
    <n v="1"/>
    <n v="-1"/>
    <n v="-1"/>
    <n v="0"/>
    <n v="4"/>
    <n v="600"/>
    <n v="600"/>
    <n v="4"/>
    <n v="0"/>
    <x v="90"/>
    <n v="0"/>
    <n v="1"/>
    <n v="9"/>
    <n v="1"/>
    <x v="140"/>
    <n v="0.55555555555555558"/>
    <n v="0"/>
    <n v="0"/>
    <n v="0"/>
    <n v="1"/>
    <n v="0"/>
    <n v="60"/>
    <n v="15"/>
    <n v="60"/>
    <n v="15"/>
    <m/>
    <m/>
    <m/>
    <n v="15"/>
    <n v="0"/>
    <n v="1"/>
    <n v="1"/>
    <n v="0"/>
    <n v="15"/>
    <n v="0"/>
    <n v="0.73333333333333328"/>
    <n v="120"/>
    <n v="180"/>
    <n v="15"/>
    <n v="0"/>
    <n v="15"/>
    <n v="0"/>
    <n v="0"/>
    <n v="0"/>
    <n v="1"/>
    <n v="1"/>
    <n v="0.4"/>
    <n v="1"/>
    <n v="0.73333333333333328"/>
    <n v="0"/>
    <n v="0"/>
  </r>
  <r>
    <x v="6"/>
    <s v="RUMG_b_n2000_2_20.txt"/>
    <x v="4"/>
    <x v="0"/>
    <m/>
    <m/>
    <n v="600"/>
    <m/>
    <m/>
    <m/>
    <n v="676.22318744659401"/>
    <n v="600"/>
    <n v="10"/>
    <n v="10"/>
    <n v="0"/>
    <n v="0"/>
    <n v="0"/>
    <n v="1"/>
    <n v="-1"/>
    <n v="-1"/>
    <n v="0"/>
    <n v="7"/>
    <n v="600"/>
    <n v="600"/>
    <n v="7"/>
    <n v="0"/>
    <x v="90"/>
    <n v="0"/>
    <n v="1"/>
    <n v="10"/>
    <n v="1"/>
    <x v="140"/>
    <n v="0.3"/>
    <n v="0"/>
    <n v="0"/>
    <n v="0"/>
    <n v="1"/>
    <n v="0"/>
    <n v="60"/>
    <n v="9"/>
    <n v="60"/>
    <n v="9"/>
    <m/>
    <m/>
    <m/>
    <n v="9"/>
    <n v="0"/>
    <n v="1"/>
    <n v="1"/>
    <n v="0"/>
    <n v="9"/>
    <n v="0"/>
    <n v="0.22222222222222221"/>
    <n v="120"/>
    <n v="180"/>
    <n v="10"/>
    <n v="0.1"/>
    <n v="10"/>
    <n v="1"/>
    <n v="0"/>
    <n v="0"/>
    <n v="0"/>
    <n v="1"/>
    <n v="0"/>
    <n v="1"/>
    <n v="0.3"/>
    <n v="0.1"/>
    <n v="0"/>
  </r>
  <r>
    <x v="6"/>
    <s v="RUMG_b_n2000_2_30.txt"/>
    <x v="4"/>
    <x v="0"/>
    <m/>
    <m/>
    <n v="600"/>
    <m/>
    <m/>
    <m/>
    <n v="661.73364973068203"/>
    <n v="600"/>
    <n v="8"/>
    <n v="8"/>
    <n v="0"/>
    <n v="0"/>
    <n v="0"/>
    <n v="1"/>
    <n v="-1"/>
    <n v="-1"/>
    <n v="0"/>
    <n v="4"/>
    <n v="600"/>
    <n v="600"/>
    <n v="4"/>
    <n v="0"/>
    <x v="90"/>
    <n v="0"/>
    <n v="1"/>
    <n v="8"/>
    <n v="1"/>
    <x v="140"/>
    <n v="0.5"/>
    <n v="0"/>
    <n v="0"/>
    <n v="0"/>
    <n v="1"/>
    <n v="0"/>
    <n v="60"/>
    <n v="7"/>
    <n v="60"/>
    <n v="7"/>
    <m/>
    <m/>
    <m/>
    <n v="7"/>
    <n v="0"/>
    <n v="1"/>
    <n v="1"/>
    <n v="0"/>
    <n v="7"/>
    <n v="0"/>
    <n v="0.42857142857142855"/>
    <n v="83"/>
    <n v="143"/>
    <n v="8"/>
    <n v="0.125"/>
    <n v="8"/>
    <n v="1"/>
    <n v="0"/>
    <n v="0"/>
    <n v="0"/>
    <n v="1"/>
    <n v="0"/>
    <n v="1"/>
    <n v="0.5"/>
    <n v="0.125"/>
    <n v="0"/>
  </r>
  <r>
    <x v="6"/>
    <s v="RUMG_b_n2000_5_20.txt"/>
    <x v="4"/>
    <x v="1"/>
    <m/>
    <m/>
    <n v="600"/>
    <m/>
    <m/>
    <m/>
    <n v="611.12754344940095"/>
    <n v="600"/>
    <n v="10"/>
    <n v="10"/>
    <n v="0"/>
    <n v="0"/>
    <n v="0"/>
    <n v="1"/>
    <n v="-1"/>
    <n v="-1"/>
    <n v="0"/>
    <n v="5"/>
    <n v="600"/>
    <n v="600"/>
    <n v="5"/>
    <n v="0"/>
    <x v="90"/>
    <n v="0"/>
    <n v="1"/>
    <n v="10"/>
    <n v="1"/>
    <x v="140"/>
    <n v="0.5"/>
    <n v="0"/>
    <n v="0"/>
    <n v="0"/>
    <n v="1"/>
    <n v="0"/>
    <n v="60"/>
    <n v="14"/>
    <n v="60"/>
    <n v="14"/>
    <m/>
    <m/>
    <m/>
    <n v="14"/>
    <n v="0"/>
    <n v="1"/>
    <n v="1"/>
    <n v="0"/>
    <n v="14"/>
    <n v="0"/>
    <n v="0.6428571428571429"/>
    <n v="120"/>
    <n v="180"/>
    <n v="15"/>
    <n v="6.6666666666666666E-2"/>
    <n v="15"/>
    <n v="0"/>
    <n v="0"/>
    <n v="0"/>
    <n v="0"/>
    <n v="1"/>
    <n v="0.33333333333333331"/>
    <n v="1"/>
    <n v="0.66666666666666663"/>
    <n v="6.6666666666666666E-2"/>
    <n v="0"/>
  </r>
  <r>
    <x v="6"/>
    <s v="RUMG_b_n2000_5_30.txt"/>
    <x v="4"/>
    <x v="1"/>
    <m/>
    <m/>
    <n v="600"/>
    <m/>
    <m/>
    <m/>
    <n v="620.89345812797501"/>
    <n v="600"/>
    <n v="10"/>
    <n v="10"/>
    <n v="0"/>
    <n v="0"/>
    <n v="0"/>
    <n v="1"/>
    <n v="-1"/>
    <n v="-1"/>
    <n v="0"/>
    <n v="4"/>
    <n v="600"/>
    <n v="600"/>
    <n v="4"/>
    <n v="0"/>
    <x v="90"/>
    <n v="0"/>
    <n v="1"/>
    <n v="10"/>
    <n v="1"/>
    <x v="140"/>
    <n v="0.6"/>
    <n v="0"/>
    <n v="0"/>
    <n v="0"/>
    <n v="1"/>
    <n v="0"/>
    <n v="60"/>
    <n v="11"/>
    <n v="60"/>
    <n v="11"/>
    <m/>
    <m/>
    <m/>
    <n v="11"/>
    <n v="0"/>
    <n v="1"/>
    <n v="1"/>
    <n v="0"/>
    <n v="11"/>
    <n v="0"/>
    <n v="0.63636363636363635"/>
    <n v="120"/>
    <n v="180"/>
    <n v="12"/>
    <n v="8.3333333333333329E-2"/>
    <n v="12"/>
    <n v="0"/>
    <n v="0"/>
    <n v="0"/>
    <n v="0"/>
    <n v="1"/>
    <n v="0.16666666666666666"/>
    <n v="1"/>
    <n v="0.66666666666666663"/>
    <n v="8.3333333333333329E-2"/>
    <n v="0"/>
  </r>
  <r>
    <x v="5"/>
    <s v="RUMG_c_n1000_10_20.txt"/>
    <x v="3"/>
    <x v="2"/>
    <m/>
    <m/>
    <n v="600"/>
    <m/>
    <m/>
    <m/>
    <n v="680.32449889182999"/>
    <n v="600"/>
    <n v="16"/>
    <n v="16"/>
    <n v="0"/>
    <n v="0"/>
    <n v="0"/>
    <n v="1"/>
    <n v="-1"/>
    <n v="-1"/>
    <n v="0"/>
    <n v="18"/>
    <n v="600"/>
    <n v="600"/>
    <n v="18"/>
    <n v="0"/>
    <x v="90"/>
    <n v="0"/>
    <n v="1"/>
    <n v="18"/>
    <n v="1"/>
    <x v="140"/>
    <n v="0"/>
    <n v="0.1111111111111111"/>
    <n v="0"/>
    <n v="0"/>
    <n v="0"/>
    <n v="1"/>
    <n v="60"/>
    <n v="25"/>
    <n v="60"/>
    <n v="25"/>
    <m/>
    <m/>
    <m/>
    <n v="25"/>
    <n v="0"/>
    <n v="1"/>
    <n v="1"/>
    <n v="0"/>
    <n v="25"/>
    <n v="0"/>
    <n v="0.28000000000000003"/>
    <n v="120"/>
    <n v="180"/>
    <n v="25"/>
    <n v="0"/>
    <n v="25"/>
    <n v="0"/>
    <n v="0"/>
    <n v="0"/>
    <n v="1"/>
    <n v="1"/>
    <n v="0.36"/>
    <n v="1"/>
    <n v="0.28000000000000003"/>
    <n v="0"/>
    <n v="0"/>
  </r>
  <r>
    <x v="5"/>
    <s v="RUMG_c_n1000_10_30.txt"/>
    <x v="3"/>
    <x v="2"/>
    <m/>
    <m/>
    <n v="600"/>
    <m/>
    <m/>
    <m/>
    <n v="701.81176877021699"/>
    <n v="600"/>
    <n v="16"/>
    <n v="16"/>
    <n v="0"/>
    <n v="0"/>
    <n v="0"/>
    <n v="1"/>
    <n v="-1"/>
    <n v="-1"/>
    <n v="0"/>
    <n v="15"/>
    <n v="600"/>
    <n v="600"/>
    <n v="15"/>
    <n v="0"/>
    <x v="90"/>
    <n v="0"/>
    <n v="1"/>
    <n v="16"/>
    <n v="1"/>
    <x v="140"/>
    <n v="6.25E-2"/>
    <n v="0"/>
    <n v="0"/>
    <n v="0"/>
    <n v="1"/>
    <n v="0"/>
    <n v="60"/>
    <n v="20"/>
    <n v="60"/>
    <n v="20"/>
    <m/>
    <m/>
    <m/>
    <n v="20"/>
    <n v="0"/>
    <n v="1"/>
    <n v="1"/>
    <n v="0"/>
    <n v="20"/>
    <n v="0"/>
    <n v="0.25"/>
    <n v="120"/>
    <n v="180"/>
    <n v="20"/>
    <n v="0"/>
    <n v="20"/>
    <n v="0"/>
    <n v="0"/>
    <n v="0"/>
    <n v="1"/>
    <n v="1"/>
    <n v="0.2"/>
    <n v="1"/>
    <n v="0.25"/>
    <n v="0"/>
    <n v="0"/>
  </r>
  <r>
    <x v="6"/>
    <s v="RUMG_c_n2000_10_20.txt"/>
    <x v="4"/>
    <x v="2"/>
    <m/>
    <m/>
    <n v="600"/>
    <m/>
    <m/>
    <m/>
    <n v="680.56894063949505"/>
    <n v="600"/>
    <n v="10"/>
    <n v="10"/>
    <n v="0"/>
    <n v="0"/>
    <n v="0"/>
    <n v="1"/>
    <n v="-1"/>
    <n v="-1"/>
    <n v="0"/>
    <n v="7"/>
    <n v="600"/>
    <n v="600"/>
    <n v="7"/>
    <n v="0"/>
    <x v="90"/>
    <n v="0"/>
    <n v="1"/>
    <n v="10"/>
    <n v="1"/>
    <x v="140"/>
    <n v="0.3"/>
    <n v="0"/>
    <n v="0"/>
    <n v="0"/>
    <n v="1"/>
    <n v="0"/>
    <n v="60"/>
    <n v="19"/>
    <n v="60"/>
    <n v="19"/>
    <m/>
    <m/>
    <m/>
    <n v="19"/>
    <n v="0"/>
    <n v="1"/>
    <n v="1"/>
    <n v="0"/>
    <n v="19"/>
    <n v="0"/>
    <n v="0.63157894736842102"/>
    <n v="120"/>
    <n v="180"/>
    <n v="19"/>
    <n v="0"/>
    <n v="19"/>
    <n v="0"/>
    <n v="0"/>
    <n v="0"/>
    <n v="1"/>
    <n v="1"/>
    <n v="0.47368421052631576"/>
    <n v="1"/>
    <n v="0.63157894736842102"/>
    <n v="0"/>
    <n v="0"/>
  </r>
  <r>
    <x v="6"/>
    <s v="RUMG_c_n2000_10_30.txt"/>
    <x v="4"/>
    <x v="2"/>
    <m/>
    <m/>
    <n v="600"/>
    <m/>
    <m/>
    <m/>
    <n v="727.95890927314701"/>
    <n v="600"/>
    <n v="10"/>
    <n v="10"/>
    <n v="0"/>
    <n v="0"/>
    <n v="0"/>
    <n v="1"/>
    <n v="-1"/>
    <n v="-1"/>
    <n v="0"/>
    <n v="4"/>
    <n v="600"/>
    <n v="600"/>
    <n v="4"/>
    <n v="0"/>
    <x v="90"/>
    <n v="0"/>
    <n v="1"/>
    <n v="10"/>
    <n v="1"/>
    <x v="140"/>
    <n v="0.6"/>
    <n v="0"/>
    <n v="0"/>
    <n v="0"/>
    <n v="1"/>
    <n v="0"/>
    <n v="60"/>
    <n v="16"/>
    <n v="60"/>
    <n v="16"/>
    <m/>
    <m/>
    <m/>
    <n v="16"/>
    <n v="0"/>
    <n v="1"/>
    <n v="1"/>
    <n v="0"/>
    <n v="16"/>
    <n v="0"/>
    <n v="0.75"/>
    <n v="120"/>
    <n v="180"/>
    <n v="16"/>
    <n v="0"/>
    <n v="16"/>
    <n v="0"/>
    <n v="0"/>
    <n v="0"/>
    <n v="1"/>
    <n v="1"/>
    <n v="0.375"/>
    <n v="1"/>
    <n v="0.75"/>
    <n v="0"/>
    <n v="0"/>
  </r>
  <r>
    <x v="6"/>
    <s v="RUMG_c_n2000_2_20.txt"/>
    <x v="4"/>
    <x v="0"/>
    <m/>
    <m/>
    <n v="600"/>
    <m/>
    <m/>
    <m/>
    <n v="662.94451069831803"/>
    <n v="600"/>
    <n v="11"/>
    <n v="11"/>
    <n v="0"/>
    <n v="0"/>
    <n v="0"/>
    <n v="1"/>
    <n v="-1"/>
    <n v="-1"/>
    <n v="0"/>
    <n v="7"/>
    <n v="600"/>
    <n v="600"/>
    <n v="7"/>
    <n v="0"/>
    <x v="90"/>
    <n v="0"/>
    <n v="1"/>
    <n v="11"/>
    <n v="1"/>
    <x v="140"/>
    <n v="0.36363636363636365"/>
    <n v="0"/>
    <n v="0"/>
    <n v="0"/>
    <n v="1"/>
    <n v="0"/>
    <n v="60"/>
    <n v="10"/>
    <n v="60"/>
    <n v="10"/>
    <m/>
    <m/>
    <m/>
    <n v="10"/>
    <n v="0"/>
    <n v="1"/>
    <n v="1"/>
    <n v="0"/>
    <n v="10"/>
    <n v="0"/>
    <n v="0.3"/>
    <n v="120"/>
    <n v="180"/>
    <n v="11"/>
    <n v="9.0909090909090912E-2"/>
    <n v="11"/>
    <n v="1"/>
    <n v="0"/>
    <n v="0"/>
    <n v="0"/>
    <n v="1"/>
    <n v="0"/>
    <n v="1"/>
    <n v="0.36363636363636365"/>
    <n v="9.0909090909090912E-2"/>
    <n v="0"/>
  </r>
  <r>
    <x v="6"/>
    <s v="RUMG_c_n2000_2_30.txt"/>
    <x v="4"/>
    <x v="0"/>
    <m/>
    <m/>
    <n v="600"/>
    <m/>
    <m/>
    <m/>
    <n v="649.73708295822098"/>
    <n v="600"/>
    <n v="9"/>
    <n v="9"/>
    <n v="0"/>
    <n v="0"/>
    <n v="0"/>
    <n v="1"/>
    <n v="-1"/>
    <n v="-1"/>
    <n v="0"/>
    <n v="5"/>
    <n v="600"/>
    <n v="600"/>
    <n v="5"/>
    <n v="0"/>
    <x v="90"/>
    <n v="0"/>
    <n v="1"/>
    <n v="9"/>
    <n v="1"/>
    <x v="140"/>
    <n v="0.44444444444444442"/>
    <n v="0"/>
    <n v="0"/>
    <n v="0"/>
    <n v="1"/>
    <n v="0"/>
    <n v="60"/>
    <n v="8"/>
    <n v="60"/>
    <n v="8"/>
    <m/>
    <m/>
    <m/>
    <n v="8"/>
    <n v="0"/>
    <n v="1"/>
    <n v="1"/>
    <n v="0"/>
    <n v="8"/>
    <n v="0"/>
    <n v="0.375"/>
    <n v="87"/>
    <n v="147"/>
    <n v="9"/>
    <n v="0.1111111111111111"/>
    <n v="9"/>
    <n v="1"/>
    <n v="0"/>
    <n v="0"/>
    <n v="0"/>
    <n v="1"/>
    <n v="0"/>
    <n v="1"/>
    <n v="0.44444444444444442"/>
    <n v="0.1111111111111111"/>
    <n v="0"/>
  </r>
  <r>
    <x v="6"/>
    <s v="RUMG_c_n2000_5_20.txt"/>
    <x v="4"/>
    <x v="1"/>
    <m/>
    <m/>
    <n v="600"/>
    <m/>
    <m/>
    <m/>
    <n v="651.91283130645695"/>
    <n v="600"/>
    <n v="11"/>
    <n v="11"/>
    <n v="0"/>
    <n v="0"/>
    <n v="0"/>
    <n v="1"/>
    <n v="-1"/>
    <n v="-1"/>
    <n v="0"/>
    <n v="6"/>
    <n v="600"/>
    <n v="600"/>
    <n v="6"/>
    <n v="0"/>
    <x v="90"/>
    <n v="0"/>
    <n v="1"/>
    <n v="11"/>
    <n v="1"/>
    <x v="140"/>
    <n v="0.45454545454545453"/>
    <n v="0"/>
    <n v="0"/>
    <n v="0"/>
    <n v="1"/>
    <n v="0"/>
    <n v="60"/>
    <n v="15"/>
    <n v="60"/>
    <n v="15"/>
    <m/>
    <m/>
    <m/>
    <n v="15"/>
    <n v="0"/>
    <n v="1"/>
    <n v="1"/>
    <n v="0"/>
    <n v="15"/>
    <n v="0"/>
    <n v="0.6"/>
    <n v="120"/>
    <n v="180"/>
    <n v="16"/>
    <n v="6.25E-2"/>
    <n v="16"/>
    <n v="0"/>
    <n v="0"/>
    <n v="0"/>
    <n v="0"/>
    <n v="1"/>
    <n v="0.3125"/>
    <n v="1"/>
    <n v="0.625"/>
    <n v="6.25E-2"/>
    <n v="0"/>
  </r>
  <r>
    <x v="6"/>
    <s v="RUMG_c_n2000_5_30.txt"/>
    <x v="4"/>
    <x v="1"/>
    <m/>
    <m/>
    <n v="600"/>
    <m/>
    <m/>
    <m/>
    <n v="676.525730609893"/>
    <n v="600"/>
    <n v="10"/>
    <n v="10"/>
    <n v="0"/>
    <n v="0"/>
    <n v="0"/>
    <n v="1"/>
    <n v="-1"/>
    <n v="-1"/>
    <n v="0"/>
    <n v="7"/>
    <n v="600"/>
    <n v="600"/>
    <n v="7"/>
    <n v="0"/>
    <x v="90"/>
    <n v="0"/>
    <n v="1"/>
    <n v="10"/>
    <n v="1"/>
    <x v="140"/>
    <n v="0.3"/>
    <n v="0"/>
    <n v="0"/>
    <n v="0"/>
    <n v="1"/>
    <n v="0"/>
    <n v="60"/>
    <n v="12"/>
    <n v="60"/>
    <n v="12"/>
    <m/>
    <m/>
    <m/>
    <n v="12"/>
    <n v="0"/>
    <n v="1"/>
    <n v="1"/>
    <n v="0"/>
    <n v="12"/>
    <n v="0"/>
    <n v="0.41666666666666669"/>
    <n v="120"/>
    <n v="180"/>
    <n v="13"/>
    <n v="7.6923076923076927E-2"/>
    <n v="13"/>
    <n v="0"/>
    <n v="0"/>
    <n v="0"/>
    <n v="0"/>
    <n v="1"/>
    <n v="0.23076923076923078"/>
    <n v="1"/>
    <n v="0.46153846153846156"/>
    <n v="7.6923076923076927E-2"/>
    <n v="0"/>
  </r>
  <r>
    <x v="7"/>
    <m/>
    <x v="5"/>
    <x v="3"/>
    <m/>
    <m/>
    <m/>
    <m/>
    <m/>
    <m/>
    <m/>
    <m/>
    <m/>
    <m/>
    <m/>
    <m/>
    <m/>
    <m/>
    <m/>
    <m/>
    <m/>
    <m/>
    <m/>
    <m/>
    <m/>
    <m/>
    <x v="91"/>
    <m/>
    <m/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x v="5"/>
    <x v="3"/>
    <m/>
    <m/>
    <m/>
    <m/>
    <m/>
    <m/>
    <m/>
    <m/>
    <m/>
    <m/>
    <m/>
    <m/>
    <m/>
    <m/>
    <m/>
    <m/>
    <m/>
    <m/>
    <m/>
    <m/>
    <m/>
    <m/>
    <x v="91"/>
    <m/>
    <m/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x v="5"/>
    <x v="3"/>
    <m/>
    <m/>
    <m/>
    <m/>
    <m/>
    <m/>
    <m/>
    <m/>
    <m/>
    <m/>
    <m/>
    <m/>
    <m/>
    <m/>
    <m/>
    <m/>
    <m/>
    <m/>
    <m/>
    <m/>
    <m/>
    <m/>
    <x v="91"/>
    <m/>
    <m/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x v="5"/>
    <x v="3"/>
    <m/>
    <m/>
    <m/>
    <m/>
    <m/>
    <m/>
    <m/>
    <m/>
    <m/>
    <m/>
    <m/>
    <m/>
    <m/>
    <m/>
    <m/>
    <m/>
    <m/>
    <m/>
    <m/>
    <m/>
    <m/>
    <m/>
    <x v="91"/>
    <m/>
    <m/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61B02-3FB7-4B02-81E4-3DA2E6C1AD1B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C10" firstHeaderRow="0" firstDataRow="1" firstDataCol="1" rowPageCount="1" colPageCount="1"/>
  <pivotFields count="68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dataField="1" multipleItemSelectionAllowed="1" showAll="0">
      <items count="93">
        <item x="0"/>
        <item x="14"/>
        <item x="9"/>
        <item x="24"/>
        <item x="17"/>
        <item x="50"/>
        <item x="21"/>
        <item x="7"/>
        <item x="23"/>
        <item x="3"/>
        <item x="15"/>
        <item x="10"/>
        <item x="49"/>
        <item x="11"/>
        <item x="12"/>
        <item x="6"/>
        <item x="75"/>
        <item x="20"/>
        <item x="4"/>
        <item x="19"/>
        <item x="33"/>
        <item x="18"/>
        <item x="8"/>
        <item x="27"/>
        <item x="1"/>
        <item x="13"/>
        <item x="16"/>
        <item x="5"/>
        <item x="2"/>
        <item x="22"/>
        <item x="67"/>
        <item x="77"/>
        <item x="57"/>
        <item x="32"/>
        <item x="78"/>
        <item x="74"/>
        <item x="76"/>
        <item x="61"/>
        <item x="51"/>
        <item x="65"/>
        <item x="79"/>
        <item x="35"/>
        <item x="38"/>
        <item x="52"/>
        <item x="42"/>
        <item x="39"/>
        <item x="47"/>
        <item x="34"/>
        <item x="66"/>
        <item x="48"/>
        <item x="30"/>
        <item x="73"/>
        <item x="59"/>
        <item x="44"/>
        <item x="37"/>
        <item x="40"/>
        <item x="80"/>
        <item x="60"/>
        <item x="64"/>
        <item x="31"/>
        <item x="36"/>
        <item x="71"/>
        <item x="55"/>
        <item x="70"/>
        <item x="69"/>
        <item x="63"/>
        <item x="28"/>
        <item x="54"/>
        <item x="41"/>
        <item x="46"/>
        <item x="26"/>
        <item x="87"/>
        <item x="45"/>
        <item x="29"/>
        <item x="62"/>
        <item x="72"/>
        <item x="83"/>
        <item x="82"/>
        <item x="56"/>
        <item x="25"/>
        <item x="68"/>
        <item x="53"/>
        <item x="43"/>
        <item x="86"/>
        <item x="58"/>
        <item x="84"/>
        <item x="88"/>
        <item x="89"/>
        <item x="85"/>
        <item x="81"/>
        <item h="1" x="90"/>
        <item x="91"/>
        <item t="default"/>
      </items>
    </pivotField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6" hier="-1"/>
  </pageFields>
  <dataFields count="2">
    <dataField name="Suma de DEV Sayah vs Chained" fld="26" baseField="0" baseItem="0"/>
    <dataField name="Suma de DEV Chained" fld="25" baseField="0" baseItem="0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B7C0-8618-4C12-AE76-4F052A646D90}">
  <sheetPr filterMode="1"/>
  <dimension ref="A1:BP238"/>
  <sheetViews>
    <sheetView tabSelected="1" topLeftCell="Q1" zoomScaleNormal="100" workbookViewId="0">
      <selection activeCell="AA1" sqref="AA1"/>
    </sheetView>
  </sheetViews>
  <sheetFormatPr baseColWidth="10" defaultRowHeight="14.4" x14ac:dyDescent="0.3"/>
  <cols>
    <col min="1" max="1" width="30.33203125" customWidth="1"/>
    <col min="2" max="3" width="31.109375" customWidth="1"/>
    <col min="4" max="4" width="22.77734375" customWidth="1"/>
    <col min="5" max="41" width="11.5546875" customWidth="1"/>
    <col min="42" max="42" width="14.44140625" customWidth="1"/>
    <col min="43" max="44" width="11.5546875" style="5" customWidth="1"/>
    <col min="45" max="46" width="18.44140625" customWidth="1"/>
    <col min="47" max="47" width="25.88671875" customWidth="1"/>
    <col min="48" max="53" width="11.5546875" customWidth="1"/>
    <col min="54" max="54" width="11.5546875" style="19" customWidth="1"/>
    <col min="55" max="55" width="11.5546875" style="12" customWidth="1"/>
    <col min="57" max="57" width="16.109375" customWidth="1"/>
    <col min="58" max="58" width="41.44140625" customWidth="1"/>
    <col min="59" max="60" width="27.109375" customWidth="1"/>
    <col min="61" max="61" width="29.21875" customWidth="1"/>
    <col min="62" max="63" width="22.33203125" customWidth="1"/>
    <col min="64" max="66" width="11.5546875" customWidth="1"/>
    <col min="67" max="67" width="14.6640625" bestFit="1" customWidth="1"/>
  </cols>
  <sheetData>
    <row r="1" spans="1:68" x14ac:dyDescent="0.3">
      <c r="A1" t="s">
        <v>279</v>
      </c>
      <c r="B1" t="s">
        <v>0</v>
      </c>
      <c r="C1" t="s">
        <v>345</v>
      </c>
      <c r="D1" t="s">
        <v>300</v>
      </c>
      <c r="E1" t="s">
        <v>320</v>
      </c>
      <c r="F1" t="s">
        <v>323</v>
      </c>
      <c r="G1" t="s">
        <v>351</v>
      </c>
      <c r="H1" t="s">
        <v>324</v>
      </c>
      <c r="I1" t="s">
        <v>322</v>
      </c>
      <c r="J1" t="s">
        <v>325</v>
      </c>
      <c r="K1" t="s">
        <v>327</v>
      </c>
      <c r="L1" t="s">
        <v>352</v>
      </c>
      <c r="M1" t="s">
        <v>326</v>
      </c>
      <c r="N1" t="s">
        <v>328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329</v>
      </c>
      <c r="V1" t="s">
        <v>291</v>
      </c>
      <c r="W1" t="s">
        <v>310</v>
      </c>
      <c r="X1" t="s">
        <v>353</v>
      </c>
      <c r="Y1" t="s">
        <v>293</v>
      </c>
      <c r="Z1" t="s">
        <v>295</v>
      </c>
      <c r="AA1" t="s">
        <v>296</v>
      </c>
      <c r="AB1" t="s">
        <v>294</v>
      </c>
      <c r="AC1" t="s">
        <v>292</v>
      </c>
      <c r="AD1" t="s">
        <v>311</v>
      </c>
      <c r="AE1" t="s">
        <v>332</v>
      </c>
      <c r="AF1" t="s">
        <v>333</v>
      </c>
      <c r="AG1" t="s">
        <v>312</v>
      </c>
      <c r="AH1" t="s">
        <v>331</v>
      </c>
      <c r="AI1" t="s">
        <v>313</v>
      </c>
      <c r="AJ1" t="s">
        <v>314</v>
      </c>
      <c r="AK1" t="s">
        <v>340</v>
      </c>
      <c r="AL1" t="s">
        <v>315</v>
      </c>
      <c r="AM1" t="s">
        <v>1</v>
      </c>
      <c r="AN1" t="s">
        <v>2</v>
      </c>
      <c r="AO1" t="s">
        <v>3</v>
      </c>
      <c r="AP1" t="s">
        <v>4</v>
      </c>
      <c r="AQ1" s="5" t="s">
        <v>56</v>
      </c>
      <c r="AR1" s="5" t="s">
        <v>57</v>
      </c>
      <c r="AS1" t="s">
        <v>58</v>
      </c>
      <c r="AT1" t="s">
        <v>301</v>
      </c>
      <c r="AU1" t="s">
        <v>302</v>
      </c>
      <c r="AV1" t="s">
        <v>303</v>
      </c>
      <c r="AW1" t="s">
        <v>304</v>
      </c>
      <c r="AX1" t="s">
        <v>305</v>
      </c>
      <c r="AY1" t="s">
        <v>297</v>
      </c>
      <c r="AZ1" t="s">
        <v>298</v>
      </c>
      <c r="BA1" t="s">
        <v>299</v>
      </c>
      <c r="BB1" s="19" t="s">
        <v>354</v>
      </c>
      <c r="BC1" s="12" t="s">
        <v>355</v>
      </c>
      <c r="BD1" t="s">
        <v>318</v>
      </c>
      <c r="BE1" t="s">
        <v>319</v>
      </c>
      <c r="BF1" t="s">
        <v>334</v>
      </c>
      <c r="BG1" t="s">
        <v>350</v>
      </c>
      <c r="BH1" t="s">
        <v>306</v>
      </c>
      <c r="BI1" t="s">
        <v>307</v>
      </c>
      <c r="BJ1" t="s">
        <v>308</v>
      </c>
      <c r="BK1" t="s">
        <v>335</v>
      </c>
      <c r="BL1" t="s">
        <v>348</v>
      </c>
      <c r="BM1" t="s">
        <v>349</v>
      </c>
      <c r="BN1" t="s">
        <v>309</v>
      </c>
      <c r="BO1" t="s">
        <v>288</v>
      </c>
      <c r="BP1" s="17" t="s">
        <v>336</v>
      </c>
    </row>
    <row r="2" spans="1:68" hidden="1" x14ac:dyDescent="0.3">
      <c r="A2" t="s">
        <v>49</v>
      </c>
      <c r="B2" t="s">
        <v>5</v>
      </c>
      <c r="C2">
        <v>50</v>
      </c>
      <c r="D2">
        <f>IF(ISNUMBER(SEARCH("_2_",B2)),2,IF(ISNUMBER(SEARCH("_5_",B2)),5,10))</f>
        <v>2</v>
      </c>
      <c r="F2">
        <v>0.96114444732666005</v>
      </c>
      <c r="G2">
        <f>MIN(600,F2)</f>
        <v>0.96114444732666005</v>
      </c>
      <c r="H2">
        <v>161.30000000000001</v>
      </c>
      <c r="I2">
        <v>2.6825821399688698</v>
      </c>
      <c r="J2">
        <v>161.30000000000001</v>
      </c>
      <c r="K2">
        <v>5.10988020896911</v>
      </c>
      <c r="L2">
        <f>MIN(600,K2)</f>
        <v>5.10988020896911</v>
      </c>
      <c r="M2">
        <v>161.30000000000001</v>
      </c>
      <c r="N2">
        <f>MAX(H2,J2,M2)</f>
        <v>161.30000000000001</v>
      </c>
      <c r="O2">
        <f t="shared" ref="O2:O65" si="0">IF(N2=H2,1,0)</f>
        <v>1</v>
      </c>
      <c r="P2">
        <f>IF(N2=J2,1,0)</f>
        <v>1</v>
      </c>
      <c r="Q2">
        <f t="shared" ref="Q2:Q65" si="1">IF(F2&lt;600,1,0)</f>
        <v>1</v>
      </c>
      <c r="R2">
        <f>IF(I2&lt;600,1,0)</f>
        <v>1</v>
      </c>
      <c r="S2" s="5">
        <f t="shared" ref="S2:S65" si="2">(H2-N2)/N2</f>
        <v>0</v>
      </c>
      <c r="T2" s="5">
        <f>(J2-N2)/N2</f>
        <v>0</v>
      </c>
      <c r="U2" s="5">
        <f>(M2-N2)/N2</f>
        <v>0</v>
      </c>
      <c r="V2">
        <v>157.19999999999999</v>
      </c>
      <c r="W2" s="11">
        <v>1.1769430637359599</v>
      </c>
      <c r="X2" s="11">
        <f>MIN(W2,600)</f>
        <v>1.1769430637359599</v>
      </c>
      <c r="Y2">
        <f t="shared" ref="Y2:Y65" si="3">MAX(H2,V2)</f>
        <v>161.30000000000001</v>
      </c>
      <c r="Z2" s="5">
        <f>(Y2-V2)/Y2</f>
        <v>2.541847489150665E-2</v>
      </c>
      <c r="AA2" s="5">
        <f>(Y2-H2)/Y2</f>
        <v>0</v>
      </c>
      <c r="AB2">
        <f t="shared" ref="AB2:AB65" si="4">IF(H2=Y2,1,0)</f>
        <v>1</v>
      </c>
      <c r="AC2">
        <f t="shared" ref="AC2:AC65" si="5">IF(V2=Y2,1,0)</f>
        <v>0</v>
      </c>
      <c r="AD2">
        <f>MAX(H2,J2,V2,M2)</f>
        <v>161.30000000000001</v>
      </c>
      <c r="AE2" s="5">
        <f>(AD2-H2)/AD2</f>
        <v>0</v>
      </c>
      <c r="AF2" s="5">
        <f>(AD2-J2)/AD2</f>
        <v>0</v>
      </c>
      <c r="AG2" s="5">
        <f>(AD2-V2)/AD2</f>
        <v>2.541847489150665E-2</v>
      </c>
      <c r="AH2" s="5">
        <f>(AD2-M2)/AD2</f>
        <v>0</v>
      </c>
      <c r="AI2">
        <f>IF(AD2=H2,1,0)</f>
        <v>1</v>
      </c>
      <c r="AJ2">
        <f>IF(AD2=J2,1,0)</f>
        <v>1</v>
      </c>
      <c r="AK2">
        <f>IF(AD2=M2,1,0)</f>
        <v>1</v>
      </c>
      <c r="AL2">
        <f>IF(AD2=V2,1,0)</f>
        <v>0</v>
      </c>
      <c r="AM2">
        <v>60</v>
      </c>
      <c r="AN2">
        <v>161.30000000000001</v>
      </c>
      <c r="AO2">
        <v>5</v>
      </c>
      <c r="AP2">
        <v>161.30000000000001</v>
      </c>
      <c r="AQ2" s="5">
        <f t="shared" ref="AQ2:AQ65" si="6">(N2-AN2)/N2</f>
        <v>0</v>
      </c>
      <c r="AR2" s="5">
        <f t="shared" ref="AR2:AR65" si="7">(N2-AP2)/N2</f>
        <v>0</v>
      </c>
      <c r="AS2" t="str">
        <f>IF(AQ2&lt;AR2,"Bias",IF(AQ2&gt;AR2,"BiasByGroup","Igual"))</f>
        <v>Igual</v>
      </c>
      <c r="AT2">
        <f t="shared" ref="AT2:AT65" si="8">MAX(H2,AN2)</f>
        <v>161.30000000000001</v>
      </c>
      <c r="AU2">
        <f t="shared" ref="AU2:AU65" si="9">IF(AT2=H2,1,0)</f>
        <v>1</v>
      </c>
      <c r="AV2">
        <f>IF(AT2=AN2,1,0)</f>
        <v>1</v>
      </c>
      <c r="AW2" s="5">
        <f t="shared" ref="AW2:AW65" si="10">(AT2-H2)/AT2</f>
        <v>0</v>
      </c>
      <c r="AX2" s="5">
        <f>(AT2-AN2)/AT2</f>
        <v>0</v>
      </c>
      <c r="AY2">
        <f t="shared" ref="AY2:AY65" si="11">MAX(V2,AN2)</f>
        <v>161.30000000000001</v>
      </c>
      <c r="AZ2" s="5">
        <f>(AY2-AN2)/AY2</f>
        <v>0</v>
      </c>
      <c r="BA2" s="5">
        <f t="shared" ref="BA2:BA65" si="12">(AY2-V2)/AY2</f>
        <v>2.541847489150665E-2</v>
      </c>
      <c r="BB2" s="19">
        <v>0</v>
      </c>
      <c r="BC2" s="19">
        <f>BB2+60</f>
        <v>60</v>
      </c>
      <c r="BD2">
        <v>161.30000000000001</v>
      </c>
      <c r="BE2" s="5">
        <f>(BD2-AN2)/BD2</f>
        <v>0</v>
      </c>
      <c r="BF2">
        <f>MAX(V2,M2,H2,AN2,BD2)</f>
        <v>161.30000000000001</v>
      </c>
      <c r="BG2">
        <f>IF($BF2=M2,1,0)</f>
        <v>1</v>
      </c>
      <c r="BH2">
        <f t="shared" ref="BH2:BH65" si="13">IF($BF2=H2,1,0)</f>
        <v>1</v>
      </c>
      <c r="BI2">
        <f t="shared" ref="BI2:BI65" si="14">IF($BF2=V2,1,0)</f>
        <v>0</v>
      </c>
      <c r="BJ2">
        <f t="shared" ref="BJ2:BJ65" si="15">IF($BF2=AN2,1,0)</f>
        <v>1</v>
      </c>
      <c r="BK2">
        <f>IF($BF2=BD2,1,0)</f>
        <v>1</v>
      </c>
      <c r="BL2" s="5">
        <f>($BF2-M2)/$BF2</f>
        <v>0</v>
      </c>
      <c r="BM2" s="5">
        <f t="shared" ref="BM2:BM65" si="16">($BF2-H2)/$BF2</f>
        <v>0</v>
      </c>
      <c r="BN2" s="5">
        <f t="shared" ref="BN2:BN65" si="17">($BF2-V2)/$BF2</f>
        <v>2.541847489150665E-2</v>
      </c>
      <c r="BO2" s="5">
        <f t="shared" ref="BO2:BO65" si="18">($BF2-AN2)/$BF2</f>
        <v>0</v>
      </c>
      <c r="BP2" s="5">
        <f>($BF2-BD2)/$BF2</f>
        <v>0</v>
      </c>
    </row>
    <row r="3" spans="1:68" hidden="1" x14ac:dyDescent="0.3">
      <c r="A3" t="s">
        <v>49</v>
      </c>
      <c r="B3" t="s">
        <v>6</v>
      </c>
      <c r="C3">
        <v>50</v>
      </c>
      <c r="D3">
        <f t="shared" ref="D3:D66" si="19">IF(ISNUMBER(SEARCH("_2_",B3)),2,IF(ISNUMBER(SEARCH("_5_",B3)),5,10))</f>
        <v>2</v>
      </c>
      <c r="F3">
        <v>2.4401485919952299</v>
      </c>
      <c r="G3">
        <f t="shared" ref="G3:G21" si="20">MIN(600,F3)</f>
        <v>2.4401485919952299</v>
      </c>
      <c r="H3">
        <v>147.30000000000001</v>
      </c>
      <c r="I3">
        <v>1.6123478412628101</v>
      </c>
      <c r="J3">
        <v>147.30000000000001</v>
      </c>
      <c r="K3">
        <v>4.5113978385925204</v>
      </c>
      <c r="L3">
        <f t="shared" ref="L3:L66" si="21">MIN(600,K3)</f>
        <v>4.5113978385925204</v>
      </c>
      <c r="M3">
        <v>147.30000000000001</v>
      </c>
      <c r="N3">
        <f t="shared" ref="N3:N66" si="22">MAX(H3,J3,M3)</f>
        <v>147.30000000000001</v>
      </c>
      <c r="O3">
        <f t="shared" si="0"/>
        <v>1</v>
      </c>
      <c r="P3">
        <f t="shared" ref="P3:P66" si="23">IF(N3=J3,1,0)</f>
        <v>1</v>
      </c>
      <c r="Q3">
        <f t="shared" si="1"/>
        <v>1</v>
      </c>
      <c r="R3">
        <f t="shared" ref="R3:R66" si="24">IF(I3&lt;600,1,0)</f>
        <v>1</v>
      </c>
      <c r="S3" s="5">
        <f t="shared" si="2"/>
        <v>0</v>
      </c>
      <c r="T3" s="5">
        <f t="shared" ref="T3:T66" si="25">(J3-N3)/N3</f>
        <v>0</v>
      </c>
      <c r="U3" s="5">
        <f t="shared" ref="U3:U66" si="26">(M3-N3)/N3</f>
        <v>0</v>
      </c>
      <c r="V3">
        <v>147.30000000000001</v>
      </c>
      <c r="W3" s="11">
        <v>1.26649165153503</v>
      </c>
      <c r="X3" s="11">
        <f t="shared" ref="X3:X66" si="27">MIN(W3,600)</f>
        <v>1.26649165153503</v>
      </c>
      <c r="Y3">
        <f t="shared" si="3"/>
        <v>147.30000000000001</v>
      </c>
      <c r="Z3" s="5">
        <f t="shared" ref="Z3:Z66" si="28">(Y3-V3)/Y3</f>
        <v>0</v>
      </c>
      <c r="AA3" s="5">
        <f t="shared" ref="AA3:AA66" si="29">(Y3-H3)/Y3</f>
        <v>0</v>
      </c>
      <c r="AB3">
        <f t="shared" si="4"/>
        <v>1</v>
      </c>
      <c r="AC3">
        <f t="shared" si="5"/>
        <v>1</v>
      </c>
      <c r="AD3">
        <f t="shared" ref="AD3:AD66" si="30">MAX(H3,J3,V3,M3)</f>
        <v>147.30000000000001</v>
      </c>
      <c r="AE3" s="5">
        <f t="shared" ref="AE3:AE66" si="31">(AD3-H3)/AD3</f>
        <v>0</v>
      </c>
      <c r="AF3" s="5">
        <f t="shared" ref="AF3:AF66" si="32">(AD3-J3)/AD3</f>
        <v>0</v>
      </c>
      <c r="AG3" s="5">
        <f t="shared" ref="AG3:AG66" si="33">(AD3-V3)/AD3</f>
        <v>0</v>
      </c>
      <c r="AH3" s="5">
        <f t="shared" ref="AH3:AH66" si="34">(AD3-M3)/AD3</f>
        <v>0</v>
      </c>
      <c r="AI3">
        <f t="shared" ref="AI3:AI66" si="35">IF(AD3=H3,1,0)</f>
        <v>1</v>
      </c>
      <c r="AJ3">
        <f t="shared" ref="AJ3:AJ66" si="36">IF(AD3=J3,1,0)</f>
        <v>1</v>
      </c>
      <c r="AK3">
        <f t="shared" ref="AK3:AK66" si="37">IF(AD3=M3,1,0)</f>
        <v>1</v>
      </c>
      <c r="AL3">
        <f t="shared" ref="AL3:AL66" si="38">IF(AD3=V3,1,0)</f>
        <v>1</v>
      </c>
      <c r="AM3">
        <v>60</v>
      </c>
      <c r="AN3">
        <v>147.30000000000001</v>
      </c>
      <c r="AO3">
        <v>5</v>
      </c>
      <c r="AP3">
        <v>147.30000000000001</v>
      </c>
      <c r="AQ3" s="5">
        <f t="shared" si="6"/>
        <v>0</v>
      </c>
      <c r="AR3" s="5">
        <f t="shared" si="7"/>
        <v>0</v>
      </c>
      <c r="AS3" t="str">
        <f t="shared" ref="AS3:AS66" si="39">IF(AQ3&lt;AR3,"Bias",IF(AQ3&gt;AR3,"BiasByGroup","Igual"))</f>
        <v>Igual</v>
      </c>
      <c r="AT3">
        <f t="shared" si="8"/>
        <v>147.30000000000001</v>
      </c>
      <c r="AU3">
        <f t="shared" si="9"/>
        <v>1</v>
      </c>
      <c r="AV3">
        <f t="shared" ref="AV3:AV66" si="40">IF(AT3=AN3,1,0)</f>
        <v>1</v>
      </c>
      <c r="AW3" s="5">
        <f t="shared" si="10"/>
        <v>0</v>
      </c>
      <c r="AX3" s="5">
        <f t="shared" ref="AX3:AX66" si="41">(AT3-AN3)/AT3</f>
        <v>0</v>
      </c>
      <c r="AY3">
        <f t="shared" si="11"/>
        <v>147.30000000000001</v>
      </c>
      <c r="AZ3" s="5">
        <f t="shared" ref="AZ3:AZ66" si="42">(AY3-AN3)/AY3</f>
        <v>0</v>
      </c>
      <c r="BA3" s="5">
        <f t="shared" si="12"/>
        <v>0</v>
      </c>
      <c r="BB3" s="19">
        <v>0</v>
      </c>
      <c r="BC3" s="19">
        <f t="shared" ref="BC3:BC66" si="43">BB3+60</f>
        <v>60</v>
      </c>
      <c r="BD3">
        <v>147.30000000000001</v>
      </c>
      <c r="BE3" s="5">
        <f t="shared" ref="BE3:BE66" si="44">(BD3-AN3)/BD3</f>
        <v>0</v>
      </c>
      <c r="BF3">
        <f t="shared" ref="BF3:BF66" si="45">MAX(V3,M3,H3,AN3,BD3)</f>
        <v>147.30000000000001</v>
      </c>
      <c r="BG3">
        <f t="shared" ref="BG3:BG66" si="46">IF($BF3=M3,1,0)</f>
        <v>1</v>
      </c>
      <c r="BH3">
        <f t="shared" si="13"/>
        <v>1</v>
      </c>
      <c r="BI3">
        <f t="shared" si="14"/>
        <v>1</v>
      </c>
      <c r="BJ3">
        <f t="shared" si="15"/>
        <v>1</v>
      </c>
      <c r="BK3">
        <f t="shared" ref="BK3:BK66" si="47">IF($BF3=BD3,1,0)</f>
        <v>1</v>
      </c>
      <c r="BL3" s="5">
        <f t="shared" ref="BL3:BL66" si="48">($BF3-M3)/$BF3</f>
        <v>0</v>
      </c>
      <c r="BM3" s="5">
        <f t="shared" si="16"/>
        <v>0</v>
      </c>
      <c r="BN3" s="5">
        <f t="shared" si="17"/>
        <v>0</v>
      </c>
      <c r="BO3" s="5">
        <f t="shared" si="18"/>
        <v>0</v>
      </c>
      <c r="BP3" s="5">
        <f t="shared" ref="BP3:BP66" si="49">($BF3-BD3)/$BF3</f>
        <v>0</v>
      </c>
    </row>
    <row r="4" spans="1:68" hidden="1" x14ac:dyDescent="0.3">
      <c r="A4" t="s">
        <v>49</v>
      </c>
      <c r="B4" t="s">
        <v>59</v>
      </c>
      <c r="C4">
        <v>50</v>
      </c>
      <c r="D4">
        <f t="shared" si="19"/>
        <v>2</v>
      </c>
      <c r="F4">
        <v>1.111328125</v>
      </c>
      <c r="G4">
        <f t="shared" si="20"/>
        <v>1.111328125</v>
      </c>
      <c r="H4">
        <v>192.2</v>
      </c>
      <c r="I4">
        <v>1.0059239864349301</v>
      </c>
      <c r="J4">
        <v>192.2</v>
      </c>
      <c r="K4">
        <v>3.3163201808929399</v>
      </c>
      <c r="L4">
        <f t="shared" si="21"/>
        <v>3.3163201808929399</v>
      </c>
      <c r="M4">
        <v>192.2</v>
      </c>
      <c r="N4">
        <f t="shared" si="22"/>
        <v>192.2</v>
      </c>
      <c r="O4">
        <f t="shared" si="0"/>
        <v>1</v>
      </c>
      <c r="P4">
        <f t="shared" si="23"/>
        <v>1</v>
      </c>
      <c r="Q4">
        <f t="shared" si="1"/>
        <v>1</v>
      </c>
      <c r="R4">
        <f t="shared" si="24"/>
        <v>1</v>
      </c>
      <c r="S4" s="5">
        <f t="shared" si="2"/>
        <v>0</v>
      </c>
      <c r="T4" s="5">
        <f t="shared" si="25"/>
        <v>0</v>
      </c>
      <c r="U4" s="5">
        <f t="shared" si="26"/>
        <v>0</v>
      </c>
      <c r="V4">
        <v>189.1</v>
      </c>
      <c r="W4" s="11">
        <v>0.97393441200256303</v>
      </c>
      <c r="X4" s="11">
        <f t="shared" si="27"/>
        <v>0.97393441200256303</v>
      </c>
      <c r="Y4">
        <f t="shared" si="3"/>
        <v>192.2</v>
      </c>
      <c r="Z4" s="5">
        <f t="shared" si="28"/>
        <v>1.6129032258064488E-2</v>
      </c>
      <c r="AA4" s="5">
        <f t="shared" si="29"/>
        <v>0</v>
      </c>
      <c r="AB4">
        <f t="shared" si="4"/>
        <v>1</v>
      </c>
      <c r="AC4">
        <f t="shared" si="5"/>
        <v>0</v>
      </c>
      <c r="AD4">
        <f t="shared" si="30"/>
        <v>192.2</v>
      </c>
      <c r="AE4" s="5">
        <f t="shared" si="31"/>
        <v>0</v>
      </c>
      <c r="AF4" s="5">
        <f t="shared" si="32"/>
        <v>0</v>
      </c>
      <c r="AG4" s="5">
        <f t="shared" si="33"/>
        <v>1.6129032258064488E-2</v>
      </c>
      <c r="AH4" s="5">
        <f t="shared" si="34"/>
        <v>0</v>
      </c>
      <c r="AI4">
        <f t="shared" si="35"/>
        <v>1</v>
      </c>
      <c r="AJ4">
        <f t="shared" si="36"/>
        <v>1</v>
      </c>
      <c r="AK4">
        <f t="shared" si="37"/>
        <v>1</v>
      </c>
      <c r="AL4">
        <f t="shared" si="38"/>
        <v>0</v>
      </c>
      <c r="AM4">
        <v>60</v>
      </c>
      <c r="AN4">
        <v>192.2</v>
      </c>
      <c r="AO4">
        <v>5</v>
      </c>
      <c r="AP4">
        <v>192.2</v>
      </c>
      <c r="AQ4" s="5">
        <f t="shared" si="6"/>
        <v>0</v>
      </c>
      <c r="AR4" s="5">
        <f t="shared" si="7"/>
        <v>0</v>
      </c>
      <c r="AS4" t="str">
        <f t="shared" si="39"/>
        <v>Igual</v>
      </c>
      <c r="AT4">
        <f t="shared" si="8"/>
        <v>192.2</v>
      </c>
      <c r="AU4">
        <f t="shared" si="9"/>
        <v>1</v>
      </c>
      <c r="AV4">
        <f t="shared" si="40"/>
        <v>1</v>
      </c>
      <c r="AW4" s="5">
        <f t="shared" si="10"/>
        <v>0</v>
      </c>
      <c r="AX4" s="5">
        <f t="shared" si="41"/>
        <v>0</v>
      </c>
      <c r="AY4">
        <f t="shared" si="11"/>
        <v>192.2</v>
      </c>
      <c r="AZ4" s="5">
        <f t="shared" si="42"/>
        <v>0</v>
      </c>
      <c r="BA4" s="5">
        <f t="shared" si="12"/>
        <v>1.6129032258064488E-2</v>
      </c>
      <c r="BB4" s="19">
        <v>0</v>
      </c>
      <c r="BC4" s="19">
        <f t="shared" si="43"/>
        <v>60</v>
      </c>
      <c r="BD4">
        <v>192.2</v>
      </c>
      <c r="BE4" s="5">
        <f t="shared" si="44"/>
        <v>0</v>
      </c>
      <c r="BF4">
        <f t="shared" si="45"/>
        <v>192.2</v>
      </c>
      <c r="BG4">
        <f t="shared" si="46"/>
        <v>1</v>
      </c>
      <c r="BH4">
        <f t="shared" si="13"/>
        <v>1</v>
      </c>
      <c r="BI4">
        <f t="shared" si="14"/>
        <v>0</v>
      </c>
      <c r="BJ4">
        <f t="shared" si="15"/>
        <v>1</v>
      </c>
      <c r="BK4">
        <f t="shared" si="47"/>
        <v>1</v>
      </c>
      <c r="BL4" s="5">
        <f t="shared" si="48"/>
        <v>0</v>
      </c>
      <c r="BM4" s="5">
        <f t="shared" si="16"/>
        <v>0</v>
      </c>
      <c r="BN4" s="5">
        <f t="shared" si="17"/>
        <v>1.6129032258064488E-2</v>
      </c>
      <c r="BO4" s="5">
        <f t="shared" si="18"/>
        <v>0</v>
      </c>
      <c r="BP4" s="5">
        <f t="shared" si="49"/>
        <v>0</v>
      </c>
    </row>
    <row r="5" spans="1:68" hidden="1" x14ac:dyDescent="0.3">
      <c r="A5" t="s">
        <v>49</v>
      </c>
      <c r="B5" t="s">
        <v>60</v>
      </c>
      <c r="C5">
        <v>50</v>
      </c>
      <c r="D5">
        <f t="shared" si="19"/>
        <v>2</v>
      </c>
      <c r="F5">
        <v>1.7213337421417201</v>
      </c>
      <c r="G5">
        <f t="shared" si="20"/>
        <v>1.7213337421417201</v>
      </c>
      <c r="H5">
        <v>178.5</v>
      </c>
      <c r="I5">
        <v>1.4703245162963801</v>
      </c>
      <c r="J5">
        <v>178.5</v>
      </c>
      <c r="K5">
        <v>4.8192019462585396</v>
      </c>
      <c r="L5">
        <f t="shared" si="21"/>
        <v>4.8192019462585396</v>
      </c>
      <c r="M5">
        <v>178.5</v>
      </c>
      <c r="N5">
        <f t="shared" si="22"/>
        <v>178.5</v>
      </c>
      <c r="O5">
        <f t="shared" si="0"/>
        <v>1</v>
      </c>
      <c r="P5">
        <f t="shared" si="23"/>
        <v>1</v>
      </c>
      <c r="Q5">
        <f t="shared" si="1"/>
        <v>1</v>
      </c>
      <c r="R5">
        <f t="shared" si="24"/>
        <v>1</v>
      </c>
      <c r="S5" s="5">
        <f t="shared" si="2"/>
        <v>0</v>
      </c>
      <c r="T5" s="5">
        <f t="shared" si="25"/>
        <v>0</v>
      </c>
      <c r="U5" s="5">
        <f t="shared" si="26"/>
        <v>0</v>
      </c>
      <c r="V5">
        <v>174.3</v>
      </c>
      <c r="W5" s="11">
        <v>1.2926840782165501</v>
      </c>
      <c r="X5" s="11">
        <f t="shared" si="27"/>
        <v>1.2926840782165501</v>
      </c>
      <c r="Y5">
        <f t="shared" si="3"/>
        <v>178.5</v>
      </c>
      <c r="Z5" s="5">
        <f t="shared" si="28"/>
        <v>2.352941176470582E-2</v>
      </c>
      <c r="AA5" s="5">
        <f t="shared" si="29"/>
        <v>0</v>
      </c>
      <c r="AB5">
        <f t="shared" si="4"/>
        <v>1</v>
      </c>
      <c r="AC5">
        <f t="shared" si="5"/>
        <v>0</v>
      </c>
      <c r="AD5">
        <f t="shared" si="30"/>
        <v>178.5</v>
      </c>
      <c r="AE5" s="5">
        <f t="shared" si="31"/>
        <v>0</v>
      </c>
      <c r="AF5" s="5">
        <f t="shared" si="32"/>
        <v>0</v>
      </c>
      <c r="AG5" s="5">
        <f t="shared" si="33"/>
        <v>2.352941176470582E-2</v>
      </c>
      <c r="AH5" s="5">
        <f t="shared" si="34"/>
        <v>0</v>
      </c>
      <c r="AI5">
        <f t="shared" si="35"/>
        <v>1</v>
      </c>
      <c r="AJ5">
        <f t="shared" si="36"/>
        <v>1</v>
      </c>
      <c r="AK5">
        <f t="shared" si="37"/>
        <v>1</v>
      </c>
      <c r="AL5">
        <f t="shared" si="38"/>
        <v>0</v>
      </c>
      <c r="AM5">
        <v>60</v>
      </c>
      <c r="AN5">
        <v>178.5</v>
      </c>
      <c r="AO5">
        <v>5</v>
      </c>
      <c r="AP5">
        <v>178.5</v>
      </c>
      <c r="AQ5" s="5">
        <f t="shared" si="6"/>
        <v>0</v>
      </c>
      <c r="AR5" s="5">
        <f t="shared" si="7"/>
        <v>0</v>
      </c>
      <c r="AS5" t="str">
        <f t="shared" si="39"/>
        <v>Igual</v>
      </c>
      <c r="AT5">
        <f t="shared" si="8"/>
        <v>178.5</v>
      </c>
      <c r="AU5">
        <f t="shared" si="9"/>
        <v>1</v>
      </c>
      <c r="AV5">
        <f t="shared" si="40"/>
        <v>1</v>
      </c>
      <c r="AW5" s="5">
        <f t="shared" si="10"/>
        <v>0</v>
      </c>
      <c r="AX5" s="5">
        <f t="shared" si="41"/>
        <v>0</v>
      </c>
      <c r="AY5">
        <f t="shared" si="11"/>
        <v>178.5</v>
      </c>
      <c r="AZ5" s="5">
        <f t="shared" si="42"/>
        <v>0</v>
      </c>
      <c r="BA5" s="5">
        <f t="shared" si="12"/>
        <v>2.352941176470582E-2</v>
      </c>
      <c r="BB5" s="19">
        <v>0</v>
      </c>
      <c r="BC5" s="19">
        <f t="shared" si="43"/>
        <v>60</v>
      </c>
      <c r="BD5">
        <v>178.5</v>
      </c>
      <c r="BE5" s="5">
        <f t="shared" si="44"/>
        <v>0</v>
      </c>
      <c r="BF5">
        <f t="shared" si="45"/>
        <v>178.5</v>
      </c>
      <c r="BG5">
        <f t="shared" si="46"/>
        <v>1</v>
      </c>
      <c r="BH5">
        <f t="shared" si="13"/>
        <v>1</v>
      </c>
      <c r="BI5">
        <f t="shared" si="14"/>
        <v>0</v>
      </c>
      <c r="BJ5">
        <f t="shared" si="15"/>
        <v>1</v>
      </c>
      <c r="BK5">
        <f t="shared" si="47"/>
        <v>1</v>
      </c>
      <c r="BL5" s="5">
        <f t="shared" si="48"/>
        <v>0</v>
      </c>
      <c r="BM5" s="5">
        <f t="shared" si="16"/>
        <v>0</v>
      </c>
      <c r="BN5" s="5">
        <f t="shared" si="17"/>
        <v>2.352941176470582E-2</v>
      </c>
      <c r="BO5" s="5">
        <f t="shared" si="18"/>
        <v>0</v>
      </c>
      <c r="BP5" s="5">
        <f t="shared" si="49"/>
        <v>0</v>
      </c>
    </row>
    <row r="6" spans="1:68" hidden="1" x14ac:dyDescent="0.3">
      <c r="A6" t="s">
        <v>49</v>
      </c>
      <c r="B6" t="s">
        <v>61</v>
      </c>
      <c r="C6">
        <v>50</v>
      </c>
      <c r="D6">
        <f t="shared" si="19"/>
        <v>2</v>
      </c>
      <c r="F6">
        <v>1.6643974781036299</v>
      </c>
      <c r="G6">
        <f t="shared" si="20"/>
        <v>1.6643974781036299</v>
      </c>
      <c r="H6">
        <v>111.8</v>
      </c>
      <c r="I6">
        <v>1.06218481063842</v>
      </c>
      <c r="J6">
        <v>111.8</v>
      </c>
      <c r="K6">
        <v>6.2483024597167898</v>
      </c>
      <c r="L6">
        <f t="shared" si="21"/>
        <v>6.2483024597167898</v>
      </c>
      <c r="M6">
        <v>111.8</v>
      </c>
      <c r="N6">
        <f t="shared" si="22"/>
        <v>111.8</v>
      </c>
      <c r="O6">
        <f t="shared" si="0"/>
        <v>1</v>
      </c>
      <c r="P6">
        <f t="shared" si="23"/>
        <v>1</v>
      </c>
      <c r="Q6">
        <f t="shared" si="1"/>
        <v>1</v>
      </c>
      <c r="R6">
        <f t="shared" si="24"/>
        <v>1</v>
      </c>
      <c r="S6" s="5">
        <f t="shared" si="2"/>
        <v>0</v>
      </c>
      <c r="T6" s="5">
        <f t="shared" si="25"/>
        <v>0</v>
      </c>
      <c r="U6" s="5">
        <f t="shared" si="26"/>
        <v>0</v>
      </c>
      <c r="V6">
        <v>111.4</v>
      </c>
      <c r="W6" s="11">
        <v>1.07134914398193</v>
      </c>
      <c r="X6" s="11">
        <f t="shared" si="27"/>
        <v>1.07134914398193</v>
      </c>
      <c r="Y6">
        <f t="shared" si="3"/>
        <v>111.8</v>
      </c>
      <c r="Z6" s="5">
        <f t="shared" si="28"/>
        <v>3.5778175313058271E-3</v>
      </c>
      <c r="AA6" s="5">
        <f t="shared" si="29"/>
        <v>0</v>
      </c>
      <c r="AB6">
        <f t="shared" si="4"/>
        <v>1</v>
      </c>
      <c r="AC6">
        <f t="shared" si="5"/>
        <v>0</v>
      </c>
      <c r="AD6">
        <f t="shared" si="30"/>
        <v>111.8</v>
      </c>
      <c r="AE6" s="5">
        <f t="shared" si="31"/>
        <v>0</v>
      </c>
      <c r="AF6" s="5">
        <f t="shared" si="32"/>
        <v>0</v>
      </c>
      <c r="AG6" s="5">
        <f t="shared" si="33"/>
        <v>3.5778175313058271E-3</v>
      </c>
      <c r="AH6" s="5">
        <f t="shared" si="34"/>
        <v>0</v>
      </c>
      <c r="AI6">
        <f t="shared" si="35"/>
        <v>1</v>
      </c>
      <c r="AJ6">
        <f t="shared" si="36"/>
        <v>1</v>
      </c>
      <c r="AK6">
        <f t="shared" si="37"/>
        <v>1</v>
      </c>
      <c r="AL6">
        <f t="shared" si="38"/>
        <v>0</v>
      </c>
      <c r="AM6">
        <v>60</v>
      </c>
      <c r="AN6">
        <v>111.8</v>
      </c>
      <c r="AO6">
        <v>5</v>
      </c>
      <c r="AP6">
        <v>111.8</v>
      </c>
      <c r="AQ6" s="5">
        <f t="shared" si="6"/>
        <v>0</v>
      </c>
      <c r="AR6" s="5">
        <f t="shared" si="7"/>
        <v>0</v>
      </c>
      <c r="AS6" t="str">
        <f t="shared" si="39"/>
        <v>Igual</v>
      </c>
      <c r="AT6">
        <f t="shared" si="8"/>
        <v>111.8</v>
      </c>
      <c r="AU6">
        <f t="shared" si="9"/>
        <v>1</v>
      </c>
      <c r="AV6">
        <f t="shared" si="40"/>
        <v>1</v>
      </c>
      <c r="AW6" s="5">
        <f t="shared" si="10"/>
        <v>0</v>
      </c>
      <c r="AX6" s="5">
        <f t="shared" si="41"/>
        <v>0</v>
      </c>
      <c r="AY6">
        <f t="shared" si="11"/>
        <v>111.8</v>
      </c>
      <c r="AZ6" s="5">
        <f t="shared" si="42"/>
        <v>0</v>
      </c>
      <c r="BA6" s="5">
        <f t="shared" si="12"/>
        <v>3.5778175313058271E-3</v>
      </c>
      <c r="BB6" s="19">
        <v>0</v>
      </c>
      <c r="BC6" s="19">
        <f t="shared" si="43"/>
        <v>60</v>
      </c>
      <c r="BD6">
        <v>111.8</v>
      </c>
      <c r="BE6" s="5">
        <f t="shared" si="44"/>
        <v>0</v>
      </c>
      <c r="BF6">
        <f t="shared" si="45"/>
        <v>111.8</v>
      </c>
      <c r="BG6">
        <f t="shared" si="46"/>
        <v>1</v>
      </c>
      <c r="BH6">
        <f t="shared" si="13"/>
        <v>1</v>
      </c>
      <c r="BI6">
        <f t="shared" si="14"/>
        <v>0</v>
      </c>
      <c r="BJ6">
        <f t="shared" si="15"/>
        <v>1</v>
      </c>
      <c r="BK6">
        <f t="shared" si="47"/>
        <v>1</v>
      </c>
      <c r="BL6" s="5">
        <f t="shared" si="48"/>
        <v>0</v>
      </c>
      <c r="BM6" s="5">
        <f t="shared" si="16"/>
        <v>0</v>
      </c>
      <c r="BN6" s="5">
        <f t="shared" si="17"/>
        <v>3.5778175313058271E-3</v>
      </c>
      <c r="BO6" s="5">
        <f t="shared" si="18"/>
        <v>0</v>
      </c>
      <c r="BP6" s="5">
        <f t="shared" si="49"/>
        <v>0</v>
      </c>
    </row>
    <row r="7" spans="1:68" hidden="1" x14ac:dyDescent="0.3">
      <c r="A7" t="s">
        <v>49</v>
      </c>
      <c r="B7" t="s">
        <v>62</v>
      </c>
      <c r="C7">
        <v>50</v>
      </c>
      <c r="D7">
        <f t="shared" si="19"/>
        <v>2</v>
      </c>
      <c r="F7">
        <v>3.62784552574157</v>
      </c>
      <c r="G7">
        <f t="shared" si="20"/>
        <v>3.62784552574157</v>
      </c>
      <c r="H7">
        <v>98.7</v>
      </c>
      <c r="I7">
        <v>1.34396123886108</v>
      </c>
      <c r="J7">
        <v>98.7</v>
      </c>
      <c r="K7">
        <v>6.3143494129180899</v>
      </c>
      <c r="L7">
        <f t="shared" si="21"/>
        <v>6.3143494129180899</v>
      </c>
      <c r="M7">
        <v>98.7</v>
      </c>
      <c r="N7">
        <f t="shared" si="22"/>
        <v>98.7</v>
      </c>
      <c r="O7">
        <f t="shared" si="0"/>
        <v>1</v>
      </c>
      <c r="P7">
        <f t="shared" si="23"/>
        <v>1</v>
      </c>
      <c r="Q7">
        <f t="shared" si="1"/>
        <v>1</v>
      </c>
      <c r="R7">
        <f t="shared" si="24"/>
        <v>1</v>
      </c>
      <c r="S7" s="5">
        <f t="shared" si="2"/>
        <v>0</v>
      </c>
      <c r="T7" s="5">
        <f t="shared" si="25"/>
        <v>0</v>
      </c>
      <c r="U7" s="5">
        <f t="shared" si="26"/>
        <v>0</v>
      </c>
      <c r="V7">
        <v>98.7</v>
      </c>
      <c r="W7" s="11">
        <v>1.3497509956359801</v>
      </c>
      <c r="X7" s="11">
        <f t="shared" si="27"/>
        <v>1.3497509956359801</v>
      </c>
      <c r="Y7">
        <f t="shared" si="3"/>
        <v>98.7</v>
      </c>
      <c r="Z7" s="5">
        <f t="shared" si="28"/>
        <v>0</v>
      </c>
      <c r="AA7" s="5">
        <f t="shared" si="29"/>
        <v>0</v>
      </c>
      <c r="AB7">
        <f t="shared" si="4"/>
        <v>1</v>
      </c>
      <c r="AC7">
        <f t="shared" si="5"/>
        <v>1</v>
      </c>
      <c r="AD7">
        <f t="shared" si="30"/>
        <v>98.7</v>
      </c>
      <c r="AE7" s="5">
        <f t="shared" si="31"/>
        <v>0</v>
      </c>
      <c r="AF7" s="5">
        <f t="shared" si="32"/>
        <v>0</v>
      </c>
      <c r="AG7" s="5">
        <f t="shared" si="33"/>
        <v>0</v>
      </c>
      <c r="AH7" s="5">
        <f t="shared" si="34"/>
        <v>0</v>
      </c>
      <c r="AI7">
        <f t="shared" si="35"/>
        <v>1</v>
      </c>
      <c r="AJ7">
        <f t="shared" si="36"/>
        <v>1</v>
      </c>
      <c r="AK7">
        <f t="shared" si="37"/>
        <v>1</v>
      </c>
      <c r="AL7">
        <f t="shared" si="38"/>
        <v>1</v>
      </c>
      <c r="AM7">
        <v>60</v>
      </c>
      <c r="AN7">
        <v>98.7</v>
      </c>
      <c r="AO7">
        <v>5</v>
      </c>
      <c r="AP7">
        <v>98.7</v>
      </c>
      <c r="AQ7" s="5">
        <f t="shared" si="6"/>
        <v>0</v>
      </c>
      <c r="AR7" s="5">
        <f t="shared" si="7"/>
        <v>0</v>
      </c>
      <c r="AS7" t="str">
        <f t="shared" si="39"/>
        <v>Igual</v>
      </c>
      <c r="AT7">
        <f t="shared" si="8"/>
        <v>98.7</v>
      </c>
      <c r="AU7">
        <f t="shared" si="9"/>
        <v>1</v>
      </c>
      <c r="AV7">
        <f t="shared" si="40"/>
        <v>1</v>
      </c>
      <c r="AW7" s="5">
        <f t="shared" si="10"/>
        <v>0</v>
      </c>
      <c r="AX7" s="5">
        <f t="shared" si="41"/>
        <v>0</v>
      </c>
      <c r="AY7">
        <f t="shared" si="11"/>
        <v>98.7</v>
      </c>
      <c r="AZ7" s="5">
        <f t="shared" si="42"/>
        <v>0</v>
      </c>
      <c r="BA7" s="5">
        <f t="shared" si="12"/>
        <v>0</v>
      </c>
      <c r="BB7" s="19">
        <v>0</v>
      </c>
      <c r="BC7" s="19">
        <f t="shared" si="43"/>
        <v>60</v>
      </c>
      <c r="BD7">
        <v>98.7</v>
      </c>
      <c r="BE7" s="5">
        <f t="shared" si="44"/>
        <v>0</v>
      </c>
      <c r="BF7">
        <f t="shared" si="45"/>
        <v>98.7</v>
      </c>
      <c r="BG7">
        <f t="shared" si="46"/>
        <v>1</v>
      </c>
      <c r="BH7">
        <f t="shared" si="13"/>
        <v>1</v>
      </c>
      <c r="BI7">
        <f t="shared" si="14"/>
        <v>1</v>
      </c>
      <c r="BJ7">
        <f t="shared" si="15"/>
        <v>1</v>
      </c>
      <c r="BK7">
        <f t="shared" si="47"/>
        <v>1</v>
      </c>
      <c r="BL7" s="5">
        <f t="shared" si="48"/>
        <v>0</v>
      </c>
      <c r="BM7" s="5">
        <f t="shared" si="16"/>
        <v>0</v>
      </c>
      <c r="BN7" s="5">
        <f t="shared" si="17"/>
        <v>0</v>
      </c>
      <c r="BO7" s="5">
        <f t="shared" si="18"/>
        <v>0</v>
      </c>
      <c r="BP7" s="5">
        <f t="shared" si="49"/>
        <v>0</v>
      </c>
    </row>
    <row r="8" spans="1:68" hidden="1" x14ac:dyDescent="0.3">
      <c r="A8" t="s">
        <v>49</v>
      </c>
      <c r="B8" t="s">
        <v>63</v>
      </c>
      <c r="C8">
        <v>50</v>
      </c>
      <c r="D8">
        <f t="shared" si="19"/>
        <v>2</v>
      </c>
      <c r="F8">
        <v>2.1131563186645499</v>
      </c>
      <c r="G8">
        <f t="shared" si="20"/>
        <v>2.1131563186645499</v>
      </c>
      <c r="H8">
        <v>104.9</v>
      </c>
      <c r="I8">
        <v>1.2145028114318801</v>
      </c>
      <c r="J8">
        <v>104.9</v>
      </c>
      <c r="K8">
        <v>3.4653642177581698</v>
      </c>
      <c r="L8">
        <f t="shared" si="21"/>
        <v>3.4653642177581698</v>
      </c>
      <c r="M8">
        <v>104.9</v>
      </c>
      <c r="N8">
        <f t="shared" si="22"/>
        <v>104.9</v>
      </c>
      <c r="O8">
        <f t="shared" si="0"/>
        <v>1</v>
      </c>
      <c r="P8">
        <f t="shared" si="23"/>
        <v>1</v>
      </c>
      <c r="Q8">
        <f t="shared" si="1"/>
        <v>1</v>
      </c>
      <c r="R8">
        <f t="shared" si="24"/>
        <v>1</v>
      </c>
      <c r="S8" s="5">
        <f t="shared" si="2"/>
        <v>0</v>
      </c>
      <c r="T8" s="5">
        <f t="shared" si="25"/>
        <v>0</v>
      </c>
      <c r="U8" s="5">
        <f t="shared" si="26"/>
        <v>0</v>
      </c>
      <c r="V8">
        <v>104.9</v>
      </c>
      <c r="W8" s="11">
        <v>1.23098516464233</v>
      </c>
      <c r="X8" s="11">
        <f t="shared" si="27"/>
        <v>1.23098516464233</v>
      </c>
      <c r="Y8">
        <f t="shared" si="3"/>
        <v>104.9</v>
      </c>
      <c r="Z8" s="5">
        <f t="shared" si="28"/>
        <v>0</v>
      </c>
      <c r="AA8" s="5">
        <f t="shared" si="29"/>
        <v>0</v>
      </c>
      <c r="AB8">
        <f t="shared" si="4"/>
        <v>1</v>
      </c>
      <c r="AC8">
        <f t="shared" si="5"/>
        <v>1</v>
      </c>
      <c r="AD8">
        <f t="shared" si="30"/>
        <v>104.9</v>
      </c>
      <c r="AE8" s="5">
        <f t="shared" si="31"/>
        <v>0</v>
      </c>
      <c r="AF8" s="5">
        <f t="shared" si="32"/>
        <v>0</v>
      </c>
      <c r="AG8" s="5">
        <f t="shared" si="33"/>
        <v>0</v>
      </c>
      <c r="AH8" s="5">
        <f t="shared" si="34"/>
        <v>0</v>
      </c>
      <c r="AI8">
        <f t="shared" si="35"/>
        <v>1</v>
      </c>
      <c r="AJ8">
        <f t="shared" si="36"/>
        <v>1</v>
      </c>
      <c r="AK8">
        <f t="shared" si="37"/>
        <v>1</v>
      </c>
      <c r="AL8">
        <f t="shared" si="38"/>
        <v>1</v>
      </c>
      <c r="AM8">
        <v>60</v>
      </c>
      <c r="AN8">
        <v>104.9</v>
      </c>
      <c r="AO8">
        <v>5</v>
      </c>
      <c r="AP8">
        <v>104.9</v>
      </c>
      <c r="AQ8" s="5">
        <f t="shared" si="6"/>
        <v>0</v>
      </c>
      <c r="AR8" s="5">
        <f t="shared" si="7"/>
        <v>0</v>
      </c>
      <c r="AS8" t="str">
        <f t="shared" si="39"/>
        <v>Igual</v>
      </c>
      <c r="AT8">
        <f t="shared" si="8"/>
        <v>104.9</v>
      </c>
      <c r="AU8">
        <f t="shared" si="9"/>
        <v>1</v>
      </c>
      <c r="AV8">
        <f t="shared" si="40"/>
        <v>1</v>
      </c>
      <c r="AW8" s="5">
        <f t="shared" si="10"/>
        <v>0</v>
      </c>
      <c r="AX8" s="5">
        <f t="shared" si="41"/>
        <v>0</v>
      </c>
      <c r="AY8">
        <f t="shared" si="11"/>
        <v>104.9</v>
      </c>
      <c r="AZ8" s="5">
        <f t="shared" si="42"/>
        <v>0</v>
      </c>
      <c r="BA8" s="5">
        <f t="shared" si="12"/>
        <v>0</v>
      </c>
      <c r="BB8" s="19">
        <v>0</v>
      </c>
      <c r="BC8" s="19">
        <f t="shared" si="43"/>
        <v>60</v>
      </c>
      <c r="BD8">
        <v>104.9</v>
      </c>
      <c r="BE8" s="5">
        <f t="shared" si="44"/>
        <v>0</v>
      </c>
      <c r="BF8">
        <f t="shared" si="45"/>
        <v>104.9</v>
      </c>
      <c r="BG8">
        <f t="shared" si="46"/>
        <v>1</v>
      </c>
      <c r="BH8">
        <f t="shared" si="13"/>
        <v>1</v>
      </c>
      <c r="BI8">
        <f t="shared" si="14"/>
        <v>1</v>
      </c>
      <c r="BJ8">
        <f t="shared" si="15"/>
        <v>1</v>
      </c>
      <c r="BK8">
        <f t="shared" si="47"/>
        <v>1</v>
      </c>
      <c r="BL8" s="5">
        <f t="shared" si="48"/>
        <v>0</v>
      </c>
      <c r="BM8" s="5">
        <f t="shared" si="16"/>
        <v>0</v>
      </c>
      <c r="BN8" s="5">
        <f t="shared" si="17"/>
        <v>0</v>
      </c>
      <c r="BO8" s="5">
        <f t="shared" si="18"/>
        <v>0</v>
      </c>
      <c r="BP8" s="5">
        <f t="shared" si="49"/>
        <v>0</v>
      </c>
    </row>
    <row r="9" spans="1:68" hidden="1" x14ac:dyDescent="0.3">
      <c r="A9" t="s">
        <v>49</v>
      </c>
      <c r="B9" t="s">
        <v>64</v>
      </c>
      <c r="C9">
        <v>50</v>
      </c>
      <c r="D9">
        <f t="shared" si="19"/>
        <v>2</v>
      </c>
      <c r="F9">
        <v>1.8362574577331501</v>
      </c>
      <c r="G9">
        <f t="shared" si="20"/>
        <v>1.8362574577331501</v>
      </c>
      <c r="H9">
        <v>91.5</v>
      </c>
      <c r="I9">
        <v>2.0815119743347101</v>
      </c>
      <c r="J9">
        <v>91.5</v>
      </c>
      <c r="K9">
        <v>4.0265238285064697</v>
      </c>
      <c r="L9">
        <f t="shared" si="21"/>
        <v>4.0265238285064697</v>
      </c>
      <c r="M9">
        <v>91.5</v>
      </c>
      <c r="N9">
        <f t="shared" si="22"/>
        <v>91.5</v>
      </c>
      <c r="O9">
        <f t="shared" si="0"/>
        <v>1</v>
      </c>
      <c r="P9">
        <f t="shared" si="23"/>
        <v>1</v>
      </c>
      <c r="Q9">
        <f t="shared" si="1"/>
        <v>1</v>
      </c>
      <c r="R9">
        <f t="shared" si="24"/>
        <v>1</v>
      </c>
      <c r="S9" s="5">
        <f t="shared" si="2"/>
        <v>0</v>
      </c>
      <c r="T9" s="5">
        <f t="shared" si="25"/>
        <v>0</v>
      </c>
      <c r="U9" s="5">
        <f t="shared" si="26"/>
        <v>0</v>
      </c>
      <c r="V9">
        <v>87.3</v>
      </c>
      <c r="W9" s="11">
        <v>1.19352006912231</v>
      </c>
      <c r="X9" s="11">
        <f t="shared" si="27"/>
        <v>1.19352006912231</v>
      </c>
      <c r="Y9">
        <f t="shared" si="3"/>
        <v>91.5</v>
      </c>
      <c r="Z9" s="5">
        <f t="shared" si="28"/>
        <v>4.5901639344262328E-2</v>
      </c>
      <c r="AA9" s="5">
        <f t="shared" si="29"/>
        <v>0</v>
      </c>
      <c r="AB9">
        <f t="shared" si="4"/>
        <v>1</v>
      </c>
      <c r="AC9">
        <f t="shared" si="5"/>
        <v>0</v>
      </c>
      <c r="AD9">
        <f t="shared" si="30"/>
        <v>91.5</v>
      </c>
      <c r="AE9" s="5">
        <f t="shared" si="31"/>
        <v>0</v>
      </c>
      <c r="AF9" s="5">
        <f t="shared" si="32"/>
        <v>0</v>
      </c>
      <c r="AG9" s="5">
        <f t="shared" si="33"/>
        <v>4.5901639344262328E-2</v>
      </c>
      <c r="AH9" s="5">
        <f t="shared" si="34"/>
        <v>0</v>
      </c>
      <c r="AI9">
        <f t="shared" si="35"/>
        <v>1</v>
      </c>
      <c r="AJ9">
        <f t="shared" si="36"/>
        <v>1</v>
      </c>
      <c r="AK9">
        <f t="shared" si="37"/>
        <v>1</v>
      </c>
      <c r="AL9">
        <f t="shared" si="38"/>
        <v>0</v>
      </c>
      <c r="AM9">
        <v>60</v>
      </c>
      <c r="AN9">
        <v>91.5</v>
      </c>
      <c r="AO9">
        <v>5</v>
      </c>
      <c r="AP9">
        <v>91.5</v>
      </c>
      <c r="AQ9" s="5">
        <f t="shared" si="6"/>
        <v>0</v>
      </c>
      <c r="AR9" s="5">
        <f t="shared" si="7"/>
        <v>0</v>
      </c>
      <c r="AS9" t="str">
        <f t="shared" si="39"/>
        <v>Igual</v>
      </c>
      <c r="AT9">
        <f t="shared" si="8"/>
        <v>91.5</v>
      </c>
      <c r="AU9">
        <f t="shared" si="9"/>
        <v>1</v>
      </c>
      <c r="AV9">
        <f t="shared" si="40"/>
        <v>1</v>
      </c>
      <c r="AW9" s="5">
        <f t="shared" si="10"/>
        <v>0</v>
      </c>
      <c r="AX9" s="5">
        <f t="shared" si="41"/>
        <v>0</v>
      </c>
      <c r="AY9">
        <f t="shared" si="11"/>
        <v>91.5</v>
      </c>
      <c r="AZ9" s="5">
        <f t="shared" si="42"/>
        <v>0</v>
      </c>
      <c r="BA9" s="5">
        <f t="shared" si="12"/>
        <v>4.5901639344262328E-2</v>
      </c>
      <c r="BB9" s="19">
        <v>0</v>
      </c>
      <c r="BC9" s="19">
        <f t="shared" si="43"/>
        <v>60</v>
      </c>
      <c r="BD9">
        <v>91.5</v>
      </c>
      <c r="BE9" s="5">
        <f t="shared" si="44"/>
        <v>0</v>
      </c>
      <c r="BF9">
        <f t="shared" si="45"/>
        <v>91.5</v>
      </c>
      <c r="BG9">
        <f t="shared" si="46"/>
        <v>1</v>
      </c>
      <c r="BH9">
        <f t="shared" si="13"/>
        <v>1</v>
      </c>
      <c r="BI9">
        <f t="shared" si="14"/>
        <v>0</v>
      </c>
      <c r="BJ9">
        <f t="shared" si="15"/>
        <v>1</v>
      </c>
      <c r="BK9">
        <f t="shared" si="47"/>
        <v>1</v>
      </c>
      <c r="BL9" s="5">
        <f t="shared" si="48"/>
        <v>0</v>
      </c>
      <c r="BM9" s="5">
        <f t="shared" si="16"/>
        <v>0</v>
      </c>
      <c r="BN9" s="5">
        <f t="shared" si="17"/>
        <v>4.5901639344262328E-2</v>
      </c>
      <c r="BO9" s="5">
        <f t="shared" si="18"/>
        <v>0</v>
      </c>
      <c r="BP9" s="5">
        <f t="shared" si="49"/>
        <v>0</v>
      </c>
    </row>
    <row r="10" spans="1:68" hidden="1" x14ac:dyDescent="0.3">
      <c r="A10" t="s">
        <v>49</v>
      </c>
      <c r="B10" t="s">
        <v>65</v>
      </c>
      <c r="C10">
        <v>50</v>
      </c>
      <c r="D10">
        <f t="shared" si="19"/>
        <v>2</v>
      </c>
      <c r="F10">
        <v>0.53880620002746504</v>
      </c>
      <c r="G10">
        <f t="shared" si="20"/>
        <v>0.53880620002746504</v>
      </c>
      <c r="H10">
        <v>166.4</v>
      </c>
      <c r="I10">
        <v>1.7620613574981601</v>
      </c>
      <c r="J10">
        <v>166.4</v>
      </c>
      <c r="K10">
        <v>6.5180814266204798</v>
      </c>
      <c r="L10">
        <f t="shared" si="21"/>
        <v>6.5180814266204798</v>
      </c>
      <c r="M10">
        <v>166.4</v>
      </c>
      <c r="N10">
        <f t="shared" si="22"/>
        <v>166.4</v>
      </c>
      <c r="O10">
        <f t="shared" si="0"/>
        <v>1</v>
      </c>
      <c r="P10">
        <f t="shared" si="23"/>
        <v>1</v>
      </c>
      <c r="Q10">
        <f t="shared" si="1"/>
        <v>1</v>
      </c>
      <c r="R10">
        <f t="shared" si="24"/>
        <v>1</v>
      </c>
      <c r="S10" s="5">
        <f t="shared" si="2"/>
        <v>0</v>
      </c>
      <c r="T10" s="5">
        <f t="shared" si="25"/>
        <v>0</v>
      </c>
      <c r="U10" s="5">
        <f t="shared" si="26"/>
        <v>0</v>
      </c>
      <c r="V10">
        <v>162.1</v>
      </c>
      <c r="W10" s="11">
        <v>1.33941102027893</v>
      </c>
      <c r="X10" s="11">
        <f t="shared" si="27"/>
        <v>1.33941102027893</v>
      </c>
      <c r="Y10">
        <f t="shared" si="3"/>
        <v>166.4</v>
      </c>
      <c r="Z10" s="5">
        <f t="shared" si="28"/>
        <v>2.5841346153846222E-2</v>
      </c>
      <c r="AA10" s="5">
        <f t="shared" si="29"/>
        <v>0</v>
      </c>
      <c r="AB10">
        <f t="shared" si="4"/>
        <v>1</v>
      </c>
      <c r="AC10">
        <f t="shared" si="5"/>
        <v>0</v>
      </c>
      <c r="AD10">
        <f t="shared" si="30"/>
        <v>166.4</v>
      </c>
      <c r="AE10" s="5">
        <f t="shared" si="31"/>
        <v>0</v>
      </c>
      <c r="AF10" s="5">
        <f t="shared" si="32"/>
        <v>0</v>
      </c>
      <c r="AG10" s="5">
        <f t="shared" si="33"/>
        <v>2.5841346153846222E-2</v>
      </c>
      <c r="AH10" s="5">
        <f t="shared" si="34"/>
        <v>0</v>
      </c>
      <c r="AI10">
        <f t="shared" si="35"/>
        <v>1</v>
      </c>
      <c r="AJ10">
        <f t="shared" si="36"/>
        <v>1</v>
      </c>
      <c r="AK10">
        <f t="shared" si="37"/>
        <v>1</v>
      </c>
      <c r="AL10">
        <f t="shared" si="38"/>
        <v>0</v>
      </c>
      <c r="AM10">
        <v>60</v>
      </c>
      <c r="AN10">
        <v>166.4</v>
      </c>
      <c r="AO10">
        <v>5</v>
      </c>
      <c r="AP10">
        <v>166.4</v>
      </c>
      <c r="AQ10" s="5">
        <f t="shared" si="6"/>
        <v>0</v>
      </c>
      <c r="AR10" s="5">
        <f t="shared" si="7"/>
        <v>0</v>
      </c>
      <c r="AS10" t="str">
        <f t="shared" si="39"/>
        <v>Igual</v>
      </c>
      <c r="AT10">
        <f t="shared" si="8"/>
        <v>166.4</v>
      </c>
      <c r="AU10">
        <f t="shared" si="9"/>
        <v>1</v>
      </c>
      <c r="AV10">
        <f t="shared" si="40"/>
        <v>1</v>
      </c>
      <c r="AW10" s="5">
        <f t="shared" si="10"/>
        <v>0</v>
      </c>
      <c r="AX10" s="5">
        <f t="shared" si="41"/>
        <v>0</v>
      </c>
      <c r="AY10">
        <f t="shared" si="11"/>
        <v>166.4</v>
      </c>
      <c r="AZ10" s="5">
        <f t="shared" si="42"/>
        <v>0</v>
      </c>
      <c r="BA10" s="5">
        <f t="shared" si="12"/>
        <v>2.5841346153846222E-2</v>
      </c>
      <c r="BB10" s="19">
        <v>0</v>
      </c>
      <c r="BC10" s="19">
        <f t="shared" si="43"/>
        <v>60</v>
      </c>
      <c r="BD10">
        <v>166.4</v>
      </c>
      <c r="BE10" s="5">
        <f t="shared" si="44"/>
        <v>0</v>
      </c>
      <c r="BF10">
        <f t="shared" si="45"/>
        <v>166.4</v>
      </c>
      <c r="BG10">
        <f t="shared" si="46"/>
        <v>1</v>
      </c>
      <c r="BH10">
        <f t="shared" si="13"/>
        <v>1</v>
      </c>
      <c r="BI10">
        <f t="shared" si="14"/>
        <v>0</v>
      </c>
      <c r="BJ10">
        <f t="shared" si="15"/>
        <v>1</v>
      </c>
      <c r="BK10">
        <f t="shared" si="47"/>
        <v>1</v>
      </c>
      <c r="BL10" s="5">
        <f t="shared" si="48"/>
        <v>0</v>
      </c>
      <c r="BM10" s="5">
        <f t="shared" si="16"/>
        <v>0</v>
      </c>
      <c r="BN10" s="5">
        <f t="shared" si="17"/>
        <v>2.5841346153846222E-2</v>
      </c>
      <c r="BO10" s="5">
        <f t="shared" si="18"/>
        <v>0</v>
      </c>
      <c r="BP10" s="5">
        <f t="shared" si="49"/>
        <v>0</v>
      </c>
    </row>
    <row r="11" spans="1:68" hidden="1" x14ac:dyDescent="0.3">
      <c r="A11" t="s">
        <v>49</v>
      </c>
      <c r="B11" t="s">
        <v>66</v>
      </c>
      <c r="C11">
        <v>50</v>
      </c>
      <c r="D11">
        <f t="shared" si="19"/>
        <v>2</v>
      </c>
      <c r="F11">
        <v>1.7505683898925699</v>
      </c>
      <c r="G11">
        <f t="shared" si="20"/>
        <v>1.7505683898925699</v>
      </c>
      <c r="H11">
        <v>155.80000000000001</v>
      </c>
      <c r="I11">
        <v>1.22058200836181</v>
      </c>
      <c r="J11">
        <v>155.80000000000001</v>
      </c>
      <c r="K11">
        <v>6.5983264446258501</v>
      </c>
      <c r="L11">
        <f t="shared" si="21"/>
        <v>6.5983264446258501</v>
      </c>
      <c r="M11">
        <v>155.80000000000001</v>
      </c>
      <c r="N11">
        <f t="shared" si="22"/>
        <v>155.80000000000001</v>
      </c>
      <c r="O11">
        <f t="shared" si="0"/>
        <v>1</v>
      </c>
      <c r="P11">
        <f t="shared" si="23"/>
        <v>1</v>
      </c>
      <c r="Q11">
        <f t="shared" si="1"/>
        <v>1</v>
      </c>
      <c r="R11">
        <f t="shared" si="24"/>
        <v>1</v>
      </c>
      <c r="S11" s="5">
        <f t="shared" si="2"/>
        <v>0</v>
      </c>
      <c r="T11" s="5">
        <f t="shared" si="25"/>
        <v>0</v>
      </c>
      <c r="U11" s="5">
        <f t="shared" si="26"/>
        <v>0</v>
      </c>
      <c r="V11">
        <v>155.80000000000001</v>
      </c>
      <c r="W11" s="11">
        <v>1.1064922809600799</v>
      </c>
      <c r="X11" s="11">
        <f t="shared" si="27"/>
        <v>1.1064922809600799</v>
      </c>
      <c r="Y11">
        <f t="shared" si="3"/>
        <v>155.80000000000001</v>
      </c>
      <c r="Z11" s="5">
        <f t="shared" si="28"/>
        <v>0</v>
      </c>
      <c r="AA11" s="5">
        <f t="shared" si="29"/>
        <v>0</v>
      </c>
      <c r="AB11">
        <f t="shared" si="4"/>
        <v>1</v>
      </c>
      <c r="AC11">
        <f t="shared" si="5"/>
        <v>1</v>
      </c>
      <c r="AD11">
        <f t="shared" si="30"/>
        <v>155.80000000000001</v>
      </c>
      <c r="AE11" s="5">
        <f t="shared" si="31"/>
        <v>0</v>
      </c>
      <c r="AF11" s="5">
        <f t="shared" si="32"/>
        <v>0</v>
      </c>
      <c r="AG11" s="5">
        <f t="shared" si="33"/>
        <v>0</v>
      </c>
      <c r="AH11" s="5">
        <f t="shared" si="34"/>
        <v>0</v>
      </c>
      <c r="AI11">
        <f t="shared" si="35"/>
        <v>1</v>
      </c>
      <c r="AJ11">
        <f t="shared" si="36"/>
        <v>1</v>
      </c>
      <c r="AK11">
        <f t="shared" si="37"/>
        <v>1</v>
      </c>
      <c r="AL11">
        <f t="shared" si="38"/>
        <v>1</v>
      </c>
      <c r="AM11">
        <v>60</v>
      </c>
      <c r="AN11">
        <v>155.80000000000001</v>
      </c>
      <c r="AO11">
        <v>5</v>
      </c>
      <c r="AP11">
        <v>155.80000000000001</v>
      </c>
      <c r="AQ11" s="5">
        <f t="shared" si="6"/>
        <v>0</v>
      </c>
      <c r="AR11" s="5">
        <f t="shared" si="7"/>
        <v>0</v>
      </c>
      <c r="AS11" t="str">
        <f t="shared" si="39"/>
        <v>Igual</v>
      </c>
      <c r="AT11">
        <f t="shared" si="8"/>
        <v>155.80000000000001</v>
      </c>
      <c r="AU11">
        <f t="shared" si="9"/>
        <v>1</v>
      </c>
      <c r="AV11">
        <f t="shared" si="40"/>
        <v>1</v>
      </c>
      <c r="AW11" s="5">
        <f t="shared" si="10"/>
        <v>0</v>
      </c>
      <c r="AX11" s="5">
        <f t="shared" si="41"/>
        <v>0</v>
      </c>
      <c r="AY11">
        <f t="shared" si="11"/>
        <v>155.80000000000001</v>
      </c>
      <c r="AZ11" s="5">
        <f t="shared" si="42"/>
        <v>0</v>
      </c>
      <c r="BA11" s="5">
        <f t="shared" si="12"/>
        <v>0</v>
      </c>
      <c r="BB11" s="19">
        <v>0</v>
      </c>
      <c r="BC11" s="19">
        <f t="shared" si="43"/>
        <v>60</v>
      </c>
      <c r="BD11">
        <v>155.80000000000001</v>
      </c>
      <c r="BE11" s="5">
        <f t="shared" si="44"/>
        <v>0</v>
      </c>
      <c r="BF11">
        <f t="shared" si="45"/>
        <v>155.80000000000001</v>
      </c>
      <c r="BG11">
        <f t="shared" si="46"/>
        <v>1</v>
      </c>
      <c r="BH11">
        <f t="shared" si="13"/>
        <v>1</v>
      </c>
      <c r="BI11">
        <f t="shared" si="14"/>
        <v>1</v>
      </c>
      <c r="BJ11">
        <f t="shared" si="15"/>
        <v>1</v>
      </c>
      <c r="BK11">
        <f t="shared" si="47"/>
        <v>1</v>
      </c>
      <c r="BL11" s="5">
        <f t="shared" si="48"/>
        <v>0</v>
      </c>
      <c r="BM11" s="5">
        <f t="shared" si="16"/>
        <v>0</v>
      </c>
      <c r="BN11" s="5">
        <f t="shared" si="17"/>
        <v>0</v>
      </c>
      <c r="BO11" s="5">
        <f t="shared" si="18"/>
        <v>0</v>
      </c>
      <c r="BP11" s="5">
        <f t="shared" si="49"/>
        <v>0</v>
      </c>
    </row>
    <row r="12" spans="1:68" hidden="1" x14ac:dyDescent="0.3">
      <c r="A12" t="s">
        <v>49</v>
      </c>
      <c r="B12" t="s">
        <v>67</v>
      </c>
      <c r="C12">
        <v>50</v>
      </c>
      <c r="D12">
        <f t="shared" si="19"/>
        <v>2</v>
      </c>
      <c r="F12">
        <v>1.2361097335815401</v>
      </c>
      <c r="G12">
        <f t="shared" si="20"/>
        <v>1.2361097335815401</v>
      </c>
      <c r="H12">
        <v>98.8</v>
      </c>
      <c r="I12">
        <v>0.85350060462951605</v>
      </c>
      <c r="J12">
        <v>98.8</v>
      </c>
      <c r="K12">
        <v>4.4523642063140798</v>
      </c>
      <c r="L12">
        <f t="shared" si="21"/>
        <v>4.4523642063140798</v>
      </c>
      <c r="M12">
        <v>98.8</v>
      </c>
      <c r="N12">
        <f t="shared" si="22"/>
        <v>98.8</v>
      </c>
      <c r="O12">
        <f t="shared" si="0"/>
        <v>1</v>
      </c>
      <c r="P12">
        <f t="shared" si="23"/>
        <v>1</v>
      </c>
      <c r="Q12">
        <f t="shared" si="1"/>
        <v>1</v>
      </c>
      <c r="R12">
        <f t="shared" si="24"/>
        <v>1</v>
      </c>
      <c r="S12" s="5">
        <f t="shared" si="2"/>
        <v>0</v>
      </c>
      <c r="T12" s="5">
        <f t="shared" si="25"/>
        <v>0</v>
      </c>
      <c r="U12" s="5">
        <f t="shared" si="26"/>
        <v>0</v>
      </c>
      <c r="V12">
        <v>98.8</v>
      </c>
      <c r="W12" s="11">
        <v>1.40691041946411</v>
      </c>
      <c r="X12" s="11">
        <f t="shared" si="27"/>
        <v>1.40691041946411</v>
      </c>
      <c r="Y12">
        <f t="shared" si="3"/>
        <v>98.8</v>
      </c>
      <c r="Z12" s="5">
        <f t="shared" si="28"/>
        <v>0</v>
      </c>
      <c r="AA12" s="5">
        <f t="shared" si="29"/>
        <v>0</v>
      </c>
      <c r="AB12">
        <f t="shared" si="4"/>
        <v>1</v>
      </c>
      <c r="AC12">
        <f t="shared" si="5"/>
        <v>1</v>
      </c>
      <c r="AD12">
        <f t="shared" si="30"/>
        <v>98.8</v>
      </c>
      <c r="AE12" s="5">
        <f t="shared" si="31"/>
        <v>0</v>
      </c>
      <c r="AF12" s="5">
        <f t="shared" si="32"/>
        <v>0</v>
      </c>
      <c r="AG12" s="5">
        <f t="shared" si="33"/>
        <v>0</v>
      </c>
      <c r="AH12" s="5">
        <f t="shared" si="34"/>
        <v>0</v>
      </c>
      <c r="AI12">
        <f t="shared" si="35"/>
        <v>1</v>
      </c>
      <c r="AJ12">
        <f t="shared" si="36"/>
        <v>1</v>
      </c>
      <c r="AK12">
        <f t="shared" si="37"/>
        <v>1</v>
      </c>
      <c r="AL12">
        <f t="shared" si="38"/>
        <v>1</v>
      </c>
      <c r="AM12">
        <v>60</v>
      </c>
      <c r="AN12">
        <v>98.8</v>
      </c>
      <c r="AO12">
        <v>5</v>
      </c>
      <c r="AP12">
        <v>98.8</v>
      </c>
      <c r="AQ12" s="5">
        <f t="shared" si="6"/>
        <v>0</v>
      </c>
      <c r="AR12" s="5">
        <f t="shared" si="7"/>
        <v>0</v>
      </c>
      <c r="AS12" t="str">
        <f t="shared" si="39"/>
        <v>Igual</v>
      </c>
      <c r="AT12">
        <f t="shared" si="8"/>
        <v>98.8</v>
      </c>
      <c r="AU12">
        <f t="shared" si="9"/>
        <v>1</v>
      </c>
      <c r="AV12">
        <f t="shared" si="40"/>
        <v>1</v>
      </c>
      <c r="AW12" s="5">
        <f t="shared" si="10"/>
        <v>0</v>
      </c>
      <c r="AX12" s="5">
        <f t="shared" si="41"/>
        <v>0</v>
      </c>
      <c r="AY12">
        <f t="shared" si="11"/>
        <v>98.8</v>
      </c>
      <c r="AZ12" s="5">
        <f t="shared" si="42"/>
        <v>0</v>
      </c>
      <c r="BA12" s="5">
        <f t="shared" si="12"/>
        <v>0</v>
      </c>
      <c r="BB12" s="19">
        <v>0</v>
      </c>
      <c r="BC12" s="19">
        <f t="shared" si="43"/>
        <v>60</v>
      </c>
      <c r="BD12">
        <v>98.8</v>
      </c>
      <c r="BE12" s="5">
        <f t="shared" si="44"/>
        <v>0</v>
      </c>
      <c r="BF12">
        <f t="shared" si="45"/>
        <v>98.8</v>
      </c>
      <c r="BG12">
        <f t="shared" si="46"/>
        <v>1</v>
      </c>
      <c r="BH12">
        <f t="shared" si="13"/>
        <v>1</v>
      </c>
      <c r="BI12">
        <f t="shared" si="14"/>
        <v>1</v>
      </c>
      <c r="BJ12">
        <f t="shared" si="15"/>
        <v>1</v>
      </c>
      <c r="BK12">
        <f t="shared" si="47"/>
        <v>1</v>
      </c>
      <c r="BL12" s="5">
        <f t="shared" si="48"/>
        <v>0</v>
      </c>
      <c r="BM12" s="5">
        <f t="shared" si="16"/>
        <v>0</v>
      </c>
      <c r="BN12" s="5">
        <f t="shared" si="17"/>
        <v>0</v>
      </c>
      <c r="BO12" s="5">
        <f t="shared" si="18"/>
        <v>0</v>
      </c>
      <c r="BP12" s="5">
        <f t="shared" si="49"/>
        <v>0</v>
      </c>
    </row>
    <row r="13" spans="1:68" hidden="1" x14ac:dyDescent="0.3">
      <c r="A13" t="s">
        <v>49</v>
      </c>
      <c r="B13" t="s">
        <v>68</v>
      </c>
      <c r="C13">
        <v>50</v>
      </c>
      <c r="D13">
        <f t="shared" si="19"/>
        <v>2</v>
      </c>
      <c r="F13">
        <v>1.3350644111633301</v>
      </c>
      <c r="G13">
        <f t="shared" si="20"/>
        <v>1.3350644111633301</v>
      </c>
      <c r="H13">
        <v>78.900000000000006</v>
      </c>
      <c r="I13">
        <v>0.97152018547058105</v>
      </c>
      <c r="J13">
        <v>78.900000000000006</v>
      </c>
      <c r="K13">
        <v>6.14393854141235</v>
      </c>
      <c r="L13">
        <f t="shared" si="21"/>
        <v>6.14393854141235</v>
      </c>
      <c r="M13">
        <v>78.900000000000006</v>
      </c>
      <c r="N13">
        <f t="shared" si="22"/>
        <v>78.900000000000006</v>
      </c>
      <c r="O13">
        <f t="shared" si="0"/>
        <v>1</v>
      </c>
      <c r="P13">
        <f t="shared" si="23"/>
        <v>1</v>
      </c>
      <c r="Q13">
        <f t="shared" si="1"/>
        <v>1</v>
      </c>
      <c r="R13">
        <f t="shared" si="24"/>
        <v>1</v>
      </c>
      <c r="S13" s="5">
        <f t="shared" si="2"/>
        <v>0</v>
      </c>
      <c r="T13" s="5">
        <f t="shared" si="25"/>
        <v>0</v>
      </c>
      <c r="U13" s="5">
        <f t="shared" si="26"/>
        <v>0</v>
      </c>
      <c r="V13">
        <v>77</v>
      </c>
      <c r="W13" s="11">
        <v>1.6103992462158201</v>
      </c>
      <c r="X13" s="11">
        <f t="shared" si="27"/>
        <v>1.6103992462158201</v>
      </c>
      <c r="Y13">
        <f t="shared" si="3"/>
        <v>78.900000000000006</v>
      </c>
      <c r="Z13" s="5">
        <f t="shared" si="28"/>
        <v>2.4081115335868257E-2</v>
      </c>
      <c r="AA13" s="5">
        <f t="shared" si="29"/>
        <v>0</v>
      </c>
      <c r="AB13">
        <f t="shared" si="4"/>
        <v>1</v>
      </c>
      <c r="AC13">
        <f t="shared" si="5"/>
        <v>0</v>
      </c>
      <c r="AD13">
        <f t="shared" si="30"/>
        <v>78.900000000000006</v>
      </c>
      <c r="AE13" s="5">
        <f t="shared" si="31"/>
        <v>0</v>
      </c>
      <c r="AF13" s="5">
        <f t="shared" si="32"/>
        <v>0</v>
      </c>
      <c r="AG13" s="5">
        <f t="shared" si="33"/>
        <v>2.4081115335868257E-2</v>
      </c>
      <c r="AH13" s="5">
        <f t="shared" si="34"/>
        <v>0</v>
      </c>
      <c r="AI13">
        <f t="shared" si="35"/>
        <v>1</v>
      </c>
      <c r="AJ13">
        <f t="shared" si="36"/>
        <v>1</v>
      </c>
      <c r="AK13">
        <f t="shared" si="37"/>
        <v>1</v>
      </c>
      <c r="AL13">
        <f t="shared" si="38"/>
        <v>0</v>
      </c>
      <c r="AM13">
        <v>60</v>
      </c>
      <c r="AN13">
        <v>78.900000000000006</v>
      </c>
      <c r="AO13">
        <v>5</v>
      </c>
      <c r="AP13">
        <v>78.900000000000006</v>
      </c>
      <c r="AQ13" s="5">
        <f t="shared" si="6"/>
        <v>0</v>
      </c>
      <c r="AR13" s="5">
        <f t="shared" si="7"/>
        <v>0</v>
      </c>
      <c r="AS13" t="str">
        <f t="shared" si="39"/>
        <v>Igual</v>
      </c>
      <c r="AT13">
        <f t="shared" si="8"/>
        <v>78.900000000000006</v>
      </c>
      <c r="AU13">
        <f t="shared" si="9"/>
        <v>1</v>
      </c>
      <c r="AV13">
        <f t="shared" si="40"/>
        <v>1</v>
      </c>
      <c r="AW13" s="5">
        <f t="shared" si="10"/>
        <v>0</v>
      </c>
      <c r="AX13" s="5">
        <f t="shared" si="41"/>
        <v>0</v>
      </c>
      <c r="AY13">
        <f t="shared" si="11"/>
        <v>78.900000000000006</v>
      </c>
      <c r="AZ13" s="5">
        <f t="shared" si="42"/>
        <v>0</v>
      </c>
      <c r="BA13" s="5">
        <f t="shared" si="12"/>
        <v>2.4081115335868257E-2</v>
      </c>
      <c r="BB13" s="19">
        <v>0</v>
      </c>
      <c r="BC13" s="19">
        <f t="shared" si="43"/>
        <v>60</v>
      </c>
      <c r="BD13">
        <v>78.900000000000006</v>
      </c>
      <c r="BE13" s="5">
        <f t="shared" si="44"/>
        <v>0</v>
      </c>
      <c r="BF13">
        <f t="shared" si="45"/>
        <v>78.900000000000006</v>
      </c>
      <c r="BG13">
        <f t="shared" si="46"/>
        <v>1</v>
      </c>
      <c r="BH13">
        <f t="shared" si="13"/>
        <v>1</v>
      </c>
      <c r="BI13">
        <f t="shared" si="14"/>
        <v>0</v>
      </c>
      <c r="BJ13">
        <f t="shared" si="15"/>
        <v>1</v>
      </c>
      <c r="BK13">
        <f t="shared" si="47"/>
        <v>1</v>
      </c>
      <c r="BL13" s="5">
        <f t="shared" si="48"/>
        <v>0</v>
      </c>
      <c r="BM13" s="5">
        <f t="shared" si="16"/>
        <v>0</v>
      </c>
      <c r="BN13" s="5">
        <f t="shared" si="17"/>
        <v>2.4081115335868257E-2</v>
      </c>
      <c r="BO13" s="5">
        <f t="shared" si="18"/>
        <v>0</v>
      </c>
      <c r="BP13" s="5">
        <f t="shared" si="49"/>
        <v>0</v>
      </c>
    </row>
    <row r="14" spans="1:68" hidden="1" x14ac:dyDescent="0.3">
      <c r="A14" t="s">
        <v>49</v>
      </c>
      <c r="B14" t="s">
        <v>69</v>
      </c>
      <c r="C14">
        <v>50</v>
      </c>
      <c r="D14">
        <f t="shared" si="19"/>
        <v>2</v>
      </c>
      <c r="F14">
        <v>1.49697160720825</v>
      </c>
      <c r="G14">
        <f t="shared" si="20"/>
        <v>1.49697160720825</v>
      </c>
      <c r="H14">
        <v>51</v>
      </c>
      <c r="I14">
        <v>0.59332180023193304</v>
      </c>
      <c r="J14">
        <v>51</v>
      </c>
      <c r="K14">
        <v>3.24519538879394</v>
      </c>
      <c r="L14">
        <f t="shared" si="21"/>
        <v>3.24519538879394</v>
      </c>
      <c r="M14">
        <v>51</v>
      </c>
      <c r="N14">
        <f t="shared" si="22"/>
        <v>51</v>
      </c>
      <c r="O14">
        <f t="shared" si="0"/>
        <v>1</v>
      </c>
      <c r="P14">
        <f t="shared" si="23"/>
        <v>1</v>
      </c>
      <c r="Q14">
        <f t="shared" si="1"/>
        <v>1</v>
      </c>
      <c r="R14">
        <f t="shared" si="24"/>
        <v>1</v>
      </c>
      <c r="S14" s="5">
        <f t="shared" si="2"/>
        <v>0</v>
      </c>
      <c r="T14" s="5">
        <f t="shared" si="25"/>
        <v>0</v>
      </c>
      <c r="U14" s="5">
        <f t="shared" si="26"/>
        <v>0</v>
      </c>
      <c r="V14">
        <v>50.1</v>
      </c>
      <c r="W14" s="11">
        <v>2.7759404182434002</v>
      </c>
      <c r="X14" s="11">
        <f t="shared" si="27"/>
        <v>2.7759404182434002</v>
      </c>
      <c r="Y14">
        <f t="shared" si="3"/>
        <v>51</v>
      </c>
      <c r="Z14" s="5">
        <f t="shared" si="28"/>
        <v>1.7647058823529384E-2</v>
      </c>
      <c r="AA14" s="5">
        <f t="shared" si="29"/>
        <v>0</v>
      </c>
      <c r="AB14">
        <f t="shared" si="4"/>
        <v>1</v>
      </c>
      <c r="AC14">
        <f t="shared" si="5"/>
        <v>0</v>
      </c>
      <c r="AD14">
        <f t="shared" si="30"/>
        <v>51</v>
      </c>
      <c r="AE14" s="5">
        <f t="shared" si="31"/>
        <v>0</v>
      </c>
      <c r="AF14" s="5">
        <f t="shared" si="32"/>
        <v>0</v>
      </c>
      <c r="AG14" s="5">
        <f t="shared" si="33"/>
        <v>1.7647058823529384E-2</v>
      </c>
      <c r="AH14" s="5">
        <f t="shared" si="34"/>
        <v>0</v>
      </c>
      <c r="AI14">
        <f t="shared" si="35"/>
        <v>1</v>
      </c>
      <c r="AJ14">
        <f t="shared" si="36"/>
        <v>1</v>
      </c>
      <c r="AK14">
        <f t="shared" si="37"/>
        <v>1</v>
      </c>
      <c r="AL14">
        <f t="shared" si="38"/>
        <v>0</v>
      </c>
      <c r="AM14">
        <v>60</v>
      </c>
      <c r="AN14">
        <v>51</v>
      </c>
      <c r="AO14">
        <v>5</v>
      </c>
      <c r="AP14">
        <v>51</v>
      </c>
      <c r="AQ14" s="5">
        <f t="shared" si="6"/>
        <v>0</v>
      </c>
      <c r="AR14" s="5">
        <f t="shared" si="7"/>
        <v>0</v>
      </c>
      <c r="AS14" t="str">
        <f t="shared" si="39"/>
        <v>Igual</v>
      </c>
      <c r="AT14">
        <f t="shared" si="8"/>
        <v>51</v>
      </c>
      <c r="AU14">
        <f t="shared" si="9"/>
        <v>1</v>
      </c>
      <c r="AV14">
        <f t="shared" si="40"/>
        <v>1</v>
      </c>
      <c r="AW14" s="5">
        <f t="shared" si="10"/>
        <v>0</v>
      </c>
      <c r="AX14" s="5">
        <f t="shared" si="41"/>
        <v>0</v>
      </c>
      <c r="AY14">
        <f t="shared" si="11"/>
        <v>51</v>
      </c>
      <c r="AZ14" s="5">
        <f t="shared" si="42"/>
        <v>0</v>
      </c>
      <c r="BA14" s="5">
        <f t="shared" si="12"/>
        <v>1.7647058823529384E-2</v>
      </c>
      <c r="BB14" s="19">
        <v>0</v>
      </c>
      <c r="BC14" s="19">
        <f t="shared" si="43"/>
        <v>60</v>
      </c>
      <c r="BD14">
        <v>51</v>
      </c>
      <c r="BE14" s="5">
        <f t="shared" si="44"/>
        <v>0</v>
      </c>
      <c r="BF14">
        <f t="shared" si="45"/>
        <v>51</v>
      </c>
      <c r="BG14">
        <f t="shared" si="46"/>
        <v>1</v>
      </c>
      <c r="BH14">
        <f t="shared" si="13"/>
        <v>1</v>
      </c>
      <c r="BI14">
        <f t="shared" si="14"/>
        <v>0</v>
      </c>
      <c r="BJ14">
        <f t="shared" si="15"/>
        <v>1</v>
      </c>
      <c r="BK14">
        <f t="shared" si="47"/>
        <v>1</v>
      </c>
      <c r="BL14" s="5">
        <f t="shared" si="48"/>
        <v>0</v>
      </c>
      <c r="BM14" s="5">
        <f t="shared" si="16"/>
        <v>0</v>
      </c>
      <c r="BN14" s="5">
        <f t="shared" si="17"/>
        <v>1.7647058823529384E-2</v>
      </c>
      <c r="BO14" s="5">
        <f t="shared" si="18"/>
        <v>0</v>
      </c>
      <c r="BP14" s="5">
        <f t="shared" si="49"/>
        <v>0</v>
      </c>
    </row>
    <row r="15" spans="1:68" hidden="1" x14ac:dyDescent="0.3">
      <c r="A15" t="s">
        <v>49</v>
      </c>
      <c r="B15" t="s">
        <v>70</v>
      </c>
      <c r="C15">
        <v>50</v>
      </c>
      <c r="D15">
        <f t="shared" si="19"/>
        <v>2</v>
      </c>
      <c r="F15">
        <v>1.48292779922485</v>
      </c>
      <c r="G15">
        <f t="shared" si="20"/>
        <v>1.48292779922485</v>
      </c>
      <c r="H15">
        <v>41.8</v>
      </c>
      <c r="I15">
        <v>0.97344088554382302</v>
      </c>
      <c r="J15">
        <v>41.8</v>
      </c>
      <c r="K15">
        <v>4.61899590492248</v>
      </c>
      <c r="L15">
        <f t="shared" si="21"/>
        <v>4.61899590492248</v>
      </c>
      <c r="M15">
        <v>41.8</v>
      </c>
      <c r="N15">
        <f t="shared" si="22"/>
        <v>41.8</v>
      </c>
      <c r="O15">
        <f t="shared" si="0"/>
        <v>1</v>
      </c>
      <c r="P15">
        <f t="shared" si="23"/>
        <v>1</v>
      </c>
      <c r="Q15">
        <f t="shared" si="1"/>
        <v>1</v>
      </c>
      <c r="R15">
        <f t="shared" si="24"/>
        <v>1</v>
      </c>
      <c r="S15" s="5">
        <f t="shared" si="2"/>
        <v>0</v>
      </c>
      <c r="T15" s="5">
        <f t="shared" si="25"/>
        <v>0</v>
      </c>
      <c r="U15" s="5">
        <f t="shared" si="26"/>
        <v>0</v>
      </c>
      <c r="V15">
        <v>40.6</v>
      </c>
      <c r="W15" s="11">
        <v>3.4241096973419101</v>
      </c>
      <c r="X15" s="11">
        <f t="shared" si="27"/>
        <v>3.4241096973419101</v>
      </c>
      <c r="Y15">
        <f t="shared" si="3"/>
        <v>41.8</v>
      </c>
      <c r="Z15" s="5">
        <f t="shared" si="28"/>
        <v>2.8708133971291766E-2</v>
      </c>
      <c r="AA15" s="5">
        <f t="shared" si="29"/>
        <v>0</v>
      </c>
      <c r="AB15">
        <f t="shared" si="4"/>
        <v>1</v>
      </c>
      <c r="AC15">
        <f t="shared" si="5"/>
        <v>0</v>
      </c>
      <c r="AD15">
        <f t="shared" si="30"/>
        <v>41.8</v>
      </c>
      <c r="AE15" s="5">
        <f t="shared" si="31"/>
        <v>0</v>
      </c>
      <c r="AF15" s="5">
        <f t="shared" si="32"/>
        <v>0</v>
      </c>
      <c r="AG15" s="5">
        <f t="shared" si="33"/>
        <v>2.8708133971291766E-2</v>
      </c>
      <c r="AH15" s="5">
        <f t="shared" si="34"/>
        <v>0</v>
      </c>
      <c r="AI15">
        <f t="shared" si="35"/>
        <v>1</v>
      </c>
      <c r="AJ15">
        <f t="shared" si="36"/>
        <v>1</v>
      </c>
      <c r="AK15">
        <f t="shared" si="37"/>
        <v>1</v>
      </c>
      <c r="AL15">
        <f t="shared" si="38"/>
        <v>0</v>
      </c>
      <c r="AM15">
        <v>60</v>
      </c>
      <c r="AN15">
        <v>41.8</v>
      </c>
      <c r="AO15">
        <v>5</v>
      </c>
      <c r="AP15">
        <v>41.8</v>
      </c>
      <c r="AQ15" s="5">
        <f t="shared" si="6"/>
        <v>0</v>
      </c>
      <c r="AR15" s="5">
        <f t="shared" si="7"/>
        <v>0</v>
      </c>
      <c r="AS15" t="str">
        <f t="shared" si="39"/>
        <v>Igual</v>
      </c>
      <c r="AT15">
        <f t="shared" si="8"/>
        <v>41.8</v>
      </c>
      <c r="AU15">
        <f t="shared" si="9"/>
        <v>1</v>
      </c>
      <c r="AV15">
        <f t="shared" si="40"/>
        <v>1</v>
      </c>
      <c r="AW15" s="5">
        <f t="shared" si="10"/>
        <v>0</v>
      </c>
      <c r="AX15" s="5">
        <f t="shared" si="41"/>
        <v>0</v>
      </c>
      <c r="AY15">
        <f t="shared" si="11"/>
        <v>41.8</v>
      </c>
      <c r="AZ15" s="5">
        <f t="shared" si="42"/>
        <v>0</v>
      </c>
      <c r="BA15" s="5">
        <f t="shared" si="12"/>
        <v>2.8708133971291766E-2</v>
      </c>
      <c r="BB15" s="19">
        <v>0</v>
      </c>
      <c r="BC15" s="19">
        <f t="shared" si="43"/>
        <v>60</v>
      </c>
      <c r="BD15">
        <v>41.8</v>
      </c>
      <c r="BE15" s="5">
        <f t="shared" si="44"/>
        <v>0</v>
      </c>
      <c r="BF15">
        <f t="shared" si="45"/>
        <v>41.8</v>
      </c>
      <c r="BG15">
        <f t="shared" si="46"/>
        <v>1</v>
      </c>
      <c r="BH15">
        <f t="shared" si="13"/>
        <v>1</v>
      </c>
      <c r="BI15">
        <f t="shared" si="14"/>
        <v>0</v>
      </c>
      <c r="BJ15">
        <f t="shared" si="15"/>
        <v>1</v>
      </c>
      <c r="BK15">
        <f t="shared" si="47"/>
        <v>1</v>
      </c>
      <c r="BL15" s="5">
        <f t="shared" si="48"/>
        <v>0</v>
      </c>
      <c r="BM15" s="5">
        <f t="shared" si="16"/>
        <v>0</v>
      </c>
      <c r="BN15" s="5">
        <f t="shared" si="17"/>
        <v>2.8708133971291766E-2</v>
      </c>
      <c r="BO15" s="5">
        <f t="shared" si="18"/>
        <v>0</v>
      </c>
      <c r="BP15" s="5">
        <f t="shared" si="49"/>
        <v>0</v>
      </c>
    </row>
    <row r="16" spans="1:68" hidden="1" x14ac:dyDescent="0.3">
      <c r="A16" t="s">
        <v>49</v>
      </c>
      <c r="B16" t="s">
        <v>71</v>
      </c>
      <c r="C16">
        <v>50</v>
      </c>
      <c r="D16">
        <f t="shared" si="19"/>
        <v>2</v>
      </c>
      <c r="F16">
        <v>1.0438868999481199</v>
      </c>
      <c r="G16">
        <f t="shared" si="20"/>
        <v>1.0438868999481199</v>
      </c>
      <c r="H16">
        <v>130.4</v>
      </c>
      <c r="I16">
        <v>0.80122184753417902</v>
      </c>
      <c r="J16">
        <v>130.4</v>
      </c>
      <c r="K16">
        <v>5.2011129856109601</v>
      </c>
      <c r="L16">
        <f t="shared" si="21"/>
        <v>5.2011129856109601</v>
      </c>
      <c r="M16">
        <v>130.4</v>
      </c>
      <c r="N16">
        <f t="shared" si="22"/>
        <v>130.4</v>
      </c>
      <c r="O16">
        <f t="shared" si="0"/>
        <v>1</v>
      </c>
      <c r="P16">
        <f t="shared" si="23"/>
        <v>1</v>
      </c>
      <c r="Q16">
        <f t="shared" si="1"/>
        <v>1</v>
      </c>
      <c r="R16">
        <f t="shared" si="24"/>
        <v>1</v>
      </c>
      <c r="S16" s="5">
        <f t="shared" si="2"/>
        <v>0</v>
      </c>
      <c r="T16" s="5">
        <f t="shared" si="25"/>
        <v>0</v>
      </c>
      <c r="U16" s="5">
        <f t="shared" si="26"/>
        <v>0</v>
      </c>
      <c r="V16">
        <v>130.4</v>
      </c>
      <c r="W16" s="11">
        <v>0.96052742004394498</v>
      </c>
      <c r="X16" s="11">
        <f t="shared" si="27"/>
        <v>0.96052742004394498</v>
      </c>
      <c r="Y16">
        <f t="shared" si="3"/>
        <v>130.4</v>
      </c>
      <c r="Z16" s="5">
        <f t="shared" si="28"/>
        <v>0</v>
      </c>
      <c r="AA16" s="5">
        <f t="shared" si="29"/>
        <v>0</v>
      </c>
      <c r="AB16">
        <f t="shared" si="4"/>
        <v>1</v>
      </c>
      <c r="AC16">
        <f t="shared" si="5"/>
        <v>1</v>
      </c>
      <c r="AD16">
        <f t="shared" si="30"/>
        <v>130.4</v>
      </c>
      <c r="AE16" s="5">
        <f t="shared" si="31"/>
        <v>0</v>
      </c>
      <c r="AF16" s="5">
        <f t="shared" si="32"/>
        <v>0</v>
      </c>
      <c r="AG16" s="5">
        <f t="shared" si="33"/>
        <v>0</v>
      </c>
      <c r="AH16" s="5">
        <f t="shared" si="34"/>
        <v>0</v>
      </c>
      <c r="AI16">
        <f t="shared" si="35"/>
        <v>1</v>
      </c>
      <c r="AJ16">
        <f t="shared" si="36"/>
        <v>1</v>
      </c>
      <c r="AK16">
        <f t="shared" si="37"/>
        <v>1</v>
      </c>
      <c r="AL16">
        <f t="shared" si="38"/>
        <v>1</v>
      </c>
      <c r="AM16">
        <v>60</v>
      </c>
      <c r="AN16">
        <v>130.4</v>
      </c>
      <c r="AO16">
        <v>5</v>
      </c>
      <c r="AP16">
        <v>130.4</v>
      </c>
      <c r="AQ16" s="5">
        <f t="shared" si="6"/>
        <v>0</v>
      </c>
      <c r="AR16" s="5">
        <f t="shared" si="7"/>
        <v>0</v>
      </c>
      <c r="AS16" t="str">
        <f t="shared" si="39"/>
        <v>Igual</v>
      </c>
      <c r="AT16">
        <f t="shared" si="8"/>
        <v>130.4</v>
      </c>
      <c r="AU16">
        <f t="shared" si="9"/>
        <v>1</v>
      </c>
      <c r="AV16">
        <f t="shared" si="40"/>
        <v>1</v>
      </c>
      <c r="AW16" s="5">
        <f t="shared" si="10"/>
        <v>0</v>
      </c>
      <c r="AX16" s="5">
        <f t="shared" si="41"/>
        <v>0</v>
      </c>
      <c r="AY16">
        <f t="shared" si="11"/>
        <v>130.4</v>
      </c>
      <c r="AZ16" s="5">
        <f t="shared" si="42"/>
        <v>0</v>
      </c>
      <c r="BA16" s="5">
        <f t="shared" si="12"/>
        <v>0</v>
      </c>
      <c r="BB16" s="19">
        <v>0</v>
      </c>
      <c r="BC16" s="19">
        <f t="shared" si="43"/>
        <v>60</v>
      </c>
      <c r="BD16">
        <v>130.4</v>
      </c>
      <c r="BE16" s="5">
        <f t="shared" si="44"/>
        <v>0</v>
      </c>
      <c r="BF16">
        <f t="shared" si="45"/>
        <v>130.4</v>
      </c>
      <c r="BG16">
        <f t="shared" si="46"/>
        <v>1</v>
      </c>
      <c r="BH16">
        <f t="shared" si="13"/>
        <v>1</v>
      </c>
      <c r="BI16">
        <f t="shared" si="14"/>
        <v>1</v>
      </c>
      <c r="BJ16">
        <f t="shared" si="15"/>
        <v>1</v>
      </c>
      <c r="BK16">
        <f t="shared" si="47"/>
        <v>1</v>
      </c>
      <c r="BL16" s="5">
        <f t="shared" si="48"/>
        <v>0</v>
      </c>
      <c r="BM16" s="5">
        <f t="shared" si="16"/>
        <v>0</v>
      </c>
      <c r="BN16" s="5">
        <f t="shared" si="17"/>
        <v>0</v>
      </c>
      <c r="BO16" s="5">
        <f t="shared" si="18"/>
        <v>0</v>
      </c>
      <c r="BP16" s="5">
        <f t="shared" si="49"/>
        <v>0</v>
      </c>
    </row>
    <row r="17" spans="1:68" hidden="1" x14ac:dyDescent="0.3">
      <c r="A17" t="s">
        <v>49</v>
      </c>
      <c r="B17" t="s">
        <v>72</v>
      </c>
      <c r="C17">
        <v>50</v>
      </c>
      <c r="D17">
        <f t="shared" si="19"/>
        <v>2</v>
      </c>
      <c r="F17">
        <v>2.9073431491851802</v>
      </c>
      <c r="G17">
        <f t="shared" si="20"/>
        <v>2.9073431491851802</v>
      </c>
      <c r="H17">
        <v>114.6</v>
      </c>
      <c r="I17">
        <v>1.3566479682922301</v>
      </c>
      <c r="J17">
        <v>114.6</v>
      </c>
      <c r="K17">
        <v>5.8910655975341797</v>
      </c>
      <c r="L17">
        <f t="shared" si="21"/>
        <v>5.8910655975341797</v>
      </c>
      <c r="M17">
        <v>114.6</v>
      </c>
      <c r="N17">
        <f t="shared" si="22"/>
        <v>114.6</v>
      </c>
      <c r="O17">
        <f t="shared" si="0"/>
        <v>1</v>
      </c>
      <c r="P17">
        <f t="shared" si="23"/>
        <v>1</v>
      </c>
      <c r="Q17">
        <f t="shared" si="1"/>
        <v>1</v>
      </c>
      <c r="R17">
        <f t="shared" si="24"/>
        <v>1</v>
      </c>
      <c r="S17" s="5">
        <f t="shared" si="2"/>
        <v>0</v>
      </c>
      <c r="T17" s="5">
        <f t="shared" si="25"/>
        <v>0</v>
      </c>
      <c r="U17" s="5">
        <f t="shared" si="26"/>
        <v>0</v>
      </c>
      <c r="V17">
        <v>114.2</v>
      </c>
      <c r="W17" s="11">
        <v>0.94848942756652799</v>
      </c>
      <c r="X17" s="11">
        <f t="shared" si="27"/>
        <v>0.94848942756652799</v>
      </c>
      <c r="Y17">
        <f t="shared" si="3"/>
        <v>114.6</v>
      </c>
      <c r="Z17" s="5">
        <f t="shared" si="28"/>
        <v>3.4904013961604844E-3</v>
      </c>
      <c r="AA17" s="5">
        <f t="shared" si="29"/>
        <v>0</v>
      </c>
      <c r="AB17">
        <f t="shared" si="4"/>
        <v>1</v>
      </c>
      <c r="AC17">
        <f t="shared" si="5"/>
        <v>0</v>
      </c>
      <c r="AD17">
        <f t="shared" si="30"/>
        <v>114.6</v>
      </c>
      <c r="AE17" s="5">
        <f t="shared" si="31"/>
        <v>0</v>
      </c>
      <c r="AF17" s="5">
        <f t="shared" si="32"/>
        <v>0</v>
      </c>
      <c r="AG17" s="5">
        <f t="shared" si="33"/>
        <v>3.4904013961604844E-3</v>
      </c>
      <c r="AH17" s="5">
        <f t="shared" si="34"/>
        <v>0</v>
      </c>
      <c r="AI17">
        <f t="shared" si="35"/>
        <v>1</v>
      </c>
      <c r="AJ17">
        <f t="shared" si="36"/>
        <v>1</v>
      </c>
      <c r="AK17">
        <f t="shared" si="37"/>
        <v>1</v>
      </c>
      <c r="AL17">
        <f t="shared" si="38"/>
        <v>0</v>
      </c>
      <c r="AM17">
        <v>60</v>
      </c>
      <c r="AN17">
        <v>114.6</v>
      </c>
      <c r="AO17">
        <v>5</v>
      </c>
      <c r="AP17">
        <v>114.6</v>
      </c>
      <c r="AQ17" s="5">
        <f t="shared" si="6"/>
        <v>0</v>
      </c>
      <c r="AR17" s="5">
        <f t="shared" si="7"/>
        <v>0</v>
      </c>
      <c r="AS17" t="str">
        <f t="shared" si="39"/>
        <v>Igual</v>
      </c>
      <c r="AT17">
        <f t="shared" si="8"/>
        <v>114.6</v>
      </c>
      <c r="AU17">
        <f t="shared" si="9"/>
        <v>1</v>
      </c>
      <c r="AV17">
        <f t="shared" si="40"/>
        <v>1</v>
      </c>
      <c r="AW17" s="5">
        <f t="shared" si="10"/>
        <v>0</v>
      </c>
      <c r="AX17" s="5">
        <f t="shared" si="41"/>
        <v>0</v>
      </c>
      <c r="AY17">
        <f t="shared" si="11"/>
        <v>114.6</v>
      </c>
      <c r="AZ17" s="5">
        <f t="shared" si="42"/>
        <v>0</v>
      </c>
      <c r="BA17" s="5">
        <f t="shared" si="12"/>
        <v>3.4904013961604844E-3</v>
      </c>
      <c r="BB17" s="19">
        <v>0</v>
      </c>
      <c r="BC17" s="19">
        <f t="shared" si="43"/>
        <v>60</v>
      </c>
      <c r="BD17">
        <v>114.6</v>
      </c>
      <c r="BE17" s="5">
        <f t="shared" si="44"/>
        <v>0</v>
      </c>
      <c r="BF17">
        <f t="shared" si="45"/>
        <v>114.6</v>
      </c>
      <c r="BG17">
        <f t="shared" si="46"/>
        <v>1</v>
      </c>
      <c r="BH17">
        <f t="shared" si="13"/>
        <v>1</v>
      </c>
      <c r="BI17">
        <f t="shared" si="14"/>
        <v>0</v>
      </c>
      <c r="BJ17">
        <f t="shared" si="15"/>
        <v>1</v>
      </c>
      <c r="BK17">
        <f t="shared" si="47"/>
        <v>1</v>
      </c>
      <c r="BL17" s="5">
        <f t="shared" si="48"/>
        <v>0</v>
      </c>
      <c r="BM17" s="5">
        <f t="shared" si="16"/>
        <v>0</v>
      </c>
      <c r="BN17" s="5">
        <f t="shared" si="17"/>
        <v>3.4904013961604844E-3</v>
      </c>
      <c r="BO17" s="5">
        <f t="shared" si="18"/>
        <v>0</v>
      </c>
      <c r="BP17" s="5">
        <f t="shared" si="49"/>
        <v>0</v>
      </c>
    </row>
    <row r="18" spans="1:68" hidden="1" x14ac:dyDescent="0.3">
      <c r="A18" t="s">
        <v>49</v>
      </c>
      <c r="B18" t="s">
        <v>73</v>
      </c>
      <c r="C18">
        <v>50</v>
      </c>
      <c r="D18">
        <f t="shared" si="19"/>
        <v>2</v>
      </c>
      <c r="F18">
        <v>1.1329107284545801</v>
      </c>
      <c r="G18">
        <f t="shared" si="20"/>
        <v>1.1329107284545801</v>
      </c>
      <c r="H18">
        <v>134.4</v>
      </c>
      <c r="I18">
        <v>0.98752474784850997</v>
      </c>
      <c r="J18">
        <v>134.4</v>
      </c>
      <c r="K18">
        <v>4.8921916484832701</v>
      </c>
      <c r="L18">
        <f t="shared" si="21"/>
        <v>4.8921916484832701</v>
      </c>
      <c r="M18">
        <v>134.4</v>
      </c>
      <c r="N18">
        <f t="shared" si="22"/>
        <v>134.4</v>
      </c>
      <c r="O18">
        <f t="shared" si="0"/>
        <v>1</v>
      </c>
      <c r="P18">
        <f t="shared" si="23"/>
        <v>1</v>
      </c>
      <c r="Q18">
        <f t="shared" si="1"/>
        <v>1</v>
      </c>
      <c r="R18">
        <f t="shared" si="24"/>
        <v>1</v>
      </c>
      <c r="S18" s="5">
        <f t="shared" si="2"/>
        <v>0</v>
      </c>
      <c r="T18" s="5">
        <f t="shared" si="25"/>
        <v>0</v>
      </c>
      <c r="U18" s="5">
        <f t="shared" si="26"/>
        <v>0</v>
      </c>
      <c r="V18">
        <v>134.4</v>
      </c>
      <c r="W18" s="11">
        <v>1.2476620674133301</v>
      </c>
      <c r="X18" s="11">
        <f t="shared" si="27"/>
        <v>1.2476620674133301</v>
      </c>
      <c r="Y18">
        <f t="shared" si="3"/>
        <v>134.4</v>
      </c>
      <c r="Z18" s="5">
        <f t="shared" si="28"/>
        <v>0</v>
      </c>
      <c r="AA18" s="5">
        <f t="shared" si="29"/>
        <v>0</v>
      </c>
      <c r="AB18">
        <f t="shared" si="4"/>
        <v>1</v>
      </c>
      <c r="AC18">
        <f t="shared" si="5"/>
        <v>1</v>
      </c>
      <c r="AD18">
        <f t="shared" si="30"/>
        <v>134.4</v>
      </c>
      <c r="AE18" s="5">
        <f t="shared" si="31"/>
        <v>0</v>
      </c>
      <c r="AF18" s="5">
        <f t="shared" si="32"/>
        <v>0</v>
      </c>
      <c r="AG18" s="5">
        <f t="shared" si="33"/>
        <v>0</v>
      </c>
      <c r="AH18" s="5">
        <f t="shared" si="34"/>
        <v>0</v>
      </c>
      <c r="AI18">
        <f t="shared" si="35"/>
        <v>1</v>
      </c>
      <c r="AJ18">
        <f t="shared" si="36"/>
        <v>1</v>
      </c>
      <c r="AK18">
        <f t="shared" si="37"/>
        <v>1</v>
      </c>
      <c r="AL18">
        <f t="shared" si="38"/>
        <v>1</v>
      </c>
      <c r="AM18">
        <v>60</v>
      </c>
      <c r="AN18">
        <v>134.4</v>
      </c>
      <c r="AO18">
        <v>5</v>
      </c>
      <c r="AP18">
        <v>134.4</v>
      </c>
      <c r="AQ18" s="5">
        <f t="shared" si="6"/>
        <v>0</v>
      </c>
      <c r="AR18" s="5">
        <f t="shared" si="7"/>
        <v>0</v>
      </c>
      <c r="AS18" t="str">
        <f t="shared" si="39"/>
        <v>Igual</v>
      </c>
      <c r="AT18">
        <f t="shared" si="8"/>
        <v>134.4</v>
      </c>
      <c r="AU18">
        <f t="shared" si="9"/>
        <v>1</v>
      </c>
      <c r="AV18">
        <f t="shared" si="40"/>
        <v>1</v>
      </c>
      <c r="AW18" s="5">
        <f t="shared" si="10"/>
        <v>0</v>
      </c>
      <c r="AX18" s="5">
        <f t="shared" si="41"/>
        <v>0</v>
      </c>
      <c r="AY18">
        <f t="shared" si="11"/>
        <v>134.4</v>
      </c>
      <c r="AZ18" s="5">
        <f t="shared" si="42"/>
        <v>0</v>
      </c>
      <c r="BA18" s="5">
        <f t="shared" si="12"/>
        <v>0</v>
      </c>
      <c r="BB18" s="19">
        <v>0</v>
      </c>
      <c r="BC18" s="19">
        <f t="shared" si="43"/>
        <v>60</v>
      </c>
      <c r="BD18">
        <v>134.4</v>
      </c>
      <c r="BE18" s="5">
        <f t="shared" si="44"/>
        <v>0</v>
      </c>
      <c r="BF18">
        <f t="shared" si="45"/>
        <v>134.4</v>
      </c>
      <c r="BG18">
        <f t="shared" si="46"/>
        <v>1</v>
      </c>
      <c r="BH18">
        <f t="shared" si="13"/>
        <v>1</v>
      </c>
      <c r="BI18">
        <f t="shared" si="14"/>
        <v>1</v>
      </c>
      <c r="BJ18">
        <f t="shared" si="15"/>
        <v>1</v>
      </c>
      <c r="BK18">
        <f t="shared" si="47"/>
        <v>1</v>
      </c>
      <c r="BL18" s="5">
        <f t="shared" si="48"/>
        <v>0</v>
      </c>
      <c r="BM18" s="5">
        <f t="shared" si="16"/>
        <v>0</v>
      </c>
      <c r="BN18" s="5">
        <f t="shared" si="17"/>
        <v>0</v>
      </c>
      <c r="BO18" s="5">
        <f t="shared" si="18"/>
        <v>0</v>
      </c>
      <c r="BP18" s="5">
        <f t="shared" si="49"/>
        <v>0</v>
      </c>
    </row>
    <row r="19" spans="1:68" hidden="1" x14ac:dyDescent="0.3">
      <c r="A19" t="s">
        <v>49</v>
      </c>
      <c r="B19" t="s">
        <v>74</v>
      </c>
      <c r="C19">
        <v>50</v>
      </c>
      <c r="D19">
        <f t="shared" si="19"/>
        <v>2</v>
      </c>
      <c r="F19">
        <v>2.3337557315826398</v>
      </c>
      <c r="G19">
        <f t="shared" si="20"/>
        <v>2.3337557315826398</v>
      </c>
      <c r="H19">
        <v>120.2</v>
      </c>
      <c r="I19">
        <v>0.99746394157409601</v>
      </c>
      <c r="J19">
        <v>120.2</v>
      </c>
      <c r="K19">
        <v>7.1538329124450604</v>
      </c>
      <c r="L19">
        <f t="shared" si="21"/>
        <v>7.1538329124450604</v>
      </c>
      <c r="M19">
        <v>120.2</v>
      </c>
      <c r="N19">
        <f t="shared" si="22"/>
        <v>120.2</v>
      </c>
      <c r="O19">
        <f t="shared" si="0"/>
        <v>1</v>
      </c>
      <c r="P19">
        <f t="shared" si="23"/>
        <v>1</v>
      </c>
      <c r="Q19">
        <f t="shared" si="1"/>
        <v>1</v>
      </c>
      <c r="R19">
        <f t="shared" si="24"/>
        <v>1</v>
      </c>
      <c r="S19" s="5">
        <f t="shared" si="2"/>
        <v>0</v>
      </c>
      <c r="T19" s="5">
        <f t="shared" si="25"/>
        <v>0</v>
      </c>
      <c r="U19" s="5">
        <f t="shared" si="26"/>
        <v>0</v>
      </c>
      <c r="V19">
        <v>120.2</v>
      </c>
      <c r="W19" s="11">
        <v>1.51542472839355</v>
      </c>
      <c r="X19" s="11">
        <f t="shared" si="27"/>
        <v>1.51542472839355</v>
      </c>
      <c r="Y19">
        <f t="shared" si="3"/>
        <v>120.2</v>
      </c>
      <c r="Z19" s="5">
        <f t="shared" si="28"/>
        <v>0</v>
      </c>
      <c r="AA19" s="5">
        <f t="shared" si="29"/>
        <v>0</v>
      </c>
      <c r="AB19">
        <f t="shared" si="4"/>
        <v>1</v>
      </c>
      <c r="AC19">
        <f t="shared" si="5"/>
        <v>1</v>
      </c>
      <c r="AD19">
        <f t="shared" si="30"/>
        <v>120.2</v>
      </c>
      <c r="AE19" s="5">
        <f t="shared" si="31"/>
        <v>0</v>
      </c>
      <c r="AF19" s="5">
        <f t="shared" si="32"/>
        <v>0</v>
      </c>
      <c r="AG19" s="5">
        <f t="shared" si="33"/>
        <v>0</v>
      </c>
      <c r="AH19" s="5">
        <f t="shared" si="34"/>
        <v>0</v>
      </c>
      <c r="AI19">
        <f t="shared" si="35"/>
        <v>1</v>
      </c>
      <c r="AJ19">
        <f t="shared" si="36"/>
        <v>1</v>
      </c>
      <c r="AK19">
        <f t="shared" si="37"/>
        <v>1</v>
      </c>
      <c r="AL19">
        <f t="shared" si="38"/>
        <v>1</v>
      </c>
      <c r="AM19">
        <v>60</v>
      </c>
      <c r="AN19">
        <v>120.2</v>
      </c>
      <c r="AO19">
        <v>5</v>
      </c>
      <c r="AP19">
        <v>120.2</v>
      </c>
      <c r="AQ19" s="5">
        <f t="shared" si="6"/>
        <v>0</v>
      </c>
      <c r="AR19" s="5">
        <f t="shared" si="7"/>
        <v>0</v>
      </c>
      <c r="AS19" t="str">
        <f t="shared" si="39"/>
        <v>Igual</v>
      </c>
      <c r="AT19">
        <f t="shared" si="8"/>
        <v>120.2</v>
      </c>
      <c r="AU19">
        <f t="shared" si="9"/>
        <v>1</v>
      </c>
      <c r="AV19">
        <f t="shared" si="40"/>
        <v>1</v>
      </c>
      <c r="AW19" s="5">
        <f t="shared" si="10"/>
        <v>0</v>
      </c>
      <c r="AX19" s="5">
        <f t="shared" si="41"/>
        <v>0</v>
      </c>
      <c r="AY19">
        <f t="shared" si="11"/>
        <v>120.2</v>
      </c>
      <c r="AZ19" s="5">
        <f t="shared" si="42"/>
        <v>0</v>
      </c>
      <c r="BA19" s="5">
        <f t="shared" si="12"/>
        <v>0</v>
      </c>
      <c r="BB19" s="19">
        <v>0</v>
      </c>
      <c r="BC19" s="19">
        <f t="shared" si="43"/>
        <v>60</v>
      </c>
      <c r="BD19">
        <v>120.2</v>
      </c>
      <c r="BE19" s="5">
        <f t="shared" si="44"/>
        <v>0</v>
      </c>
      <c r="BF19">
        <f t="shared" si="45"/>
        <v>120.2</v>
      </c>
      <c r="BG19">
        <f t="shared" si="46"/>
        <v>1</v>
      </c>
      <c r="BH19">
        <f t="shared" si="13"/>
        <v>1</v>
      </c>
      <c r="BI19">
        <f t="shared" si="14"/>
        <v>1</v>
      </c>
      <c r="BJ19">
        <f t="shared" si="15"/>
        <v>1</v>
      </c>
      <c r="BK19">
        <f t="shared" si="47"/>
        <v>1</v>
      </c>
      <c r="BL19" s="5">
        <f t="shared" si="48"/>
        <v>0</v>
      </c>
      <c r="BM19" s="5">
        <f t="shared" si="16"/>
        <v>0</v>
      </c>
      <c r="BN19" s="5">
        <f t="shared" si="17"/>
        <v>0</v>
      </c>
      <c r="BO19" s="5">
        <f t="shared" si="18"/>
        <v>0</v>
      </c>
      <c r="BP19" s="5">
        <f t="shared" si="49"/>
        <v>0</v>
      </c>
    </row>
    <row r="20" spans="1:68" hidden="1" x14ac:dyDescent="0.3">
      <c r="A20" t="s">
        <v>49</v>
      </c>
      <c r="B20" t="s">
        <v>75</v>
      </c>
      <c r="C20">
        <v>50</v>
      </c>
      <c r="D20">
        <f t="shared" si="19"/>
        <v>2</v>
      </c>
      <c r="F20">
        <v>1.6788907051086399</v>
      </c>
      <c r="G20">
        <f t="shared" si="20"/>
        <v>1.6788907051086399</v>
      </c>
      <c r="H20">
        <v>130.6</v>
      </c>
      <c r="I20">
        <v>1.08381676673889</v>
      </c>
      <c r="J20">
        <v>130.6</v>
      </c>
      <c r="K20">
        <v>4.7624411582946697</v>
      </c>
      <c r="L20">
        <f t="shared" si="21"/>
        <v>4.7624411582946697</v>
      </c>
      <c r="M20">
        <v>130.6</v>
      </c>
      <c r="N20">
        <f t="shared" si="22"/>
        <v>130.6</v>
      </c>
      <c r="O20">
        <f t="shared" si="0"/>
        <v>1</v>
      </c>
      <c r="P20">
        <f t="shared" si="23"/>
        <v>1</v>
      </c>
      <c r="Q20">
        <f t="shared" si="1"/>
        <v>1</v>
      </c>
      <c r="R20">
        <f t="shared" si="24"/>
        <v>1</v>
      </c>
      <c r="S20" s="5">
        <f t="shared" si="2"/>
        <v>0</v>
      </c>
      <c r="T20" s="5">
        <f t="shared" si="25"/>
        <v>0</v>
      </c>
      <c r="U20" s="5">
        <f t="shared" si="26"/>
        <v>0</v>
      </c>
      <c r="V20">
        <v>130.6</v>
      </c>
      <c r="W20" s="11">
        <v>1.2662193775177</v>
      </c>
      <c r="X20" s="11">
        <f t="shared" si="27"/>
        <v>1.2662193775177</v>
      </c>
      <c r="Y20">
        <f t="shared" si="3"/>
        <v>130.6</v>
      </c>
      <c r="Z20" s="5">
        <f t="shared" si="28"/>
        <v>0</v>
      </c>
      <c r="AA20" s="5">
        <f t="shared" si="29"/>
        <v>0</v>
      </c>
      <c r="AB20">
        <f t="shared" si="4"/>
        <v>1</v>
      </c>
      <c r="AC20">
        <f t="shared" si="5"/>
        <v>1</v>
      </c>
      <c r="AD20">
        <f t="shared" si="30"/>
        <v>130.6</v>
      </c>
      <c r="AE20" s="5">
        <f t="shared" si="31"/>
        <v>0</v>
      </c>
      <c r="AF20" s="5">
        <f t="shared" si="32"/>
        <v>0</v>
      </c>
      <c r="AG20" s="5">
        <f t="shared" si="33"/>
        <v>0</v>
      </c>
      <c r="AH20" s="5">
        <f t="shared" si="34"/>
        <v>0</v>
      </c>
      <c r="AI20">
        <f t="shared" si="35"/>
        <v>1</v>
      </c>
      <c r="AJ20">
        <f t="shared" si="36"/>
        <v>1</v>
      </c>
      <c r="AK20">
        <f t="shared" si="37"/>
        <v>1</v>
      </c>
      <c r="AL20">
        <f t="shared" si="38"/>
        <v>1</v>
      </c>
      <c r="AM20">
        <v>60</v>
      </c>
      <c r="AN20">
        <v>130.6</v>
      </c>
      <c r="AO20">
        <v>5</v>
      </c>
      <c r="AP20">
        <v>130.6</v>
      </c>
      <c r="AQ20" s="5">
        <f t="shared" si="6"/>
        <v>0</v>
      </c>
      <c r="AR20" s="5">
        <f t="shared" si="7"/>
        <v>0</v>
      </c>
      <c r="AS20" t="str">
        <f t="shared" si="39"/>
        <v>Igual</v>
      </c>
      <c r="AT20">
        <f t="shared" si="8"/>
        <v>130.6</v>
      </c>
      <c r="AU20">
        <f t="shared" si="9"/>
        <v>1</v>
      </c>
      <c r="AV20">
        <f t="shared" si="40"/>
        <v>1</v>
      </c>
      <c r="AW20" s="5">
        <f t="shared" si="10"/>
        <v>0</v>
      </c>
      <c r="AX20" s="5">
        <f t="shared" si="41"/>
        <v>0</v>
      </c>
      <c r="AY20">
        <f t="shared" si="11"/>
        <v>130.6</v>
      </c>
      <c r="AZ20" s="5">
        <f t="shared" si="42"/>
        <v>0</v>
      </c>
      <c r="BA20" s="5">
        <f t="shared" si="12"/>
        <v>0</v>
      </c>
      <c r="BB20" s="19">
        <v>0</v>
      </c>
      <c r="BC20" s="19">
        <f t="shared" si="43"/>
        <v>60</v>
      </c>
      <c r="BD20">
        <v>130.6</v>
      </c>
      <c r="BE20" s="5">
        <f t="shared" si="44"/>
        <v>0</v>
      </c>
      <c r="BF20">
        <f t="shared" si="45"/>
        <v>130.6</v>
      </c>
      <c r="BG20">
        <f t="shared" si="46"/>
        <v>1</v>
      </c>
      <c r="BH20">
        <f t="shared" si="13"/>
        <v>1</v>
      </c>
      <c r="BI20">
        <f t="shared" si="14"/>
        <v>1</v>
      </c>
      <c r="BJ20">
        <f t="shared" si="15"/>
        <v>1</v>
      </c>
      <c r="BK20">
        <f t="shared" si="47"/>
        <v>1</v>
      </c>
      <c r="BL20" s="5">
        <f t="shared" si="48"/>
        <v>0</v>
      </c>
      <c r="BM20" s="5">
        <f t="shared" si="16"/>
        <v>0</v>
      </c>
      <c r="BN20" s="5">
        <f t="shared" si="17"/>
        <v>0</v>
      </c>
      <c r="BO20" s="5">
        <f t="shared" si="18"/>
        <v>0</v>
      </c>
      <c r="BP20" s="5">
        <f t="shared" si="49"/>
        <v>0</v>
      </c>
    </row>
    <row r="21" spans="1:68" hidden="1" x14ac:dyDescent="0.3">
      <c r="A21" t="s">
        <v>49</v>
      </c>
      <c r="B21" t="s">
        <v>76</v>
      </c>
      <c r="C21">
        <v>50</v>
      </c>
      <c r="D21">
        <f t="shared" si="19"/>
        <v>2</v>
      </c>
      <c r="F21">
        <v>3.19363117218017</v>
      </c>
      <c r="G21">
        <f t="shared" si="20"/>
        <v>3.19363117218017</v>
      </c>
      <c r="H21">
        <v>120.2</v>
      </c>
      <c r="I21">
        <v>0.96714186668395996</v>
      </c>
      <c r="J21">
        <v>120.2</v>
      </c>
      <c r="K21">
        <v>5.6661491394042898</v>
      </c>
      <c r="L21">
        <f t="shared" si="21"/>
        <v>5.6661491394042898</v>
      </c>
      <c r="M21">
        <v>120.2</v>
      </c>
      <c r="N21">
        <f t="shared" si="22"/>
        <v>120.2</v>
      </c>
      <c r="O21">
        <f t="shared" si="0"/>
        <v>1</v>
      </c>
      <c r="P21">
        <f t="shared" si="23"/>
        <v>1</v>
      </c>
      <c r="Q21">
        <f t="shared" si="1"/>
        <v>1</v>
      </c>
      <c r="R21">
        <f t="shared" si="24"/>
        <v>1</v>
      </c>
      <c r="S21" s="5">
        <f t="shared" si="2"/>
        <v>0</v>
      </c>
      <c r="T21" s="5">
        <f t="shared" si="25"/>
        <v>0</v>
      </c>
      <c r="U21" s="5">
        <f t="shared" si="26"/>
        <v>0</v>
      </c>
      <c r="V21">
        <v>120.2</v>
      </c>
      <c r="W21" s="11">
        <v>0.75701093673705999</v>
      </c>
      <c r="X21" s="11">
        <f t="shared" si="27"/>
        <v>0.75701093673705999</v>
      </c>
      <c r="Y21">
        <f t="shared" si="3"/>
        <v>120.2</v>
      </c>
      <c r="Z21" s="5">
        <f t="shared" si="28"/>
        <v>0</v>
      </c>
      <c r="AA21" s="5">
        <f t="shared" si="29"/>
        <v>0</v>
      </c>
      <c r="AB21">
        <f t="shared" si="4"/>
        <v>1</v>
      </c>
      <c r="AC21">
        <f t="shared" si="5"/>
        <v>1</v>
      </c>
      <c r="AD21">
        <f t="shared" si="30"/>
        <v>120.2</v>
      </c>
      <c r="AE21" s="5">
        <f t="shared" si="31"/>
        <v>0</v>
      </c>
      <c r="AF21" s="5">
        <f t="shared" si="32"/>
        <v>0</v>
      </c>
      <c r="AG21" s="5">
        <f t="shared" si="33"/>
        <v>0</v>
      </c>
      <c r="AH21" s="5">
        <f t="shared" si="34"/>
        <v>0</v>
      </c>
      <c r="AI21">
        <f t="shared" si="35"/>
        <v>1</v>
      </c>
      <c r="AJ21">
        <f t="shared" si="36"/>
        <v>1</v>
      </c>
      <c r="AK21">
        <f t="shared" si="37"/>
        <v>1</v>
      </c>
      <c r="AL21">
        <f t="shared" si="38"/>
        <v>1</v>
      </c>
      <c r="AM21">
        <v>60</v>
      </c>
      <c r="AN21">
        <v>120.2</v>
      </c>
      <c r="AO21">
        <v>5</v>
      </c>
      <c r="AP21">
        <v>120.2</v>
      </c>
      <c r="AQ21" s="5">
        <f t="shared" si="6"/>
        <v>0</v>
      </c>
      <c r="AR21" s="5">
        <f t="shared" si="7"/>
        <v>0</v>
      </c>
      <c r="AS21" t="str">
        <f t="shared" si="39"/>
        <v>Igual</v>
      </c>
      <c r="AT21">
        <f t="shared" si="8"/>
        <v>120.2</v>
      </c>
      <c r="AU21">
        <f t="shared" si="9"/>
        <v>1</v>
      </c>
      <c r="AV21">
        <f t="shared" si="40"/>
        <v>1</v>
      </c>
      <c r="AW21" s="5">
        <f t="shared" si="10"/>
        <v>0</v>
      </c>
      <c r="AX21" s="5">
        <f t="shared" si="41"/>
        <v>0</v>
      </c>
      <c r="AY21">
        <f t="shared" si="11"/>
        <v>120.2</v>
      </c>
      <c r="AZ21" s="5">
        <f t="shared" si="42"/>
        <v>0</v>
      </c>
      <c r="BA21" s="5">
        <f t="shared" si="12"/>
        <v>0</v>
      </c>
      <c r="BB21" s="19">
        <v>0</v>
      </c>
      <c r="BC21" s="19">
        <f t="shared" si="43"/>
        <v>60</v>
      </c>
      <c r="BD21">
        <v>120.2</v>
      </c>
      <c r="BE21" s="5">
        <f t="shared" si="44"/>
        <v>0</v>
      </c>
      <c r="BF21">
        <f t="shared" si="45"/>
        <v>120.2</v>
      </c>
      <c r="BG21">
        <f t="shared" si="46"/>
        <v>1</v>
      </c>
      <c r="BH21">
        <f t="shared" si="13"/>
        <v>1</v>
      </c>
      <c r="BI21">
        <f t="shared" si="14"/>
        <v>1</v>
      </c>
      <c r="BJ21">
        <f t="shared" si="15"/>
        <v>1</v>
      </c>
      <c r="BK21">
        <f t="shared" si="47"/>
        <v>1</v>
      </c>
      <c r="BL21" s="5">
        <f t="shared" si="48"/>
        <v>0</v>
      </c>
      <c r="BM21" s="5">
        <f t="shared" si="16"/>
        <v>0</v>
      </c>
      <c r="BN21" s="5">
        <f t="shared" si="17"/>
        <v>0</v>
      </c>
      <c r="BO21" s="5">
        <f t="shared" si="18"/>
        <v>0</v>
      </c>
      <c r="BP21" s="5">
        <f t="shared" si="49"/>
        <v>0</v>
      </c>
    </row>
    <row r="22" spans="1:68" x14ac:dyDescent="0.3">
      <c r="A22" t="s">
        <v>50</v>
      </c>
      <c r="B22" t="s">
        <v>7</v>
      </c>
      <c r="C22">
        <v>150</v>
      </c>
      <c r="D22">
        <f t="shared" si="19"/>
        <v>2</v>
      </c>
      <c r="E22" t="s">
        <v>321</v>
      </c>
      <c r="F22">
        <v>252.04231047630299</v>
      </c>
      <c r="G22">
        <f>MIN(600,F22)</f>
        <v>252.04231047630299</v>
      </c>
      <c r="H22">
        <v>177.6</v>
      </c>
      <c r="I22">
        <v>473.33408594131402</v>
      </c>
      <c r="J22">
        <v>177.6</v>
      </c>
      <c r="K22">
        <v>59.799691438674898</v>
      </c>
      <c r="L22">
        <f t="shared" si="21"/>
        <v>59.799691438674898</v>
      </c>
      <c r="M22">
        <v>177.6</v>
      </c>
      <c r="N22">
        <f t="shared" si="22"/>
        <v>177.6</v>
      </c>
      <c r="O22">
        <f t="shared" si="0"/>
        <v>1</v>
      </c>
      <c r="P22">
        <f t="shared" si="23"/>
        <v>1</v>
      </c>
      <c r="Q22">
        <f t="shared" si="1"/>
        <v>1</v>
      </c>
      <c r="R22">
        <f t="shared" si="24"/>
        <v>1</v>
      </c>
      <c r="S22" s="5">
        <f t="shared" si="2"/>
        <v>0</v>
      </c>
      <c r="T22" s="5">
        <f t="shared" si="25"/>
        <v>0</v>
      </c>
      <c r="U22" s="5">
        <f t="shared" si="26"/>
        <v>0</v>
      </c>
      <c r="V22">
        <v>175.5</v>
      </c>
      <c r="W22" s="11">
        <v>33.3517806529998</v>
      </c>
      <c r="X22" s="11">
        <f t="shared" si="27"/>
        <v>33.3517806529998</v>
      </c>
      <c r="Y22">
        <f t="shared" si="3"/>
        <v>177.6</v>
      </c>
      <c r="Z22" s="5">
        <f t="shared" si="28"/>
        <v>1.1824324324324292E-2</v>
      </c>
      <c r="AA22" s="5">
        <f t="shared" si="29"/>
        <v>0</v>
      </c>
      <c r="AB22">
        <f t="shared" si="4"/>
        <v>1</v>
      </c>
      <c r="AC22">
        <f t="shared" si="5"/>
        <v>0</v>
      </c>
      <c r="AD22">
        <f t="shared" si="30"/>
        <v>177.6</v>
      </c>
      <c r="AE22" s="5">
        <f t="shared" si="31"/>
        <v>0</v>
      </c>
      <c r="AF22" s="5">
        <f t="shared" si="32"/>
        <v>0</v>
      </c>
      <c r="AG22" s="5">
        <f t="shared" si="33"/>
        <v>1.1824324324324292E-2</v>
      </c>
      <c r="AH22" s="5">
        <f t="shared" si="34"/>
        <v>0</v>
      </c>
      <c r="AI22">
        <f t="shared" si="35"/>
        <v>1</v>
      </c>
      <c r="AJ22">
        <f t="shared" si="36"/>
        <v>1</v>
      </c>
      <c r="AK22">
        <f t="shared" si="37"/>
        <v>1</v>
      </c>
      <c r="AL22">
        <f t="shared" si="38"/>
        <v>0</v>
      </c>
      <c r="AM22">
        <v>60</v>
      </c>
      <c r="AN22">
        <v>176.7</v>
      </c>
      <c r="AO22">
        <v>60</v>
      </c>
      <c r="AP22">
        <v>176.6</v>
      </c>
      <c r="AQ22" s="5">
        <f t="shared" si="6"/>
        <v>5.0675675675675999E-3</v>
      </c>
      <c r="AR22" s="5">
        <f t="shared" si="7"/>
        <v>5.6306306306306312E-3</v>
      </c>
      <c r="AS22" t="str">
        <f t="shared" si="39"/>
        <v>Bias</v>
      </c>
      <c r="AT22">
        <f t="shared" si="8"/>
        <v>177.6</v>
      </c>
      <c r="AU22">
        <f t="shared" si="9"/>
        <v>1</v>
      </c>
      <c r="AV22">
        <f t="shared" si="40"/>
        <v>0</v>
      </c>
      <c r="AW22" s="5">
        <f t="shared" si="10"/>
        <v>0</v>
      </c>
      <c r="AX22" s="5">
        <f t="shared" si="41"/>
        <v>5.0675675675675999E-3</v>
      </c>
      <c r="AY22">
        <f t="shared" si="11"/>
        <v>176.7</v>
      </c>
      <c r="AZ22" s="5">
        <f t="shared" si="42"/>
        <v>0</v>
      </c>
      <c r="BA22" s="5">
        <f t="shared" si="12"/>
        <v>6.791171477079732E-3</v>
      </c>
      <c r="BB22" s="19">
        <v>1</v>
      </c>
      <c r="BC22" s="19">
        <f t="shared" si="43"/>
        <v>61</v>
      </c>
      <c r="BD22">
        <v>176.7</v>
      </c>
      <c r="BE22" s="5">
        <f t="shared" si="44"/>
        <v>0</v>
      </c>
      <c r="BF22">
        <f t="shared" si="45"/>
        <v>177.6</v>
      </c>
      <c r="BG22">
        <f t="shared" si="46"/>
        <v>1</v>
      </c>
      <c r="BH22">
        <f t="shared" si="13"/>
        <v>1</v>
      </c>
      <c r="BI22">
        <f t="shared" si="14"/>
        <v>0</v>
      </c>
      <c r="BJ22">
        <f t="shared" si="15"/>
        <v>0</v>
      </c>
      <c r="BK22">
        <f t="shared" si="47"/>
        <v>0</v>
      </c>
      <c r="BL22" s="5">
        <f t="shared" si="48"/>
        <v>0</v>
      </c>
      <c r="BM22" s="5">
        <f t="shared" si="16"/>
        <v>0</v>
      </c>
      <c r="BN22" s="5">
        <f t="shared" si="17"/>
        <v>1.1824324324324292E-2</v>
      </c>
      <c r="BO22" s="5">
        <f t="shared" si="18"/>
        <v>5.0675675675675999E-3</v>
      </c>
      <c r="BP22" s="5">
        <f t="shared" si="49"/>
        <v>5.0675675675675999E-3</v>
      </c>
    </row>
    <row r="23" spans="1:68" x14ac:dyDescent="0.3">
      <c r="A23" t="s">
        <v>50</v>
      </c>
      <c r="B23" t="s">
        <v>8</v>
      </c>
      <c r="C23">
        <v>150</v>
      </c>
      <c r="D23">
        <f t="shared" si="19"/>
        <v>2</v>
      </c>
      <c r="E23" t="s">
        <v>321</v>
      </c>
      <c r="F23">
        <v>342.88670754432599</v>
      </c>
      <c r="G23">
        <f t="shared" ref="G23:G86" si="50">MIN(600,F23)</f>
        <v>342.88670754432599</v>
      </c>
      <c r="H23">
        <v>167.3</v>
      </c>
      <c r="I23">
        <v>600.56820273399296</v>
      </c>
      <c r="J23">
        <v>166.9</v>
      </c>
      <c r="K23">
        <v>71.863106966018606</v>
      </c>
      <c r="L23">
        <f t="shared" si="21"/>
        <v>71.863106966018606</v>
      </c>
      <c r="M23">
        <v>167.3</v>
      </c>
      <c r="N23">
        <f t="shared" si="22"/>
        <v>167.3</v>
      </c>
      <c r="O23">
        <f t="shared" si="0"/>
        <v>1</v>
      </c>
      <c r="P23">
        <f t="shared" si="23"/>
        <v>0</v>
      </c>
      <c r="Q23">
        <f t="shared" si="1"/>
        <v>1</v>
      </c>
      <c r="R23">
        <f t="shared" si="24"/>
        <v>0</v>
      </c>
      <c r="S23" s="5">
        <f t="shared" si="2"/>
        <v>0</v>
      </c>
      <c r="T23" s="5">
        <f t="shared" si="25"/>
        <v>-2.3909145248057718E-3</v>
      </c>
      <c r="U23" s="5">
        <f t="shared" si="26"/>
        <v>0</v>
      </c>
      <c r="V23">
        <v>164.2</v>
      </c>
      <c r="W23" s="11">
        <v>37.650755167007397</v>
      </c>
      <c r="X23" s="11">
        <f t="shared" si="27"/>
        <v>37.650755167007397</v>
      </c>
      <c r="Y23">
        <f t="shared" si="3"/>
        <v>167.3</v>
      </c>
      <c r="Z23" s="5">
        <f t="shared" si="28"/>
        <v>1.8529587567244606E-2</v>
      </c>
      <c r="AA23" s="5">
        <f t="shared" si="29"/>
        <v>0</v>
      </c>
      <c r="AB23">
        <f t="shared" si="4"/>
        <v>1</v>
      </c>
      <c r="AC23">
        <f t="shared" si="5"/>
        <v>0</v>
      </c>
      <c r="AD23">
        <f t="shared" si="30"/>
        <v>167.3</v>
      </c>
      <c r="AE23" s="5">
        <f t="shared" si="31"/>
        <v>0</v>
      </c>
      <c r="AF23" s="5">
        <f t="shared" si="32"/>
        <v>2.3909145248057718E-3</v>
      </c>
      <c r="AG23" s="5">
        <f t="shared" si="33"/>
        <v>1.8529587567244606E-2</v>
      </c>
      <c r="AH23" s="5">
        <f t="shared" si="34"/>
        <v>0</v>
      </c>
      <c r="AI23">
        <f t="shared" si="35"/>
        <v>1</v>
      </c>
      <c r="AJ23">
        <f t="shared" si="36"/>
        <v>0</v>
      </c>
      <c r="AK23">
        <f t="shared" si="37"/>
        <v>1</v>
      </c>
      <c r="AL23">
        <f t="shared" si="38"/>
        <v>0</v>
      </c>
      <c r="AM23">
        <v>60</v>
      </c>
      <c r="AN23">
        <v>166.4</v>
      </c>
      <c r="AO23">
        <v>60</v>
      </c>
      <c r="AP23">
        <v>165.3</v>
      </c>
      <c r="AQ23" s="5">
        <f t="shared" si="6"/>
        <v>5.3795576808129443E-3</v>
      </c>
      <c r="AR23" s="5">
        <f t="shared" si="7"/>
        <v>1.195457262402869E-2</v>
      </c>
      <c r="AS23" t="str">
        <f t="shared" si="39"/>
        <v>Bias</v>
      </c>
      <c r="AT23">
        <f t="shared" si="8"/>
        <v>167.3</v>
      </c>
      <c r="AU23">
        <f t="shared" si="9"/>
        <v>1</v>
      </c>
      <c r="AV23">
        <f t="shared" si="40"/>
        <v>0</v>
      </c>
      <c r="AW23" s="5">
        <f t="shared" si="10"/>
        <v>0</v>
      </c>
      <c r="AX23" s="5">
        <f t="shared" si="41"/>
        <v>5.3795576808129443E-3</v>
      </c>
      <c r="AY23">
        <f t="shared" si="11"/>
        <v>166.4</v>
      </c>
      <c r="AZ23" s="5">
        <f t="shared" si="42"/>
        <v>0</v>
      </c>
      <c r="BA23" s="5">
        <f t="shared" si="12"/>
        <v>1.3221153846153948E-2</v>
      </c>
      <c r="BB23" s="19">
        <v>2</v>
      </c>
      <c r="BC23" s="19">
        <f t="shared" si="43"/>
        <v>62</v>
      </c>
      <c r="BD23">
        <v>167.3</v>
      </c>
      <c r="BE23" s="5">
        <f t="shared" si="44"/>
        <v>5.3795576808129443E-3</v>
      </c>
      <c r="BF23">
        <f t="shared" si="45"/>
        <v>167.3</v>
      </c>
      <c r="BG23">
        <f t="shared" si="46"/>
        <v>1</v>
      </c>
      <c r="BH23">
        <f t="shared" si="13"/>
        <v>1</v>
      </c>
      <c r="BI23">
        <f t="shared" si="14"/>
        <v>0</v>
      </c>
      <c r="BJ23">
        <f t="shared" si="15"/>
        <v>0</v>
      </c>
      <c r="BK23">
        <f t="shared" si="47"/>
        <v>1</v>
      </c>
      <c r="BL23" s="5">
        <f t="shared" si="48"/>
        <v>0</v>
      </c>
      <c r="BM23" s="5">
        <f t="shared" si="16"/>
        <v>0</v>
      </c>
      <c r="BN23" s="5">
        <f t="shared" si="17"/>
        <v>1.8529587567244606E-2</v>
      </c>
      <c r="BO23" s="5">
        <f t="shared" si="18"/>
        <v>5.3795576808129443E-3</v>
      </c>
      <c r="BP23" s="5">
        <f t="shared" si="49"/>
        <v>0</v>
      </c>
    </row>
    <row r="24" spans="1:68" x14ac:dyDescent="0.3">
      <c r="A24" t="s">
        <v>50</v>
      </c>
      <c r="B24" t="s">
        <v>9</v>
      </c>
      <c r="C24">
        <v>150</v>
      </c>
      <c r="D24">
        <f t="shared" si="19"/>
        <v>5</v>
      </c>
      <c r="E24" t="s">
        <v>321</v>
      </c>
      <c r="F24">
        <v>604.66674470901398</v>
      </c>
      <c r="G24">
        <f t="shared" si="50"/>
        <v>600</v>
      </c>
      <c r="H24">
        <v>200.8</v>
      </c>
      <c r="I24">
        <v>600.44210863113403</v>
      </c>
      <c r="J24">
        <v>200.6</v>
      </c>
      <c r="K24">
        <v>601.58556270599297</v>
      </c>
      <c r="L24">
        <f t="shared" si="21"/>
        <v>600</v>
      </c>
      <c r="M24">
        <v>200.8</v>
      </c>
      <c r="N24">
        <f t="shared" si="22"/>
        <v>200.8</v>
      </c>
      <c r="O24">
        <f t="shared" si="0"/>
        <v>1</v>
      </c>
      <c r="P24">
        <f t="shared" si="23"/>
        <v>0</v>
      </c>
      <c r="Q24">
        <f t="shared" si="1"/>
        <v>0</v>
      </c>
      <c r="R24">
        <f t="shared" si="24"/>
        <v>0</v>
      </c>
      <c r="S24" s="5">
        <f t="shared" si="2"/>
        <v>0</v>
      </c>
      <c r="T24" s="5">
        <f t="shared" si="25"/>
        <v>-9.9601593625506485E-4</v>
      </c>
      <c r="U24" s="5">
        <f t="shared" si="26"/>
        <v>0</v>
      </c>
      <c r="V24">
        <v>197.3</v>
      </c>
      <c r="W24" s="11">
        <v>21.465327501296901</v>
      </c>
      <c r="X24" s="11">
        <f t="shared" si="27"/>
        <v>21.465327501296901</v>
      </c>
      <c r="Y24">
        <f t="shared" si="3"/>
        <v>200.8</v>
      </c>
      <c r="Z24" s="5">
        <f t="shared" si="28"/>
        <v>1.743027888446215E-2</v>
      </c>
      <c r="AA24" s="5">
        <f t="shared" si="29"/>
        <v>0</v>
      </c>
      <c r="AB24">
        <f t="shared" si="4"/>
        <v>1</v>
      </c>
      <c r="AC24">
        <f t="shared" si="5"/>
        <v>0</v>
      </c>
      <c r="AD24">
        <f t="shared" si="30"/>
        <v>200.8</v>
      </c>
      <c r="AE24" s="5">
        <f t="shared" si="31"/>
        <v>0</v>
      </c>
      <c r="AF24" s="5">
        <f t="shared" si="32"/>
        <v>9.9601593625506485E-4</v>
      </c>
      <c r="AG24" s="5">
        <f t="shared" si="33"/>
        <v>1.743027888446215E-2</v>
      </c>
      <c r="AH24" s="5">
        <f t="shared" si="34"/>
        <v>0</v>
      </c>
      <c r="AI24">
        <f t="shared" si="35"/>
        <v>1</v>
      </c>
      <c r="AJ24">
        <f t="shared" si="36"/>
        <v>0</v>
      </c>
      <c r="AK24">
        <f t="shared" si="37"/>
        <v>1</v>
      </c>
      <c r="AL24">
        <f t="shared" si="38"/>
        <v>0</v>
      </c>
      <c r="AM24">
        <v>60</v>
      </c>
      <c r="AN24">
        <v>198.8</v>
      </c>
      <c r="AO24">
        <v>60</v>
      </c>
      <c r="AP24">
        <v>199</v>
      </c>
      <c r="AQ24" s="5">
        <f t="shared" si="6"/>
        <v>9.9601593625498006E-3</v>
      </c>
      <c r="AR24" s="5">
        <f t="shared" si="7"/>
        <v>8.9641434262948769E-3</v>
      </c>
      <c r="AS24" t="str">
        <f t="shared" si="39"/>
        <v>BiasByGroup</v>
      </c>
      <c r="AT24">
        <f t="shared" si="8"/>
        <v>200.8</v>
      </c>
      <c r="AU24">
        <f t="shared" si="9"/>
        <v>1</v>
      </c>
      <c r="AV24">
        <f t="shared" si="40"/>
        <v>0</v>
      </c>
      <c r="AW24" s="5">
        <f t="shared" si="10"/>
        <v>0</v>
      </c>
      <c r="AX24" s="5">
        <f t="shared" si="41"/>
        <v>9.9601593625498006E-3</v>
      </c>
      <c r="AY24">
        <f t="shared" si="11"/>
        <v>198.8</v>
      </c>
      <c r="AZ24" s="5">
        <f t="shared" si="42"/>
        <v>0</v>
      </c>
      <c r="BA24" s="5">
        <f t="shared" si="12"/>
        <v>7.545271629778672E-3</v>
      </c>
      <c r="BB24" s="19">
        <v>9</v>
      </c>
      <c r="BC24" s="19">
        <f t="shared" si="43"/>
        <v>69</v>
      </c>
      <c r="BD24">
        <v>200.4</v>
      </c>
      <c r="BE24" s="5">
        <f t="shared" si="44"/>
        <v>7.9840319361277161E-3</v>
      </c>
      <c r="BF24">
        <f t="shared" si="45"/>
        <v>200.8</v>
      </c>
      <c r="BG24">
        <f t="shared" si="46"/>
        <v>1</v>
      </c>
      <c r="BH24">
        <f t="shared" si="13"/>
        <v>1</v>
      </c>
      <c r="BI24">
        <f t="shared" si="14"/>
        <v>0</v>
      </c>
      <c r="BJ24">
        <f t="shared" si="15"/>
        <v>0</v>
      </c>
      <c r="BK24">
        <f t="shared" si="47"/>
        <v>0</v>
      </c>
      <c r="BL24" s="5">
        <f t="shared" si="48"/>
        <v>0</v>
      </c>
      <c r="BM24" s="5">
        <f t="shared" si="16"/>
        <v>0</v>
      </c>
      <c r="BN24" s="5">
        <f t="shared" si="17"/>
        <v>1.743027888446215E-2</v>
      </c>
      <c r="BO24" s="5">
        <f t="shared" si="18"/>
        <v>9.9601593625498006E-3</v>
      </c>
      <c r="BP24" s="5">
        <f t="shared" si="49"/>
        <v>1.9920318725099883E-3</v>
      </c>
    </row>
    <row r="25" spans="1:68" x14ac:dyDescent="0.3">
      <c r="A25" t="s">
        <v>50</v>
      </c>
      <c r="B25" t="s">
        <v>77</v>
      </c>
      <c r="C25">
        <v>150</v>
      </c>
      <c r="D25">
        <f t="shared" si="19"/>
        <v>5</v>
      </c>
      <c r="E25" t="s">
        <v>321</v>
      </c>
      <c r="F25">
        <v>600.36655998229901</v>
      </c>
      <c r="G25">
        <f t="shared" si="50"/>
        <v>600</v>
      </c>
      <c r="H25">
        <v>187.2</v>
      </c>
      <c r="I25">
        <v>600.46165466308503</v>
      </c>
      <c r="J25">
        <v>186.2</v>
      </c>
      <c r="K25">
        <v>601.27249956130902</v>
      </c>
      <c r="L25">
        <f t="shared" si="21"/>
        <v>600</v>
      </c>
      <c r="M25">
        <v>187.5</v>
      </c>
      <c r="N25">
        <f t="shared" si="22"/>
        <v>187.5</v>
      </c>
      <c r="O25">
        <f t="shared" si="0"/>
        <v>0</v>
      </c>
      <c r="P25">
        <f t="shared" si="23"/>
        <v>0</v>
      </c>
      <c r="Q25">
        <f t="shared" si="1"/>
        <v>0</v>
      </c>
      <c r="R25">
        <f t="shared" si="24"/>
        <v>0</v>
      </c>
      <c r="S25" s="5">
        <f t="shared" si="2"/>
        <v>-1.6000000000000606E-3</v>
      </c>
      <c r="T25" s="5">
        <f t="shared" si="25"/>
        <v>-6.9333333333333937E-3</v>
      </c>
      <c r="U25" s="5">
        <f t="shared" si="26"/>
        <v>0</v>
      </c>
      <c r="V25">
        <v>181.2</v>
      </c>
      <c r="W25" s="11">
        <v>74.636584997177096</v>
      </c>
      <c r="X25" s="11">
        <f t="shared" si="27"/>
        <v>74.636584997177096</v>
      </c>
      <c r="Y25">
        <f t="shared" si="3"/>
        <v>187.2</v>
      </c>
      <c r="Z25" s="5">
        <f t="shared" si="28"/>
        <v>3.2051282051282055E-2</v>
      </c>
      <c r="AA25" s="5">
        <f t="shared" si="29"/>
        <v>0</v>
      </c>
      <c r="AB25">
        <f t="shared" si="4"/>
        <v>1</v>
      </c>
      <c r="AC25">
        <f t="shared" si="5"/>
        <v>0</v>
      </c>
      <c r="AD25">
        <f t="shared" si="30"/>
        <v>187.5</v>
      </c>
      <c r="AE25" s="5">
        <f t="shared" si="31"/>
        <v>1.6000000000000606E-3</v>
      </c>
      <c r="AF25" s="5">
        <f t="shared" si="32"/>
        <v>6.9333333333333937E-3</v>
      </c>
      <c r="AG25" s="5">
        <f t="shared" si="33"/>
        <v>3.360000000000006E-2</v>
      </c>
      <c r="AH25" s="5">
        <f t="shared" si="34"/>
        <v>0</v>
      </c>
      <c r="AI25">
        <f t="shared" si="35"/>
        <v>0</v>
      </c>
      <c r="AJ25">
        <f t="shared" si="36"/>
        <v>0</v>
      </c>
      <c r="AK25">
        <f t="shared" si="37"/>
        <v>1</v>
      </c>
      <c r="AL25">
        <f t="shared" si="38"/>
        <v>0</v>
      </c>
      <c r="AM25">
        <v>60</v>
      </c>
      <c r="AN25">
        <v>185.2</v>
      </c>
      <c r="AO25">
        <v>60</v>
      </c>
      <c r="AP25">
        <v>183.7</v>
      </c>
      <c r="AQ25" s="5">
        <f t="shared" si="6"/>
        <v>1.2266666666666728E-2</v>
      </c>
      <c r="AR25" s="5">
        <f t="shared" si="7"/>
        <v>2.0266666666666728E-2</v>
      </c>
      <c r="AS25" t="str">
        <f t="shared" si="39"/>
        <v>Bias</v>
      </c>
      <c r="AT25">
        <f t="shared" si="8"/>
        <v>187.2</v>
      </c>
      <c r="AU25">
        <f t="shared" si="9"/>
        <v>1</v>
      </c>
      <c r="AV25">
        <f t="shared" si="40"/>
        <v>0</v>
      </c>
      <c r="AW25" s="5">
        <f t="shared" si="10"/>
        <v>0</v>
      </c>
      <c r="AX25" s="5">
        <f t="shared" si="41"/>
        <v>1.0683760683760684E-2</v>
      </c>
      <c r="AY25">
        <f t="shared" si="11"/>
        <v>185.2</v>
      </c>
      <c r="AZ25" s="5">
        <f t="shared" si="42"/>
        <v>0</v>
      </c>
      <c r="BA25" s="5">
        <f t="shared" si="12"/>
        <v>2.1598272138228944E-2</v>
      </c>
      <c r="BB25" s="19">
        <v>120</v>
      </c>
      <c r="BC25" s="19">
        <f t="shared" si="43"/>
        <v>180</v>
      </c>
      <c r="BD25">
        <v>187.4</v>
      </c>
      <c r="BE25" s="5">
        <f t="shared" si="44"/>
        <v>1.1739594450373623E-2</v>
      </c>
      <c r="BF25">
        <f t="shared" si="45"/>
        <v>187.5</v>
      </c>
      <c r="BG25">
        <f t="shared" si="46"/>
        <v>1</v>
      </c>
      <c r="BH25">
        <f t="shared" si="13"/>
        <v>0</v>
      </c>
      <c r="BI25">
        <f t="shared" si="14"/>
        <v>0</v>
      </c>
      <c r="BJ25">
        <f t="shared" si="15"/>
        <v>0</v>
      </c>
      <c r="BK25">
        <f t="shared" si="47"/>
        <v>0</v>
      </c>
      <c r="BL25" s="5">
        <f t="shared" si="48"/>
        <v>0</v>
      </c>
      <c r="BM25" s="5">
        <f t="shared" si="16"/>
        <v>1.6000000000000606E-3</v>
      </c>
      <c r="BN25" s="5">
        <f t="shared" si="17"/>
        <v>3.360000000000006E-2</v>
      </c>
      <c r="BO25" s="5">
        <f t="shared" si="18"/>
        <v>1.2266666666666728E-2</v>
      </c>
      <c r="BP25" s="5">
        <f t="shared" si="49"/>
        <v>5.33333333333303E-4</v>
      </c>
    </row>
    <row r="26" spans="1:68" hidden="1" x14ac:dyDescent="0.3">
      <c r="A26" t="s">
        <v>50</v>
      </c>
      <c r="B26" t="s">
        <v>78</v>
      </c>
      <c r="C26">
        <v>150</v>
      </c>
      <c r="D26">
        <f t="shared" si="19"/>
        <v>2</v>
      </c>
      <c r="F26">
        <v>41.177806138992302</v>
      </c>
      <c r="G26">
        <f t="shared" si="50"/>
        <v>41.177806138992302</v>
      </c>
      <c r="H26">
        <v>98.7</v>
      </c>
      <c r="I26">
        <v>93.746260166168199</v>
      </c>
      <c r="J26">
        <v>98.7</v>
      </c>
      <c r="K26">
        <v>45.893357515334998</v>
      </c>
      <c r="L26">
        <f t="shared" si="21"/>
        <v>45.893357515334998</v>
      </c>
      <c r="M26">
        <v>98.7</v>
      </c>
      <c r="N26">
        <f t="shared" si="22"/>
        <v>98.7</v>
      </c>
      <c r="O26">
        <f t="shared" si="0"/>
        <v>1</v>
      </c>
      <c r="P26">
        <f t="shared" si="23"/>
        <v>1</v>
      </c>
      <c r="Q26">
        <f t="shared" si="1"/>
        <v>1</v>
      </c>
      <c r="R26">
        <f t="shared" si="24"/>
        <v>1</v>
      </c>
      <c r="S26" s="5">
        <f t="shared" si="2"/>
        <v>0</v>
      </c>
      <c r="T26" s="5">
        <f t="shared" si="25"/>
        <v>0</v>
      </c>
      <c r="U26" s="5">
        <f t="shared" si="26"/>
        <v>0</v>
      </c>
      <c r="V26">
        <v>94.2</v>
      </c>
      <c r="W26" s="11">
        <v>26.963150501251199</v>
      </c>
      <c r="X26" s="11">
        <f t="shared" si="27"/>
        <v>26.963150501251199</v>
      </c>
      <c r="Y26">
        <f t="shared" si="3"/>
        <v>98.7</v>
      </c>
      <c r="Z26" s="5">
        <f t="shared" si="28"/>
        <v>4.5592705167173252E-2</v>
      </c>
      <c r="AA26" s="5">
        <f t="shared" si="29"/>
        <v>0</v>
      </c>
      <c r="AB26">
        <f t="shared" si="4"/>
        <v>1</v>
      </c>
      <c r="AC26">
        <f t="shared" si="5"/>
        <v>0</v>
      </c>
      <c r="AD26">
        <f t="shared" si="30"/>
        <v>98.7</v>
      </c>
      <c r="AE26" s="5">
        <f t="shared" si="31"/>
        <v>0</v>
      </c>
      <c r="AF26" s="5">
        <f t="shared" si="32"/>
        <v>0</v>
      </c>
      <c r="AG26" s="5">
        <f t="shared" si="33"/>
        <v>4.5592705167173252E-2</v>
      </c>
      <c r="AH26" s="5">
        <f t="shared" si="34"/>
        <v>0</v>
      </c>
      <c r="AI26">
        <f t="shared" si="35"/>
        <v>1</v>
      </c>
      <c r="AJ26">
        <f t="shared" si="36"/>
        <v>1</v>
      </c>
      <c r="AK26">
        <f t="shared" si="37"/>
        <v>1</v>
      </c>
      <c r="AL26">
        <f t="shared" si="38"/>
        <v>0</v>
      </c>
      <c r="AM26">
        <v>60</v>
      </c>
      <c r="AN26">
        <v>97.4</v>
      </c>
      <c r="AO26">
        <v>60</v>
      </c>
      <c r="AP26">
        <v>97.4</v>
      </c>
      <c r="AQ26" s="5">
        <f t="shared" si="6"/>
        <v>1.3171225937183355E-2</v>
      </c>
      <c r="AR26" s="5">
        <f t="shared" si="7"/>
        <v>1.3171225937183355E-2</v>
      </c>
      <c r="AS26" t="str">
        <f t="shared" si="39"/>
        <v>Igual</v>
      </c>
      <c r="AT26">
        <f t="shared" si="8"/>
        <v>98.7</v>
      </c>
      <c r="AU26">
        <f t="shared" si="9"/>
        <v>1</v>
      </c>
      <c r="AV26">
        <f t="shared" si="40"/>
        <v>0</v>
      </c>
      <c r="AW26" s="5">
        <f t="shared" si="10"/>
        <v>0</v>
      </c>
      <c r="AX26" s="5">
        <f t="shared" si="41"/>
        <v>1.3171225937183355E-2</v>
      </c>
      <c r="AY26">
        <f t="shared" si="11"/>
        <v>97.4</v>
      </c>
      <c r="AZ26" s="5">
        <f t="shared" si="42"/>
        <v>0</v>
      </c>
      <c r="BA26" s="5">
        <f t="shared" si="12"/>
        <v>3.2854209445585245E-2</v>
      </c>
      <c r="BB26" s="19">
        <v>1</v>
      </c>
      <c r="BC26" s="19">
        <f t="shared" si="43"/>
        <v>61</v>
      </c>
      <c r="BD26">
        <v>98.7</v>
      </c>
      <c r="BE26" s="5">
        <f t="shared" si="44"/>
        <v>1.3171225937183355E-2</v>
      </c>
      <c r="BF26">
        <f t="shared" si="45"/>
        <v>98.7</v>
      </c>
      <c r="BG26">
        <f t="shared" si="46"/>
        <v>1</v>
      </c>
      <c r="BH26">
        <f t="shared" si="13"/>
        <v>1</v>
      </c>
      <c r="BI26">
        <f t="shared" si="14"/>
        <v>0</v>
      </c>
      <c r="BJ26">
        <f t="shared" si="15"/>
        <v>0</v>
      </c>
      <c r="BK26">
        <f t="shared" si="47"/>
        <v>1</v>
      </c>
      <c r="BL26" s="5">
        <f t="shared" si="48"/>
        <v>0</v>
      </c>
      <c r="BM26" s="5">
        <f t="shared" si="16"/>
        <v>0</v>
      </c>
      <c r="BN26" s="5">
        <f t="shared" si="17"/>
        <v>4.5592705167173252E-2</v>
      </c>
      <c r="BO26" s="5">
        <f t="shared" si="18"/>
        <v>1.3171225937183355E-2</v>
      </c>
      <c r="BP26" s="5">
        <f t="shared" si="49"/>
        <v>0</v>
      </c>
    </row>
    <row r="27" spans="1:68" hidden="1" x14ac:dyDescent="0.3">
      <c r="A27" t="s">
        <v>50</v>
      </c>
      <c r="B27" t="s">
        <v>79</v>
      </c>
      <c r="C27">
        <v>150</v>
      </c>
      <c r="D27">
        <f t="shared" si="19"/>
        <v>2</v>
      </c>
      <c r="F27">
        <v>80.670257806777897</v>
      </c>
      <c r="G27">
        <f t="shared" si="50"/>
        <v>80.670257806777897</v>
      </c>
      <c r="H27">
        <v>84.9</v>
      </c>
      <c r="I27">
        <v>116.150871753692</v>
      </c>
      <c r="J27">
        <v>84.9</v>
      </c>
      <c r="K27">
        <v>40.6029887199401</v>
      </c>
      <c r="L27">
        <f t="shared" si="21"/>
        <v>40.6029887199401</v>
      </c>
      <c r="M27">
        <v>84.9</v>
      </c>
      <c r="N27">
        <f t="shared" si="22"/>
        <v>84.9</v>
      </c>
      <c r="O27">
        <f t="shared" si="0"/>
        <v>1</v>
      </c>
      <c r="P27">
        <f t="shared" si="23"/>
        <v>1</v>
      </c>
      <c r="Q27">
        <f t="shared" si="1"/>
        <v>1</v>
      </c>
      <c r="R27">
        <f t="shared" si="24"/>
        <v>1</v>
      </c>
      <c r="S27" s="5">
        <f t="shared" si="2"/>
        <v>0</v>
      </c>
      <c r="T27" s="5">
        <f t="shared" si="25"/>
        <v>0</v>
      </c>
      <c r="U27" s="5">
        <f t="shared" si="26"/>
        <v>0</v>
      </c>
      <c r="V27">
        <v>83.4</v>
      </c>
      <c r="W27" s="11">
        <v>26.325331449508599</v>
      </c>
      <c r="X27" s="11">
        <f t="shared" si="27"/>
        <v>26.325331449508599</v>
      </c>
      <c r="Y27">
        <f t="shared" si="3"/>
        <v>84.9</v>
      </c>
      <c r="Z27" s="5">
        <f t="shared" si="28"/>
        <v>1.7667844522968195E-2</v>
      </c>
      <c r="AA27" s="5">
        <f t="shared" si="29"/>
        <v>0</v>
      </c>
      <c r="AB27">
        <f t="shared" si="4"/>
        <v>1</v>
      </c>
      <c r="AC27">
        <f t="shared" si="5"/>
        <v>0</v>
      </c>
      <c r="AD27">
        <f t="shared" si="30"/>
        <v>84.9</v>
      </c>
      <c r="AE27" s="5">
        <f t="shared" si="31"/>
        <v>0</v>
      </c>
      <c r="AF27" s="5">
        <f t="shared" si="32"/>
        <v>0</v>
      </c>
      <c r="AG27" s="5">
        <f t="shared" si="33"/>
        <v>1.7667844522968195E-2</v>
      </c>
      <c r="AH27" s="5">
        <f t="shared" si="34"/>
        <v>0</v>
      </c>
      <c r="AI27">
        <f t="shared" si="35"/>
        <v>1</v>
      </c>
      <c r="AJ27">
        <f t="shared" si="36"/>
        <v>1</v>
      </c>
      <c r="AK27">
        <f t="shared" si="37"/>
        <v>1</v>
      </c>
      <c r="AL27">
        <f t="shared" si="38"/>
        <v>0</v>
      </c>
      <c r="AM27">
        <v>60</v>
      </c>
      <c r="AN27">
        <v>83.8</v>
      </c>
      <c r="AO27">
        <v>60</v>
      </c>
      <c r="AP27">
        <v>83.5</v>
      </c>
      <c r="AQ27" s="5">
        <f t="shared" si="6"/>
        <v>1.2956419316843444E-2</v>
      </c>
      <c r="AR27" s="5">
        <f t="shared" si="7"/>
        <v>1.648998822143705E-2</v>
      </c>
      <c r="AS27" t="str">
        <f t="shared" si="39"/>
        <v>Bias</v>
      </c>
      <c r="AT27">
        <f t="shared" si="8"/>
        <v>84.9</v>
      </c>
      <c r="AU27">
        <f t="shared" si="9"/>
        <v>1</v>
      </c>
      <c r="AV27">
        <f t="shared" si="40"/>
        <v>0</v>
      </c>
      <c r="AW27" s="5">
        <f t="shared" si="10"/>
        <v>0</v>
      </c>
      <c r="AX27" s="5">
        <f t="shared" si="41"/>
        <v>1.2956419316843444E-2</v>
      </c>
      <c r="AY27">
        <f t="shared" si="11"/>
        <v>83.8</v>
      </c>
      <c r="AZ27" s="5">
        <f t="shared" si="42"/>
        <v>0</v>
      </c>
      <c r="BA27" s="5">
        <f t="shared" si="12"/>
        <v>4.7732696897373689E-3</v>
      </c>
      <c r="BB27" s="19">
        <v>1</v>
      </c>
      <c r="BC27" s="19">
        <f t="shared" si="43"/>
        <v>61</v>
      </c>
      <c r="BD27">
        <v>84.3</v>
      </c>
      <c r="BE27" s="5">
        <f t="shared" si="44"/>
        <v>5.9311981020166073E-3</v>
      </c>
      <c r="BF27">
        <f t="shared" si="45"/>
        <v>84.9</v>
      </c>
      <c r="BG27">
        <f t="shared" si="46"/>
        <v>1</v>
      </c>
      <c r="BH27">
        <f t="shared" si="13"/>
        <v>1</v>
      </c>
      <c r="BI27">
        <f t="shared" si="14"/>
        <v>0</v>
      </c>
      <c r="BJ27">
        <f t="shared" si="15"/>
        <v>0</v>
      </c>
      <c r="BK27">
        <f t="shared" si="47"/>
        <v>0</v>
      </c>
      <c r="BL27" s="5">
        <f t="shared" si="48"/>
        <v>0</v>
      </c>
      <c r="BM27" s="5">
        <f t="shared" si="16"/>
        <v>0</v>
      </c>
      <c r="BN27" s="5">
        <f t="shared" si="17"/>
        <v>1.7667844522968195E-2</v>
      </c>
      <c r="BO27" s="5">
        <f t="shared" si="18"/>
        <v>1.2956419316843444E-2</v>
      </c>
      <c r="BP27" s="5">
        <f t="shared" si="49"/>
        <v>7.0671378091873788E-3</v>
      </c>
    </row>
    <row r="28" spans="1:68" hidden="1" x14ac:dyDescent="0.3">
      <c r="A28" t="s">
        <v>50</v>
      </c>
      <c r="B28" t="s">
        <v>80</v>
      </c>
      <c r="C28">
        <v>150</v>
      </c>
      <c r="D28">
        <f t="shared" si="19"/>
        <v>5</v>
      </c>
      <c r="F28">
        <v>600.39235138893105</v>
      </c>
      <c r="G28">
        <f t="shared" si="50"/>
        <v>600</v>
      </c>
      <c r="H28">
        <v>123.6</v>
      </c>
      <c r="I28">
        <v>647.72749853134098</v>
      </c>
      <c r="J28">
        <v>123.6</v>
      </c>
      <c r="K28">
        <v>334.87553381919798</v>
      </c>
      <c r="L28">
        <f t="shared" si="21"/>
        <v>334.87553381919798</v>
      </c>
      <c r="M28">
        <v>123.6</v>
      </c>
      <c r="N28">
        <f t="shared" si="22"/>
        <v>123.6</v>
      </c>
      <c r="O28">
        <f t="shared" si="0"/>
        <v>1</v>
      </c>
      <c r="P28">
        <f t="shared" si="23"/>
        <v>1</v>
      </c>
      <c r="Q28">
        <f t="shared" si="1"/>
        <v>0</v>
      </c>
      <c r="R28">
        <f t="shared" si="24"/>
        <v>0</v>
      </c>
      <c r="S28" s="5">
        <f t="shared" si="2"/>
        <v>0</v>
      </c>
      <c r="T28" s="5">
        <f t="shared" si="25"/>
        <v>0</v>
      </c>
      <c r="U28" s="5">
        <f t="shared" si="26"/>
        <v>0</v>
      </c>
      <c r="V28">
        <v>120.5</v>
      </c>
      <c r="W28" s="11">
        <v>17.9369778633117</v>
      </c>
      <c r="X28" s="11">
        <f t="shared" si="27"/>
        <v>17.9369778633117</v>
      </c>
      <c r="Y28">
        <f t="shared" si="3"/>
        <v>123.6</v>
      </c>
      <c r="Z28" s="5">
        <f t="shared" si="28"/>
        <v>2.5080906148867269E-2</v>
      </c>
      <c r="AA28" s="5">
        <f t="shared" si="29"/>
        <v>0</v>
      </c>
      <c r="AB28">
        <f t="shared" si="4"/>
        <v>1</v>
      </c>
      <c r="AC28">
        <f t="shared" si="5"/>
        <v>0</v>
      </c>
      <c r="AD28">
        <f t="shared" si="30"/>
        <v>123.6</v>
      </c>
      <c r="AE28" s="5">
        <f t="shared" si="31"/>
        <v>0</v>
      </c>
      <c r="AF28" s="5">
        <f t="shared" si="32"/>
        <v>0</v>
      </c>
      <c r="AG28" s="5">
        <f t="shared" si="33"/>
        <v>2.5080906148867269E-2</v>
      </c>
      <c r="AH28" s="5">
        <f t="shared" si="34"/>
        <v>0</v>
      </c>
      <c r="AI28">
        <f t="shared" si="35"/>
        <v>1</v>
      </c>
      <c r="AJ28">
        <f t="shared" si="36"/>
        <v>1</v>
      </c>
      <c r="AK28">
        <f t="shared" si="37"/>
        <v>1</v>
      </c>
      <c r="AL28">
        <f t="shared" si="38"/>
        <v>0</v>
      </c>
      <c r="AM28">
        <v>60</v>
      </c>
      <c r="AN28">
        <v>122.5</v>
      </c>
      <c r="AO28">
        <v>60</v>
      </c>
      <c r="AP28">
        <v>121.3</v>
      </c>
      <c r="AQ28" s="5">
        <f t="shared" si="6"/>
        <v>8.8996763754044857E-3</v>
      </c>
      <c r="AR28" s="5">
        <f t="shared" si="7"/>
        <v>1.8608414239482177E-2</v>
      </c>
      <c r="AS28" t="str">
        <f t="shared" si="39"/>
        <v>Bias</v>
      </c>
      <c r="AT28">
        <f t="shared" si="8"/>
        <v>123.6</v>
      </c>
      <c r="AU28">
        <f t="shared" si="9"/>
        <v>1</v>
      </c>
      <c r="AV28">
        <f t="shared" si="40"/>
        <v>0</v>
      </c>
      <c r="AW28" s="5">
        <f t="shared" si="10"/>
        <v>0</v>
      </c>
      <c r="AX28" s="5">
        <f t="shared" si="41"/>
        <v>8.8996763754044857E-3</v>
      </c>
      <c r="AY28">
        <f t="shared" si="11"/>
        <v>122.5</v>
      </c>
      <c r="AZ28" s="5">
        <f t="shared" si="42"/>
        <v>0</v>
      </c>
      <c r="BA28" s="5">
        <f t="shared" si="12"/>
        <v>1.6326530612244899E-2</v>
      </c>
      <c r="BB28" s="19">
        <v>4</v>
      </c>
      <c r="BC28" s="19">
        <f t="shared" si="43"/>
        <v>64</v>
      </c>
      <c r="BD28">
        <v>122.6</v>
      </c>
      <c r="BE28" s="5">
        <f t="shared" si="44"/>
        <v>8.1566068515492916E-4</v>
      </c>
      <c r="BF28">
        <f t="shared" si="45"/>
        <v>123.6</v>
      </c>
      <c r="BG28">
        <f t="shared" si="46"/>
        <v>1</v>
      </c>
      <c r="BH28">
        <f t="shared" si="13"/>
        <v>1</v>
      </c>
      <c r="BI28">
        <f t="shared" si="14"/>
        <v>0</v>
      </c>
      <c r="BJ28">
        <f t="shared" si="15"/>
        <v>0</v>
      </c>
      <c r="BK28">
        <f t="shared" si="47"/>
        <v>0</v>
      </c>
      <c r="BL28" s="5">
        <f t="shared" si="48"/>
        <v>0</v>
      </c>
      <c r="BM28" s="5">
        <f t="shared" si="16"/>
        <v>0</v>
      </c>
      <c r="BN28" s="5">
        <f t="shared" si="17"/>
        <v>2.5080906148867269E-2</v>
      </c>
      <c r="BO28" s="5">
        <f t="shared" si="18"/>
        <v>8.8996763754044857E-3</v>
      </c>
      <c r="BP28" s="5">
        <f t="shared" si="49"/>
        <v>8.0906148867313926E-3</v>
      </c>
    </row>
    <row r="29" spans="1:68" hidden="1" x14ac:dyDescent="0.3">
      <c r="A29" t="s">
        <v>50</v>
      </c>
      <c r="B29" t="s">
        <v>81</v>
      </c>
      <c r="C29">
        <v>150</v>
      </c>
      <c r="D29">
        <f t="shared" si="19"/>
        <v>5</v>
      </c>
      <c r="F29">
        <v>603.67289710044804</v>
      </c>
      <c r="G29">
        <f t="shared" si="50"/>
        <v>600</v>
      </c>
      <c r="H29">
        <v>108.9</v>
      </c>
      <c r="I29">
        <v>600.51256179809502</v>
      </c>
      <c r="J29">
        <v>109.3</v>
      </c>
      <c r="K29">
        <v>601.15790963172901</v>
      </c>
      <c r="L29">
        <f t="shared" si="21"/>
        <v>600</v>
      </c>
      <c r="M29">
        <v>109.2</v>
      </c>
      <c r="N29">
        <f t="shared" si="22"/>
        <v>109.3</v>
      </c>
      <c r="O29">
        <f t="shared" si="0"/>
        <v>0</v>
      </c>
      <c r="P29">
        <f t="shared" si="23"/>
        <v>1</v>
      </c>
      <c r="Q29">
        <f t="shared" si="1"/>
        <v>0</v>
      </c>
      <c r="R29">
        <f t="shared" si="24"/>
        <v>0</v>
      </c>
      <c r="S29" s="5">
        <f t="shared" si="2"/>
        <v>-3.6596523330282844E-3</v>
      </c>
      <c r="T29" s="5">
        <f t="shared" si="25"/>
        <v>0</v>
      </c>
      <c r="U29" s="5">
        <f t="shared" si="26"/>
        <v>-9.1491308325703858E-4</v>
      </c>
      <c r="V29">
        <v>104.2</v>
      </c>
      <c r="W29" s="11">
        <v>53.110784530639599</v>
      </c>
      <c r="X29" s="11">
        <f t="shared" si="27"/>
        <v>53.110784530639599</v>
      </c>
      <c r="Y29">
        <f t="shared" si="3"/>
        <v>108.9</v>
      </c>
      <c r="Z29" s="5">
        <f t="shared" si="28"/>
        <v>4.3158861340679547E-2</v>
      </c>
      <c r="AA29" s="5">
        <f t="shared" si="29"/>
        <v>0</v>
      </c>
      <c r="AB29">
        <f t="shared" si="4"/>
        <v>1</v>
      </c>
      <c r="AC29">
        <f t="shared" si="5"/>
        <v>0</v>
      </c>
      <c r="AD29">
        <f t="shared" si="30"/>
        <v>109.3</v>
      </c>
      <c r="AE29" s="5">
        <f t="shared" si="31"/>
        <v>3.6596523330282844E-3</v>
      </c>
      <c r="AF29" s="5">
        <f t="shared" si="32"/>
        <v>0</v>
      </c>
      <c r="AG29" s="5">
        <f t="shared" si="33"/>
        <v>4.6660567246111569E-2</v>
      </c>
      <c r="AH29" s="5">
        <f t="shared" si="34"/>
        <v>9.1491308325703858E-4</v>
      </c>
      <c r="AI29">
        <f t="shared" si="35"/>
        <v>0</v>
      </c>
      <c r="AJ29">
        <f t="shared" si="36"/>
        <v>1</v>
      </c>
      <c r="AK29">
        <f t="shared" si="37"/>
        <v>0</v>
      </c>
      <c r="AL29">
        <f t="shared" si="38"/>
        <v>0</v>
      </c>
      <c r="AM29">
        <v>60</v>
      </c>
      <c r="AN29">
        <v>108.1</v>
      </c>
      <c r="AO29">
        <v>60</v>
      </c>
      <c r="AP29">
        <v>107.2</v>
      </c>
      <c r="AQ29" s="5">
        <f t="shared" si="6"/>
        <v>1.0978956999085113E-2</v>
      </c>
      <c r="AR29" s="5">
        <f t="shared" si="7"/>
        <v>1.9213174748398849E-2</v>
      </c>
      <c r="AS29" t="str">
        <f t="shared" si="39"/>
        <v>Bias</v>
      </c>
      <c r="AT29">
        <f t="shared" si="8"/>
        <v>108.9</v>
      </c>
      <c r="AU29">
        <f t="shared" si="9"/>
        <v>1</v>
      </c>
      <c r="AV29">
        <f t="shared" si="40"/>
        <v>0</v>
      </c>
      <c r="AW29" s="5">
        <f t="shared" si="10"/>
        <v>0</v>
      </c>
      <c r="AX29" s="5">
        <f t="shared" si="41"/>
        <v>7.3461891643710866E-3</v>
      </c>
      <c r="AY29">
        <f t="shared" si="11"/>
        <v>108.1</v>
      </c>
      <c r="AZ29" s="5">
        <f t="shared" si="42"/>
        <v>0</v>
      </c>
      <c r="BA29" s="5">
        <f t="shared" si="12"/>
        <v>3.6077705827937019E-2</v>
      </c>
      <c r="BB29" s="19">
        <v>120</v>
      </c>
      <c r="BC29" s="19">
        <f t="shared" si="43"/>
        <v>180</v>
      </c>
      <c r="BD29">
        <v>109.6</v>
      </c>
      <c r="BE29" s="5">
        <f t="shared" si="44"/>
        <v>1.3686131386861315E-2</v>
      </c>
      <c r="BF29">
        <f t="shared" si="45"/>
        <v>109.6</v>
      </c>
      <c r="BG29">
        <f t="shared" si="46"/>
        <v>0</v>
      </c>
      <c r="BH29">
        <f t="shared" si="13"/>
        <v>0</v>
      </c>
      <c r="BI29">
        <f t="shared" si="14"/>
        <v>0</v>
      </c>
      <c r="BJ29">
        <f t="shared" si="15"/>
        <v>0</v>
      </c>
      <c r="BK29">
        <f t="shared" si="47"/>
        <v>1</v>
      </c>
      <c r="BL29" s="5">
        <f t="shared" si="48"/>
        <v>3.6496350364962726E-3</v>
      </c>
      <c r="BM29" s="5">
        <f t="shared" si="16"/>
        <v>6.3868613138685099E-3</v>
      </c>
      <c r="BN29" s="5">
        <f t="shared" si="17"/>
        <v>4.9270072992700656E-2</v>
      </c>
      <c r="BO29" s="5">
        <f t="shared" si="18"/>
        <v>1.3686131386861315E-2</v>
      </c>
      <c r="BP29" s="5">
        <f t="shared" si="49"/>
        <v>0</v>
      </c>
    </row>
    <row r="30" spans="1:68" hidden="1" x14ac:dyDescent="0.3">
      <c r="A30" t="s">
        <v>50</v>
      </c>
      <c r="B30" t="s">
        <v>82</v>
      </c>
      <c r="C30">
        <v>150</v>
      </c>
      <c r="D30">
        <f t="shared" si="19"/>
        <v>2</v>
      </c>
      <c r="F30">
        <v>51.2700324058532</v>
      </c>
      <c r="G30">
        <f t="shared" si="50"/>
        <v>51.2700324058532</v>
      </c>
      <c r="H30">
        <v>79</v>
      </c>
      <c r="I30">
        <v>100.216490030288</v>
      </c>
      <c r="J30">
        <v>79</v>
      </c>
      <c r="K30">
        <v>30.795190811157202</v>
      </c>
      <c r="L30">
        <f t="shared" si="21"/>
        <v>30.795190811157202</v>
      </c>
      <c r="M30">
        <v>79</v>
      </c>
      <c r="N30">
        <f t="shared" si="22"/>
        <v>79</v>
      </c>
      <c r="O30">
        <f t="shared" si="0"/>
        <v>1</v>
      </c>
      <c r="P30">
        <f t="shared" si="23"/>
        <v>1</v>
      </c>
      <c r="Q30">
        <f t="shared" si="1"/>
        <v>1</v>
      </c>
      <c r="R30">
        <f t="shared" si="24"/>
        <v>1</v>
      </c>
      <c r="S30" s="5">
        <f t="shared" si="2"/>
        <v>0</v>
      </c>
      <c r="T30" s="5">
        <f t="shared" si="25"/>
        <v>0</v>
      </c>
      <c r="U30" s="5">
        <f t="shared" si="26"/>
        <v>0</v>
      </c>
      <c r="V30">
        <v>76.3</v>
      </c>
      <c r="W30" s="11">
        <v>32.022824525833101</v>
      </c>
      <c r="X30" s="11">
        <f t="shared" si="27"/>
        <v>32.022824525833101</v>
      </c>
      <c r="Y30">
        <f t="shared" si="3"/>
        <v>79</v>
      </c>
      <c r="Z30" s="5">
        <f t="shared" si="28"/>
        <v>3.4177215189873454E-2</v>
      </c>
      <c r="AA30" s="5">
        <f t="shared" si="29"/>
        <v>0</v>
      </c>
      <c r="AB30">
        <f t="shared" si="4"/>
        <v>1</v>
      </c>
      <c r="AC30">
        <f t="shared" si="5"/>
        <v>0</v>
      </c>
      <c r="AD30">
        <f t="shared" si="30"/>
        <v>79</v>
      </c>
      <c r="AE30" s="5">
        <f t="shared" si="31"/>
        <v>0</v>
      </c>
      <c r="AF30" s="5">
        <f t="shared" si="32"/>
        <v>0</v>
      </c>
      <c r="AG30" s="5">
        <f t="shared" si="33"/>
        <v>3.4177215189873454E-2</v>
      </c>
      <c r="AH30" s="5">
        <f t="shared" si="34"/>
        <v>0</v>
      </c>
      <c r="AI30">
        <f t="shared" si="35"/>
        <v>1</v>
      </c>
      <c r="AJ30">
        <f t="shared" si="36"/>
        <v>1</v>
      </c>
      <c r="AK30">
        <f t="shared" si="37"/>
        <v>1</v>
      </c>
      <c r="AL30">
        <f t="shared" si="38"/>
        <v>0</v>
      </c>
      <c r="AM30">
        <v>60</v>
      </c>
      <c r="AN30">
        <v>77.8</v>
      </c>
      <c r="AO30">
        <v>60</v>
      </c>
      <c r="AP30">
        <v>76.5</v>
      </c>
      <c r="AQ30" s="5">
        <f t="shared" si="6"/>
        <v>1.5189873417721555E-2</v>
      </c>
      <c r="AR30" s="5">
        <f t="shared" si="7"/>
        <v>3.1645569620253167E-2</v>
      </c>
      <c r="AS30" t="str">
        <f t="shared" si="39"/>
        <v>Bias</v>
      </c>
      <c r="AT30">
        <f t="shared" si="8"/>
        <v>79</v>
      </c>
      <c r="AU30">
        <f t="shared" si="9"/>
        <v>1</v>
      </c>
      <c r="AV30">
        <f t="shared" si="40"/>
        <v>0</v>
      </c>
      <c r="AW30" s="5">
        <f t="shared" si="10"/>
        <v>0</v>
      </c>
      <c r="AX30" s="5">
        <f t="shared" si="41"/>
        <v>1.5189873417721555E-2</v>
      </c>
      <c r="AY30">
        <f t="shared" si="11"/>
        <v>77.8</v>
      </c>
      <c r="AZ30" s="5">
        <f t="shared" si="42"/>
        <v>0</v>
      </c>
      <c r="BA30" s="5">
        <f t="shared" si="12"/>
        <v>1.9280205655526992E-2</v>
      </c>
      <c r="BB30" s="19">
        <v>0</v>
      </c>
      <c r="BC30" s="19">
        <f t="shared" si="43"/>
        <v>60</v>
      </c>
      <c r="BD30">
        <v>77.8</v>
      </c>
      <c r="BE30" s="5">
        <f t="shared" si="44"/>
        <v>0</v>
      </c>
      <c r="BF30">
        <f t="shared" si="45"/>
        <v>79</v>
      </c>
      <c r="BG30">
        <f t="shared" si="46"/>
        <v>1</v>
      </c>
      <c r="BH30">
        <f t="shared" si="13"/>
        <v>1</v>
      </c>
      <c r="BI30">
        <f t="shared" si="14"/>
        <v>0</v>
      </c>
      <c r="BJ30">
        <f t="shared" si="15"/>
        <v>0</v>
      </c>
      <c r="BK30">
        <f t="shared" si="47"/>
        <v>0</v>
      </c>
      <c r="BL30" s="5">
        <f t="shared" si="48"/>
        <v>0</v>
      </c>
      <c r="BM30" s="5">
        <f t="shared" si="16"/>
        <v>0</v>
      </c>
      <c r="BN30" s="5">
        <f t="shared" si="17"/>
        <v>3.4177215189873454E-2</v>
      </c>
      <c r="BO30" s="5">
        <f t="shared" si="18"/>
        <v>1.5189873417721555E-2</v>
      </c>
      <c r="BP30" s="5">
        <f t="shared" si="49"/>
        <v>1.5189873417721555E-2</v>
      </c>
    </row>
    <row r="31" spans="1:68" hidden="1" x14ac:dyDescent="0.3">
      <c r="A31" t="s">
        <v>50</v>
      </c>
      <c r="B31" t="s">
        <v>83</v>
      </c>
      <c r="C31">
        <v>150</v>
      </c>
      <c r="D31">
        <f t="shared" si="19"/>
        <v>2</v>
      </c>
      <c r="F31">
        <v>101.542634010314</v>
      </c>
      <c r="G31">
        <f t="shared" si="50"/>
        <v>101.542634010314</v>
      </c>
      <c r="H31">
        <v>66.400000000000006</v>
      </c>
      <c r="I31">
        <v>128.755448341369</v>
      </c>
      <c r="J31">
        <v>66.400000000000006</v>
      </c>
      <c r="K31">
        <v>29.399652004241901</v>
      </c>
      <c r="L31">
        <f t="shared" si="21"/>
        <v>29.399652004241901</v>
      </c>
      <c r="M31">
        <v>66.400000000000006</v>
      </c>
      <c r="N31">
        <f t="shared" si="22"/>
        <v>66.400000000000006</v>
      </c>
      <c r="O31">
        <f t="shared" si="0"/>
        <v>1</v>
      </c>
      <c r="P31">
        <f t="shared" si="23"/>
        <v>1</v>
      </c>
      <c r="Q31">
        <f t="shared" si="1"/>
        <v>1</v>
      </c>
      <c r="R31">
        <f t="shared" si="24"/>
        <v>1</v>
      </c>
      <c r="S31" s="5">
        <f t="shared" si="2"/>
        <v>0</v>
      </c>
      <c r="T31" s="5">
        <f t="shared" si="25"/>
        <v>0</v>
      </c>
      <c r="U31" s="5">
        <f t="shared" si="26"/>
        <v>0</v>
      </c>
      <c r="V31">
        <v>63.5</v>
      </c>
      <c r="W31" s="11">
        <v>24.587221860885599</v>
      </c>
      <c r="X31" s="11">
        <f t="shared" si="27"/>
        <v>24.587221860885599</v>
      </c>
      <c r="Y31">
        <f t="shared" si="3"/>
        <v>66.400000000000006</v>
      </c>
      <c r="Z31" s="5">
        <f t="shared" si="28"/>
        <v>4.3674698795180808E-2</v>
      </c>
      <c r="AA31" s="5">
        <f t="shared" si="29"/>
        <v>0</v>
      </c>
      <c r="AB31">
        <f t="shared" si="4"/>
        <v>1</v>
      </c>
      <c r="AC31">
        <f t="shared" si="5"/>
        <v>0</v>
      </c>
      <c r="AD31">
        <f t="shared" si="30"/>
        <v>66.400000000000006</v>
      </c>
      <c r="AE31" s="5">
        <f t="shared" si="31"/>
        <v>0</v>
      </c>
      <c r="AF31" s="5">
        <f t="shared" si="32"/>
        <v>0</v>
      </c>
      <c r="AG31" s="5">
        <f t="shared" si="33"/>
        <v>4.3674698795180808E-2</v>
      </c>
      <c r="AH31" s="5">
        <f t="shared" si="34"/>
        <v>0</v>
      </c>
      <c r="AI31">
        <f t="shared" si="35"/>
        <v>1</v>
      </c>
      <c r="AJ31">
        <f t="shared" si="36"/>
        <v>1</v>
      </c>
      <c r="AK31">
        <f t="shared" si="37"/>
        <v>1</v>
      </c>
      <c r="AL31">
        <f t="shared" si="38"/>
        <v>0</v>
      </c>
      <c r="AM31">
        <v>60</v>
      </c>
      <c r="AN31">
        <v>65.2</v>
      </c>
      <c r="AO31">
        <v>60</v>
      </c>
      <c r="AP31">
        <v>65.099999999999994</v>
      </c>
      <c r="AQ31" s="5">
        <f t="shared" si="6"/>
        <v>1.8072289156626547E-2</v>
      </c>
      <c r="AR31" s="5">
        <f t="shared" si="7"/>
        <v>1.9578313253012219E-2</v>
      </c>
      <c r="AS31" t="str">
        <f t="shared" si="39"/>
        <v>Bias</v>
      </c>
      <c r="AT31">
        <f t="shared" si="8"/>
        <v>66.400000000000006</v>
      </c>
      <c r="AU31">
        <f t="shared" si="9"/>
        <v>1</v>
      </c>
      <c r="AV31">
        <f t="shared" si="40"/>
        <v>0</v>
      </c>
      <c r="AW31" s="5">
        <f t="shared" si="10"/>
        <v>0</v>
      </c>
      <c r="AX31" s="5">
        <f t="shared" si="41"/>
        <v>1.8072289156626547E-2</v>
      </c>
      <c r="AY31">
        <f t="shared" si="11"/>
        <v>65.2</v>
      </c>
      <c r="AZ31" s="5">
        <f t="shared" si="42"/>
        <v>0</v>
      </c>
      <c r="BA31" s="5">
        <f t="shared" si="12"/>
        <v>2.6073619631901884E-2</v>
      </c>
      <c r="BB31" s="19">
        <v>2</v>
      </c>
      <c r="BC31" s="19">
        <f t="shared" si="43"/>
        <v>62</v>
      </c>
      <c r="BD31">
        <v>66.099999999999994</v>
      </c>
      <c r="BE31" s="5">
        <f t="shared" si="44"/>
        <v>1.3615733736762354E-2</v>
      </c>
      <c r="BF31">
        <f t="shared" si="45"/>
        <v>66.400000000000006</v>
      </c>
      <c r="BG31">
        <f t="shared" si="46"/>
        <v>1</v>
      </c>
      <c r="BH31">
        <f t="shared" si="13"/>
        <v>1</v>
      </c>
      <c r="BI31">
        <f t="shared" si="14"/>
        <v>0</v>
      </c>
      <c r="BJ31">
        <f t="shared" si="15"/>
        <v>0</v>
      </c>
      <c r="BK31">
        <f t="shared" si="47"/>
        <v>0</v>
      </c>
      <c r="BL31" s="5">
        <f t="shared" si="48"/>
        <v>0</v>
      </c>
      <c r="BM31" s="5">
        <f t="shared" si="16"/>
        <v>0</v>
      </c>
      <c r="BN31" s="5">
        <f t="shared" si="17"/>
        <v>4.3674698795180808E-2</v>
      </c>
      <c r="BO31" s="5">
        <f t="shared" si="18"/>
        <v>1.8072289156626547E-2</v>
      </c>
      <c r="BP31" s="5">
        <f t="shared" si="49"/>
        <v>4.5180722891567972E-3</v>
      </c>
    </row>
    <row r="32" spans="1:68" hidden="1" x14ac:dyDescent="0.3">
      <c r="A32" t="s">
        <v>50</v>
      </c>
      <c r="B32" t="s">
        <v>84</v>
      </c>
      <c r="C32">
        <v>150</v>
      </c>
      <c r="D32">
        <f t="shared" si="19"/>
        <v>5</v>
      </c>
      <c r="F32">
        <v>249.058696746826</v>
      </c>
      <c r="G32">
        <f t="shared" si="50"/>
        <v>249.058696746826</v>
      </c>
      <c r="H32">
        <v>109.2</v>
      </c>
      <c r="I32">
        <v>600.45936465263298</v>
      </c>
      <c r="J32">
        <v>109.2</v>
      </c>
      <c r="K32">
        <v>211.22602415084799</v>
      </c>
      <c r="L32">
        <f t="shared" si="21"/>
        <v>211.22602415084799</v>
      </c>
      <c r="M32">
        <v>109.2</v>
      </c>
      <c r="N32">
        <f t="shared" si="22"/>
        <v>109.2</v>
      </c>
      <c r="O32">
        <f t="shared" si="0"/>
        <v>1</v>
      </c>
      <c r="P32">
        <f t="shared" si="23"/>
        <v>1</v>
      </c>
      <c r="Q32">
        <f t="shared" si="1"/>
        <v>1</v>
      </c>
      <c r="R32">
        <f t="shared" si="24"/>
        <v>0</v>
      </c>
      <c r="S32" s="5">
        <f t="shared" si="2"/>
        <v>0</v>
      </c>
      <c r="T32" s="5">
        <f t="shared" si="25"/>
        <v>0</v>
      </c>
      <c r="U32" s="5">
        <f t="shared" si="26"/>
        <v>0</v>
      </c>
      <c r="V32">
        <v>103</v>
      </c>
      <c r="W32" s="11">
        <v>16.8721232414245</v>
      </c>
      <c r="X32" s="11">
        <f t="shared" si="27"/>
        <v>16.8721232414245</v>
      </c>
      <c r="Y32">
        <f t="shared" si="3"/>
        <v>109.2</v>
      </c>
      <c r="Z32" s="5">
        <f t="shared" si="28"/>
        <v>5.6776556776556804E-2</v>
      </c>
      <c r="AA32" s="5">
        <f t="shared" si="29"/>
        <v>0</v>
      </c>
      <c r="AB32">
        <f t="shared" si="4"/>
        <v>1</v>
      </c>
      <c r="AC32">
        <f t="shared" si="5"/>
        <v>0</v>
      </c>
      <c r="AD32">
        <f t="shared" si="30"/>
        <v>109.2</v>
      </c>
      <c r="AE32" s="5">
        <f t="shared" si="31"/>
        <v>0</v>
      </c>
      <c r="AF32" s="5">
        <f t="shared" si="32"/>
        <v>0</v>
      </c>
      <c r="AG32" s="5">
        <f t="shared" si="33"/>
        <v>5.6776556776556804E-2</v>
      </c>
      <c r="AH32" s="5">
        <f t="shared" si="34"/>
        <v>0</v>
      </c>
      <c r="AI32">
        <f t="shared" si="35"/>
        <v>1</v>
      </c>
      <c r="AJ32">
        <f t="shared" si="36"/>
        <v>1</v>
      </c>
      <c r="AK32">
        <f t="shared" si="37"/>
        <v>1</v>
      </c>
      <c r="AL32">
        <f t="shared" si="38"/>
        <v>0</v>
      </c>
      <c r="AM32">
        <v>60</v>
      </c>
      <c r="AN32">
        <v>106.9</v>
      </c>
      <c r="AO32">
        <v>60</v>
      </c>
      <c r="AP32">
        <v>106.3</v>
      </c>
      <c r="AQ32" s="5">
        <f t="shared" si="6"/>
        <v>2.1062271062271036E-2</v>
      </c>
      <c r="AR32" s="5">
        <f t="shared" si="7"/>
        <v>2.6556776556776608E-2</v>
      </c>
      <c r="AS32" t="str">
        <f t="shared" si="39"/>
        <v>Bias</v>
      </c>
      <c r="AT32">
        <f t="shared" si="8"/>
        <v>109.2</v>
      </c>
      <c r="AU32">
        <f t="shared" si="9"/>
        <v>1</v>
      </c>
      <c r="AV32">
        <f t="shared" si="40"/>
        <v>0</v>
      </c>
      <c r="AW32" s="5">
        <f t="shared" si="10"/>
        <v>0</v>
      </c>
      <c r="AX32" s="5">
        <f t="shared" si="41"/>
        <v>2.1062271062271036E-2</v>
      </c>
      <c r="AY32">
        <f t="shared" si="11"/>
        <v>106.9</v>
      </c>
      <c r="AZ32" s="5">
        <f t="shared" si="42"/>
        <v>0</v>
      </c>
      <c r="BA32" s="5">
        <f t="shared" si="12"/>
        <v>3.6482694106641775E-2</v>
      </c>
      <c r="BB32" s="19">
        <v>5</v>
      </c>
      <c r="BC32" s="19">
        <f t="shared" si="43"/>
        <v>65</v>
      </c>
      <c r="BD32">
        <v>108</v>
      </c>
      <c r="BE32" s="5">
        <f t="shared" si="44"/>
        <v>1.0185185185185132E-2</v>
      </c>
      <c r="BF32">
        <f t="shared" si="45"/>
        <v>109.2</v>
      </c>
      <c r="BG32">
        <f t="shared" si="46"/>
        <v>1</v>
      </c>
      <c r="BH32">
        <f t="shared" si="13"/>
        <v>1</v>
      </c>
      <c r="BI32">
        <f t="shared" si="14"/>
        <v>0</v>
      </c>
      <c r="BJ32">
        <f t="shared" si="15"/>
        <v>0</v>
      </c>
      <c r="BK32">
        <f t="shared" si="47"/>
        <v>0</v>
      </c>
      <c r="BL32" s="5">
        <f t="shared" si="48"/>
        <v>0</v>
      </c>
      <c r="BM32" s="5">
        <f t="shared" si="16"/>
        <v>0</v>
      </c>
      <c r="BN32" s="5">
        <f t="shared" si="17"/>
        <v>5.6776556776556804E-2</v>
      </c>
      <c r="BO32" s="5">
        <f t="shared" si="18"/>
        <v>2.1062271062271036E-2</v>
      </c>
      <c r="BP32" s="5">
        <f t="shared" si="49"/>
        <v>1.0989010989011014E-2</v>
      </c>
    </row>
    <row r="33" spans="1:68" hidden="1" x14ac:dyDescent="0.3">
      <c r="A33" t="s">
        <v>50</v>
      </c>
      <c r="B33" t="s">
        <v>85</v>
      </c>
      <c r="C33">
        <v>150</v>
      </c>
      <c r="D33">
        <f t="shared" si="19"/>
        <v>5</v>
      </c>
      <c r="F33">
        <v>600.43783831596295</v>
      </c>
      <c r="G33">
        <f t="shared" si="50"/>
        <v>600</v>
      </c>
      <c r="H33">
        <v>94.2</v>
      </c>
      <c r="I33">
        <v>600.41543269157398</v>
      </c>
      <c r="J33">
        <v>94.4</v>
      </c>
      <c r="K33">
        <v>601.32925271987904</v>
      </c>
      <c r="L33">
        <f t="shared" si="21"/>
        <v>600</v>
      </c>
      <c r="M33">
        <v>94.4</v>
      </c>
      <c r="N33">
        <f t="shared" si="22"/>
        <v>94.4</v>
      </c>
      <c r="O33">
        <f t="shared" si="0"/>
        <v>0</v>
      </c>
      <c r="P33">
        <f t="shared" si="23"/>
        <v>1</v>
      </c>
      <c r="Q33">
        <f t="shared" si="1"/>
        <v>0</v>
      </c>
      <c r="R33">
        <f t="shared" si="24"/>
        <v>0</v>
      </c>
      <c r="S33" s="5">
        <f t="shared" si="2"/>
        <v>-2.1186440677966401E-3</v>
      </c>
      <c r="T33" s="5">
        <f t="shared" si="25"/>
        <v>0</v>
      </c>
      <c r="U33" s="5">
        <f t="shared" si="26"/>
        <v>0</v>
      </c>
      <c r="V33">
        <v>86.5</v>
      </c>
      <c r="W33" s="11">
        <v>38.768857717514003</v>
      </c>
      <c r="X33" s="11">
        <f t="shared" si="27"/>
        <v>38.768857717514003</v>
      </c>
      <c r="Y33">
        <f t="shared" si="3"/>
        <v>94.2</v>
      </c>
      <c r="Z33" s="5">
        <f t="shared" si="28"/>
        <v>8.1740976645435268E-2</v>
      </c>
      <c r="AA33" s="5">
        <f t="shared" si="29"/>
        <v>0</v>
      </c>
      <c r="AB33">
        <f t="shared" si="4"/>
        <v>1</v>
      </c>
      <c r="AC33">
        <f t="shared" si="5"/>
        <v>0</v>
      </c>
      <c r="AD33">
        <f t="shared" si="30"/>
        <v>94.4</v>
      </c>
      <c r="AE33" s="5">
        <f t="shared" si="31"/>
        <v>2.1186440677966401E-3</v>
      </c>
      <c r="AF33" s="5">
        <f t="shared" si="32"/>
        <v>0</v>
      </c>
      <c r="AG33" s="5">
        <f t="shared" si="33"/>
        <v>8.3686440677966156E-2</v>
      </c>
      <c r="AH33" s="5">
        <f t="shared" si="34"/>
        <v>0</v>
      </c>
      <c r="AI33">
        <f t="shared" si="35"/>
        <v>0</v>
      </c>
      <c r="AJ33">
        <f t="shared" si="36"/>
        <v>1</v>
      </c>
      <c r="AK33">
        <f t="shared" si="37"/>
        <v>1</v>
      </c>
      <c r="AL33">
        <f t="shared" si="38"/>
        <v>0</v>
      </c>
      <c r="AM33">
        <v>60</v>
      </c>
      <c r="AN33">
        <v>90.5</v>
      </c>
      <c r="AO33">
        <v>60</v>
      </c>
      <c r="AP33">
        <v>89.5</v>
      </c>
      <c r="AQ33" s="5">
        <f t="shared" si="6"/>
        <v>4.1313559322033955E-2</v>
      </c>
      <c r="AR33" s="5">
        <f t="shared" si="7"/>
        <v>5.1906779661017005E-2</v>
      </c>
      <c r="AS33" t="str">
        <f t="shared" si="39"/>
        <v>Bias</v>
      </c>
      <c r="AT33">
        <f t="shared" si="8"/>
        <v>94.2</v>
      </c>
      <c r="AU33">
        <f t="shared" si="9"/>
        <v>1</v>
      </c>
      <c r="AV33">
        <f t="shared" si="40"/>
        <v>0</v>
      </c>
      <c r="AW33" s="5">
        <f t="shared" si="10"/>
        <v>0</v>
      </c>
      <c r="AX33" s="5">
        <f t="shared" si="41"/>
        <v>3.9278131634819559E-2</v>
      </c>
      <c r="AY33">
        <f t="shared" si="11"/>
        <v>90.5</v>
      </c>
      <c r="AZ33" s="5">
        <f t="shared" si="42"/>
        <v>0</v>
      </c>
      <c r="BA33" s="5">
        <f t="shared" si="12"/>
        <v>4.4198895027624308E-2</v>
      </c>
      <c r="BB33" s="19">
        <v>95</v>
      </c>
      <c r="BC33" s="19">
        <f t="shared" si="43"/>
        <v>155</v>
      </c>
      <c r="BD33">
        <v>94</v>
      </c>
      <c r="BE33" s="5">
        <f t="shared" si="44"/>
        <v>3.7234042553191488E-2</v>
      </c>
      <c r="BF33">
        <f t="shared" si="45"/>
        <v>94.4</v>
      </c>
      <c r="BG33">
        <f t="shared" si="46"/>
        <v>1</v>
      </c>
      <c r="BH33">
        <f t="shared" si="13"/>
        <v>0</v>
      </c>
      <c r="BI33">
        <f t="shared" si="14"/>
        <v>0</v>
      </c>
      <c r="BJ33">
        <f t="shared" si="15"/>
        <v>0</v>
      </c>
      <c r="BK33">
        <f t="shared" si="47"/>
        <v>0</v>
      </c>
      <c r="BL33" s="5">
        <f t="shared" si="48"/>
        <v>0</v>
      </c>
      <c r="BM33" s="5">
        <f t="shared" si="16"/>
        <v>2.1186440677966401E-3</v>
      </c>
      <c r="BN33" s="5">
        <f t="shared" si="17"/>
        <v>8.3686440677966156E-2</v>
      </c>
      <c r="BO33" s="5">
        <f t="shared" si="18"/>
        <v>4.1313559322033955E-2</v>
      </c>
      <c r="BP33" s="5">
        <f t="shared" si="49"/>
        <v>4.2372881355932802E-3</v>
      </c>
    </row>
    <row r="34" spans="1:68" hidden="1" x14ac:dyDescent="0.3">
      <c r="A34" t="s">
        <v>50</v>
      </c>
      <c r="B34" t="s">
        <v>86</v>
      </c>
      <c r="C34">
        <v>150</v>
      </c>
      <c r="D34">
        <f t="shared" si="19"/>
        <v>2</v>
      </c>
      <c r="F34">
        <v>136.324531316757</v>
      </c>
      <c r="G34">
        <f t="shared" si="50"/>
        <v>136.324531316757</v>
      </c>
      <c r="H34">
        <v>115.2</v>
      </c>
      <c r="I34">
        <v>271.93471240997297</v>
      </c>
      <c r="J34">
        <v>115.2</v>
      </c>
      <c r="K34">
        <v>46.580051422119098</v>
      </c>
      <c r="L34">
        <f t="shared" si="21"/>
        <v>46.580051422119098</v>
      </c>
      <c r="M34">
        <v>115.2</v>
      </c>
      <c r="N34">
        <f t="shared" si="22"/>
        <v>115.2</v>
      </c>
      <c r="O34">
        <f t="shared" si="0"/>
        <v>1</v>
      </c>
      <c r="P34">
        <f t="shared" si="23"/>
        <v>1</v>
      </c>
      <c r="Q34">
        <f t="shared" si="1"/>
        <v>1</v>
      </c>
      <c r="R34">
        <f t="shared" si="24"/>
        <v>1</v>
      </c>
      <c r="S34" s="5">
        <f t="shared" si="2"/>
        <v>0</v>
      </c>
      <c r="T34" s="5">
        <f t="shared" si="25"/>
        <v>0</v>
      </c>
      <c r="U34" s="5">
        <f t="shared" si="26"/>
        <v>0</v>
      </c>
      <c r="V34">
        <v>113.6</v>
      </c>
      <c r="W34" s="11">
        <v>32.262215137481597</v>
      </c>
      <c r="X34" s="11">
        <f t="shared" si="27"/>
        <v>32.262215137481597</v>
      </c>
      <c r="Y34">
        <f t="shared" si="3"/>
        <v>115.2</v>
      </c>
      <c r="Z34" s="5">
        <f t="shared" si="28"/>
        <v>1.3888888888888963E-2</v>
      </c>
      <c r="AA34" s="5">
        <f t="shared" si="29"/>
        <v>0</v>
      </c>
      <c r="AB34">
        <f t="shared" si="4"/>
        <v>1</v>
      </c>
      <c r="AC34">
        <f t="shared" si="5"/>
        <v>0</v>
      </c>
      <c r="AD34">
        <f t="shared" si="30"/>
        <v>115.2</v>
      </c>
      <c r="AE34" s="5">
        <f t="shared" si="31"/>
        <v>0</v>
      </c>
      <c r="AF34" s="5">
        <f t="shared" si="32"/>
        <v>0</v>
      </c>
      <c r="AG34" s="5">
        <f t="shared" si="33"/>
        <v>1.3888888888888963E-2</v>
      </c>
      <c r="AH34" s="5">
        <f t="shared" si="34"/>
        <v>0</v>
      </c>
      <c r="AI34">
        <f t="shared" si="35"/>
        <v>1</v>
      </c>
      <c r="AJ34">
        <f t="shared" si="36"/>
        <v>1</v>
      </c>
      <c r="AK34">
        <f t="shared" si="37"/>
        <v>1</v>
      </c>
      <c r="AL34">
        <f t="shared" si="38"/>
        <v>0</v>
      </c>
      <c r="AM34">
        <v>60</v>
      </c>
      <c r="AN34">
        <v>114.7</v>
      </c>
      <c r="AO34">
        <v>60</v>
      </c>
      <c r="AP34">
        <v>114.2</v>
      </c>
      <c r="AQ34" s="5">
        <f t="shared" si="6"/>
        <v>4.340277777777778E-3</v>
      </c>
      <c r="AR34" s="5">
        <f t="shared" si="7"/>
        <v>8.6805555555555559E-3</v>
      </c>
      <c r="AS34" t="str">
        <f t="shared" si="39"/>
        <v>Bias</v>
      </c>
      <c r="AT34">
        <f t="shared" si="8"/>
        <v>115.2</v>
      </c>
      <c r="AU34">
        <f t="shared" si="9"/>
        <v>1</v>
      </c>
      <c r="AV34">
        <f t="shared" si="40"/>
        <v>0</v>
      </c>
      <c r="AW34" s="5">
        <f t="shared" si="10"/>
        <v>0</v>
      </c>
      <c r="AX34" s="5">
        <f t="shared" si="41"/>
        <v>4.340277777777778E-3</v>
      </c>
      <c r="AY34">
        <f t="shared" si="11"/>
        <v>114.7</v>
      </c>
      <c r="AZ34" s="5">
        <f t="shared" si="42"/>
        <v>0</v>
      </c>
      <c r="BA34" s="5">
        <f t="shared" si="12"/>
        <v>9.5902353966870833E-3</v>
      </c>
      <c r="BB34" s="19">
        <v>1</v>
      </c>
      <c r="BC34" s="19">
        <f t="shared" si="43"/>
        <v>61</v>
      </c>
      <c r="BD34">
        <v>114.8</v>
      </c>
      <c r="BE34" s="5">
        <f t="shared" si="44"/>
        <v>8.7108013937277286E-4</v>
      </c>
      <c r="BF34">
        <f t="shared" si="45"/>
        <v>115.2</v>
      </c>
      <c r="BG34">
        <f t="shared" si="46"/>
        <v>1</v>
      </c>
      <c r="BH34">
        <f t="shared" si="13"/>
        <v>1</v>
      </c>
      <c r="BI34">
        <f t="shared" si="14"/>
        <v>0</v>
      </c>
      <c r="BJ34">
        <f t="shared" si="15"/>
        <v>0</v>
      </c>
      <c r="BK34">
        <f t="shared" si="47"/>
        <v>0</v>
      </c>
      <c r="BL34" s="5">
        <f t="shared" si="48"/>
        <v>0</v>
      </c>
      <c r="BM34" s="5">
        <f t="shared" si="16"/>
        <v>0</v>
      </c>
      <c r="BN34" s="5">
        <f t="shared" si="17"/>
        <v>1.3888888888888963E-2</v>
      </c>
      <c r="BO34" s="5">
        <f t="shared" si="18"/>
        <v>4.340277777777778E-3</v>
      </c>
      <c r="BP34" s="5">
        <f t="shared" si="49"/>
        <v>3.4722222222222715E-3</v>
      </c>
    </row>
    <row r="35" spans="1:68" hidden="1" x14ac:dyDescent="0.3">
      <c r="A35" t="s">
        <v>50</v>
      </c>
      <c r="B35" t="s">
        <v>87</v>
      </c>
      <c r="C35">
        <v>150</v>
      </c>
      <c r="D35">
        <f t="shared" si="19"/>
        <v>2</v>
      </c>
      <c r="F35">
        <v>600.306201934814</v>
      </c>
      <c r="G35">
        <f t="shared" si="50"/>
        <v>600</v>
      </c>
      <c r="H35">
        <v>104</v>
      </c>
      <c r="I35">
        <v>600.32874298095703</v>
      </c>
      <c r="J35">
        <v>104</v>
      </c>
      <c r="K35">
        <v>98.600035667419405</v>
      </c>
      <c r="L35">
        <f t="shared" si="21"/>
        <v>98.600035667419405</v>
      </c>
      <c r="M35">
        <v>104</v>
      </c>
      <c r="N35">
        <f t="shared" si="22"/>
        <v>104</v>
      </c>
      <c r="O35">
        <f t="shared" si="0"/>
        <v>1</v>
      </c>
      <c r="P35">
        <f t="shared" si="23"/>
        <v>1</v>
      </c>
      <c r="Q35">
        <f t="shared" si="1"/>
        <v>0</v>
      </c>
      <c r="R35">
        <f t="shared" si="24"/>
        <v>0</v>
      </c>
      <c r="S35" s="5">
        <f t="shared" si="2"/>
        <v>0</v>
      </c>
      <c r="T35" s="5">
        <f t="shared" si="25"/>
        <v>0</v>
      </c>
      <c r="U35" s="5">
        <f t="shared" si="26"/>
        <v>0</v>
      </c>
      <c r="V35">
        <v>100.6</v>
      </c>
      <c r="W35" s="11">
        <v>31.788897991180399</v>
      </c>
      <c r="X35" s="11">
        <f t="shared" si="27"/>
        <v>31.788897991180399</v>
      </c>
      <c r="Y35">
        <f t="shared" si="3"/>
        <v>104</v>
      </c>
      <c r="Z35" s="5">
        <f t="shared" si="28"/>
        <v>3.269230769230775E-2</v>
      </c>
      <c r="AA35" s="5">
        <f t="shared" si="29"/>
        <v>0</v>
      </c>
      <c r="AB35">
        <f t="shared" si="4"/>
        <v>1</v>
      </c>
      <c r="AC35">
        <f t="shared" si="5"/>
        <v>0</v>
      </c>
      <c r="AD35">
        <f t="shared" si="30"/>
        <v>104</v>
      </c>
      <c r="AE35" s="5">
        <f t="shared" si="31"/>
        <v>0</v>
      </c>
      <c r="AF35" s="5">
        <f t="shared" si="32"/>
        <v>0</v>
      </c>
      <c r="AG35" s="5">
        <f t="shared" si="33"/>
        <v>3.269230769230775E-2</v>
      </c>
      <c r="AH35" s="5">
        <f t="shared" si="34"/>
        <v>0</v>
      </c>
      <c r="AI35">
        <f t="shared" si="35"/>
        <v>1</v>
      </c>
      <c r="AJ35">
        <f t="shared" si="36"/>
        <v>1</v>
      </c>
      <c r="AK35">
        <f t="shared" si="37"/>
        <v>1</v>
      </c>
      <c r="AL35">
        <f t="shared" si="38"/>
        <v>0</v>
      </c>
      <c r="AM35">
        <v>60</v>
      </c>
      <c r="AN35">
        <v>102.6</v>
      </c>
      <c r="AO35">
        <v>60</v>
      </c>
      <c r="AP35">
        <v>102.2</v>
      </c>
      <c r="AQ35" s="5">
        <f t="shared" si="6"/>
        <v>1.3461538461538516E-2</v>
      </c>
      <c r="AR35" s="5">
        <f t="shared" si="7"/>
        <v>1.7307692307692281E-2</v>
      </c>
      <c r="AS35" t="str">
        <f t="shared" si="39"/>
        <v>Bias</v>
      </c>
      <c r="AT35">
        <f t="shared" si="8"/>
        <v>104</v>
      </c>
      <c r="AU35">
        <f t="shared" si="9"/>
        <v>1</v>
      </c>
      <c r="AV35">
        <f t="shared" si="40"/>
        <v>0</v>
      </c>
      <c r="AW35" s="5">
        <f t="shared" si="10"/>
        <v>0</v>
      </c>
      <c r="AX35" s="5">
        <f t="shared" si="41"/>
        <v>1.3461538461538516E-2</v>
      </c>
      <c r="AY35">
        <f t="shared" si="11"/>
        <v>102.6</v>
      </c>
      <c r="AZ35" s="5">
        <f t="shared" si="42"/>
        <v>0</v>
      </c>
      <c r="BA35" s="5">
        <f t="shared" si="12"/>
        <v>1.9493177387914232E-2</v>
      </c>
      <c r="BB35" s="19">
        <v>2</v>
      </c>
      <c r="BC35" s="19">
        <f t="shared" si="43"/>
        <v>62</v>
      </c>
      <c r="BD35">
        <v>103.7</v>
      </c>
      <c r="BE35" s="5">
        <f t="shared" si="44"/>
        <v>1.0607521697203554E-2</v>
      </c>
      <c r="BF35">
        <f t="shared" si="45"/>
        <v>104</v>
      </c>
      <c r="BG35">
        <f t="shared" si="46"/>
        <v>1</v>
      </c>
      <c r="BH35">
        <f t="shared" si="13"/>
        <v>1</v>
      </c>
      <c r="BI35">
        <f t="shared" si="14"/>
        <v>0</v>
      </c>
      <c r="BJ35">
        <f t="shared" si="15"/>
        <v>0</v>
      </c>
      <c r="BK35">
        <f t="shared" si="47"/>
        <v>0</v>
      </c>
      <c r="BL35" s="5">
        <f t="shared" si="48"/>
        <v>0</v>
      </c>
      <c r="BM35" s="5">
        <f t="shared" si="16"/>
        <v>0</v>
      </c>
      <c r="BN35" s="5">
        <f t="shared" si="17"/>
        <v>3.269230769230775E-2</v>
      </c>
      <c r="BO35" s="5">
        <f t="shared" si="18"/>
        <v>1.3461538461538516E-2</v>
      </c>
      <c r="BP35" s="5">
        <f t="shared" si="49"/>
        <v>2.8846153846153575E-3</v>
      </c>
    </row>
    <row r="36" spans="1:68" hidden="1" x14ac:dyDescent="0.3">
      <c r="A36" t="s">
        <v>50</v>
      </c>
      <c r="B36" t="s">
        <v>88</v>
      </c>
      <c r="C36">
        <v>150</v>
      </c>
      <c r="D36">
        <f t="shared" si="19"/>
        <v>5</v>
      </c>
      <c r="F36">
        <v>601.05143475532498</v>
      </c>
      <c r="G36">
        <f t="shared" si="50"/>
        <v>600</v>
      </c>
      <c r="H36">
        <v>139.80000000000001</v>
      </c>
      <c r="I36">
        <v>600.454619169235</v>
      </c>
      <c r="J36">
        <v>140</v>
      </c>
      <c r="K36">
        <v>601.51633095741204</v>
      </c>
      <c r="L36">
        <f t="shared" si="21"/>
        <v>600</v>
      </c>
      <c r="M36">
        <v>140</v>
      </c>
      <c r="N36">
        <f t="shared" si="22"/>
        <v>140</v>
      </c>
      <c r="O36">
        <f t="shared" si="0"/>
        <v>0</v>
      </c>
      <c r="P36">
        <f t="shared" si="23"/>
        <v>1</v>
      </c>
      <c r="Q36">
        <f t="shared" si="1"/>
        <v>0</v>
      </c>
      <c r="R36">
        <f t="shared" si="24"/>
        <v>0</v>
      </c>
      <c r="S36" s="5">
        <f t="shared" si="2"/>
        <v>-1.4285714285713475E-3</v>
      </c>
      <c r="T36" s="5">
        <f t="shared" si="25"/>
        <v>0</v>
      </c>
      <c r="U36" s="5">
        <f t="shared" si="26"/>
        <v>0</v>
      </c>
      <c r="V36">
        <v>137.5</v>
      </c>
      <c r="W36" s="11">
        <v>17.9759793281555</v>
      </c>
      <c r="X36" s="11">
        <f t="shared" si="27"/>
        <v>17.9759793281555</v>
      </c>
      <c r="Y36">
        <f t="shared" si="3"/>
        <v>139.80000000000001</v>
      </c>
      <c r="Z36" s="5">
        <f t="shared" si="28"/>
        <v>1.6452074391988637E-2</v>
      </c>
      <c r="AA36" s="5">
        <f t="shared" si="29"/>
        <v>0</v>
      </c>
      <c r="AB36">
        <f t="shared" si="4"/>
        <v>1</v>
      </c>
      <c r="AC36">
        <f t="shared" si="5"/>
        <v>0</v>
      </c>
      <c r="AD36">
        <f t="shared" si="30"/>
        <v>140</v>
      </c>
      <c r="AE36" s="5">
        <f t="shared" si="31"/>
        <v>1.4285714285713475E-3</v>
      </c>
      <c r="AF36" s="5">
        <f t="shared" si="32"/>
        <v>0</v>
      </c>
      <c r="AG36" s="5">
        <f t="shared" si="33"/>
        <v>1.7857142857142856E-2</v>
      </c>
      <c r="AH36" s="5">
        <f t="shared" si="34"/>
        <v>0</v>
      </c>
      <c r="AI36">
        <f t="shared" si="35"/>
        <v>0</v>
      </c>
      <c r="AJ36">
        <f t="shared" si="36"/>
        <v>1</v>
      </c>
      <c r="AK36">
        <f t="shared" si="37"/>
        <v>1</v>
      </c>
      <c r="AL36">
        <f t="shared" si="38"/>
        <v>0</v>
      </c>
      <c r="AM36">
        <v>60</v>
      </c>
      <c r="AN36">
        <v>138.69999999999999</v>
      </c>
      <c r="AO36">
        <v>60</v>
      </c>
      <c r="AP36">
        <v>136.9</v>
      </c>
      <c r="AQ36" s="5">
        <f t="shared" si="6"/>
        <v>9.2857142857143676E-3</v>
      </c>
      <c r="AR36" s="5">
        <f t="shared" si="7"/>
        <v>2.2142857142857103E-2</v>
      </c>
      <c r="AS36" t="str">
        <f t="shared" si="39"/>
        <v>Bias</v>
      </c>
      <c r="AT36">
        <f t="shared" si="8"/>
        <v>139.80000000000001</v>
      </c>
      <c r="AU36">
        <f t="shared" si="9"/>
        <v>1</v>
      </c>
      <c r="AV36">
        <f t="shared" si="40"/>
        <v>0</v>
      </c>
      <c r="AW36" s="5">
        <f t="shared" si="10"/>
        <v>0</v>
      </c>
      <c r="AX36" s="5">
        <f t="shared" si="41"/>
        <v>7.8683834048642529E-3</v>
      </c>
      <c r="AY36">
        <f t="shared" si="11"/>
        <v>138.69999999999999</v>
      </c>
      <c r="AZ36" s="5">
        <f t="shared" si="42"/>
        <v>0</v>
      </c>
      <c r="BA36" s="5">
        <f t="shared" si="12"/>
        <v>8.6517664023070557E-3</v>
      </c>
      <c r="BB36" s="19">
        <v>5</v>
      </c>
      <c r="BC36" s="19">
        <f t="shared" si="43"/>
        <v>65</v>
      </c>
      <c r="BD36">
        <v>139.80000000000001</v>
      </c>
      <c r="BE36" s="5">
        <f t="shared" si="44"/>
        <v>7.8683834048642529E-3</v>
      </c>
      <c r="BF36">
        <f t="shared" si="45"/>
        <v>140</v>
      </c>
      <c r="BG36">
        <f t="shared" si="46"/>
        <v>1</v>
      </c>
      <c r="BH36">
        <f t="shared" si="13"/>
        <v>0</v>
      </c>
      <c r="BI36">
        <f t="shared" si="14"/>
        <v>0</v>
      </c>
      <c r="BJ36">
        <f t="shared" si="15"/>
        <v>0</v>
      </c>
      <c r="BK36">
        <f t="shared" si="47"/>
        <v>0</v>
      </c>
      <c r="BL36" s="5">
        <f t="shared" si="48"/>
        <v>0</v>
      </c>
      <c r="BM36" s="5">
        <f t="shared" si="16"/>
        <v>1.4285714285713475E-3</v>
      </c>
      <c r="BN36" s="5">
        <f t="shared" si="17"/>
        <v>1.7857142857142856E-2</v>
      </c>
      <c r="BO36" s="5">
        <f t="shared" si="18"/>
        <v>9.2857142857143676E-3</v>
      </c>
      <c r="BP36" s="5">
        <f t="shared" si="49"/>
        <v>1.4285714285713475E-3</v>
      </c>
    </row>
    <row r="37" spans="1:68" hidden="1" x14ac:dyDescent="0.3">
      <c r="A37" t="s">
        <v>50</v>
      </c>
      <c r="B37" t="s">
        <v>89</v>
      </c>
      <c r="C37">
        <v>150</v>
      </c>
      <c r="D37">
        <f t="shared" si="19"/>
        <v>5</v>
      </c>
      <c r="F37">
        <v>600.53130817413296</v>
      </c>
      <c r="G37">
        <f t="shared" si="50"/>
        <v>600</v>
      </c>
      <c r="H37">
        <v>124.7</v>
      </c>
      <c r="I37">
        <v>600.47963905334404</v>
      </c>
      <c r="J37">
        <v>125.6</v>
      </c>
      <c r="K37">
        <v>601.17318391799904</v>
      </c>
      <c r="L37">
        <f t="shared" si="21"/>
        <v>600</v>
      </c>
      <c r="M37">
        <v>125.9</v>
      </c>
      <c r="N37">
        <f t="shared" si="22"/>
        <v>125.9</v>
      </c>
      <c r="O37">
        <f t="shared" si="0"/>
        <v>0</v>
      </c>
      <c r="P37">
        <f t="shared" si="23"/>
        <v>0</v>
      </c>
      <c r="Q37">
        <f t="shared" si="1"/>
        <v>0</v>
      </c>
      <c r="R37">
        <f t="shared" si="24"/>
        <v>0</v>
      </c>
      <c r="S37" s="5">
        <f t="shared" si="2"/>
        <v>-9.5313741064336991E-3</v>
      </c>
      <c r="T37" s="5">
        <f t="shared" si="25"/>
        <v>-2.3828435266085098E-3</v>
      </c>
      <c r="U37" s="5">
        <f t="shared" si="26"/>
        <v>0</v>
      </c>
      <c r="V37">
        <v>121.3</v>
      </c>
      <c r="W37" s="11">
        <v>48.961780548095703</v>
      </c>
      <c r="X37" s="11">
        <f t="shared" si="27"/>
        <v>48.961780548095703</v>
      </c>
      <c r="Y37">
        <f t="shared" si="3"/>
        <v>124.7</v>
      </c>
      <c r="Z37" s="5">
        <f t="shared" si="28"/>
        <v>2.7265437048917446E-2</v>
      </c>
      <c r="AA37" s="5">
        <f t="shared" si="29"/>
        <v>0</v>
      </c>
      <c r="AB37">
        <f t="shared" si="4"/>
        <v>1</v>
      </c>
      <c r="AC37">
        <f t="shared" si="5"/>
        <v>0</v>
      </c>
      <c r="AD37">
        <f t="shared" si="30"/>
        <v>125.9</v>
      </c>
      <c r="AE37" s="5">
        <f t="shared" si="31"/>
        <v>9.5313741064336991E-3</v>
      </c>
      <c r="AF37" s="5">
        <f t="shared" si="32"/>
        <v>2.3828435266085098E-3</v>
      </c>
      <c r="AG37" s="5">
        <f t="shared" si="33"/>
        <v>3.6536934074662498E-2</v>
      </c>
      <c r="AH37" s="5">
        <f t="shared" si="34"/>
        <v>0</v>
      </c>
      <c r="AI37">
        <f t="shared" si="35"/>
        <v>0</v>
      </c>
      <c r="AJ37">
        <f t="shared" si="36"/>
        <v>0</v>
      </c>
      <c r="AK37">
        <f t="shared" si="37"/>
        <v>1</v>
      </c>
      <c r="AL37">
        <f t="shared" si="38"/>
        <v>0</v>
      </c>
      <c r="AM37">
        <v>60</v>
      </c>
      <c r="AN37">
        <v>124</v>
      </c>
      <c r="AO37">
        <v>60</v>
      </c>
      <c r="AP37">
        <v>123.2</v>
      </c>
      <c r="AQ37" s="5">
        <f t="shared" si="6"/>
        <v>1.50913423351867E-2</v>
      </c>
      <c r="AR37" s="5">
        <f t="shared" si="7"/>
        <v>2.1445591739475797E-2</v>
      </c>
      <c r="AS37" t="str">
        <f t="shared" si="39"/>
        <v>Bias</v>
      </c>
      <c r="AT37">
        <f t="shared" si="8"/>
        <v>124.7</v>
      </c>
      <c r="AU37">
        <f t="shared" si="9"/>
        <v>1</v>
      </c>
      <c r="AV37">
        <f t="shared" si="40"/>
        <v>0</v>
      </c>
      <c r="AW37" s="5">
        <f t="shared" si="10"/>
        <v>0</v>
      </c>
      <c r="AX37" s="5">
        <f t="shared" si="41"/>
        <v>5.613472333600664E-3</v>
      </c>
      <c r="AY37">
        <f t="shared" si="11"/>
        <v>124</v>
      </c>
      <c r="AZ37" s="5">
        <f t="shared" si="42"/>
        <v>0</v>
      </c>
      <c r="BA37" s="5">
        <f t="shared" si="12"/>
        <v>2.1774193548387121E-2</v>
      </c>
      <c r="BB37" s="19">
        <v>120</v>
      </c>
      <c r="BC37" s="19">
        <f t="shared" si="43"/>
        <v>180</v>
      </c>
      <c r="BD37">
        <v>125.9</v>
      </c>
      <c r="BE37" s="5">
        <f t="shared" si="44"/>
        <v>1.50913423351867E-2</v>
      </c>
      <c r="BF37">
        <f t="shared" si="45"/>
        <v>125.9</v>
      </c>
      <c r="BG37">
        <f t="shared" si="46"/>
        <v>1</v>
      </c>
      <c r="BH37">
        <f t="shared" si="13"/>
        <v>0</v>
      </c>
      <c r="BI37">
        <f t="shared" si="14"/>
        <v>0</v>
      </c>
      <c r="BJ37">
        <f t="shared" si="15"/>
        <v>0</v>
      </c>
      <c r="BK37">
        <f t="shared" si="47"/>
        <v>1</v>
      </c>
      <c r="BL37" s="5">
        <f t="shared" si="48"/>
        <v>0</v>
      </c>
      <c r="BM37" s="5">
        <f t="shared" si="16"/>
        <v>9.5313741064336991E-3</v>
      </c>
      <c r="BN37" s="5">
        <f t="shared" si="17"/>
        <v>3.6536934074662498E-2</v>
      </c>
      <c r="BO37" s="5">
        <f t="shared" si="18"/>
        <v>1.50913423351867E-2</v>
      </c>
      <c r="BP37" s="5">
        <f t="shared" si="49"/>
        <v>0</v>
      </c>
    </row>
    <row r="38" spans="1:68" hidden="1" x14ac:dyDescent="0.3">
      <c r="A38" t="s">
        <v>50</v>
      </c>
      <c r="B38" t="s">
        <v>90</v>
      </c>
      <c r="C38">
        <v>150</v>
      </c>
      <c r="D38">
        <f t="shared" si="19"/>
        <v>2</v>
      </c>
      <c r="F38">
        <v>114.345845460891</v>
      </c>
      <c r="G38">
        <f t="shared" si="50"/>
        <v>114.345845460891</v>
      </c>
      <c r="H38">
        <v>120.7</v>
      </c>
      <c r="I38">
        <v>309.88257503509499</v>
      </c>
      <c r="J38">
        <v>120.7</v>
      </c>
      <c r="K38">
        <v>38.320550918579102</v>
      </c>
      <c r="L38">
        <f t="shared" si="21"/>
        <v>38.320550918579102</v>
      </c>
      <c r="M38">
        <v>120.7</v>
      </c>
      <c r="N38">
        <f t="shared" si="22"/>
        <v>120.7</v>
      </c>
      <c r="O38">
        <f t="shared" si="0"/>
        <v>1</v>
      </c>
      <c r="P38">
        <f t="shared" si="23"/>
        <v>1</v>
      </c>
      <c r="Q38">
        <f t="shared" si="1"/>
        <v>1</v>
      </c>
      <c r="R38">
        <f t="shared" si="24"/>
        <v>1</v>
      </c>
      <c r="S38" s="5">
        <f t="shared" si="2"/>
        <v>0</v>
      </c>
      <c r="T38" s="5">
        <f t="shared" si="25"/>
        <v>0</v>
      </c>
      <c r="U38" s="5">
        <f t="shared" si="26"/>
        <v>0</v>
      </c>
      <c r="V38">
        <v>118.9</v>
      </c>
      <c r="W38" s="11">
        <v>28.048997640609699</v>
      </c>
      <c r="X38" s="11">
        <f t="shared" si="27"/>
        <v>28.048997640609699</v>
      </c>
      <c r="Y38">
        <f t="shared" si="3"/>
        <v>120.7</v>
      </c>
      <c r="Z38" s="5">
        <f t="shared" si="28"/>
        <v>1.4913007456503704E-2</v>
      </c>
      <c r="AA38" s="5">
        <f t="shared" si="29"/>
        <v>0</v>
      </c>
      <c r="AB38">
        <f t="shared" si="4"/>
        <v>1</v>
      </c>
      <c r="AC38">
        <f t="shared" si="5"/>
        <v>0</v>
      </c>
      <c r="AD38">
        <f t="shared" si="30"/>
        <v>120.7</v>
      </c>
      <c r="AE38" s="5">
        <f t="shared" si="31"/>
        <v>0</v>
      </c>
      <c r="AF38" s="5">
        <f t="shared" si="32"/>
        <v>0</v>
      </c>
      <c r="AG38" s="5">
        <f t="shared" si="33"/>
        <v>1.4913007456503704E-2</v>
      </c>
      <c r="AH38" s="5">
        <f t="shared" si="34"/>
        <v>0</v>
      </c>
      <c r="AI38">
        <f t="shared" si="35"/>
        <v>1</v>
      </c>
      <c r="AJ38">
        <f t="shared" si="36"/>
        <v>1</v>
      </c>
      <c r="AK38">
        <f t="shared" si="37"/>
        <v>1</v>
      </c>
      <c r="AL38">
        <f t="shared" si="38"/>
        <v>0</v>
      </c>
      <c r="AM38">
        <v>60</v>
      </c>
      <c r="AN38">
        <v>119.9</v>
      </c>
      <c r="AO38">
        <v>60</v>
      </c>
      <c r="AP38">
        <v>119.6</v>
      </c>
      <c r="AQ38" s="5">
        <f t="shared" si="6"/>
        <v>6.6280033140016332E-3</v>
      </c>
      <c r="AR38" s="5">
        <f t="shared" si="7"/>
        <v>9.1135045567523488E-3</v>
      </c>
      <c r="AS38" t="str">
        <f t="shared" si="39"/>
        <v>Bias</v>
      </c>
      <c r="AT38">
        <f t="shared" si="8"/>
        <v>120.7</v>
      </c>
      <c r="AU38">
        <f t="shared" si="9"/>
        <v>1</v>
      </c>
      <c r="AV38">
        <f t="shared" si="40"/>
        <v>0</v>
      </c>
      <c r="AW38" s="5">
        <f t="shared" si="10"/>
        <v>0</v>
      </c>
      <c r="AX38" s="5">
        <f t="shared" si="41"/>
        <v>6.6280033140016332E-3</v>
      </c>
      <c r="AY38">
        <f t="shared" si="11"/>
        <v>119.9</v>
      </c>
      <c r="AZ38" s="5">
        <f t="shared" si="42"/>
        <v>0</v>
      </c>
      <c r="BA38" s="5">
        <f t="shared" si="12"/>
        <v>8.3402835696413675E-3</v>
      </c>
      <c r="BB38" s="19">
        <v>1</v>
      </c>
      <c r="BC38" s="19">
        <f t="shared" si="43"/>
        <v>61</v>
      </c>
      <c r="BD38">
        <v>120.1</v>
      </c>
      <c r="BE38" s="5">
        <f t="shared" si="44"/>
        <v>1.6652789342213876E-3</v>
      </c>
      <c r="BF38">
        <f t="shared" si="45"/>
        <v>120.7</v>
      </c>
      <c r="BG38">
        <f t="shared" si="46"/>
        <v>1</v>
      </c>
      <c r="BH38">
        <f t="shared" si="13"/>
        <v>1</v>
      </c>
      <c r="BI38">
        <f t="shared" si="14"/>
        <v>0</v>
      </c>
      <c r="BJ38">
        <f t="shared" si="15"/>
        <v>0</v>
      </c>
      <c r="BK38">
        <f t="shared" si="47"/>
        <v>0</v>
      </c>
      <c r="BL38" s="5">
        <f t="shared" si="48"/>
        <v>0</v>
      </c>
      <c r="BM38" s="5">
        <f t="shared" si="16"/>
        <v>0</v>
      </c>
      <c r="BN38" s="5">
        <f t="shared" si="17"/>
        <v>1.4913007456503704E-2</v>
      </c>
      <c r="BO38" s="5">
        <f t="shared" si="18"/>
        <v>6.6280033140016332E-3</v>
      </c>
      <c r="BP38" s="5">
        <f t="shared" si="49"/>
        <v>4.9710024855013132E-3</v>
      </c>
    </row>
    <row r="39" spans="1:68" hidden="1" x14ac:dyDescent="0.3">
      <c r="A39" t="s">
        <v>50</v>
      </c>
      <c r="B39" t="s">
        <v>91</v>
      </c>
      <c r="C39">
        <v>150</v>
      </c>
      <c r="D39">
        <f t="shared" si="19"/>
        <v>2</v>
      </c>
      <c r="F39">
        <v>327.86951184272698</v>
      </c>
      <c r="G39">
        <f t="shared" si="50"/>
        <v>327.86951184272698</v>
      </c>
      <c r="H39">
        <v>110.4</v>
      </c>
      <c r="I39">
        <v>600.37834286689701</v>
      </c>
      <c r="J39">
        <v>110.2</v>
      </c>
      <c r="K39">
        <v>145.212271928787</v>
      </c>
      <c r="L39">
        <f t="shared" si="21"/>
        <v>145.212271928787</v>
      </c>
      <c r="M39">
        <v>110.4</v>
      </c>
      <c r="N39">
        <f t="shared" si="22"/>
        <v>110.4</v>
      </c>
      <c r="O39">
        <f t="shared" si="0"/>
        <v>1</v>
      </c>
      <c r="P39">
        <f t="shared" si="23"/>
        <v>0</v>
      </c>
      <c r="Q39">
        <f t="shared" si="1"/>
        <v>1</v>
      </c>
      <c r="R39">
        <f t="shared" si="24"/>
        <v>0</v>
      </c>
      <c r="S39" s="5">
        <f t="shared" si="2"/>
        <v>0</v>
      </c>
      <c r="T39" s="5">
        <f t="shared" si="25"/>
        <v>-1.8115942028985763E-3</v>
      </c>
      <c r="U39" s="5">
        <f t="shared" si="26"/>
        <v>0</v>
      </c>
      <c r="V39">
        <v>107.1</v>
      </c>
      <c r="W39" s="11">
        <v>39.574023485183702</v>
      </c>
      <c r="X39" s="11">
        <f t="shared" si="27"/>
        <v>39.574023485183702</v>
      </c>
      <c r="Y39">
        <f t="shared" si="3"/>
        <v>110.4</v>
      </c>
      <c r="Z39" s="5">
        <f t="shared" si="28"/>
        <v>2.9891304347826188E-2</v>
      </c>
      <c r="AA39" s="5">
        <f t="shared" si="29"/>
        <v>0</v>
      </c>
      <c r="AB39">
        <f t="shared" si="4"/>
        <v>1</v>
      </c>
      <c r="AC39">
        <f t="shared" si="5"/>
        <v>0</v>
      </c>
      <c r="AD39">
        <f t="shared" si="30"/>
        <v>110.4</v>
      </c>
      <c r="AE39" s="5">
        <f t="shared" si="31"/>
        <v>0</v>
      </c>
      <c r="AF39" s="5">
        <f t="shared" si="32"/>
        <v>1.8115942028985763E-3</v>
      </c>
      <c r="AG39" s="5">
        <f t="shared" si="33"/>
        <v>2.9891304347826188E-2</v>
      </c>
      <c r="AH39" s="5">
        <f t="shared" si="34"/>
        <v>0</v>
      </c>
      <c r="AI39">
        <f t="shared" si="35"/>
        <v>1</v>
      </c>
      <c r="AJ39">
        <f t="shared" si="36"/>
        <v>0</v>
      </c>
      <c r="AK39">
        <f t="shared" si="37"/>
        <v>1</v>
      </c>
      <c r="AL39">
        <f t="shared" si="38"/>
        <v>0</v>
      </c>
      <c r="AM39">
        <v>60</v>
      </c>
      <c r="AN39">
        <v>107.9</v>
      </c>
      <c r="AO39">
        <v>60</v>
      </c>
      <c r="AP39">
        <v>107.9</v>
      </c>
      <c r="AQ39" s="5">
        <f t="shared" si="6"/>
        <v>2.2644927536231884E-2</v>
      </c>
      <c r="AR39" s="5">
        <f t="shared" si="7"/>
        <v>2.2644927536231884E-2</v>
      </c>
      <c r="AS39" t="str">
        <f t="shared" si="39"/>
        <v>Igual</v>
      </c>
      <c r="AT39">
        <f t="shared" si="8"/>
        <v>110.4</v>
      </c>
      <c r="AU39">
        <f t="shared" si="9"/>
        <v>1</v>
      </c>
      <c r="AV39">
        <f t="shared" si="40"/>
        <v>0</v>
      </c>
      <c r="AW39" s="5">
        <f t="shared" si="10"/>
        <v>0</v>
      </c>
      <c r="AX39" s="5">
        <f t="shared" si="41"/>
        <v>2.2644927536231884E-2</v>
      </c>
      <c r="AY39">
        <f t="shared" si="11"/>
        <v>107.9</v>
      </c>
      <c r="AZ39" s="5">
        <f t="shared" si="42"/>
        <v>0</v>
      </c>
      <c r="BA39" s="5">
        <f t="shared" si="12"/>
        <v>7.4142724745135434E-3</v>
      </c>
      <c r="BB39" s="19">
        <v>2</v>
      </c>
      <c r="BC39" s="19">
        <f t="shared" si="43"/>
        <v>62</v>
      </c>
      <c r="BD39">
        <v>109.1</v>
      </c>
      <c r="BE39" s="5">
        <f t="shared" si="44"/>
        <v>1.0999083409715754E-2</v>
      </c>
      <c r="BF39">
        <f t="shared" si="45"/>
        <v>110.4</v>
      </c>
      <c r="BG39">
        <f t="shared" si="46"/>
        <v>1</v>
      </c>
      <c r="BH39">
        <f t="shared" si="13"/>
        <v>1</v>
      </c>
      <c r="BI39">
        <f t="shared" si="14"/>
        <v>0</v>
      </c>
      <c r="BJ39">
        <f t="shared" si="15"/>
        <v>0</v>
      </c>
      <c r="BK39">
        <f t="shared" si="47"/>
        <v>0</v>
      </c>
      <c r="BL39" s="5">
        <f t="shared" si="48"/>
        <v>0</v>
      </c>
      <c r="BM39" s="5">
        <f t="shared" si="16"/>
        <v>0</v>
      </c>
      <c r="BN39" s="5">
        <f t="shared" si="17"/>
        <v>2.9891304347826188E-2</v>
      </c>
      <c r="BO39" s="5">
        <f t="shared" si="18"/>
        <v>2.2644927536231884E-2</v>
      </c>
      <c r="BP39" s="5">
        <f t="shared" si="49"/>
        <v>1.1775362318840682E-2</v>
      </c>
    </row>
    <row r="40" spans="1:68" hidden="1" x14ac:dyDescent="0.3">
      <c r="A40" t="s">
        <v>50</v>
      </c>
      <c r="B40" t="s">
        <v>92</v>
      </c>
      <c r="C40">
        <v>150</v>
      </c>
      <c r="D40">
        <f t="shared" si="19"/>
        <v>5</v>
      </c>
      <c r="F40">
        <v>600.40142035484303</v>
      </c>
      <c r="G40">
        <f t="shared" si="50"/>
        <v>600</v>
      </c>
      <c r="H40">
        <v>145.19999999999999</v>
      </c>
      <c r="I40">
        <v>600.43081665039006</v>
      </c>
      <c r="J40">
        <v>145.19999999999999</v>
      </c>
      <c r="K40">
        <v>601.50080275535504</v>
      </c>
      <c r="L40">
        <f t="shared" si="21"/>
        <v>600</v>
      </c>
      <c r="M40">
        <v>145.30000000000001</v>
      </c>
      <c r="N40">
        <f t="shared" si="22"/>
        <v>145.30000000000001</v>
      </c>
      <c r="O40">
        <f t="shared" si="0"/>
        <v>0</v>
      </c>
      <c r="P40">
        <f t="shared" si="23"/>
        <v>0</v>
      </c>
      <c r="Q40">
        <f t="shared" si="1"/>
        <v>0</v>
      </c>
      <c r="R40">
        <f t="shared" si="24"/>
        <v>0</v>
      </c>
      <c r="S40" s="5">
        <f t="shared" si="2"/>
        <v>-6.8823124569871114E-4</v>
      </c>
      <c r="T40" s="5">
        <f t="shared" si="25"/>
        <v>-6.8823124569871114E-4</v>
      </c>
      <c r="U40" s="5">
        <f t="shared" si="26"/>
        <v>0</v>
      </c>
      <c r="V40">
        <v>140.5</v>
      </c>
      <c r="W40" s="11">
        <v>20.768863201141301</v>
      </c>
      <c r="X40" s="11">
        <f t="shared" si="27"/>
        <v>20.768863201141301</v>
      </c>
      <c r="Y40">
        <f t="shared" si="3"/>
        <v>145.19999999999999</v>
      </c>
      <c r="Z40" s="5">
        <f t="shared" si="28"/>
        <v>3.2369146005509566E-2</v>
      </c>
      <c r="AA40" s="5">
        <f t="shared" si="29"/>
        <v>0</v>
      </c>
      <c r="AB40">
        <f t="shared" si="4"/>
        <v>1</v>
      </c>
      <c r="AC40">
        <f t="shared" si="5"/>
        <v>0</v>
      </c>
      <c r="AD40">
        <f t="shared" si="30"/>
        <v>145.30000000000001</v>
      </c>
      <c r="AE40" s="5">
        <f t="shared" si="31"/>
        <v>6.8823124569871114E-4</v>
      </c>
      <c r="AF40" s="5">
        <f t="shared" si="32"/>
        <v>6.8823124569871114E-4</v>
      </c>
      <c r="AG40" s="5">
        <f t="shared" si="33"/>
        <v>3.3035099793530705E-2</v>
      </c>
      <c r="AH40" s="5">
        <f t="shared" si="34"/>
        <v>0</v>
      </c>
      <c r="AI40">
        <f t="shared" si="35"/>
        <v>0</v>
      </c>
      <c r="AJ40">
        <f t="shared" si="36"/>
        <v>0</v>
      </c>
      <c r="AK40">
        <f t="shared" si="37"/>
        <v>1</v>
      </c>
      <c r="AL40">
        <f t="shared" si="38"/>
        <v>0</v>
      </c>
      <c r="AM40">
        <v>60</v>
      </c>
      <c r="AN40">
        <v>144</v>
      </c>
      <c r="AO40">
        <v>60</v>
      </c>
      <c r="AP40">
        <v>142.30000000000001</v>
      </c>
      <c r="AQ40" s="5">
        <f t="shared" si="6"/>
        <v>8.9470061940812896E-3</v>
      </c>
      <c r="AR40" s="5">
        <f t="shared" si="7"/>
        <v>2.0646937370956641E-2</v>
      </c>
      <c r="AS40" t="str">
        <f t="shared" si="39"/>
        <v>Bias</v>
      </c>
      <c r="AT40">
        <f t="shared" si="8"/>
        <v>145.19999999999999</v>
      </c>
      <c r="AU40">
        <f t="shared" si="9"/>
        <v>1</v>
      </c>
      <c r="AV40">
        <f t="shared" si="40"/>
        <v>0</v>
      </c>
      <c r="AW40" s="5">
        <f t="shared" si="10"/>
        <v>0</v>
      </c>
      <c r="AX40" s="5">
        <f t="shared" si="41"/>
        <v>8.2644628099172775E-3</v>
      </c>
      <c r="AY40">
        <f t="shared" si="11"/>
        <v>144</v>
      </c>
      <c r="AZ40" s="5">
        <f t="shared" si="42"/>
        <v>0</v>
      </c>
      <c r="BA40" s="5">
        <f t="shared" si="12"/>
        <v>2.4305555555555556E-2</v>
      </c>
      <c r="BB40" s="19">
        <v>15</v>
      </c>
      <c r="BC40" s="19">
        <f t="shared" si="43"/>
        <v>75</v>
      </c>
      <c r="BD40">
        <v>145.19999999999999</v>
      </c>
      <c r="BE40" s="5">
        <f t="shared" si="44"/>
        <v>8.2644628099172775E-3</v>
      </c>
      <c r="BF40">
        <f t="shared" si="45"/>
        <v>145.30000000000001</v>
      </c>
      <c r="BG40">
        <f t="shared" si="46"/>
        <v>1</v>
      </c>
      <c r="BH40">
        <f t="shared" si="13"/>
        <v>0</v>
      </c>
      <c r="BI40">
        <f t="shared" si="14"/>
        <v>0</v>
      </c>
      <c r="BJ40">
        <f t="shared" si="15"/>
        <v>0</v>
      </c>
      <c r="BK40">
        <f t="shared" si="47"/>
        <v>0</v>
      </c>
      <c r="BL40" s="5">
        <f t="shared" si="48"/>
        <v>0</v>
      </c>
      <c r="BM40" s="5">
        <f t="shared" si="16"/>
        <v>6.8823124569871114E-4</v>
      </c>
      <c r="BN40" s="5">
        <f t="shared" si="17"/>
        <v>3.3035099793530705E-2</v>
      </c>
      <c r="BO40" s="5">
        <f t="shared" si="18"/>
        <v>8.9470061940812896E-3</v>
      </c>
      <c r="BP40" s="5">
        <f t="shared" si="49"/>
        <v>6.8823124569871114E-4</v>
      </c>
    </row>
    <row r="41" spans="1:68" hidden="1" x14ac:dyDescent="0.3">
      <c r="A41" t="s">
        <v>50</v>
      </c>
      <c r="B41" t="s">
        <v>93</v>
      </c>
      <c r="C41">
        <v>150</v>
      </c>
      <c r="D41">
        <f t="shared" si="19"/>
        <v>5</v>
      </c>
      <c r="F41">
        <v>600.454387426376</v>
      </c>
      <c r="G41">
        <f t="shared" si="50"/>
        <v>600</v>
      </c>
      <c r="H41">
        <v>130.6</v>
      </c>
      <c r="I41">
        <v>600.44930505752495</v>
      </c>
      <c r="J41">
        <v>131.80000000000001</v>
      </c>
      <c r="K41">
        <v>601.18489241600003</v>
      </c>
      <c r="L41">
        <f t="shared" si="21"/>
        <v>600</v>
      </c>
      <c r="M41">
        <v>131</v>
      </c>
      <c r="N41">
        <f t="shared" si="22"/>
        <v>131.80000000000001</v>
      </c>
      <c r="O41">
        <f t="shared" si="0"/>
        <v>0</v>
      </c>
      <c r="P41">
        <f t="shared" si="23"/>
        <v>1</v>
      </c>
      <c r="Q41">
        <f t="shared" si="1"/>
        <v>0</v>
      </c>
      <c r="R41">
        <f t="shared" si="24"/>
        <v>0</v>
      </c>
      <c r="S41" s="5">
        <f t="shared" si="2"/>
        <v>-9.1047040971169724E-3</v>
      </c>
      <c r="T41" s="5">
        <f t="shared" si="25"/>
        <v>0</v>
      </c>
      <c r="U41" s="5">
        <f t="shared" si="26"/>
        <v>-6.0698027314113152E-3</v>
      </c>
      <c r="V41">
        <v>128.6</v>
      </c>
      <c r="W41" s="11">
        <v>73.828843832015906</v>
      </c>
      <c r="X41" s="11">
        <f t="shared" si="27"/>
        <v>73.828843832015906</v>
      </c>
      <c r="Y41">
        <f t="shared" si="3"/>
        <v>130.6</v>
      </c>
      <c r="Z41" s="5">
        <f t="shared" si="28"/>
        <v>1.5313935681470138E-2</v>
      </c>
      <c r="AA41" s="5">
        <f t="shared" si="29"/>
        <v>0</v>
      </c>
      <c r="AB41">
        <f t="shared" si="4"/>
        <v>1</v>
      </c>
      <c r="AC41">
        <f t="shared" si="5"/>
        <v>0</v>
      </c>
      <c r="AD41">
        <f t="shared" si="30"/>
        <v>131.80000000000001</v>
      </c>
      <c r="AE41" s="5">
        <f t="shared" si="31"/>
        <v>9.1047040971169724E-3</v>
      </c>
      <c r="AF41" s="5">
        <f t="shared" si="32"/>
        <v>0</v>
      </c>
      <c r="AG41" s="5">
        <f t="shared" si="33"/>
        <v>2.4279210925645042E-2</v>
      </c>
      <c r="AH41" s="5">
        <f t="shared" si="34"/>
        <v>6.0698027314113152E-3</v>
      </c>
      <c r="AI41">
        <f t="shared" si="35"/>
        <v>0</v>
      </c>
      <c r="AJ41">
        <f t="shared" si="36"/>
        <v>1</v>
      </c>
      <c r="AK41">
        <f t="shared" si="37"/>
        <v>0</v>
      </c>
      <c r="AL41">
        <f t="shared" si="38"/>
        <v>0</v>
      </c>
      <c r="AM41">
        <v>60</v>
      </c>
      <c r="AN41">
        <v>129.6</v>
      </c>
      <c r="AO41">
        <v>60</v>
      </c>
      <c r="AP41">
        <v>128.5</v>
      </c>
      <c r="AQ41" s="5">
        <f t="shared" si="6"/>
        <v>1.6691957511381007E-2</v>
      </c>
      <c r="AR41" s="5">
        <f t="shared" si="7"/>
        <v>2.5037936267071403E-2</v>
      </c>
      <c r="AS41" t="str">
        <f t="shared" si="39"/>
        <v>Bias</v>
      </c>
      <c r="AT41">
        <f t="shared" si="8"/>
        <v>130.6</v>
      </c>
      <c r="AU41">
        <f t="shared" si="9"/>
        <v>1</v>
      </c>
      <c r="AV41">
        <f t="shared" si="40"/>
        <v>0</v>
      </c>
      <c r="AW41" s="5">
        <f t="shared" si="10"/>
        <v>0</v>
      </c>
      <c r="AX41" s="5">
        <f t="shared" si="41"/>
        <v>7.656967840735069E-3</v>
      </c>
      <c r="AY41">
        <f t="shared" si="11"/>
        <v>129.6</v>
      </c>
      <c r="AZ41" s="5">
        <f t="shared" si="42"/>
        <v>0</v>
      </c>
      <c r="BA41" s="5">
        <f t="shared" si="12"/>
        <v>7.7160493827160498E-3</v>
      </c>
      <c r="BB41" s="19">
        <v>120</v>
      </c>
      <c r="BC41" s="19">
        <f t="shared" si="43"/>
        <v>180</v>
      </c>
      <c r="BD41">
        <v>130.9</v>
      </c>
      <c r="BE41" s="5">
        <f t="shared" si="44"/>
        <v>9.9312452253629592E-3</v>
      </c>
      <c r="BF41">
        <f t="shared" si="45"/>
        <v>131</v>
      </c>
      <c r="BG41">
        <f t="shared" si="46"/>
        <v>1</v>
      </c>
      <c r="BH41">
        <f t="shared" si="13"/>
        <v>0</v>
      </c>
      <c r="BI41">
        <f t="shared" si="14"/>
        <v>0</v>
      </c>
      <c r="BJ41">
        <f t="shared" si="15"/>
        <v>0</v>
      </c>
      <c r="BK41">
        <f t="shared" si="47"/>
        <v>0</v>
      </c>
      <c r="BL41" s="5">
        <f t="shared" si="48"/>
        <v>0</v>
      </c>
      <c r="BM41" s="5">
        <f t="shared" si="16"/>
        <v>3.0534351145038601E-3</v>
      </c>
      <c r="BN41" s="5">
        <f t="shared" si="17"/>
        <v>1.8320610687022943E-2</v>
      </c>
      <c r="BO41" s="5">
        <f t="shared" si="18"/>
        <v>1.0687022900763402E-2</v>
      </c>
      <c r="BP41" s="5">
        <f t="shared" si="49"/>
        <v>7.6335877862591082E-4</v>
      </c>
    </row>
    <row r="42" spans="1:68" hidden="1" x14ac:dyDescent="0.3">
      <c r="A42" t="s">
        <v>50</v>
      </c>
      <c r="B42" t="s">
        <v>94</v>
      </c>
      <c r="C42">
        <v>150</v>
      </c>
      <c r="D42">
        <f t="shared" si="19"/>
        <v>2</v>
      </c>
      <c r="F42">
        <v>82.719461441039996</v>
      </c>
      <c r="G42">
        <f t="shared" si="50"/>
        <v>82.719461441039996</v>
      </c>
      <c r="H42">
        <v>136.30000000000001</v>
      </c>
      <c r="I42">
        <v>294.44889903068503</v>
      </c>
      <c r="J42">
        <v>136.30000000000001</v>
      </c>
      <c r="K42">
        <v>47.409305810928302</v>
      </c>
      <c r="L42">
        <f t="shared" si="21"/>
        <v>47.409305810928302</v>
      </c>
      <c r="M42">
        <v>136.30000000000001</v>
      </c>
      <c r="N42">
        <f t="shared" si="22"/>
        <v>136.30000000000001</v>
      </c>
      <c r="O42">
        <f t="shared" si="0"/>
        <v>1</v>
      </c>
      <c r="P42">
        <f t="shared" si="23"/>
        <v>1</v>
      </c>
      <c r="Q42">
        <f t="shared" si="1"/>
        <v>1</v>
      </c>
      <c r="R42">
        <f t="shared" si="24"/>
        <v>1</v>
      </c>
      <c r="S42" s="5">
        <f t="shared" si="2"/>
        <v>0</v>
      </c>
      <c r="T42" s="5">
        <f t="shared" si="25"/>
        <v>0</v>
      </c>
      <c r="U42" s="5">
        <f t="shared" si="26"/>
        <v>0</v>
      </c>
      <c r="V42">
        <v>134.80000000000001</v>
      </c>
      <c r="W42" s="11">
        <v>23.165630817413302</v>
      </c>
      <c r="X42" s="11">
        <f t="shared" si="27"/>
        <v>23.165630817413302</v>
      </c>
      <c r="Y42">
        <f t="shared" si="3"/>
        <v>136.30000000000001</v>
      </c>
      <c r="Z42" s="5">
        <f t="shared" si="28"/>
        <v>1.1005135730007335E-2</v>
      </c>
      <c r="AA42" s="5">
        <f t="shared" si="29"/>
        <v>0</v>
      </c>
      <c r="AB42">
        <f t="shared" si="4"/>
        <v>1</v>
      </c>
      <c r="AC42">
        <f t="shared" si="5"/>
        <v>0</v>
      </c>
      <c r="AD42">
        <f t="shared" si="30"/>
        <v>136.30000000000001</v>
      </c>
      <c r="AE42" s="5">
        <f t="shared" si="31"/>
        <v>0</v>
      </c>
      <c r="AF42" s="5">
        <f t="shared" si="32"/>
        <v>0</v>
      </c>
      <c r="AG42" s="5">
        <f t="shared" si="33"/>
        <v>1.1005135730007335E-2</v>
      </c>
      <c r="AH42" s="5">
        <f t="shared" si="34"/>
        <v>0</v>
      </c>
      <c r="AI42">
        <f t="shared" si="35"/>
        <v>1</v>
      </c>
      <c r="AJ42">
        <f t="shared" si="36"/>
        <v>1</v>
      </c>
      <c r="AK42">
        <f t="shared" si="37"/>
        <v>1</v>
      </c>
      <c r="AL42">
        <f t="shared" si="38"/>
        <v>0</v>
      </c>
      <c r="AM42">
        <v>60</v>
      </c>
      <c r="AN42">
        <v>135</v>
      </c>
      <c r="AO42">
        <v>60</v>
      </c>
      <c r="AP42">
        <v>134.4</v>
      </c>
      <c r="AQ42" s="5">
        <f t="shared" si="6"/>
        <v>9.537784299339774E-3</v>
      </c>
      <c r="AR42" s="5">
        <f t="shared" si="7"/>
        <v>1.3939838591342667E-2</v>
      </c>
      <c r="AS42" t="str">
        <f t="shared" si="39"/>
        <v>Bias</v>
      </c>
      <c r="AT42">
        <f t="shared" si="8"/>
        <v>136.30000000000001</v>
      </c>
      <c r="AU42">
        <f t="shared" si="9"/>
        <v>1</v>
      </c>
      <c r="AV42">
        <f t="shared" si="40"/>
        <v>0</v>
      </c>
      <c r="AW42" s="5">
        <f t="shared" si="10"/>
        <v>0</v>
      </c>
      <c r="AX42" s="5">
        <f t="shared" si="41"/>
        <v>9.537784299339774E-3</v>
      </c>
      <c r="AY42">
        <f t="shared" si="11"/>
        <v>135</v>
      </c>
      <c r="AZ42" s="5">
        <f t="shared" si="42"/>
        <v>0</v>
      </c>
      <c r="BA42" s="5">
        <f t="shared" si="12"/>
        <v>1.4814814814813973E-3</v>
      </c>
      <c r="BB42" s="19">
        <v>1</v>
      </c>
      <c r="BC42" s="19">
        <f t="shared" si="43"/>
        <v>61</v>
      </c>
      <c r="BD42">
        <v>136.19999999999999</v>
      </c>
      <c r="BE42" s="5">
        <f t="shared" si="44"/>
        <v>8.8105726872245872E-3</v>
      </c>
      <c r="BF42">
        <f t="shared" si="45"/>
        <v>136.30000000000001</v>
      </c>
      <c r="BG42">
        <f t="shared" si="46"/>
        <v>1</v>
      </c>
      <c r="BH42">
        <f t="shared" si="13"/>
        <v>1</v>
      </c>
      <c r="BI42">
        <f t="shared" si="14"/>
        <v>0</v>
      </c>
      <c r="BJ42">
        <f t="shared" si="15"/>
        <v>0</v>
      </c>
      <c r="BK42">
        <f t="shared" si="47"/>
        <v>0</v>
      </c>
      <c r="BL42" s="5">
        <f t="shared" si="48"/>
        <v>0</v>
      </c>
      <c r="BM42" s="5">
        <f t="shared" si="16"/>
        <v>0</v>
      </c>
      <c r="BN42" s="5">
        <f t="shared" si="17"/>
        <v>1.1005135730007335E-2</v>
      </c>
      <c r="BO42" s="5">
        <f t="shared" si="18"/>
        <v>9.537784299339774E-3</v>
      </c>
      <c r="BP42" s="5">
        <f t="shared" si="49"/>
        <v>7.3367571533398924E-4</v>
      </c>
    </row>
    <row r="43" spans="1:68" hidden="1" x14ac:dyDescent="0.3">
      <c r="A43" t="s">
        <v>50</v>
      </c>
      <c r="B43" t="s">
        <v>95</v>
      </c>
      <c r="C43">
        <v>150</v>
      </c>
      <c r="D43">
        <f t="shared" si="19"/>
        <v>2</v>
      </c>
      <c r="F43">
        <v>186.45147490501401</v>
      </c>
      <c r="G43">
        <f t="shared" si="50"/>
        <v>186.45147490501401</v>
      </c>
      <c r="H43">
        <v>126.1</v>
      </c>
      <c r="I43">
        <v>404.37265944480799</v>
      </c>
      <c r="J43">
        <v>126.1</v>
      </c>
      <c r="K43">
        <v>47.083918809890697</v>
      </c>
      <c r="L43">
        <f t="shared" si="21"/>
        <v>47.083918809890697</v>
      </c>
      <c r="M43">
        <v>126.1</v>
      </c>
      <c r="N43">
        <f t="shared" si="22"/>
        <v>126.1</v>
      </c>
      <c r="O43">
        <f t="shared" si="0"/>
        <v>1</v>
      </c>
      <c r="P43">
        <f t="shared" si="23"/>
        <v>1</v>
      </c>
      <c r="Q43">
        <f t="shared" si="1"/>
        <v>1</v>
      </c>
      <c r="R43">
        <f t="shared" si="24"/>
        <v>1</v>
      </c>
      <c r="S43" s="5">
        <f t="shared" si="2"/>
        <v>0</v>
      </c>
      <c r="T43" s="5">
        <f t="shared" si="25"/>
        <v>0</v>
      </c>
      <c r="U43" s="5">
        <f t="shared" si="26"/>
        <v>0</v>
      </c>
      <c r="V43">
        <v>121.4</v>
      </c>
      <c r="W43" s="11">
        <v>21.418685436248701</v>
      </c>
      <c r="X43" s="11">
        <f t="shared" si="27"/>
        <v>21.418685436248701</v>
      </c>
      <c r="Y43">
        <f t="shared" si="3"/>
        <v>126.1</v>
      </c>
      <c r="Z43" s="5">
        <f t="shared" si="28"/>
        <v>3.7272006344171202E-2</v>
      </c>
      <c r="AA43" s="5">
        <f t="shared" si="29"/>
        <v>0</v>
      </c>
      <c r="AB43">
        <f t="shared" si="4"/>
        <v>1</v>
      </c>
      <c r="AC43">
        <f t="shared" si="5"/>
        <v>0</v>
      </c>
      <c r="AD43">
        <f t="shared" si="30"/>
        <v>126.1</v>
      </c>
      <c r="AE43" s="5">
        <f t="shared" si="31"/>
        <v>0</v>
      </c>
      <c r="AF43" s="5">
        <f t="shared" si="32"/>
        <v>0</v>
      </c>
      <c r="AG43" s="5">
        <f t="shared" si="33"/>
        <v>3.7272006344171202E-2</v>
      </c>
      <c r="AH43" s="5">
        <f t="shared" si="34"/>
        <v>0</v>
      </c>
      <c r="AI43">
        <f t="shared" si="35"/>
        <v>1</v>
      </c>
      <c r="AJ43">
        <f t="shared" si="36"/>
        <v>1</v>
      </c>
      <c r="AK43">
        <f t="shared" si="37"/>
        <v>1</v>
      </c>
      <c r="AL43">
        <f t="shared" si="38"/>
        <v>0</v>
      </c>
      <c r="AM43">
        <v>60</v>
      </c>
      <c r="AN43">
        <v>125</v>
      </c>
      <c r="AO43">
        <v>60</v>
      </c>
      <c r="AP43">
        <v>124.5</v>
      </c>
      <c r="AQ43" s="5">
        <f t="shared" si="6"/>
        <v>8.7232355273591938E-3</v>
      </c>
      <c r="AR43" s="5">
        <f t="shared" si="7"/>
        <v>1.2688342585249757E-2</v>
      </c>
      <c r="AS43" t="str">
        <f t="shared" si="39"/>
        <v>Bias</v>
      </c>
      <c r="AT43">
        <f t="shared" si="8"/>
        <v>126.1</v>
      </c>
      <c r="AU43">
        <f t="shared" si="9"/>
        <v>1</v>
      </c>
      <c r="AV43">
        <f t="shared" si="40"/>
        <v>0</v>
      </c>
      <c r="AW43" s="5">
        <f t="shared" si="10"/>
        <v>0</v>
      </c>
      <c r="AX43" s="5">
        <f t="shared" si="41"/>
        <v>8.7232355273591938E-3</v>
      </c>
      <c r="AY43">
        <f t="shared" si="11"/>
        <v>125</v>
      </c>
      <c r="AZ43" s="5">
        <f t="shared" si="42"/>
        <v>0</v>
      </c>
      <c r="BA43" s="5">
        <f t="shared" si="12"/>
        <v>2.8799999999999954E-2</v>
      </c>
      <c r="BB43" s="19">
        <v>1</v>
      </c>
      <c r="BC43" s="19">
        <f t="shared" si="43"/>
        <v>61</v>
      </c>
      <c r="BD43">
        <v>125.7</v>
      </c>
      <c r="BE43" s="5">
        <f t="shared" si="44"/>
        <v>5.5688146380270713E-3</v>
      </c>
      <c r="BF43">
        <f t="shared" si="45"/>
        <v>126.1</v>
      </c>
      <c r="BG43">
        <f t="shared" si="46"/>
        <v>1</v>
      </c>
      <c r="BH43">
        <f t="shared" si="13"/>
        <v>1</v>
      </c>
      <c r="BI43">
        <f t="shared" si="14"/>
        <v>0</v>
      </c>
      <c r="BJ43">
        <f t="shared" si="15"/>
        <v>0</v>
      </c>
      <c r="BK43">
        <f t="shared" si="47"/>
        <v>0</v>
      </c>
      <c r="BL43" s="5">
        <f t="shared" si="48"/>
        <v>0</v>
      </c>
      <c r="BM43" s="5">
        <f t="shared" si="16"/>
        <v>0</v>
      </c>
      <c r="BN43" s="5">
        <f t="shared" si="17"/>
        <v>3.7272006344171202E-2</v>
      </c>
      <c r="BO43" s="5">
        <f t="shared" si="18"/>
        <v>8.7232355273591938E-3</v>
      </c>
      <c r="BP43" s="5">
        <f t="shared" si="49"/>
        <v>3.1720856463123828E-3</v>
      </c>
    </row>
    <row r="44" spans="1:68" hidden="1" x14ac:dyDescent="0.3">
      <c r="A44" t="s">
        <v>50</v>
      </c>
      <c r="B44" t="s">
        <v>96</v>
      </c>
      <c r="C44">
        <v>150</v>
      </c>
      <c r="D44">
        <f t="shared" si="19"/>
        <v>5</v>
      </c>
      <c r="F44">
        <v>600.46333098411503</v>
      </c>
      <c r="G44">
        <f t="shared" si="50"/>
        <v>600</v>
      </c>
      <c r="H44">
        <v>160</v>
      </c>
      <c r="I44">
        <v>600.45572543144203</v>
      </c>
      <c r="J44">
        <v>159.6</v>
      </c>
      <c r="K44">
        <v>572.52645111083905</v>
      </c>
      <c r="L44">
        <f t="shared" si="21"/>
        <v>572.52645111083905</v>
      </c>
      <c r="M44">
        <v>160</v>
      </c>
      <c r="N44">
        <f t="shared" si="22"/>
        <v>160</v>
      </c>
      <c r="O44">
        <f t="shared" si="0"/>
        <v>1</v>
      </c>
      <c r="P44">
        <f t="shared" si="23"/>
        <v>0</v>
      </c>
      <c r="Q44">
        <f t="shared" si="1"/>
        <v>0</v>
      </c>
      <c r="R44">
        <f t="shared" si="24"/>
        <v>0</v>
      </c>
      <c r="S44" s="5">
        <f t="shared" si="2"/>
        <v>0</v>
      </c>
      <c r="T44" s="5">
        <f t="shared" si="25"/>
        <v>-2.5000000000000356E-3</v>
      </c>
      <c r="U44" s="5">
        <f t="shared" si="26"/>
        <v>0</v>
      </c>
      <c r="V44">
        <v>155.69999999999999</v>
      </c>
      <c r="W44" s="11">
        <v>17.2391984462738</v>
      </c>
      <c r="X44" s="11">
        <f t="shared" si="27"/>
        <v>17.2391984462738</v>
      </c>
      <c r="Y44">
        <f t="shared" si="3"/>
        <v>160</v>
      </c>
      <c r="Z44" s="5">
        <f t="shared" si="28"/>
        <v>2.6875000000000072E-2</v>
      </c>
      <c r="AA44" s="5">
        <f t="shared" si="29"/>
        <v>0</v>
      </c>
      <c r="AB44">
        <f t="shared" si="4"/>
        <v>1</v>
      </c>
      <c r="AC44">
        <f t="shared" si="5"/>
        <v>0</v>
      </c>
      <c r="AD44">
        <f t="shared" si="30"/>
        <v>160</v>
      </c>
      <c r="AE44" s="5">
        <f t="shared" si="31"/>
        <v>0</v>
      </c>
      <c r="AF44" s="5">
        <f t="shared" si="32"/>
        <v>2.5000000000000356E-3</v>
      </c>
      <c r="AG44" s="5">
        <f t="shared" si="33"/>
        <v>2.6875000000000072E-2</v>
      </c>
      <c r="AH44" s="5">
        <f t="shared" si="34"/>
        <v>0</v>
      </c>
      <c r="AI44">
        <f t="shared" si="35"/>
        <v>1</v>
      </c>
      <c r="AJ44">
        <f t="shared" si="36"/>
        <v>0</v>
      </c>
      <c r="AK44">
        <f t="shared" si="37"/>
        <v>1</v>
      </c>
      <c r="AL44">
        <f t="shared" si="38"/>
        <v>0</v>
      </c>
      <c r="AM44">
        <v>60</v>
      </c>
      <c r="AN44">
        <v>158.19999999999999</v>
      </c>
      <c r="AO44">
        <v>60</v>
      </c>
      <c r="AP44">
        <v>157</v>
      </c>
      <c r="AQ44" s="5">
        <f t="shared" si="6"/>
        <v>1.1250000000000071E-2</v>
      </c>
      <c r="AR44" s="5">
        <f t="shared" si="7"/>
        <v>1.8749999999999999E-2</v>
      </c>
      <c r="AS44" t="str">
        <f t="shared" si="39"/>
        <v>Bias</v>
      </c>
      <c r="AT44">
        <f t="shared" si="8"/>
        <v>160</v>
      </c>
      <c r="AU44">
        <f t="shared" si="9"/>
        <v>1</v>
      </c>
      <c r="AV44">
        <f t="shared" si="40"/>
        <v>0</v>
      </c>
      <c r="AW44" s="5">
        <f t="shared" si="10"/>
        <v>0</v>
      </c>
      <c r="AX44" s="5">
        <f t="shared" si="41"/>
        <v>1.1250000000000071E-2</v>
      </c>
      <c r="AY44">
        <f t="shared" si="11"/>
        <v>158.19999999999999</v>
      </c>
      <c r="AZ44" s="5">
        <f t="shared" si="42"/>
        <v>0</v>
      </c>
      <c r="BA44" s="5">
        <f t="shared" si="12"/>
        <v>1.5802781289506955E-2</v>
      </c>
      <c r="BB44" s="19">
        <v>20</v>
      </c>
      <c r="BC44" s="19">
        <f t="shared" si="43"/>
        <v>80</v>
      </c>
      <c r="BD44">
        <v>159.6</v>
      </c>
      <c r="BE44" s="5">
        <f t="shared" si="44"/>
        <v>8.7719298245614395E-3</v>
      </c>
      <c r="BF44">
        <f t="shared" si="45"/>
        <v>160</v>
      </c>
      <c r="BG44">
        <f t="shared" si="46"/>
        <v>1</v>
      </c>
      <c r="BH44">
        <f t="shared" si="13"/>
        <v>1</v>
      </c>
      <c r="BI44">
        <f t="shared" si="14"/>
        <v>0</v>
      </c>
      <c r="BJ44">
        <f t="shared" si="15"/>
        <v>0</v>
      </c>
      <c r="BK44">
        <f t="shared" si="47"/>
        <v>0</v>
      </c>
      <c r="BL44" s="5">
        <f t="shared" si="48"/>
        <v>0</v>
      </c>
      <c r="BM44" s="5">
        <f t="shared" si="16"/>
        <v>0</v>
      </c>
      <c r="BN44" s="5">
        <f t="shared" si="17"/>
        <v>2.6875000000000072E-2</v>
      </c>
      <c r="BO44" s="5">
        <f t="shared" si="18"/>
        <v>1.1250000000000071E-2</v>
      </c>
      <c r="BP44" s="5">
        <f t="shared" si="49"/>
        <v>2.5000000000000356E-3</v>
      </c>
    </row>
    <row r="45" spans="1:68" hidden="1" x14ac:dyDescent="0.3">
      <c r="A45" t="s">
        <v>50</v>
      </c>
      <c r="B45" t="s">
        <v>97</v>
      </c>
      <c r="C45">
        <v>150</v>
      </c>
      <c r="D45">
        <f t="shared" si="19"/>
        <v>5</v>
      </c>
      <c r="F45">
        <v>600.45750427246003</v>
      </c>
      <c r="G45">
        <f t="shared" si="50"/>
        <v>600</v>
      </c>
      <c r="H45">
        <v>146.5</v>
      </c>
      <c r="I45">
        <v>600.45953559875397</v>
      </c>
      <c r="J45">
        <v>146.9</v>
      </c>
      <c r="K45">
        <v>601.21393203735295</v>
      </c>
      <c r="L45">
        <f t="shared" si="21"/>
        <v>600</v>
      </c>
      <c r="M45">
        <v>146.80000000000001</v>
      </c>
      <c r="N45">
        <f t="shared" si="22"/>
        <v>146.9</v>
      </c>
      <c r="O45">
        <f t="shared" si="0"/>
        <v>0</v>
      </c>
      <c r="P45">
        <f t="shared" si="23"/>
        <v>1</v>
      </c>
      <c r="Q45">
        <f t="shared" si="1"/>
        <v>0</v>
      </c>
      <c r="R45">
        <f t="shared" si="24"/>
        <v>0</v>
      </c>
      <c r="S45" s="5">
        <f t="shared" si="2"/>
        <v>-2.7229407760381596E-3</v>
      </c>
      <c r="T45" s="5">
        <f t="shared" si="25"/>
        <v>0</v>
      </c>
      <c r="U45" s="5">
        <f t="shared" si="26"/>
        <v>-6.8073519400949154E-4</v>
      </c>
      <c r="V45">
        <v>141.4</v>
      </c>
      <c r="W45" s="11">
        <v>71.542606592178302</v>
      </c>
      <c r="X45" s="11">
        <f t="shared" si="27"/>
        <v>71.542606592178302</v>
      </c>
      <c r="Y45">
        <f t="shared" si="3"/>
        <v>146.5</v>
      </c>
      <c r="Z45" s="5">
        <f t="shared" si="28"/>
        <v>3.4812286689419755E-2</v>
      </c>
      <c r="AA45" s="5">
        <f t="shared" si="29"/>
        <v>0</v>
      </c>
      <c r="AB45">
        <f t="shared" si="4"/>
        <v>1</v>
      </c>
      <c r="AC45">
        <f t="shared" si="5"/>
        <v>0</v>
      </c>
      <c r="AD45">
        <f t="shared" si="30"/>
        <v>146.9</v>
      </c>
      <c r="AE45" s="5">
        <f t="shared" si="31"/>
        <v>2.7229407760381596E-3</v>
      </c>
      <c r="AF45" s="5">
        <f t="shared" si="32"/>
        <v>0</v>
      </c>
      <c r="AG45" s="5">
        <f t="shared" si="33"/>
        <v>3.7440435670524165E-2</v>
      </c>
      <c r="AH45" s="5">
        <f t="shared" si="34"/>
        <v>6.8073519400949154E-4</v>
      </c>
      <c r="AI45">
        <f t="shared" si="35"/>
        <v>0</v>
      </c>
      <c r="AJ45">
        <f t="shared" si="36"/>
        <v>1</v>
      </c>
      <c r="AK45">
        <f t="shared" si="37"/>
        <v>0</v>
      </c>
      <c r="AL45">
        <f t="shared" si="38"/>
        <v>0</v>
      </c>
      <c r="AM45">
        <v>60</v>
      </c>
      <c r="AN45">
        <v>144.19999999999999</v>
      </c>
      <c r="AO45">
        <v>60</v>
      </c>
      <c r="AP45">
        <v>144.69999999999999</v>
      </c>
      <c r="AQ45" s="5">
        <f t="shared" si="6"/>
        <v>1.8379850238257434E-2</v>
      </c>
      <c r="AR45" s="5">
        <f t="shared" si="7"/>
        <v>1.4976174268209783E-2</v>
      </c>
      <c r="AS45" t="str">
        <f t="shared" si="39"/>
        <v>BiasByGroup</v>
      </c>
      <c r="AT45">
        <f t="shared" si="8"/>
        <v>146.5</v>
      </c>
      <c r="AU45">
        <f t="shared" si="9"/>
        <v>1</v>
      </c>
      <c r="AV45">
        <f t="shared" si="40"/>
        <v>0</v>
      </c>
      <c r="AW45" s="5">
        <f t="shared" si="10"/>
        <v>0</v>
      </c>
      <c r="AX45" s="5">
        <f t="shared" si="41"/>
        <v>1.5699658703071748E-2</v>
      </c>
      <c r="AY45">
        <f t="shared" si="11"/>
        <v>144.19999999999999</v>
      </c>
      <c r="AZ45" s="5">
        <f t="shared" si="42"/>
        <v>0</v>
      </c>
      <c r="BA45" s="5">
        <f t="shared" si="12"/>
        <v>1.9417475728155224E-2</v>
      </c>
      <c r="BB45" s="19">
        <v>150</v>
      </c>
      <c r="BC45" s="19">
        <f t="shared" si="43"/>
        <v>210</v>
      </c>
      <c r="BD45">
        <v>147.1</v>
      </c>
      <c r="BE45" s="5">
        <f t="shared" si="44"/>
        <v>1.9714479945615267E-2</v>
      </c>
      <c r="BF45">
        <f t="shared" si="45"/>
        <v>147.1</v>
      </c>
      <c r="BG45">
        <f t="shared" si="46"/>
        <v>0</v>
      </c>
      <c r="BH45">
        <f t="shared" si="13"/>
        <v>0</v>
      </c>
      <c r="BI45">
        <f t="shared" si="14"/>
        <v>0</v>
      </c>
      <c r="BJ45">
        <f t="shared" si="15"/>
        <v>0</v>
      </c>
      <c r="BK45">
        <f t="shared" si="47"/>
        <v>1</v>
      </c>
      <c r="BL45" s="5">
        <f t="shared" si="48"/>
        <v>2.0394289598911148E-3</v>
      </c>
      <c r="BM45" s="5">
        <f t="shared" si="16"/>
        <v>4.0788579197824221E-3</v>
      </c>
      <c r="BN45" s="5">
        <f t="shared" si="17"/>
        <v>3.8749150237933301E-2</v>
      </c>
      <c r="BO45" s="5">
        <f t="shared" si="18"/>
        <v>1.9714479945615267E-2</v>
      </c>
      <c r="BP45" s="5">
        <f t="shared" si="49"/>
        <v>0</v>
      </c>
    </row>
    <row r="46" spans="1:68" hidden="1" x14ac:dyDescent="0.3">
      <c r="A46" t="s">
        <v>50</v>
      </c>
      <c r="B46" t="s">
        <v>98</v>
      </c>
      <c r="C46">
        <v>150</v>
      </c>
      <c r="D46">
        <f t="shared" si="19"/>
        <v>2</v>
      </c>
      <c r="F46">
        <v>393.895466804504</v>
      </c>
      <c r="G46">
        <f t="shared" si="50"/>
        <v>393.895466804504</v>
      </c>
      <c r="H46">
        <v>177.3</v>
      </c>
      <c r="I46">
        <v>600.36002159118596</v>
      </c>
      <c r="J46">
        <v>177.3</v>
      </c>
      <c r="K46">
        <v>86.400006532668996</v>
      </c>
      <c r="L46">
        <f t="shared" si="21"/>
        <v>86.400006532668996</v>
      </c>
      <c r="M46">
        <v>177.3</v>
      </c>
      <c r="N46">
        <f t="shared" si="22"/>
        <v>177.3</v>
      </c>
      <c r="O46">
        <f t="shared" si="0"/>
        <v>1</v>
      </c>
      <c r="P46">
        <f t="shared" si="23"/>
        <v>1</v>
      </c>
      <c r="Q46">
        <f t="shared" si="1"/>
        <v>1</v>
      </c>
      <c r="R46">
        <f t="shared" si="24"/>
        <v>0</v>
      </c>
      <c r="S46" s="5">
        <f t="shared" si="2"/>
        <v>0</v>
      </c>
      <c r="T46" s="5">
        <f t="shared" si="25"/>
        <v>0</v>
      </c>
      <c r="U46" s="5">
        <f t="shared" si="26"/>
        <v>0</v>
      </c>
      <c r="V46">
        <v>174.7</v>
      </c>
      <c r="W46" s="11">
        <v>29.855558156967099</v>
      </c>
      <c r="X46" s="11">
        <f t="shared" si="27"/>
        <v>29.855558156967099</v>
      </c>
      <c r="Y46">
        <f t="shared" si="3"/>
        <v>177.3</v>
      </c>
      <c r="Z46" s="5">
        <f t="shared" si="28"/>
        <v>1.4664410603497026E-2</v>
      </c>
      <c r="AA46" s="5">
        <f t="shared" si="29"/>
        <v>0</v>
      </c>
      <c r="AB46">
        <f t="shared" si="4"/>
        <v>1</v>
      </c>
      <c r="AC46">
        <f t="shared" si="5"/>
        <v>0</v>
      </c>
      <c r="AD46">
        <f t="shared" si="30"/>
        <v>177.3</v>
      </c>
      <c r="AE46" s="5">
        <f t="shared" si="31"/>
        <v>0</v>
      </c>
      <c r="AF46" s="5">
        <f t="shared" si="32"/>
        <v>0</v>
      </c>
      <c r="AG46" s="5">
        <f t="shared" si="33"/>
        <v>1.4664410603497026E-2</v>
      </c>
      <c r="AH46" s="5">
        <f t="shared" si="34"/>
        <v>0</v>
      </c>
      <c r="AI46">
        <f t="shared" si="35"/>
        <v>1</v>
      </c>
      <c r="AJ46">
        <f t="shared" si="36"/>
        <v>1</v>
      </c>
      <c r="AK46">
        <f t="shared" si="37"/>
        <v>1</v>
      </c>
      <c r="AL46">
        <f t="shared" si="38"/>
        <v>0</v>
      </c>
      <c r="AM46">
        <v>60</v>
      </c>
      <c r="AN46">
        <v>177</v>
      </c>
      <c r="AO46">
        <v>60</v>
      </c>
      <c r="AP46">
        <v>176.6</v>
      </c>
      <c r="AQ46" s="5">
        <f t="shared" si="6"/>
        <v>1.6920473773266291E-3</v>
      </c>
      <c r="AR46" s="5">
        <f t="shared" si="7"/>
        <v>3.9481105470954144E-3</v>
      </c>
      <c r="AS46" t="str">
        <f t="shared" si="39"/>
        <v>Bias</v>
      </c>
      <c r="AT46">
        <f t="shared" si="8"/>
        <v>177.3</v>
      </c>
      <c r="AU46">
        <f t="shared" si="9"/>
        <v>1</v>
      </c>
      <c r="AV46">
        <f t="shared" si="40"/>
        <v>0</v>
      </c>
      <c r="AW46" s="5">
        <f t="shared" si="10"/>
        <v>0</v>
      </c>
      <c r="AX46" s="5">
        <f t="shared" si="41"/>
        <v>1.6920473773266291E-3</v>
      </c>
      <c r="AY46">
        <f t="shared" si="11"/>
        <v>177</v>
      </c>
      <c r="AZ46" s="5">
        <f t="shared" si="42"/>
        <v>0</v>
      </c>
      <c r="BA46" s="5">
        <f t="shared" si="12"/>
        <v>1.2994350282485939E-2</v>
      </c>
      <c r="BB46" s="19">
        <v>1</v>
      </c>
      <c r="BC46" s="19">
        <f t="shared" si="43"/>
        <v>61</v>
      </c>
      <c r="BD46">
        <v>177.3</v>
      </c>
      <c r="BE46" s="5">
        <f t="shared" si="44"/>
        <v>1.6920473773266291E-3</v>
      </c>
      <c r="BF46">
        <f t="shared" si="45"/>
        <v>177.3</v>
      </c>
      <c r="BG46">
        <f t="shared" si="46"/>
        <v>1</v>
      </c>
      <c r="BH46">
        <f t="shared" si="13"/>
        <v>1</v>
      </c>
      <c r="BI46">
        <f t="shared" si="14"/>
        <v>0</v>
      </c>
      <c r="BJ46">
        <f t="shared" si="15"/>
        <v>0</v>
      </c>
      <c r="BK46">
        <f t="shared" si="47"/>
        <v>1</v>
      </c>
      <c r="BL46" s="5">
        <f t="shared" si="48"/>
        <v>0</v>
      </c>
      <c r="BM46" s="5">
        <f t="shared" si="16"/>
        <v>0</v>
      </c>
      <c r="BN46" s="5">
        <f t="shared" si="17"/>
        <v>1.4664410603497026E-2</v>
      </c>
      <c r="BO46" s="5">
        <f t="shared" si="18"/>
        <v>1.6920473773266291E-3</v>
      </c>
      <c r="BP46" s="5">
        <f t="shared" si="49"/>
        <v>0</v>
      </c>
    </row>
    <row r="47" spans="1:68" hidden="1" x14ac:dyDescent="0.3">
      <c r="A47" t="s">
        <v>50</v>
      </c>
      <c r="B47" t="s">
        <v>99</v>
      </c>
      <c r="C47">
        <v>150</v>
      </c>
      <c r="D47">
        <f t="shared" si="19"/>
        <v>2</v>
      </c>
      <c r="F47">
        <v>600.27200102806</v>
      </c>
      <c r="G47">
        <f t="shared" si="50"/>
        <v>600</v>
      </c>
      <c r="H47">
        <v>166.8</v>
      </c>
      <c r="I47">
        <v>600.33868718147198</v>
      </c>
      <c r="J47">
        <v>166.8</v>
      </c>
      <c r="K47">
        <v>88.523043870925903</v>
      </c>
      <c r="L47">
        <f t="shared" si="21"/>
        <v>88.523043870925903</v>
      </c>
      <c r="M47">
        <v>166.8</v>
      </c>
      <c r="N47">
        <f t="shared" si="22"/>
        <v>166.8</v>
      </c>
      <c r="O47">
        <f t="shared" si="0"/>
        <v>1</v>
      </c>
      <c r="P47">
        <f t="shared" si="23"/>
        <v>1</v>
      </c>
      <c r="Q47">
        <f t="shared" si="1"/>
        <v>0</v>
      </c>
      <c r="R47">
        <f t="shared" si="24"/>
        <v>0</v>
      </c>
      <c r="S47" s="5">
        <f t="shared" si="2"/>
        <v>0</v>
      </c>
      <c r="T47" s="5">
        <f t="shared" si="25"/>
        <v>0</v>
      </c>
      <c r="U47" s="5">
        <f t="shared" si="26"/>
        <v>0</v>
      </c>
      <c r="V47">
        <v>164.8</v>
      </c>
      <c r="W47" s="11">
        <v>43.794292688369701</v>
      </c>
      <c r="X47" s="11">
        <f t="shared" si="27"/>
        <v>43.794292688369701</v>
      </c>
      <c r="Y47">
        <f t="shared" si="3"/>
        <v>166.8</v>
      </c>
      <c r="Z47" s="5">
        <f t="shared" si="28"/>
        <v>1.1990407673860911E-2</v>
      </c>
      <c r="AA47" s="5">
        <f t="shared" si="29"/>
        <v>0</v>
      </c>
      <c r="AB47">
        <f t="shared" si="4"/>
        <v>1</v>
      </c>
      <c r="AC47">
        <f t="shared" si="5"/>
        <v>0</v>
      </c>
      <c r="AD47">
        <f t="shared" si="30"/>
        <v>166.8</v>
      </c>
      <c r="AE47" s="5">
        <f t="shared" si="31"/>
        <v>0</v>
      </c>
      <c r="AF47" s="5">
        <f t="shared" si="32"/>
        <v>0</v>
      </c>
      <c r="AG47" s="5">
        <f t="shared" si="33"/>
        <v>1.1990407673860911E-2</v>
      </c>
      <c r="AH47" s="5">
        <f t="shared" si="34"/>
        <v>0</v>
      </c>
      <c r="AI47">
        <f t="shared" si="35"/>
        <v>1</v>
      </c>
      <c r="AJ47">
        <f t="shared" si="36"/>
        <v>1</v>
      </c>
      <c r="AK47">
        <f t="shared" si="37"/>
        <v>1</v>
      </c>
      <c r="AL47">
        <f t="shared" si="38"/>
        <v>0</v>
      </c>
      <c r="AM47">
        <v>60</v>
      </c>
      <c r="AN47">
        <v>166.4</v>
      </c>
      <c r="AO47">
        <v>60</v>
      </c>
      <c r="AP47">
        <v>165</v>
      </c>
      <c r="AQ47" s="5">
        <f t="shared" si="6"/>
        <v>2.3980815347722164E-3</v>
      </c>
      <c r="AR47" s="5">
        <f t="shared" si="7"/>
        <v>1.0791366906474888E-2</v>
      </c>
      <c r="AS47" t="str">
        <f t="shared" si="39"/>
        <v>Bias</v>
      </c>
      <c r="AT47">
        <f t="shared" si="8"/>
        <v>166.8</v>
      </c>
      <c r="AU47">
        <f t="shared" si="9"/>
        <v>1</v>
      </c>
      <c r="AV47">
        <f t="shared" si="40"/>
        <v>0</v>
      </c>
      <c r="AW47" s="5">
        <f t="shared" si="10"/>
        <v>0</v>
      </c>
      <c r="AX47" s="5">
        <f t="shared" si="41"/>
        <v>2.3980815347722164E-3</v>
      </c>
      <c r="AY47">
        <f t="shared" si="11"/>
        <v>166.4</v>
      </c>
      <c r="AZ47" s="5">
        <f t="shared" si="42"/>
        <v>0</v>
      </c>
      <c r="BA47" s="5">
        <f t="shared" si="12"/>
        <v>9.6153846153845812E-3</v>
      </c>
      <c r="BB47" s="19">
        <v>1</v>
      </c>
      <c r="BC47" s="19">
        <f t="shared" si="43"/>
        <v>61</v>
      </c>
      <c r="BD47">
        <v>166.6</v>
      </c>
      <c r="BE47" s="5">
        <f t="shared" si="44"/>
        <v>1.2004801920767626E-3</v>
      </c>
      <c r="BF47">
        <f t="shared" si="45"/>
        <v>166.8</v>
      </c>
      <c r="BG47">
        <f t="shared" si="46"/>
        <v>1</v>
      </c>
      <c r="BH47">
        <f t="shared" si="13"/>
        <v>1</v>
      </c>
      <c r="BI47">
        <f t="shared" si="14"/>
        <v>0</v>
      </c>
      <c r="BJ47">
        <f t="shared" si="15"/>
        <v>0</v>
      </c>
      <c r="BK47">
        <f t="shared" si="47"/>
        <v>0</v>
      </c>
      <c r="BL47" s="5">
        <f t="shared" si="48"/>
        <v>0</v>
      </c>
      <c r="BM47" s="5">
        <f t="shared" si="16"/>
        <v>0</v>
      </c>
      <c r="BN47" s="5">
        <f t="shared" si="17"/>
        <v>1.1990407673860911E-2</v>
      </c>
      <c r="BO47" s="5">
        <f t="shared" si="18"/>
        <v>2.3980815347722164E-3</v>
      </c>
      <c r="BP47" s="5">
        <f t="shared" si="49"/>
        <v>1.1990407673861932E-3</v>
      </c>
    </row>
    <row r="48" spans="1:68" hidden="1" x14ac:dyDescent="0.3">
      <c r="A48" t="s">
        <v>50</v>
      </c>
      <c r="B48" t="s">
        <v>100</v>
      </c>
      <c r="C48">
        <v>150</v>
      </c>
      <c r="D48">
        <f t="shared" si="19"/>
        <v>5</v>
      </c>
      <c r="F48">
        <v>600.38252902030899</v>
      </c>
      <c r="G48">
        <f t="shared" si="50"/>
        <v>600</v>
      </c>
      <c r="H48">
        <v>199</v>
      </c>
      <c r="I48">
        <v>600.48008918762196</v>
      </c>
      <c r="J48">
        <v>199.4</v>
      </c>
      <c r="K48">
        <v>601.57728862762394</v>
      </c>
      <c r="L48">
        <f t="shared" si="21"/>
        <v>600</v>
      </c>
      <c r="M48">
        <v>199.4</v>
      </c>
      <c r="N48">
        <f t="shared" si="22"/>
        <v>199.4</v>
      </c>
      <c r="O48">
        <f t="shared" si="0"/>
        <v>0</v>
      </c>
      <c r="P48">
        <f t="shared" si="23"/>
        <v>1</v>
      </c>
      <c r="Q48">
        <f t="shared" si="1"/>
        <v>0</v>
      </c>
      <c r="R48">
        <f t="shared" si="24"/>
        <v>0</v>
      </c>
      <c r="S48" s="5">
        <f t="shared" si="2"/>
        <v>-2.0060180541625161E-3</v>
      </c>
      <c r="T48" s="5">
        <f t="shared" si="25"/>
        <v>0</v>
      </c>
      <c r="U48" s="5">
        <f t="shared" si="26"/>
        <v>0</v>
      </c>
      <c r="V48">
        <v>198.9</v>
      </c>
      <c r="W48" s="11">
        <v>21.458934783935501</v>
      </c>
      <c r="X48" s="11">
        <f t="shared" si="27"/>
        <v>21.458934783935501</v>
      </c>
      <c r="Y48">
        <f t="shared" si="3"/>
        <v>199</v>
      </c>
      <c r="Z48" s="5">
        <f t="shared" si="28"/>
        <v>5.0251256281404178E-4</v>
      </c>
      <c r="AA48" s="5">
        <f t="shared" si="29"/>
        <v>0</v>
      </c>
      <c r="AB48">
        <f t="shared" si="4"/>
        <v>1</v>
      </c>
      <c r="AC48">
        <f t="shared" si="5"/>
        <v>0</v>
      </c>
      <c r="AD48">
        <f t="shared" si="30"/>
        <v>199.4</v>
      </c>
      <c r="AE48" s="5">
        <f t="shared" si="31"/>
        <v>2.0060180541625161E-3</v>
      </c>
      <c r="AF48" s="5">
        <f t="shared" si="32"/>
        <v>0</v>
      </c>
      <c r="AG48" s="5">
        <f t="shared" si="33"/>
        <v>2.5075225677031092E-3</v>
      </c>
      <c r="AH48" s="5">
        <f t="shared" si="34"/>
        <v>0</v>
      </c>
      <c r="AI48">
        <f t="shared" si="35"/>
        <v>0</v>
      </c>
      <c r="AJ48">
        <f t="shared" si="36"/>
        <v>1</v>
      </c>
      <c r="AK48">
        <f t="shared" si="37"/>
        <v>1</v>
      </c>
      <c r="AL48">
        <f t="shared" si="38"/>
        <v>0</v>
      </c>
      <c r="AM48">
        <v>60</v>
      </c>
      <c r="AN48">
        <v>198.5</v>
      </c>
      <c r="AO48">
        <v>60</v>
      </c>
      <c r="AP48">
        <v>197.1</v>
      </c>
      <c r="AQ48" s="5">
        <f t="shared" si="6"/>
        <v>4.5135406218656249E-3</v>
      </c>
      <c r="AR48" s="5">
        <f t="shared" si="7"/>
        <v>1.153460381143436E-2</v>
      </c>
      <c r="AS48" t="str">
        <f t="shared" si="39"/>
        <v>Bias</v>
      </c>
      <c r="AT48">
        <f t="shared" si="8"/>
        <v>199</v>
      </c>
      <c r="AU48">
        <f t="shared" si="9"/>
        <v>1</v>
      </c>
      <c r="AV48">
        <f t="shared" si="40"/>
        <v>0</v>
      </c>
      <c r="AW48" s="5">
        <f t="shared" si="10"/>
        <v>0</v>
      </c>
      <c r="AX48" s="5">
        <f t="shared" si="41"/>
        <v>2.5125628140703518E-3</v>
      </c>
      <c r="AY48">
        <f t="shared" si="11"/>
        <v>198.9</v>
      </c>
      <c r="AZ48" s="5">
        <f t="shared" si="42"/>
        <v>2.0110608345902748E-3</v>
      </c>
      <c r="BA48" s="5">
        <f t="shared" si="12"/>
        <v>0</v>
      </c>
      <c r="BB48" s="19">
        <v>11</v>
      </c>
      <c r="BC48" s="19">
        <f t="shared" si="43"/>
        <v>71</v>
      </c>
      <c r="BD48">
        <v>199.4</v>
      </c>
      <c r="BE48" s="5">
        <f t="shared" si="44"/>
        <v>4.5135406218656249E-3</v>
      </c>
      <c r="BF48">
        <f t="shared" si="45"/>
        <v>199.4</v>
      </c>
      <c r="BG48">
        <f t="shared" si="46"/>
        <v>1</v>
      </c>
      <c r="BH48">
        <f t="shared" si="13"/>
        <v>0</v>
      </c>
      <c r="BI48">
        <f t="shared" si="14"/>
        <v>0</v>
      </c>
      <c r="BJ48">
        <f t="shared" si="15"/>
        <v>0</v>
      </c>
      <c r="BK48">
        <f t="shared" si="47"/>
        <v>1</v>
      </c>
      <c r="BL48" s="5">
        <f t="shared" si="48"/>
        <v>0</v>
      </c>
      <c r="BM48" s="5">
        <f t="shared" si="16"/>
        <v>2.0060180541625161E-3</v>
      </c>
      <c r="BN48" s="5">
        <f t="shared" si="17"/>
        <v>2.5075225677031092E-3</v>
      </c>
      <c r="BO48" s="5">
        <f t="shared" si="18"/>
        <v>4.5135406218656249E-3</v>
      </c>
      <c r="BP48" s="5">
        <f t="shared" si="49"/>
        <v>0</v>
      </c>
    </row>
    <row r="49" spans="1:68" hidden="1" x14ac:dyDescent="0.3">
      <c r="A49" t="s">
        <v>50</v>
      </c>
      <c r="B49" t="s">
        <v>101</v>
      </c>
      <c r="C49">
        <v>150</v>
      </c>
      <c r="D49">
        <f t="shared" si="19"/>
        <v>5</v>
      </c>
      <c r="F49">
        <v>600.42674112319901</v>
      </c>
      <c r="G49">
        <f t="shared" si="50"/>
        <v>600</v>
      </c>
      <c r="H49">
        <v>186.4</v>
      </c>
      <c r="I49">
        <v>600.58093810081402</v>
      </c>
      <c r="J49">
        <v>185.9</v>
      </c>
      <c r="K49">
        <v>601.287154436111</v>
      </c>
      <c r="L49">
        <f t="shared" si="21"/>
        <v>600</v>
      </c>
      <c r="M49">
        <v>186.9</v>
      </c>
      <c r="N49">
        <f t="shared" si="22"/>
        <v>186.9</v>
      </c>
      <c r="O49">
        <f t="shared" si="0"/>
        <v>0</v>
      </c>
      <c r="P49">
        <f t="shared" si="23"/>
        <v>0</v>
      </c>
      <c r="Q49">
        <f t="shared" si="1"/>
        <v>0</v>
      </c>
      <c r="R49">
        <f t="shared" si="24"/>
        <v>0</v>
      </c>
      <c r="S49" s="5">
        <f t="shared" si="2"/>
        <v>-2.6752273943285178E-3</v>
      </c>
      <c r="T49" s="5">
        <f t="shared" si="25"/>
        <v>-5.3504547886570357E-3</v>
      </c>
      <c r="U49" s="5">
        <f t="shared" si="26"/>
        <v>0</v>
      </c>
      <c r="V49">
        <v>180.6</v>
      </c>
      <c r="W49" s="11">
        <v>59.893447399139397</v>
      </c>
      <c r="X49" s="11">
        <f t="shared" si="27"/>
        <v>59.893447399139397</v>
      </c>
      <c r="Y49">
        <f t="shared" si="3"/>
        <v>186.4</v>
      </c>
      <c r="Z49" s="5">
        <f t="shared" si="28"/>
        <v>3.111587982832624E-2</v>
      </c>
      <c r="AA49" s="5">
        <f t="shared" si="29"/>
        <v>0</v>
      </c>
      <c r="AB49">
        <f t="shared" si="4"/>
        <v>1</v>
      </c>
      <c r="AC49">
        <f t="shared" si="5"/>
        <v>0</v>
      </c>
      <c r="AD49">
        <f t="shared" si="30"/>
        <v>186.9</v>
      </c>
      <c r="AE49" s="5">
        <f t="shared" si="31"/>
        <v>2.6752273943285178E-3</v>
      </c>
      <c r="AF49" s="5">
        <f t="shared" si="32"/>
        <v>5.3504547886570357E-3</v>
      </c>
      <c r="AG49" s="5">
        <f t="shared" si="33"/>
        <v>3.3707865168539387E-2</v>
      </c>
      <c r="AH49" s="5">
        <f t="shared" si="34"/>
        <v>0</v>
      </c>
      <c r="AI49">
        <f t="shared" si="35"/>
        <v>0</v>
      </c>
      <c r="AJ49">
        <f t="shared" si="36"/>
        <v>0</v>
      </c>
      <c r="AK49">
        <f t="shared" si="37"/>
        <v>1</v>
      </c>
      <c r="AL49">
        <f t="shared" si="38"/>
        <v>0</v>
      </c>
      <c r="AM49">
        <v>60</v>
      </c>
      <c r="AN49">
        <v>184</v>
      </c>
      <c r="AO49">
        <v>60</v>
      </c>
      <c r="AP49">
        <v>183.6</v>
      </c>
      <c r="AQ49" s="5">
        <f t="shared" si="6"/>
        <v>1.5516318887105434E-2</v>
      </c>
      <c r="AR49" s="5">
        <f t="shared" si="7"/>
        <v>1.7656500802568278E-2</v>
      </c>
      <c r="AS49" t="str">
        <f t="shared" si="39"/>
        <v>Bias</v>
      </c>
      <c r="AT49">
        <f t="shared" si="8"/>
        <v>186.4</v>
      </c>
      <c r="AU49">
        <f t="shared" si="9"/>
        <v>1</v>
      </c>
      <c r="AV49">
        <f t="shared" si="40"/>
        <v>0</v>
      </c>
      <c r="AW49" s="5">
        <f t="shared" si="10"/>
        <v>0</v>
      </c>
      <c r="AX49" s="5">
        <f t="shared" si="41"/>
        <v>1.2875536480686725E-2</v>
      </c>
      <c r="AY49">
        <f t="shared" si="11"/>
        <v>184</v>
      </c>
      <c r="AZ49" s="5">
        <f t="shared" si="42"/>
        <v>0</v>
      </c>
      <c r="BA49" s="5">
        <f t="shared" si="12"/>
        <v>1.8478260869565249E-2</v>
      </c>
      <c r="BB49" s="19">
        <v>120</v>
      </c>
      <c r="BC49" s="19">
        <f t="shared" si="43"/>
        <v>180</v>
      </c>
      <c r="BD49">
        <v>186.7</v>
      </c>
      <c r="BE49" s="5">
        <f t="shared" si="44"/>
        <v>1.4461703267273642E-2</v>
      </c>
      <c r="BF49">
        <f t="shared" si="45"/>
        <v>186.9</v>
      </c>
      <c r="BG49">
        <f t="shared" si="46"/>
        <v>1</v>
      </c>
      <c r="BH49">
        <f t="shared" si="13"/>
        <v>0</v>
      </c>
      <c r="BI49">
        <f t="shared" si="14"/>
        <v>0</v>
      </c>
      <c r="BJ49">
        <f t="shared" si="15"/>
        <v>0</v>
      </c>
      <c r="BK49">
        <f t="shared" si="47"/>
        <v>0</v>
      </c>
      <c r="BL49" s="5">
        <f t="shared" si="48"/>
        <v>0</v>
      </c>
      <c r="BM49" s="5">
        <f t="shared" si="16"/>
        <v>2.6752273943285178E-3</v>
      </c>
      <c r="BN49" s="5">
        <f t="shared" si="17"/>
        <v>3.3707865168539387E-2</v>
      </c>
      <c r="BO49" s="5">
        <f t="shared" si="18"/>
        <v>1.5516318887105434E-2</v>
      </c>
      <c r="BP49" s="5">
        <f t="shared" si="49"/>
        <v>1.0700909577314984E-3</v>
      </c>
    </row>
    <row r="50" spans="1:68" hidden="1" x14ac:dyDescent="0.3">
      <c r="A50" t="s">
        <v>50</v>
      </c>
      <c r="B50" t="s">
        <v>102</v>
      </c>
      <c r="C50">
        <v>150</v>
      </c>
      <c r="D50">
        <f t="shared" si="19"/>
        <v>2</v>
      </c>
      <c r="F50">
        <v>110.142970800399</v>
      </c>
      <c r="G50">
        <f t="shared" si="50"/>
        <v>110.142970800399</v>
      </c>
      <c r="H50">
        <v>111.6</v>
      </c>
      <c r="I50">
        <v>460.16879415512</v>
      </c>
      <c r="J50">
        <v>111.6</v>
      </c>
      <c r="K50">
        <v>64.479716062545705</v>
      </c>
      <c r="L50">
        <f t="shared" si="21"/>
        <v>64.479716062545705</v>
      </c>
      <c r="M50">
        <v>111.6</v>
      </c>
      <c r="N50">
        <f t="shared" si="22"/>
        <v>111.6</v>
      </c>
      <c r="O50">
        <f t="shared" si="0"/>
        <v>1</v>
      </c>
      <c r="P50">
        <f t="shared" si="23"/>
        <v>1</v>
      </c>
      <c r="Q50">
        <f t="shared" si="1"/>
        <v>1</v>
      </c>
      <c r="R50">
        <f t="shared" si="24"/>
        <v>1</v>
      </c>
      <c r="S50" s="5">
        <f t="shared" si="2"/>
        <v>0</v>
      </c>
      <c r="T50" s="5">
        <f t="shared" si="25"/>
        <v>0</v>
      </c>
      <c r="U50" s="5">
        <f t="shared" si="26"/>
        <v>0</v>
      </c>
      <c r="V50">
        <v>108.9</v>
      </c>
      <c r="W50" s="11">
        <v>28.129941940307599</v>
      </c>
      <c r="X50" s="11">
        <f t="shared" si="27"/>
        <v>28.129941940307599</v>
      </c>
      <c r="Y50">
        <f t="shared" si="3"/>
        <v>111.6</v>
      </c>
      <c r="Z50" s="5">
        <f t="shared" si="28"/>
        <v>2.4193548387096673E-2</v>
      </c>
      <c r="AA50" s="5">
        <f t="shared" si="29"/>
        <v>0</v>
      </c>
      <c r="AB50">
        <f t="shared" si="4"/>
        <v>1</v>
      </c>
      <c r="AC50">
        <f t="shared" si="5"/>
        <v>0</v>
      </c>
      <c r="AD50">
        <f t="shared" si="30"/>
        <v>111.6</v>
      </c>
      <c r="AE50" s="5">
        <f t="shared" si="31"/>
        <v>0</v>
      </c>
      <c r="AF50" s="5">
        <f t="shared" si="32"/>
        <v>0</v>
      </c>
      <c r="AG50" s="5">
        <f t="shared" si="33"/>
        <v>2.4193548387096673E-2</v>
      </c>
      <c r="AH50" s="5">
        <f t="shared" si="34"/>
        <v>0</v>
      </c>
      <c r="AI50">
        <f t="shared" si="35"/>
        <v>1</v>
      </c>
      <c r="AJ50">
        <f t="shared" si="36"/>
        <v>1</v>
      </c>
      <c r="AK50">
        <f t="shared" si="37"/>
        <v>1</v>
      </c>
      <c r="AL50">
        <f t="shared" si="38"/>
        <v>0</v>
      </c>
      <c r="AM50">
        <v>60</v>
      </c>
      <c r="AN50">
        <v>110.9</v>
      </c>
      <c r="AO50">
        <v>60</v>
      </c>
      <c r="AP50">
        <v>110.7</v>
      </c>
      <c r="AQ50" s="5">
        <f t="shared" si="6"/>
        <v>6.272401433691655E-3</v>
      </c>
      <c r="AR50" s="5">
        <f t="shared" si="7"/>
        <v>8.0645161290321815E-3</v>
      </c>
      <c r="AS50" t="str">
        <f t="shared" si="39"/>
        <v>Bias</v>
      </c>
      <c r="AT50">
        <f t="shared" si="8"/>
        <v>111.6</v>
      </c>
      <c r="AU50">
        <f t="shared" si="9"/>
        <v>1</v>
      </c>
      <c r="AV50">
        <f t="shared" si="40"/>
        <v>0</v>
      </c>
      <c r="AW50" s="5">
        <f t="shared" si="10"/>
        <v>0</v>
      </c>
      <c r="AX50" s="5">
        <f t="shared" si="41"/>
        <v>6.272401433691655E-3</v>
      </c>
      <c r="AY50">
        <f t="shared" si="11"/>
        <v>110.9</v>
      </c>
      <c r="AZ50" s="5">
        <f t="shared" si="42"/>
        <v>0</v>
      </c>
      <c r="BA50" s="5">
        <f t="shared" si="12"/>
        <v>1.8034265103697024E-2</v>
      </c>
      <c r="BB50" s="19">
        <v>1</v>
      </c>
      <c r="BC50" s="19">
        <f t="shared" si="43"/>
        <v>61</v>
      </c>
      <c r="BD50">
        <v>111.3</v>
      </c>
      <c r="BE50" s="5">
        <f t="shared" si="44"/>
        <v>3.59389038634314E-3</v>
      </c>
      <c r="BF50">
        <f t="shared" si="45"/>
        <v>111.6</v>
      </c>
      <c r="BG50">
        <f t="shared" si="46"/>
        <v>1</v>
      </c>
      <c r="BH50">
        <f t="shared" si="13"/>
        <v>1</v>
      </c>
      <c r="BI50">
        <f t="shared" si="14"/>
        <v>0</v>
      </c>
      <c r="BJ50">
        <f t="shared" si="15"/>
        <v>0</v>
      </c>
      <c r="BK50">
        <f t="shared" si="47"/>
        <v>0</v>
      </c>
      <c r="BL50" s="5">
        <f t="shared" si="48"/>
        <v>0</v>
      </c>
      <c r="BM50" s="5">
        <f t="shared" si="16"/>
        <v>0</v>
      </c>
      <c r="BN50" s="5">
        <f t="shared" si="17"/>
        <v>2.4193548387096673E-2</v>
      </c>
      <c r="BO50" s="5">
        <f t="shared" si="18"/>
        <v>6.272401433691655E-3</v>
      </c>
      <c r="BP50" s="5">
        <f t="shared" si="49"/>
        <v>2.6881720430107273E-3</v>
      </c>
    </row>
    <row r="51" spans="1:68" hidden="1" x14ac:dyDescent="0.3">
      <c r="A51" t="s">
        <v>50</v>
      </c>
      <c r="B51" t="s">
        <v>103</v>
      </c>
      <c r="C51">
        <v>150</v>
      </c>
      <c r="D51">
        <f t="shared" si="19"/>
        <v>2</v>
      </c>
      <c r="F51">
        <v>600.36535096168495</v>
      </c>
      <c r="G51">
        <f t="shared" si="50"/>
        <v>600</v>
      </c>
      <c r="H51">
        <v>101.2</v>
      </c>
      <c r="I51">
        <v>600.45852160453796</v>
      </c>
      <c r="J51">
        <v>101.4</v>
      </c>
      <c r="K51">
        <v>66.079978942871094</v>
      </c>
      <c r="L51">
        <f t="shared" si="21"/>
        <v>66.079978942871094</v>
      </c>
      <c r="M51">
        <v>101.4</v>
      </c>
      <c r="N51">
        <f t="shared" si="22"/>
        <v>101.4</v>
      </c>
      <c r="O51">
        <f t="shared" si="0"/>
        <v>0</v>
      </c>
      <c r="P51">
        <f t="shared" si="23"/>
        <v>1</v>
      </c>
      <c r="Q51">
        <f t="shared" si="1"/>
        <v>0</v>
      </c>
      <c r="R51">
        <f t="shared" si="24"/>
        <v>0</v>
      </c>
      <c r="S51" s="5">
        <f t="shared" si="2"/>
        <v>-1.972386587771231E-3</v>
      </c>
      <c r="T51" s="5">
        <f t="shared" si="25"/>
        <v>0</v>
      </c>
      <c r="U51" s="5">
        <f t="shared" si="26"/>
        <v>0</v>
      </c>
      <c r="V51">
        <v>96.5</v>
      </c>
      <c r="W51" s="11">
        <v>26.387969493865899</v>
      </c>
      <c r="X51" s="11">
        <f t="shared" si="27"/>
        <v>26.387969493865899</v>
      </c>
      <c r="Y51">
        <f t="shared" si="3"/>
        <v>101.2</v>
      </c>
      <c r="Z51" s="5">
        <f t="shared" si="28"/>
        <v>4.6442687747035596E-2</v>
      </c>
      <c r="AA51" s="5">
        <f t="shared" si="29"/>
        <v>0</v>
      </c>
      <c r="AB51">
        <f t="shared" si="4"/>
        <v>1</v>
      </c>
      <c r="AC51">
        <f t="shared" si="5"/>
        <v>0</v>
      </c>
      <c r="AD51">
        <f t="shared" si="30"/>
        <v>101.4</v>
      </c>
      <c r="AE51" s="5">
        <f t="shared" si="31"/>
        <v>1.972386587771231E-3</v>
      </c>
      <c r="AF51" s="5">
        <f t="shared" si="32"/>
        <v>0</v>
      </c>
      <c r="AG51" s="5">
        <f t="shared" si="33"/>
        <v>4.832347140039453E-2</v>
      </c>
      <c r="AH51" s="5">
        <f t="shared" si="34"/>
        <v>0</v>
      </c>
      <c r="AI51">
        <f t="shared" si="35"/>
        <v>0</v>
      </c>
      <c r="AJ51">
        <f t="shared" si="36"/>
        <v>1</v>
      </c>
      <c r="AK51">
        <f t="shared" si="37"/>
        <v>1</v>
      </c>
      <c r="AL51">
        <f t="shared" si="38"/>
        <v>0</v>
      </c>
      <c r="AM51">
        <v>60</v>
      </c>
      <c r="AN51">
        <v>100.5</v>
      </c>
      <c r="AO51">
        <v>60</v>
      </c>
      <c r="AP51">
        <v>100.1</v>
      </c>
      <c r="AQ51" s="5">
        <f t="shared" si="6"/>
        <v>8.8757396449704699E-3</v>
      </c>
      <c r="AR51" s="5">
        <f t="shared" si="7"/>
        <v>1.2820512820512931E-2</v>
      </c>
      <c r="AS51" t="str">
        <f t="shared" si="39"/>
        <v>Bias</v>
      </c>
      <c r="AT51">
        <f t="shared" si="8"/>
        <v>101.2</v>
      </c>
      <c r="AU51">
        <f t="shared" si="9"/>
        <v>1</v>
      </c>
      <c r="AV51">
        <f t="shared" si="40"/>
        <v>0</v>
      </c>
      <c r="AW51" s="5">
        <f t="shared" si="10"/>
        <v>0</v>
      </c>
      <c r="AX51" s="5">
        <f t="shared" si="41"/>
        <v>6.9169960474308578E-3</v>
      </c>
      <c r="AY51">
        <f t="shared" si="11"/>
        <v>100.5</v>
      </c>
      <c r="AZ51" s="5">
        <f t="shared" si="42"/>
        <v>0</v>
      </c>
      <c r="BA51" s="5">
        <f t="shared" si="12"/>
        <v>3.9800995024875621E-2</v>
      </c>
      <c r="BB51" s="19">
        <v>2</v>
      </c>
      <c r="BC51" s="19">
        <f t="shared" si="43"/>
        <v>62</v>
      </c>
      <c r="BD51">
        <v>101.1</v>
      </c>
      <c r="BE51" s="5">
        <f t="shared" si="44"/>
        <v>5.9347181008901516E-3</v>
      </c>
      <c r="BF51">
        <f t="shared" si="45"/>
        <v>101.4</v>
      </c>
      <c r="BG51">
        <f t="shared" si="46"/>
        <v>1</v>
      </c>
      <c r="BH51">
        <f t="shared" si="13"/>
        <v>0</v>
      </c>
      <c r="BI51">
        <f t="shared" si="14"/>
        <v>0</v>
      </c>
      <c r="BJ51">
        <f t="shared" si="15"/>
        <v>0</v>
      </c>
      <c r="BK51">
        <f t="shared" si="47"/>
        <v>0</v>
      </c>
      <c r="BL51" s="5">
        <f t="shared" si="48"/>
        <v>0</v>
      </c>
      <c r="BM51" s="5">
        <f t="shared" si="16"/>
        <v>1.972386587771231E-3</v>
      </c>
      <c r="BN51" s="5">
        <f t="shared" si="17"/>
        <v>4.832347140039453E-2</v>
      </c>
      <c r="BO51" s="5">
        <f t="shared" si="18"/>
        <v>8.8757396449704699E-3</v>
      </c>
      <c r="BP51" s="5">
        <f t="shared" si="49"/>
        <v>2.9585798816569166E-3</v>
      </c>
    </row>
    <row r="52" spans="1:68" hidden="1" x14ac:dyDescent="0.3">
      <c r="A52" t="s">
        <v>50</v>
      </c>
      <c r="B52" t="s">
        <v>104</v>
      </c>
      <c r="C52">
        <v>150</v>
      </c>
      <c r="D52">
        <f t="shared" si="19"/>
        <v>5</v>
      </c>
      <c r="F52">
        <v>600.45299839973404</v>
      </c>
      <c r="G52">
        <f t="shared" si="50"/>
        <v>600</v>
      </c>
      <c r="H52">
        <v>136.1</v>
      </c>
      <c r="I52">
        <v>600.52534413337696</v>
      </c>
      <c r="J52">
        <v>136.1</v>
      </c>
      <c r="K52">
        <v>601.48191595077503</v>
      </c>
      <c r="L52">
        <f t="shared" si="21"/>
        <v>600</v>
      </c>
      <c r="M52">
        <v>136.1</v>
      </c>
      <c r="N52">
        <f t="shared" si="22"/>
        <v>136.1</v>
      </c>
      <c r="O52">
        <f t="shared" si="0"/>
        <v>1</v>
      </c>
      <c r="P52">
        <f t="shared" si="23"/>
        <v>1</v>
      </c>
      <c r="Q52">
        <f t="shared" si="1"/>
        <v>0</v>
      </c>
      <c r="R52">
        <f t="shared" si="24"/>
        <v>0</v>
      </c>
      <c r="S52" s="5">
        <f t="shared" si="2"/>
        <v>0</v>
      </c>
      <c r="T52" s="5">
        <f t="shared" si="25"/>
        <v>0</v>
      </c>
      <c r="U52" s="5">
        <f t="shared" si="26"/>
        <v>0</v>
      </c>
      <c r="V52">
        <v>132.5</v>
      </c>
      <c r="W52" s="11">
        <v>17.380789518356298</v>
      </c>
      <c r="X52" s="11">
        <f t="shared" si="27"/>
        <v>17.380789518356298</v>
      </c>
      <c r="Y52">
        <f t="shared" si="3"/>
        <v>136.1</v>
      </c>
      <c r="Z52" s="5">
        <f t="shared" si="28"/>
        <v>2.645113886847902E-2</v>
      </c>
      <c r="AA52" s="5">
        <f t="shared" si="29"/>
        <v>0</v>
      </c>
      <c r="AB52">
        <f t="shared" si="4"/>
        <v>1</v>
      </c>
      <c r="AC52">
        <f t="shared" si="5"/>
        <v>0</v>
      </c>
      <c r="AD52">
        <f t="shared" si="30"/>
        <v>136.1</v>
      </c>
      <c r="AE52" s="5">
        <f t="shared" si="31"/>
        <v>0</v>
      </c>
      <c r="AF52" s="5">
        <f t="shared" si="32"/>
        <v>0</v>
      </c>
      <c r="AG52" s="5">
        <f t="shared" si="33"/>
        <v>2.645113886847902E-2</v>
      </c>
      <c r="AH52" s="5">
        <f t="shared" si="34"/>
        <v>0</v>
      </c>
      <c r="AI52">
        <f t="shared" si="35"/>
        <v>1</v>
      </c>
      <c r="AJ52">
        <f t="shared" si="36"/>
        <v>1</v>
      </c>
      <c r="AK52">
        <f t="shared" si="37"/>
        <v>1</v>
      </c>
      <c r="AL52">
        <f t="shared" si="38"/>
        <v>0</v>
      </c>
      <c r="AM52">
        <v>60</v>
      </c>
      <c r="AN52">
        <v>133.9</v>
      </c>
      <c r="AO52">
        <v>60</v>
      </c>
      <c r="AP52">
        <v>133.6</v>
      </c>
      <c r="AQ52" s="5">
        <f t="shared" si="6"/>
        <v>1.6164584864070453E-2</v>
      </c>
      <c r="AR52" s="5">
        <f t="shared" si="7"/>
        <v>1.8368846436443792E-2</v>
      </c>
      <c r="AS52" t="str">
        <f t="shared" si="39"/>
        <v>Bias</v>
      </c>
      <c r="AT52">
        <f t="shared" si="8"/>
        <v>136.1</v>
      </c>
      <c r="AU52">
        <f t="shared" si="9"/>
        <v>1</v>
      </c>
      <c r="AV52">
        <f t="shared" si="40"/>
        <v>0</v>
      </c>
      <c r="AW52" s="5">
        <f t="shared" si="10"/>
        <v>0</v>
      </c>
      <c r="AX52" s="5">
        <f t="shared" si="41"/>
        <v>1.6164584864070453E-2</v>
      </c>
      <c r="AY52">
        <f t="shared" si="11"/>
        <v>133.9</v>
      </c>
      <c r="AZ52" s="5">
        <f t="shared" si="42"/>
        <v>0</v>
      </c>
      <c r="BA52" s="5">
        <f t="shared" si="12"/>
        <v>1.0455563853622148E-2</v>
      </c>
      <c r="BB52" s="19">
        <v>21</v>
      </c>
      <c r="BC52" s="19">
        <f t="shared" si="43"/>
        <v>81</v>
      </c>
      <c r="BD52">
        <v>135.6</v>
      </c>
      <c r="BE52" s="5">
        <f t="shared" si="44"/>
        <v>1.2536873156342099E-2</v>
      </c>
      <c r="BF52">
        <f t="shared" si="45"/>
        <v>136.1</v>
      </c>
      <c r="BG52">
        <f t="shared" si="46"/>
        <v>1</v>
      </c>
      <c r="BH52">
        <f t="shared" si="13"/>
        <v>1</v>
      </c>
      <c r="BI52">
        <f t="shared" si="14"/>
        <v>0</v>
      </c>
      <c r="BJ52">
        <f t="shared" si="15"/>
        <v>0</v>
      </c>
      <c r="BK52">
        <f t="shared" si="47"/>
        <v>0</v>
      </c>
      <c r="BL52" s="5">
        <f t="shared" si="48"/>
        <v>0</v>
      </c>
      <c r="BM52" s="5">
        <f t="shared" si="16"/>
        <v>0</v>
      </c>
      <c r="BN52" s="5">
        <f t="shared" si="17"/>
        <v>2.645113886847902E-2</v>
      </c>
      <c r="BO52" s="5">
        <f t="shared" si="18"/>
        <v>1.6164584864070453E-2</v>
      </c>
      <c r="BP52" s="5">
        <f t="shared" si="49"/>
        <v>3.6737692872887582E-3</v>
      </c>
    </row>
    <row r="53" spans="1:68" hidden="1" x14ac:dyDescent="0.3">
      <c r="A53" t="s">
        <v>50</v>
      </c>
      <c r="B53" t="s">
        <v>105</v>
      </c>
      <c r="C53">
        <v>150</v>
      </c>
      <c r="D53">
        <f t="shared" si="19"/>
        <v>5</v>
      </c>
      <c r="F53">
        <v>600.91306233405999</v>
      </c>
      <c r="G53">
        <f t="shared" si="50"/>
        <v>600</v>
      </c>
      <c r="H53">
        <v>121.1</v>
      </c>
      <c r="I53">
        <v>600.529316186904</v>
      </c>
      <c r="J53">
        <v>122.5</v>
      </c>
      <c r="K53">
        <v>601.17886757850601</v>
      </c>
      <c r="L53">
        <f t="shared" si="21"/>
        <v>600</v>
      </c>
      <c r="M53">
        <v>121.9</v>
      </c>
      <c r="N53">
        <f t="shared" si="22"/>
        <v>122.5</v>
      </c>
      <c r="O53">
        <f t="shared" si="0"/>
        <v>0</v>
      </c>
      <c r="P53">
        <f t="shared" si="23"/>
        <v>1</v>
      </c>
      <c r="Q53">
        <f t="shared" si="1"/>
        <v>0</v>
      </c>
      <c r="R53">
        <f t="shared" si="24"/>
        <v>0</v>
      </c>
      <c r="S53" s="5">
        <f t="shared" si="2"/>
        <v>-1.1428571428571475E-2</v>
      </c>
      <c r="T53" s="5">
        <f t="shared" si="25"/>
        <v>0</v>
      </c>
      <c r="U53" s="5">
        <f t="shared" si="26"/>
        <v>-4.8979591836734232E-3</v>
      </c>
      <c r="V53">
        <v>117.3</v>
      </c>
      <c r="W53" s="11">
        <v>64.607407808303805</v>
      </c>
      <c r="X53" s="11">
        <f t="shared" si="27"/>
        <v>64.607407808303805</v>
      </c>
      <c r="Y53">
        <f t="shared" si="3"/>
        <v>121.1</v>
      </c>
      <c r="Z53" s="5">
        <f t="shared" si="28"/>
        <v>3.1379025598678757E-2</v>
      </c>
      <c r="AA53" s="5">
        <f t="shared" si="29"/>
        <v>0</v>
      </c>
      <c r="AB53">
        <f t="shared" si="4"/>
        <v>1</v>
      </c>
      <c r="AC53">
        <f t="shared" si="5"/>
        <v>0</v>
      </c>
      <c r="AD53">
        <f t="shared" si="30"/>
        <v>122.5</v>
      </c>
      <c r="AE53" s="5">
        <f t="shared" si="31"/>
        <v>1.1428571428571475E-2</v>
      </c>
      <c r="AF53" s="5">
        <f t="shared" si="32"/>
        <v>0</v>
      </c>
      <c r="AG53" s="5">
        <f t="shared" si="33"/>
        <v>4.2448979591836758E-2</v>
      </c>
      <c r="AH53" s="5">
        <f t="shared" si="34"/>
        <v>4.8979591836734232E-3</v>
      </c>
      <c r="AI53">
        <f t="shared" si="35"/>
        <v>0</v>
      </c>
      <c r="AJ53">
        <f t="shared" si="36"/>
        <v>1</v>
      </c>
      <c r="AK53">
        <f t="shared" si="37"/>
        <v>0</v>
      </c>
      <c r="AL53">
        <f t="shared" si="38"/>
        <v>0</v>
      </c>
      <c r="AM53">
        <v>60</v>
      </c>
      <c r="AN53">
        <v>120.7</v>
      </c>
      <c r="AO53">
        <v>60</v>
      </c>
      <c r="AP53">
        <v>118.3</v>
      </c>
      <c r="AQ53" s="5">
        <f t="shared" si="6"/>
        <v>1.4693877551020385E-2</v>
      </c>
      <c r="AR53" s="5">
        <f t="shared" si="7"/>
        <v>3.4285714285714308E-2</v>
      </c>
      <c r="AS53" t="str">
        <f t="shared" si="39"/>
        <v>Bias</v>
      </c>
      <c r="AT53">
        <f t="shared" si="8"/>
        <v>121.1</v>
      </c>
      <c r="AU53">
        <f t="shared" si="9"/>
        <v>1</v>
      </c>
      <c r="AV53">
        <f t="shared" si="40"/>
        <v>0</v>
      </c>
      <c r="AW53" s="5">
        <f t="shared" si="10"/>
        <v>0</v>
      </c>
      <c r="AX53" s="5">
        <f t="shared" si="41"/>
        <v>3.303055326176643E-3</v>
      </c>
      <c r="AY53">
        <f t="shared" si="11"/>
        <v>120.7</v>
      </c>
      <c r="AZ53" s="5">
        <f t="shared" si="42"/>
        <v>0</v>
      </c>
      <c r="BA53" s="5">
        <f t="shared" si="12"/>
        <v>2.8169014084507088E-2</v>
      </c>
      <c r="BB53" s="19">
        <v>120</v>
      </c>
      <c r="BC53" s="19">
        <f t="shared" si="43"/>
        <v>180</v>
      </c>
      <c r="BD53">
        <v>122.5</v>
      </c>
      <c r="BE53" s="5">
        <f t="shared" si="44"/>
        <v>1.4693877551020385E-2</v>
      </c>
      <c r="BF53">
        <f t="shared" si="45"/>
        <v>122.5</v>
      </c>
      <c r="BG53">
        <f t="shared" si="46"/>
        <v>0</v>
      </c>
      <c r="BH53">
        <f t="shared" si="13"/>
        <v>0</v>
      </c>
      <c r="BI53">
        <f t="shared" si="14"/>
        <v>0</v>
      </c>
      <c r="BJ53">
        <f t="shared" si="15"/>
        <v>0</v>
      </c>
      <c r="BK53">
        <f t="shared" si="47"/>
        <v>1</v>
      </c>
      <c r="BL53" s="5">
        <f t="shared" si="48"/>
        <v>4.8979591836734232E-3</v>
      </c>
      <c r="BM53" s="5">
        <f t="shared" si="16"/>
        <v>1.1428571428571475E-2</v>
      </c>
      <c r="BN53" s="5">
        <f t="shared" si="17"/>
        <v>4.2448979591836758E-2</v>
      </c>
      <c r="BO53" s="5">
        <f t="shared" si="18"/>
        <v>1.4693877551020385E-2</v>
      </c>
      <c r="BP53" s="5">
        <f t="shared" si="49"/>
        <v>0</v>
      </c>
    </row>
    <row r="54" spans="1:68" hidden="1" x14ac:dyDescent="0.3">
      <c r="A54" t="s">
        <v>50</v>
      </c>
      <c r="B54" t="s">
        <v>106</v>
      </c>
      <c r="C54">
        <v>150</v>
      </c>
      <c r="D54">
        <f t="shared" si="19"/>
        <v>2</v>
      </c>
      <c r="F54">
        <v>93.189111471176105</v>
      </c>
      <c r="G54">
        <f t="shared" si="50"/>
        <v>93.189111471176105</v>
      </c>
      <c r="H54">
        <v>179.7</v>
      </c>
      <c r="I54">
        <v>251.12304377555799</v>
      </c>
      <c r="J54">
        <v>179.7</v>
      </c>
      <c r="K54">
        <v>60.739607334136899</v>
      </c>
      <c r="L54">
        <f t="shared" si="21"/>
        <v>60.739607334136899</v>
      </c>
      <c r="M54">
        <v>179.7</v>
      </c>
      <c r="N54">
        <f t="shared" si="22"/>
        <v>179.7</v>
      </c>
      <c r="O54">
        <f t="shared" si="0"/>
        <v>1</v>
      </c>
      <c r="P54">
        <f t="shared" si="23"/>
        <v>1</v>
      </c>
      <c r="Q54">
        <f t="shared" si="1"/>
        <v>1</v>
      </c>
      <c r="R54">
        <f t="shared" si="24"/>
        <v>1</v>
      </c>
      <c r="S54" s="5">
        <f t="shared" si="2"/>
        <v>0</v>
      </c>
      <c r="T54" s="5">
        <f t="shared" si="25"/>
        <v>0</v>
      </c>
      <c r="U54" s="5">
        <f t="shared" si="26"/>
        <v>0</v>
      </c>
      <c r="V54">
        <v>176.3</v>
      </c>
      <c r="W54" s="11">
        <v>40.425454378128002</v>
      </c>
      <c r="X54" s="11">
        <f t="shared" si="27"/>
        <v>40.425454378128002</v>
      </c>
      <c r="Y54">
        <f t="shared" si="3"/>
        <v>179.7</v>
      </c>
      <c r="Z54" s="5">
        <f t="shared" si="28"/>
        <v>1.8920422927100597E-2</v>
      </c>
      <c r="AA54" s="5">
        <f t="shared" si="29"/>
        <v>0</v>
      </c>
      <c r="AB54">
        <f t="shared" si="4"/>
        <v>1</v>
      </c>
      <c r="AC54">
        <f t="shared" si="5"/>
        <v>0</v>
      </c>
      <c r="AD54">
        <f t="shared" si="30"/>
        <v>179.7</v>
      </c>
      <c r="AE54" s="5">
        <f t="shared" si="31"/>
        <v>0</v>
      </c>
      <c r="AF54" s="5">
        <f t="shared" si="32"/>
        <v>0</v>
      </c>
      <c r="AG54" s="5">
        <f t="shared" si="33"/>
        <v>1.8920422927100597E-2</v>
      </c>
      <c r="AH54" s="5">
        <f t="shared" si="34"/>
        <v>0</v>
      </c>
      <c r="AI54">
        <f t="shared" si="35"/>
        <v>1</v>
      </c>
      <c r="AJ54">
        <f t="shared" si="36"/>
        <v>1</v>
      </c>
      <c r="AK54">
        <f t="shared" si="37"/>
        <v>1</v>
      </c>
      <c r="AL54">
        <f t="shared" si="38"/>
        <v>0</v>
      </c>
      <c r="AM54">
        <v>60</v>
      </c>
      <c r="AN54">
        <v>179.3</v>
      </c>
      <c r="AO54">
        <v>60</v>
      </c>
      <c r="AP54">
        <v>177.9</v>
      </c>
      <c r="AQ54" s="5">
        <f t="shared" si="6"/>
        <v>2.2259321090705468E-3</v>
      </c>
      <c r="AR54" s="5">
        <f t="shared" si="7"/>
        <v>1.0016694490817936E-2</v>
      </c>
      <c r="AS54" t="str">
        <f t="shared" si="39"/>
        <v>Bias</v>
      </c>
      <c r="AT54">
        <f t="shared" si="8"/>
        <v>179.7</v>
      </c>
      <c r="AU54">
        <f t="shared" si="9"/>
        <v>1</v>
      </c>
      <c r="AV54">
        <f t="shared" si="40"/>
        <v>0</v>
      </c>
      <c r="AW54" s="5">
        <f t="shared" si="10"/>
        <v>0</v>
      </c>
      <c r="AX54" s="5">
        <f t="shared" si="41"/>
        <v>2.2259321090705468E-3</v>
      </c>
      <c r="AY54">
        <f t="shared" si="11"/>
        <v>179.3</v>
      </c>
      <c r="AZ54" s="5">
        <f t="shared" si="42"/>
        <v>0</v>
      </c>
      <c r="BA54" s="5">
        <f t="shared" si="12"/>
        <v>1.6731734523145567E-2</v>
      </c>
      <c r="BB54" s="19">
        <v>1</v>
      </c>
      <c r="BC54" s="19">
        <f t="shared" si="43"/>
        <v>61</v>
      </c>
      <c r="BD54">
        <v>179.7</v>
      </c>
      <c r="BE54" s="5">
        <f t="shared" si="44"/>
        <v>2.2259321090705468E-3</v>
      </c>
      <c r="BF54">
        <f t="shared" si="45"/>
        <v>179.7</v>
      </c>
      <c r="BG54">
        <f t="shared" si="46"/>
        <v>1</v>
      </c>
      <c r="BH54">
        <f t="shared" si="13"/>
        <v>1</v>
      </c>
      <c r="BI54">
        <f t="shared" si="14"/>
        <v>0</v>
      </c>
      <c r="BJ54">
        <f t="shared" si="15"/>
        <v>0</v>
      </c>
      <c r="BK54">
        <f t="shared" si="47"/>
        <v>1</v>
      </c>
      <c r="BL54" s="5">
        <f t="shared" si="48"/>
        <v>0</v>
      </c>
      <c r="BM54" s="5">
        <f t="shared" si="16"/>
        <v>0</v>
      </c>
      <c r="BN54" s="5">
        <f t="shared" si="17"/>
        <v>1.8920422927100597E-2</v>
      </c>
      <c r="BO54" s="5">
        <f t="shared" si="18"/>
        <v>2.2259321090705468E-3</v>
      </c>
      <c r="BP54" s="5">
        <f t="shared" si="49"/>
        <v>0</v>
      </c>
    </row>
    <row r="55" spans="1:68" hidden="1" x14ac:dyDescent="0.3">
      <c r="A55" t="s">
        <v>50</v>
      </c>
      <c r="B55" t="s">
        <v>107</v>
      </c>
      <c r="C55">
        <v>150</v>
      </c>
      <c r="D55">
        <f t="shared" si="19"/>
        <v>2</v>
      </c>
      <c r="F55">
        <v>542.71404886245705</v>
      </c>
      <c r="G55">
        <f t="shared" si="50"/>
        <v>542.71404886245705</v>
      </c>
      <c r="H55">
        <v>167</v>
      </c>
      <c r="I55">
        <v>600.31561660766602</v>
      </c>
      <c r="J55">
        <v>166.9</v>
      </c>
      <c r="K55">
        <v>158.717569112777</v>
      </c>
      <c r="L55">
        <f t="shared" si="21"/>
        <v>158.717569112777</v>
      </c>
      <c r="M55">
        <v>167</v>
      </c>
      <c r="N55">
        <f t="shared" si="22"/>
        <v>167</v>
      </c>
      <c r="O55">
        <f t="shared" si="0"/>
        <v>1</v>
      </c>
      <c r="P55">
        <f t="shared" si="23"/>
        <v>0</v>
      </c>
      <c r="Q55">
        <f t="shared" si="1"/>
        <v>1</v>
      </c>
      <c r="R55">
        <f t="shared" si="24"/>
        <v>0</v>
      </c>
      <c r="S55" s="5">
        <f t="shared" si="2"/>
        <v>0</v>
      </c>
      <c r="T55" s="5">
        <f t="shared" si="25"/>
        <v>-5.9880239520954679E-4</v>
      </c>
      <c r="U55" s="5">
        <f t="shared" si="26"/>
        <v>0</v>
      </c>
      <c r="V55">
        <v>163.9</v>
      </c>
      <c r="W55" s="11">
        <v>37.393687963485696</v>
      </c>
      <c r="X55" s="11">
        <f t="shared" si="27"/>
        <v>37.393687963485696</v>
      </c>
      <c r="Y55">
        <f t="shared" si="3"/>
        <v>167</v>
      </c>
      <c r="Z55" s="5">
        <f t="shared" si="28"/>
        <v>1.8562874251496973E-2</v>
      </c>
      <c r="AA55" s="5">
        <f t="shared" si="29"/>
        <v>0</v>
      </c>
      <c r="AB55">
        <f t="shared" si="4"/>
        <v>1</v>
      </c>
      <c r="AC55">
        <f t="shared" si="5"/>
        <v>0</v>
      </c>
      <c r="AD55">
        <f t="shared" si="30"/>
        <v>167</v>
      </c>
      <c r="AE55" s="5">
        <f t="shared" si="31"/>
        <v>0</v>
      </c>
      <c r="AF55" s="5">
        <f t="shared" si="32"/>
        <v>5.9880239520954679E-4</v>
      </c>
      <c r="AG55" s="5">
        <f t="shared" si="33"/>
        <v>1.8562874251496973E-2</v>
      </c>
      <c r="AH55" s="5">
        <f t="shared" si="34"/>
        <v>0</v>
      </c>
      <c r="AI55">
        <f t="shared" si="35"/>
        <v>1</v>
      </c>
      <c r="AJ55">
        <f t="shared" si="36"/>
        <v>0</v>
      </c>
      <c r="AK55">
        <f t="shared" si="37"/>
        <v>1</v>
      </c>
      <c r="AL55">
        <f t="shared" si="38"/>
        <v>0</v>
      </c>
      <c r="AM55">
        <v>60</v>
      </c>
      <c r="AN55">
        <v>165.5</v>
      </c>
      <c r="AO55">
        <v>60</v>
      </c>
      <c r="AP55">
        <v>165.1</v>
      </c>
      <c r="AQ55" s="5">
        <f t="shared" si="6"/>
        <v>8.9820359281437123E-3</v>
      </c>
      <c r="AR55" s="5">
        <f t="shared" si="7"/>
        <v>1.1377245508982069E-2</v>
      </c>
      <c r="AS55" t="str">
        <f t="shared" si="39"/>
        <v>Bias</v>
      </c>
      <c r="AT55">
        <f t="shared" si="8"/>
        <v>167</v>
      </c>
      <c r="AU55">
        <f t="shared" si="9"/>
        <v>1</v>
      </c>
      <c r="AV55">
        <f t="shared" si="40"/>
        <v>0</v>
      </c>
      <c r="AW55" s="5">
        <f t="shared" si="10"/>
        <v>0</v>
      </c>
      <c r="AX55" s="5">
        <f t="shared" si="41"/>
        <v>8.9820359281437123E-3</v>
      </c>
      <c r="AY55">
        <f t="shared" si="11"/>
        <v>165.5</v>
      </c>
      <c r="AZ55" s="5">
        <f t="shared" si="42"/>
        <v>0</v>
      </c>
      <c r="BA55" s="5">
        <f t="shared" si="12"/>
        <v>9.6676737160120499E-3</v>
      </c>
      <c r="BB55" s="19">
        <v>4</v>
      </c>
      <c r="BC55" s="19">
        <f t="shared" si="43"/>
        <v>64</v>
      </c>
      <c r="BD55">
        <v>166.8</v>
      </c>
      <c r="BE55" s="5">
        <f t="shared" si="44"/>
        <v>7.7937649880096601E-3</v>
      </c>
      <c r="BF55">
        <f t="shared" si="45"/>
        <v>167</v>
      </c>
      <c r="BG55">
        <f t="shared" si="46"/>
        <v>1</v>
      </c>
      <c r="BH55">
        <f t="shared" si="13"/>
        <v>1</v>
      </c>
      <c r="BI55">
        <f t="shared" si="14"/>
        <v>0</v>
      </c>
      <c r="BJ55">
        <f t="shared" si="15"/>
        <v>0</v>
      </c>
      <c r="BK55">
        <f t="shared" si="47"/>
        <v>0</v>
      </c>
      <c r="BL55" s="5">
        <f t="shared" si="48"/>
        <v>0</v>
      </c>
      <c r="BM55" s="5">
        <f t="shared" si="16"/>
        <v>0</v>
      </c>
      <c r="BN55" s="5">
        <f t="shared" si="17"/>
        <v>1.8562874251496973E-2</v>
      </c>
      <c r="BO55" s="5">
        <f t="shared" si="18"/>
        <v>8.9820359281437123E-3</v>
      </c>
      <c r="BP55" s="5">
        <f t="shared" si="49"/>
        <v>1.1976047904190936E-3</v>
      </c>
    </row>
    <row r="56" spans="1:68" hidden="1" x14ac:dyDescent="0.3">
      <c r="A56" t="s">
        <v>50</v>
      </c>
      <c r="B56" t="s">
        <v>108</v>
      </c>
      <c r="C56">
        <v>150</v>
      </c>
      <c r="D56">
        <f t="shared" si="19"/>
        <v>5</v>
      </c>
      <c r="F56">
        <v>600.38876461982704</v>
      </c>
      <c r="G56">
        <f t="shared" si="50"/>
        <v>600</v>
      </c>
      <c r="H56">
        <v>201.5</v>
      </c>
      <c r="I56">
        <v>600.51609396934498</v>
      </c>
      <c r="J56">
        <v>201.5</v>
      </c>
      <c r="K56">
        <v>549.58041787147499</v>
      </c>
      <c r="L56">
        <f t="shared" si="21"/>
        <v>549.58041787147499</v>
      </c>
      <c r="M56">
        <v>201.8</v>
      </c>
      <c r="N56">
        <f t="shared" si="22"/>
        <v>201.8</v>
      </c>
      <c r="O56">
        <f t="shared" si="0"/>
        <v>0</v>
      </c>
      <c r="P56">
        <f t="shared" si="23"/>
        <v>0</v>
      </c>
      <c r="Q56">
        <f t="shared" si="1"/>
        <v>0</v>
      </c>
      <c r="R56">
        <f t="shared" si="24"/>
        <v>0</v>
      </c>
      <c r="S56" s="5">
        <f t="shared" si="2"/>
        <v>-1.4866204162537729E-3</v>
      </c>
      <c r="T56" s="5">
        <f t="shared" si="25"/>
        <v>-1.4866204162537729E-3</v>
      </c>
      <c r="U56" s="5">
        <f t="shared" si="26"/>
        <v>0</v>
      </c>
      <c r="V56">
        <v>199.2</v>
      </c>
      <c r="W56" s="11">
        <v>17.600625038146902</v>
      </c>
      <c r="X56" s="11">
        <f t="shared" si="27"/>
        <v>17.600625038146902</v>
      </c>
      <c r="Y56">
        <f t="shared" si="3"/>
        <v>201.5</v>
      </c>
      <c r="Z56" s="5">
        <f t="shared" si="28"/>
        <v>1.1414392059553406E-2</v>
      </c>
      <c r="AA56" s="5">
        <f t="shared" si="29"/>
        <v>0</v>
      </c>
      <c r="AB56">
        <f t="shared" si="4"/>
        <v>1</v>
      </c>
      <c r="AC56">
        <f t="shared" si="5"/>
        <v>0</v>
      </c>
      <c r="AD56">
        <f t="shared" si="30"/>
        <v>201.8</v>
      </c>
      <c r="AE56" s="5">
        <f t="shared" si="31"/>
        <v>1.4866204162537729E-3</v>
      </c>
      <c r="AF56" s="5">
        <f t="shared" si="32"/>
        <v>1.4866204162537729E-3</v>
      </c>
      <c r="AG56" s="5">
        <f t="shared" si="33"/>
        <v>1.2884043607532323E-2</v>
      </c>
      <c r="AH56" s="5">
        <f t="shared" si="34"/>
        <v>0</v>
      </c>
      <c r="AI56">
        <f t="shared" si="35"/>
        <v>0</v>
      </c>
      <c r="AJ56">
        <f t="shared" si="36"/>
        <v>0</v>
      </c>
      <c r="AK56">
        <f t="shared" si="37"/>
        <v>1</v>
      </c>
      <c r="AL56">
        <f t="shared" si="38"/>
        <v>0</v>
      </c>
      <c r="AM56">
        <v>60</v>
      </c>
      <c r="AN56">
        <v>199.8</v>
      </c>
      <c r="AO56">
        <v>60</v>
      </c>
      <c r="AP56">
        <v>198.7</v>
      </c>
      <c r="AQ56" s="5">
        <f t="shared" si="6"/>
        <v>9.9108027750247768E-3</v>
      </c>
      <c r="AR56" s="5">
        <f t="shared" si="7"/>
        <v>1.5361744301288517E-2</v>
      </c>
      <c r="AS56" t="str">
        <f t="shared" si="39"/>
        <v>Bias</v>
      </c>
      <c r="AT56">
        <f t="shared" si="8"/>
        <v>201.5</v>
      </c>
      <c r="AU56">
        <f t="shared" si="9"/>
        <v>1</v>
      </c>
      <c r="AV56">
        <f t="shared" si="40"/>
        <v>0</v>
      </c>
      <c r="AW56" s="5">
        <f t="shared" si="10"/>
        <v>0</v>
      </c>
      <c r="AX56" s="5">
        <f t="shared" si="41"/>
        <v>8.4367245657567674E-3</v>
      </c>
      <c r="AY56">
        <f t="shared" si="11"/>
        <v>199.8</v>
      </c>
      <c r="AZ56" s="5">
        <f t="shared" si="42"/>
        <v>0</v>
      </c>
      <c r="BA56" s="5">
        <f t="shared" si="12"/>
        <v>3.0030030030031166E-3</v>
      </c>
      <c r="BB56" s="19">
        <v>14</v>
      </c>
      <c r="BC56" s="19">
        <f t="shared" si="43"/>
        <v>74</v>
      </c>
      <c r="BD56">
        <v>201.2</v>
      </c>
      <c r="BE56" s="5">
        <f t="shared" si="44"/>
        <v>6.9582504970177803E-3</v>
      </c>
      <c r="BF56">
        <f t="shared" si="45"/>
        <v>201.8</v>
      </c>
      <c r="BG56">
        <f t="shared" si="46"/>
        <v>1</v>
      </c>
      <c r="BH56">
        <f t="shared" si="13"/>
        <v>0</v>
      </c>
      <c r="BI56">
        <f t="shared" si="14"/>
        <v>0</v>
      </c>
      <c r="BJ56">
        <f t="shared" si="15"/>
        <v>0</v>
      </c>
      <c r="BK56">
        <f t="shared" si="47"/>
        <v>0</v>
      </c>
      <c r="BL56" s="5">
        <f t="shared" si="48"/>
        <v>0</v>
      </c>
      <c r="BM56" s="5">
        <f t="shared" si="16"/>
        <v>1.4866204162537729E-3</v>
      </c>
      <c r="BN56" s="5">
        <f t="shared" si="17"/>
        <v>1.2884043607532323E-2</v>
      </c>
      <c r="BO56" s="5">
        <f t="shared" si="18"/>
        <v>9.9108027750247768E-3</v>
      </c>
      <c r="BP56" s="5">
        <f t="shared" si="49"/>
        <v>2.9732408325075458E-3</v>
      </c>
    </row>
    <row r="57" spans="1:68" hidden="1" x14ac:dyDescent="0.3">
      <c r="A57" t="s">
        <v>50</v>
      </c>
      <c r="B57" t="s">
        <v>109</v>
      </c>
      <c r="C57">
        <v>150</v>
      </c>
      <c r="D57">
        <f t="shared" si="19"/>
        <v>5</v>
      </c>
      <c r="F57">
        <v>600.35157203674305</v>
      </c>
      <c r="G57">
        <f t="shared" si="50"/>
        <v>600</v>
      </c>
      <c r="H57">
        <v>188.4</v>
      </c>
      <c r="I57">
        <v>600.465415477752</v>
      </c>
      <c r="J57">
        <v>188.1</v>
      </c>
      <c r="K57">
        <v>601.30780839919998</v>
      </c>
      <c r="L57">
        <f t="shared" si="21"/>
        <v>600</v>
      </c>
      <c r="M57">
        <v>188.6</v>
      </c>
      <c r="N57">
        <f t="shared" si="22"/>
        <v>188.6</v>
      </c>
      <c r="O57">
        <f t="shared" si="0"/>
        <v>0</v>
      </c>
      <c r="P57">
        <f t="shared" si="23"/>
        <v>0</v>
      </c>
      <c r="Q57">
        <f t="shared" si="1"/>
        <v>0</v>
      </c>
      <c r="R57">
        <f t="shared" si="24"/>
        <v>0</v>
      </c>
      <c r="S57" s="5">
        <f t="shared" si="2"/>
        <v>-1.0604453870625061E-3</v>
      </c>
      <c r="T57" s="5">
        <f t="shared" si="25"/>
        <v>-2.6511134676564158E-3</v>
      </c>
      <c r="U57" s="5">
        <f t="shared" si="26"/>
        <v>0</v>
      </c>
      <c r="V57">
        <v>181.2</v>
      </c>
      <c r="W57" s="11">
        <v>58.907133579254101</v>
      </c>
      <c r="X57" s="11">
        <f t="shared" si="27"/>
        <v>58.907133579254101</v>
      </c>
      <c r="Y57">
        <f t="shared" si="3"/>
        <v>188.4</v>
      </c>
      <c r="Z57" s="5">
        <f t="shared" si="28"/>
        <v>3.8216560509554229E-2</v>
      </c>
      <c r="AA57" s="5">
        <f t="shared" si="29"/>
        <v>0</v>
      </c>
      <c r="AB57">
        <f t="shared" si="4"/>
        <v>1</v>
      </c>
      <c r="AC57">
        <f t="shared" si="5"/>
        <v>0</v>
      </c>
      <c r="AD57">
        <f t="shared" si="30"/>
        <v>188.6</v>
      </c>
      <c r="AE57" s="5">
        <f t="shared" si="31"/>
        <v>1.0604453870625061E-3</v>
      </c>
      <c r="AF57" s="5">
        <f t="shared" si="32"/>
        <v>2.6511134676564158E-3</v>
      </c>
      <c r="AG57" s="5">
        <f t="shared" si="33"/>
        <v>3.9236479321314986E-2</v>
      </c>
      <c r="AH57" s="5">
        <f t="shared" si="34"/>
        <v>0</v>
      </c>
      <c r="AI57">
        <f t="shared" si="35"/>
        <v>0</v>
      </c>
      <c r="AJ57">
        <f t="shared" si="36"/>
        <v>0</v>
      </c>
      <c r="AK57">
        <f t="shared" si="37"/>
        <v>1</v>
      </c>
      <c r="AL57">
        <f t="shared" si="38"/>
        <v>0</v>
      </c>
      <c r="AM57">
        <v>60</v>
      </c>
      <c r="AN57">
        <v>185.8</v>
      </c>
      <c r="AO57">
        <v>60</v>
      </c>
      <c r="AP57">
        <v>184.9</v>
      </c>
      <c r="AQ57" s="5">
        <f t="shared" si="6"/>
        <v>1.4846235418875838E-2</v>
      </c>
      <c r="AR57" s="5">
        <f t="shared" si="7"/>
        <v>1.9618239660657417E-2</v>
      </c>
      <c r="AS57" t="str">
        <f t="shared" si="39"/>
        <v>Bias</v>
      </c>
      <c r="AT57">
        <f t="shared" si="8"/>
        <v>188.4</v>
      </c>
      <c r="AU57">
        <f t="shared" si="9"/>
        <v>1</v>
      </c>
      <c r="AV57">
        <f t="shared" si="40"/>
        <v>0</v>
      </c>
      <c r="AW57" s="5">
        <f t="shared" si="10"/>
        <v>0</v>
      </c>
      <c r="AX57" s="5">
        <f t="shared" si="41"/>
        <v>1.3800424628450075E-2</v>
      </c>
      <c r="AY57">
        <f t="shared" si="11"/>
        <v>185.8</v>
      </c>
      <c r="AZ57" s="5">
        <f t="shared" si="42"/>
        <v>0</v>
      </c>
      <c r="BA57" s="5">
        <f t="shared" si="12"/>
        <v>2.4757804090419926E-2</v>
      </c>
      <c r="BB57" s="19">
        <v>120</v>
      </c>
      <c r="BC57" s="19">
        <f t="shared" si="43"/>
        <v>180</v>
      </c>
      <c r="BD57">
        <v>188.5</v>
      </c>
      <c r="BE57" s="5">
        <f t="shared" si="44"/>
        <v>1.4323607427055643E-2</v>
      </c>
      <c r="BF57">
        <f t="shared" si="45"/>
        <v>188.6</v>
      </c>
      <c r="BG57">
        <f t="shared" si="46"/>
        <v>1</v>
      </c>
      <c r="BH57">
        <f t="shared" si="13"/>
        <v>0</v>
      </c>
      <c r="BI57">
        <f t="shared" si="14"/>
        <v>0</v>
      </c>
      <c r="BJ57">
        <f t="shared" si="15"/>
        <v>0</v>
      </c>
      <c r="BK57">
        <f t="shared" si="47"/>
        <v>0</v>
      </c>
      <c r="BL57" s="5">
        <f t="shared" si="48"/>
        <v>0</v>
      </c>
      <c r="BM57" s="5">
        <f t="shared" si="16"/>
        <v>1.0604453870625061E-3</v>
      </c>
      <c r="BN57" s="5">
        <f t="shared" si="17"/>
        <v>3.9236479321314986E-2</v>
      </c>
      <c r="BO57" s="5">
        <f t="shared" si="18"/>
        <v>1.4846235418875838E-2</v>
      </c>
      <c r="BP57" s="5">
        <f t="shared" si="49"/>
        <v>5.3022269353125305E-4</v>
      </c>
    </row>
    <row r="58" spans="1:68" hidden="1" x14ac:dyDescent="0.3">
      <c r="A58" t="s">
        <v>50</v>
      </c>
      <c r="B58" t="s">
        <v>110</v>
      </c>
      <c r="C58">
        <v>150</v>
      </c>
      <c r="D58">
        <f t="shared" si="19"/>
        <v>2</v>
      </c>
      <c r="F58">
        <v>173.74854731559699</v>
      </c>
      <c r="G58">
        <f t="shared" si="50"/>
        <v>173.74854731559699</v>
      </c>
      <c r="H58">
        <v>121.3</v>
      </c>
      <c r="I58">
        <v>174.89921712875301</v>
      </c>
      <c r="J58">
        <v>121.3</v>
      </c>
      <c r="K58">
        <v>47.384726047515798</v>
      </c>
      <c r="L58">
        <f t="shared" si="21"/>
        <v>47.384726047515798</v>
      </c>
      <c r="M58">
        <v>121.1</v>
      </c>
      <c r="N58">
        <f t="shared" si="22"/>
        <v>121.3</v>
      </c>
      <c r="O58">
        <f t="shared" si="0"/>
        <v>1</v>
      </c>
      <c r="P58">
        <f t="shared" si="23"/>
        <v>1</v>
      </c>
      <c r="Q58">
        <f t="shared" si="1"/>
        <v>1</v>
      </c>
      <c r="R58">
        <f t="shared" si="24"/>
        <v>1</v>
      </c>
      <c r="S58" s="5">
        <f t="shared" si="2"/>
        <v>0</v>
      </c>
      <c r="T58" s="5">
        <f t="shared" si="25"/>
        <v>0</v>
      </c>
      <c r="U58" s="5">
        <f t="shared" si="26"/>
        <v>-1.6488046166529501E-3</v>
      </c>
      <c r="V58">
        <v>121.3</v>
      </c>
      <c r="W58" s="11">
        <v>27.674622535705499</v>
      </c>
      <c r="X58" s="11">
        <f t="shared" si="27"/>
        <v>27.674622535705499</v>
      </c>
      <c r="Y58">
        <f t="shared" si="3"/>
        <v>121.3</v>
      </c>
      <c r="Z58" s="5">
        <f t="shared" si="28"/>
        <v>0</v>
      </c>
      <c r="AA58" s="5">
        <f t="shared" si="29"/>
        <v>0</v>
      </c>
      <c r="AB58">
        <f t="shared" si="4"/>
        <v>1</v>
      </c>
      <c r="AC58">
        <f t="shared" si="5"/>
        <v>1</v>
      </c>
      <c r="AD58">
        <f t="shared" si="30"/>
        <v>121.3</v>
      </c>
      <c r="AE58" s="5">
        <f t="shared" si="31"/>
        <v>0</v>
      </c>
      <c r="AF58" s="5">
        <f t="shared" si="32"/>
        <v>0</v>
      </c>
      <c r="AG58" s="5">
        <f t="shared" si="33"/>
        <v>0</v>
      </c>
      <c r="AH58" s="5">
        <f t="shared" si="34"/>
        <v>1.6488046166529501E-3</v>
      </c>
      <c r="AI58">
        <f t="shared" si="35"/>
        <v>1</v>
      </c>
      <c r="AJ58">
        <f t="shared" si="36"/>
        <v>1</v>
      </c>
      <c r="AK58">
        <f t="shared" si="37"/>
        <v>0</v>
      </c>
      <c r="AL58">
        <f t="shared" si="38"/>
        <v>1</v>
      </c>
      <c r="AM58">
        <v>60</v>
      </c>
      <c r="AN58">
        <v>120.3</v>
      </c>
      <c r="AO58">
        <v>60</v>
      </c>
      <c r="AP58">
        <v>120.1</v>
      </c>
      <c r="AQ58" s="5">
        <f t="shared" si="6"/>
        <v>8.2440230832646327E-3</v>
      </c>
      <c r="AR58" s="5">
        <f t="shared" si="7"/>
        <v>9.8928276999175838E-3</v>
      </c>
      <c r="AS58" t="str">
        <f t="shared" si="39"/>
        <v>Bias</v>
      </c>
      <c r="AT58">
        <f t="shared" si="8"/>
        <v>121.3</v>
      </c>
      <c r="AU58">
        <f t="shared" si="9"/>
        <v>1</v>
      </c>
      <c r="AV58">
        <f t="shared" si="40"/>
        <v>0</v>
      </c>
      <c r="AW58" s="5">
        <f t="shared" si="10"/>
        <v>0</v>
      </c>
      <c r="AX58" s="5">
        <f t="shared" si="41"/>
        <v>8.2440230832646327E-3</v>
      </c>
      <c r="AY58">
        <f t="shared" si="11"/>
        <v>121.3</v>
      </c>
      <c r="AZ58" s="5">
        <f t="shared" si="42"/>
        <v>8.2440230832646327E-3</v>
      </c>
      <c r="BA58" s="5">
        <f t="shared" si="12"/>
        <v>0</v>
      </c>
      <c r="BB58" s="19">
        <v>120</v>
      </c>
      <c r="BC58" s="19">
        <f t="shared" si="43"/>
        <v>180</v>
      </c>
      <c r="BD58">
        <v>121.3</v>
      </c>
      <c r="BE58" s="5">
        <f t="shared" si="44"/>
        <v>8.2440230832646327E-3</v>
      </c>
      <c r="BF58">
        <f t="shared" si="45"/>
        <v>121.3</v>
      </c>
      <c r="BG58">
        <f t="shared" si="46"/>
        <v>0</v>
      </c>
      <c r="BH58">
        <f t="shared" si="13"/>
        <v>1</v>
      </c>
      <c r="BI58">
        <f t="shared" si="14"/>
        <v>1</v>
      </c>
      <c r="BJ58">
        <f t="shared" si="15"/>
        <v>0</v>
      </c>
      <c r="BK58">
        <f t="shared" si="47"/>
        <v>1</v>
      </c>
      <c r="BL58" s="5">
        <f t="shared" si="48"/>
        <v>1.6488046166529501E-3</v>
      </c>
      <c r="BM58" s="5">
        <f t="shared" si="16"/>
        <v>0</v>
      </c>
      <c r="BN58" s="5">
        <f t="shared" si="17"/>
        <v>0</v>
      </c>
      <c r="BO58" s="5">
        <f t="shared" si="18"/>
        <v>8.2440230832646327E-3</v>
      </c>
      <c r="BP58" s="5">
        <f t="shared" si="49"/>
        <v>0</v>
      </c>
    </row>
    <row r="59" spans="1:68" hidden="1" x14ac:dyDescent="0.3">
      <c r="A59" t="s">
        <v>50</v>
      </c>
      <c r="B59" t="s">
        <v>111</v>
      </c>
      <c r="C59">
        <v>150</v>
      </c>
      <c r="D59">
        <f t="shared" si="19"/>
        <v>2</v>
      </c>
      <c r="F59">
        <v>156.33955049514699</v>
      </c>
      <c r="G59">
        <f t="shared" si="50"/>
        <v>156.33955049514699</v>
      </c>
      <c r="H59">
        <v>112</v>
      </c>
      <c r="I59">
        <v>293.29822683334299</v>
      </c>
      <c r="J59">
        <v>112</v>
      </c>
      <c r="K59">
        <v>63.174954414367598</v>
      </c>
      <c r="L59">
        <f t="shared" si="21"/>
        <v>63.174954414367598</v>
      </c>
      <c r="M59">
        <v>112</v>
      </c>
      <c r="N59">
        <f t="shared" si="22"/>
        <v>112</v>
      </c>
      <c r="O59">
        <f t="shared" si="0"/>
        <v>1</v>
      </c>
      <c r="P59">
        <f t="shared" si="23"/>
        <v>1</v>
      </c>
      <c r="Q59">
        <f t="shared" si="1"/>
        <v>1</v>
      </c>
      <c r="R59">
        <f t="shared" si="24"/>
        <v>1</v>
      </c>
      <c r="S59" s="5">
        <f t="shared" si="2"/>
        <v>0</v>
      </c>
      <c r="T59" s="5">
        <f t="shared" si="25"/>
        <v>0</v>
      </c>
      <c r="U59" s="5">
        <f t="shared" si="26"/>
        <v>0</v>
      </c>
      <c r="V59">
        <v>109.9</v>
      </c>
      <c r="W59" s="11">
        <v>34.263814687728797</v>
      </c>
      <c r="X59" s="11">
        <f t="shared" si="27"/>
        <v>34.263814687728797</v>
      </c>
      <c r="Y59">
        <f t="shared" si="3"/>
        <v>112</v>
      </c>
      <c r="Z59" s="5">
        <f t="shared" si="28"/>
        <v>1.8749999999999951E-2</v>
      </c>
      <c r="AA59" s="5">
        <f t="shared" si="29"/>
        <v>0</v>
      </c>
      <c r="AB59">
        <f t="shared" si="4"/>
        <v>1</v>
      </c>
      <c r="AC59">
        <f t="shared" si="5"/>
        <v>0</v>
      </c>
      <c r="AD59">
        <f t="shared" si="30"/>
        <v>112</v>
      </c>
      <c r="AE59" s="5">
        <f t="shared" si="31"/>
        <v>0</v>
      </c>
      <c r="AF59" s="5">
        <f t="shared" si="32"/>
        <v>0</v>
      </c>
      <c r="AG59" s="5">
        <f t="shared" si="33"/>
        <v>1.8749999999999951E-2</v>
      </c>
      <c r="AH59" s="5">
        <f t="shared" si="34"/>
        <v>0</v>
      </c>
      <c r="AI59">
        <f t="shared" si="35"/>
        <v>1</v>
      </c>
      <c r="AJ59">
        <f t="shared" si="36"/>
        <v>1</v>
      </c>
      <c r="AK59">
        <f t="shared" si="37"/>
        <v>1</v>
      </c>
      <c r="AL59">
        <f t="shared" si="38"/>
        <v>0</v>
      </c>
      <c r="AM59">
        <v>60</v>
      </c>
      <c r="AN59">
        <v>109.8</v>
      </c>
      <c r="AO59">
        <v>60</v>
      </c>
      <c r="AP59">
        <v>109.3</v>
      </c>
      <c r="AQ59" s="5">
        <f t="shared" si="6"/>
        <v>1.9642857142857167E-2</v>
      </c>
      <c r="AR59" s="5">
        <f t="shared" si="7"/>
        <v>2.4107142857142883E-2</v>
      </c>
      <c r="AS59" t="str">
        <f t="shared" si="39"/>
        <v>Bias</v>
      </c>
      <c r="AT59">
        <f t="shared" si="8"/>
        <v>112</v>
      </c>
      <c r="AU59">
        <f t="shared" si="9"/>
        <v>1</v>
      </c>
      <c r="AV59">
        <f t="shared" si="40"/>
        <v>0</v>
      </c>
      <c r="AW59" s="5">
        <f t="shared" si="10"/>
        <v>0</v>
      </c>
      <c r="AX59" s="5">
        <f t="shared" si="41"/>
        <v>1.9642857142857167E-2</v>
      </c>
      <c r="AY59">
        <f t="shared" si="11"/>
        <v>109.9</v>
      </c>
      <c r="AZ59" s="5">
        <f t="shared" si="42"/>
        <v>9.0991810737041422E-4</v>
      </c>
      <c r="BA59" s="5">
        <f t="shared" si="12"/>
        <v>0</v>
      </c>
      <c r="BB59" s="19">
        <v>120</v>
      </c>
      <c r="BC59" s="19">
        <f t="shared" si="43"/>
        <v>180</v>
      </c>
      <c r="BD59">
        <v>111.2</v>
      </c>
      <c r="BE59" s="5">
        <f t="shared" si="44"/>
        <v>1.2589928057554007E-2</v>
      </c>
      <c r="BF59">
        <f t="shared" si="45"/>
        <v>112</v>
      </c>
      <c r="BG59">
        <f t="shared" si="46"/>
        <v>1</v>
      </c>
      <c r="BH59">
        <f t="shared" si="13"/>
        <v>1</v>
      </c>
      <c r="BI59">
        <f t="shared" si="14"/>
        <v>0</v>
      </c>
      <c r="BJ59">
        <f t="shared" si="15"/>
        <v>0</v>
      </c>
      <c r="BK59">
        <f t="shared" si="47"/>
        <v>0</v>
      </c>
      <c r="BL59" s="5">
        <f t="shared" si="48"/>
        <v>0</v>
      </c>
      <c r="BM59" s="5">
        <f t="shared" si="16"/>
        <v>0</v>
      </c>
      <c r="BN59" s="5">
        <f t="shared" si="17"/>
        <v>1.8749999999999951E-2</v>
      </c>
      <c r="BO59" s="5">
        <f t="shared" si="18"/>
        <v>1.9642857142857167E-2</v>
      </c>
      <c r="BP59" s="5">
        <f t="shared" si="49"/>
        <v>7.1428571428571175E-3</v>
      </c>
    </row>
    <row r="60" spans="1:68" hidden="1" x14ac:dyDescent="0.3">
      <c r="A60" t="s">
        <v>50</v>
      </c>
      <c r="B60" t="s">
        <v>112</v>
      </c>
      <c r="C60">
        <v>150</v>
      </c>
      <c r="D60">
        <f t="shared" si="19"/>
        <v>5</v>
      </c>
      <c r="F60">
        <v>600.40108990669205</v>
      </c>
      <c r="G60">
        <f t="shared" si="50"/>
        <v>600</v>
      </c>
      <c r="H60">
        <v>144.6</v>
      </c>
      <c r="I60">
        <v>600.67223715782097</v>
      </c>
      <c r="J60">
        <v>144.6</v>
      </c>
      <c r="K60">
        <v>478.01361989974902</v>
      </c>
      <c r="L60">
        <f t="shared" si="21"/>
        <v>478.01361989974902</v>
      </c>
      <c r="M60">
        <v>146</v>
      </c>
      <c r="N60">
        <f t="shared" si="22"/>
        <v>146</v>
      </c>
      <c r="O60">
        <f t="shared" si="0"/>
        <v>0</v>
      </c>
      <c r="P60">
        <f t="shared" si="23"/>
        <v>0</v>
      </c>
      <c r="Q60">
        <f t="shared" si="1"/>
        <v>0</v>
      </c>
      <c r="R60">
        <f t="shared" si="24"/>
        <v>0</v>
      </c>
      <c r="S60" s="5">
        <f t="shared" si="2"/>
        <v>-9.5890410958904496E-3</v>
      </c>
      <c r="T60" s="5">
        <f t="shared" si="25"/>
        <v>-9.5890410958904496E-3</v>
      </c>
      <c r="U60" s="5">
        <f t="shared" si="26"/>
        <v>0</v>
      </c>
      <c r="V60">
        <v>142.19999999999999</v>
      </c>
      <c r="W60" s="11">
        <v>27.486649274826</v>
      </c>
      <c r="X60" s="11">
        <f t="shared" si="27"/>
        <v>27.486649274826</v>
      </c>
      <c r="Y60">
        <f t="shared" si="3"/>
        <v>144.6</v>
      </c>
      <c r="Z60" s="5">
        <f t="shared" si="28"/>
        <v>1.6597510373444025E-2</v>
      </c>
      <c r="AA60" s="5">
        <f t="shared" si="29"/>
        <v>0</v>
      </c>
      <c r="AB60">
        <f t="shared" si="4"/>
        <v>1</v>
      </c>
      <c r="AC60">
        <f t="shared" si="5"/>
        <v>0</v>
      </c>
      <c r="AD60">
        <f t="shared" si="30"/>
        <v>146</v>
      </c>
      <c r="AE60" s="5">
        <f t="shared" si="31"/>
        <v>9.5890410958904496E-3</v>
      </c>
      <c r="AF60" s="5">
        <f t="shared" si="32"/>
        <v>9.5890410958904496E-3</v>
      </c>
      <c r="AG60" s="5">
        <f t="shared" si="33"/>
        <v>2.602739726027405E-2</v>
      </c>
      <c r="AH60" s="5">
        <f t="shared" si="34"/>
        <v>0</v>
      </c>
      <c r="AI60">
        <f t="shared" si="35"/>
        <v>0</v>
      </c>
      <c r="AJ60">
        <f t="shared" si="36"/>
        <v>0</v>
      </c>
      <c r="AK60">
        <f t="shared" si="37"/>
        <v>1</v>
      </c>
      <c r="AL60">
        <f t="shared" si="38"/>
        <v>0</v>
      </c>
      <c r="AM60">
        <v>60</v>
      </c>
      <c r="AN60">
        <v>142.5</v>
      </c>
      <c r="AO60">
        <v>60</v>
      </c>
      <c r="AP60">
        <v>143.1</v>
      </c>
      <c r="AQ60" s="5">
        <f t="shared" si="6"/>
        <v>2.3972602739726026E-2</v>
      </c>
      <c r="AR60" s="5">
        <f t="shared" si="7"/>
        <v>1.9863013698630177E-2</v>
      </c>
      <c r="AS60" t="str">
        <f t="shared" si="39"/>
        <v>BiasByGroup</v>
      </c>
      <c r="AT60">
        <f t="shared" si="8"/>
        <v>144.6</v>
      </c>
      <c r="AU60">
        <f t="shared" si="9"/>
        <v>1</v>
      </c>
      <c r="AV60">
        <f t="shared" si="40"/>
        <v>0</v>
      </c>
      <c r="AW60" s="5">
        <f t="shared" si="10"/>
        <v>0</v>
      </c>
      <c r="AX60" s="5">
        <f t="shared" si="41"/>
        <v>1.4522821576763446E-2</v>
      </c>
      <c r="AY60">
        <f t="shared" si="11"/>
        <v>142.5</v>
      </c>
      <c r="AZ60" s="5">
        <f t="shared" si="42"/>
        <v>0</v>
      </c>
      <c r="BA60" s="5">
        <f t="shared" si="12"/>
        <v>2.1052631578948166E-3</v>
      </c>
      <c r="BB60" s="19">
        <v>120</v>
      </c>
      <c r="BC60" s="19">
        <f t="shared" si="43"/>
        <v>180</v>
      </c>
      <c r="BD60">
        <v>146</v>
      </c>
      <c r="BE60" s="5">
        <f t="shared" si="44"/>
        <v>2.3972602739726026E-2</v>
      </c>
      <c r="BF60">
        <f t="shared" si="45"/>
        <v>146</v>
      </c>
      <c r="BG60">
        <f t="shared" si="46"/>
        <v>1</v>
      </c>
      <c r="BH60">
        <f t="shared" si="13"/>
        <v>0</v>
      </c>
      <c r="BI60">
        <f t="shared" si="14"/>
        <v>0</v>
      </c>
      <c r="BJ60">
        <f t="shared" si="15"/>
        <v>0</v>
      </c>
      <c r="BK60">
        <f t="shared" si="47"/>
        <v>1</v>
      </c>
      <c r="BL60" s="5">
        <f t="shared" si="48"/>
        <v>0</v>
      </c>
      <c r="BM60" s="5">
        <f t="shared" si="16"/>
        <v>9.5890410958904496E-3</v>
      </c>
      <c r="BN60" s="5">
        <f t="shared" si="17"/>
        <v>2.602739726027405E-2</v>
      </c>
      <c r="BO60" s="5">
        <f t="shared" si="18"/>
        <v>2.3972602739726026E-2</v>
      </c>
      <c r="BP60" s="5">
        <f t="shared" si="49"/>
        <v>0</v>
      </c>
    </row>
    <row r="61" spans="1:68" hidden="1" x14ac:dyDescent="0.3">
      <c r="A61" t="s">
        <v>50</v>
      </c>
      <c r="B61" t="s">
        <v>113</v>
      </c>
      <c r="C61">
        <v>150</v>
      </c>
      <c r="D61">
        <f t="shared" si="19"/>
        <v>5</v>
      </c>
      <c r="F61">
        <v>600.36693215370099</v>
      </c>
      <c r="G61">
        <f t="shared" si="50"/>
        <v>600</v>
      </c>
      <c r="H61">
        <v>131.80000000000001</v>
      </c>
      <c r="I61">
        <v>600.55908513069096</v>
      </c>
      <c r="J61">
        <v>131.6</v>
      </c>
      <c r="K61">
        <v>601.18087482452302</v>
      </c>
      <c r="L61">
        <f t="shared" si="21"/>
        <v>600</v>
      </c>
      <c r="M61">
        <v>131.80000000000001</v>
      </c>
      <c r="N61">
        <f t="shared" si="22"/>
        <v>131.80000000000001</v>
      </c>
      <c r="O61">
        <f t="shared" si="0"/>
        <v>1</v>
      </c>
      <c r="P61">
        <f t="shared" si="23"/>
        <v>0</v>
      </c>
      <c r="Q61">
        <f t="shared" si="1"/>
        <v>0</v>
      </c>
      <c r="R61">
        <f t="shared" si="24"/>
        <v>0</v>
      </c>
      <c r="S61" s="5">
        <f t="shared" si="2"/>
        <v>0</v>
      </c>
      <c r="T61" s="5">
        <f t="shared" si="25"/>
        <v>-1.5174506828529366E-3</v>
      </c>
      <c r="U61" s="5">
        <f t="shared" si="26"/>
        <v>0</v>
      </c>
      <c r="V61">
        <v>131.6</v>
      </c>
      <c r="W61" s="11">
        <v>63.046491384506197</v>
      </c>
      <c r="X61" s="11">
        <f t="shared" si="27"/>
        <v>63.046491384506197</v>
      </c>
      <c r="Y61">
        <f t="shared" si="3"/>
        <v>131.80000000000001</v>
      </c>
      <c r="Z61" s="5">
        <f t="shared" si="28"/>
        <v>1.5174506828529366E-3</v>
      </c>
      <c r="AA61" s="5">
        <f t="shared" si="29"/>
        <v>0</v>
      </c>
      <c r="AB61">
        <f t="shared" si="4"/>
        <v>1</v>
      </c>
      <c r="AC61">
        <f t="shared" si="5"/>
        <v>0</v>
      </c>
      <c r="AD61">
        <f t="shared" si="30"/>
        <v>131.80000000000001</v>
      </c>
      <c r="AE61" s="5">
        <f t="shared" si="31"/>
        <v>0</v>
      </c>
      <c r="AF61" s="5">
        <f t="shared" si="32"/>
        <v>1.5174506828529366E-3</v>
      </c>
      <c r="AG61" s="5">
        <f t="shared" si="33"/>
        <v>1.5174506828529366E-3</v>
      </c>
      <c r="AH61" s="5">
        <f t="shared" si="34"/>
        <v>0</v>
      </c>
      <c r="AI61">
        <f t="shared" si="35"/>
        <v>1</v>
      </c>
      <c r="AJ61">
        <f t="shared" si="36"/>
        <v>0</v>
      </c>
      <c r="AK61">
        <f t="shared" si="37"/>
        <v>1</v>
      </c>
      <c r="AL61">
        <f t="shared" si="38"/>
        <v>0</v>
      </c>
      <c r="AM61">
        <v>60</v>
      </c>
      <c r="AN61">
        <v>129.5</v>
      </c>
      <c r="AO61">
        <v>60</v>
      </c>
      <c r="AP61">
        <v>130.19999999999999</v>
      </c>
      <c r="AQ61" s="5">
        <f t="shared" si="6"/>
        <v>1.7450682852807368E-2</v>
      </c>
      <c r="AR61" s="5">
        <f t="shared" si="7"/>
        <v>1.213960546282263E-2</v>
      </c>
      <c r="AS61" t="str">
        <f t="shared" si="39"/>
        <v>BiasByGroup</v>
      </c>
      <c r="AT61">
        <f t="shared" si="8"/>
        <v>131.80000000000001</v>
      </c>
      <c r="AU61">
        <f t="shared" si="9"/>
        <v>1</v>
      </c>
      <c r="AV61">
        <f t="shared" si="40"/>
        <v>0</v>
      </c>
      <c r="AW61" s="5">
        <f t="shared" si="10"/>
        <v>0</v>
      </c>
      <c r="AX61" s="5">
        <f t="shared" si="41"/>
        <v>1.7450682852807368E-2</v>
      </c>
      <c r="AY61">
        <f t="shared" si="11"/>
        <v>131.6</v>
      </c>
      <c r="AZ61" s="5">
        <f t="shared" si="42"/>
        <v>1.5957446808510595E-2</v>
      </c>
      <c r="BA61" s="5">
        <f t="shared" si="12"/>
        <v>0</v>
      </c>
      <c r="BB61" s="19">
        <v>120</v>
      </c>
      <c r="BC61" s="19">
        <f t="shared" si="43"/>
        <v>180</v>
      </c>
      <c r="BD61">
        <v>131.80000000000001</v>
      </c>
      <c r="BE61" s="5">
        <f t="shared" si="44"/>
        <v>1.7450682852807368E-2</v>
      </c>
      <c r="BF61">
        <f t="shared" si="45"/>
        <v>131.80000000000001</v>
      </c>
      <c r="BG61">
        <f t="shared" si="46"/>
        <v>1</v>
      </c>
      <c r="BH61">
        <f t="shared" si="13"/>
        <v>1</v>
      </c>
      <c r="BI61">
        <f t="shared" si="14"/>
        <v>0</v>
      </c>
      <c r="BJ61">
        <f t="shared" si="15"/>
        <v>0</v>
      </c>
      <c r="BK61">
        <f t="shared" si="47"/>
        <v>1</v>
      </c>
      <c r="BL61" s="5">
        <f t="shared" si="48"/>
        <v>0</v>
      </c>
      <c r="BM61" s="5">
        <f t="shared" si="16"/>
        <v>0</v>
      </c>
      <c r="BN61" s="5">
        <f t="shared" si="17"/>
        <v>1.5174506828529366E-3</v>
      </c>
      <c r="BO61" s="5">
        <f t="shared" si="18"/>
        <v>1.7450682852807368E-2</v>
      </c>
      <c r="BP61" s="5">
        <f t="shared" si="49"/>
        <v>0</v>
      </c>
    </row>
    <row r="62" spans="1:68" x14ac:dyDescent="0.3">
      <c r="A62" t="s">
        <v>51</v>
      </c>
      <c r="B62" t="s">
        <v>14</v>
      </c>
      <c r="C62">
        <v>500</v>
      </c>
      <c r="D62">
        <f t="shared" si="19"/>
        <v>10</v>
      </c>
      <c r="E62" t="s">
        <v>321</v>
      </c>
      <c r="F62">
        <v>605.07076954841602</v>
      </c>
      <c r="G62">
        <f t="shared" si="50"/>
        <v>600</v>
      </c>
      <c r="H62">
        <v>12.8</v>
      </c>
      <c r="I62">
        <v>615.655167818069</v>
      </c>
      <c r="J62">
        <v>12</v>
      </c>
      <c r="K62">
        <v>622.20678377151398</v>
      </c>
      <c r="L62">
        <f t="shared" si="21"/>
        <v>600</v>
      </c>
      <c r="M62">
        <v>13.5</v>
      </c>
      <c r="N62">
        <f t="shared" si="22"/>
        <v>13.5</v>
      </c>
      <c r="O62">
        <f t="shared" si="0"/>
        <v>0</v>
      </c>
      <c r="P62">
        <f t="shared" si="23"/>
        <v>0</v>
      </c>
      <c r="Q62">
        <f t="shared" si="1"/>
        <v>0</v>
      </c>
      <c r="R62">
        <f t="shared" si="24"/>
        <v>0</v>
      </c>
      <c r="S62" s="5">
        <f t="shared" si="2"/>
        <v>-5.1851851851851802E-2</v>
      </c>
      <c r="T62" s="5">
        <f t="shared" si="25"/>
        <v>-0.1111111111111111</v>
      </c>
      <c r="U62" s="5">
        <f t="shared" si="26"/>
        <v>0</v>
      </c>
      <c r="V62">
        <v>13.5</v>
      </c>
      <c r="W62" s="11">
        <v>600</v>
      </c>
      <c r="X62" s="11">
        <f t="shared" si="27"/>
        <v>600</v>
      </c>
      <c r="Y62">
        <f t="shared" si="3"/>
        <v>13.5</v>
      </c>
      <c r="Z62" s="5">
        <f t="shared" si="28"/>
        <v>0</v>
      </c>
      <c r="AA62" s="5">
        <f t="shared" si="29"/>
        <v>5.1851851851851802E-2</v>
      </c>
      <c r="AB62">
        <f t="shared" si="4"/>
        <v>0</v>
      </c>
      <c r="AC62">
        <f t="shared" si="5"/>
        <v>1</v>
      </c>
      <c r="AD62">
        <f t="shared" si="30"/>
        <v>13.5</v>
      </c>
      <c r="AE62" s="5">
        <f t="shared" si="31"/>
        <v>5.1851851851851802E-2</v>
      </c>
      <c r="AF62" s="5">
        <f t="shared" si="32"/>
        <v>0.1111111111111111</v>
      </c>
      <c r="AG62" s="5">
        <f t="shared" si="33"/>
        <v>0</v>
      </c>
      <c r="AH62" s="5">
        <f t="shared" si="34"/>
        <v>0</v>
      </c>
      <c r="AI62">
        <f t="shared" si="35"/>
        <v>0</v>
      </c>
      <c r="AJ62">
        <f t="shared" si="36"/>
        <v>0</v>
      </c>
      <c r="AK62">
        <f t="shared" si="37"/>
        <v>1</v>
      </c>
      <c r="AL62">
        <f t="shared" si="38"/>
        <v>1</v>
      </c>
      <c r="AM62">
        <v>60</v>
      </c>
      <c r="AN62">
        <v>13.6</v>
      </c>
      <c r="AO62">
        <v>60</v>
      </c>
      <c r="AP62">
        <v>13.5</v>
      </c>
      <c r="AQ62" s="5">
        <f t="shared" si="6"/>
        <v>-7.4074074074073808E-3</v>
      </c>
      <c r="AR62" s="5">
        <f t="shared" si="7"/>
        <v>0</v>
      </c>
      <c r="AS62" t="str">
        <f t="shared" si="39"/>
        <v>Bias</v>
      </c>
      <c r="AT62">
        <f t="shared" si="8"/>
        <v>13.6</v>
      </c>
      <c r="AU62">
        <f t="shared" si="9"/>
        <v>0</v>
      </c>
      <c r="AV62">
        <f t="shared" si="40"/>
        <v>1</v>
      </c>
      <c r="AW62" s="5">
        <f t="shared" si="10"/>
        <v>5.8823529411764629E-2</v>
      </c>
      <c r="AX62" s="5">
        <f t="shared" si="41"/>
        <v>0</v>
      </c>
      <c r="AY62">
        <f t="shared" si="11"/>
        <v>13.6</v>
      </c>
      <c r="AZ62" s="5">
        <f t="shared" si="42"/>
        <v>0</v>
      </c>
      <c r="BA62" s="5">
        <f t="shared" si="12"/>
        <v>7.3529411764705621E-3</v>
      </c>
      <c r="BB62" s="19">
        <v>120</v>
      </c>
      <c r="BC62" s="19">
        <f t="shared" si="43"/>
        <v>180</v>
      </c>
      <c r="BD62">
        <v>13.7</v>
      </c>
      <c r="BE62" s="5">
        <f t="shared" si="44"/>
        <v>7.2992700729926753E-3</v>
      </c>
      <c r="BF62">
        <f t="shared" si="45"/>
        <v>13.7</v>
      </c>
      <c r="BG62">
        <f t="shared" si="46"/>
        <v>0</v>
      </c>
      <c r="BH62">
        <f t="shared" si="13"/>
        <v>0</v>
      </c>
      <c r="BI62">
        <f t="shared" si="14"/>
        <v>0</v>
      </c>
      <c r="BJ62">
        <f t="shared" si="15"/>
        <v>0</v>
      </c>
      <c r="BK62">
        <f t="shared" si="47"/>
        <v>1</v>
      </c>
      <c r="BL62" s="5">
        <f t="shared" si="48"/>
        <v>1.4598540145985351E-2</v>
      </c>
      <c r="BM62" s="5">
        <f t="shared" si="16"/>
        <v>6.5693430656934212E-2</v>
      </c>
      <c r="BN62" s="5">
        <f t="shared" si="17"/>
        <v>1.4598540145985351E-2</v>
      </c>
      <c r="BO62" s="5">
        <f t="shared" si="18"/>
        <v>7.2992700729926753E-3</v>
      </c>
      <c r="BP62" s="5">
        <f t="shared" si="49"/>
        <v>0</v>
      </c>
    </row>
    <row r="63" spans="1:68" x14ac:dyDescent="0.3">
      <c r="A63" t="s">
        <v>51</v>
      </c>
      <c r="B63" t="s">
        <v>15</v>
      </c>
      <c r="C63">
        <v>500</v>
      </c>
      <c r="D63">
        <f t="shared" si="19"/>
        <v>10</v>
      </c>
      <c r="E63" t="s">
        <v>321</v>
      </c>
      <c r="F63">
        <v>604.573650598526</v>
      </c>
      <c r="G63">
        <f t="shared" si="50"/>
        <v>600</v>
      </c>
      <c r="H63">
        <v>11.3</v>
      </c>
      <c r="I63">
        <v>604.952438831329</v>
      </c>
      <c r="J63">
        <v>6.3</v>
      </c>
      <c r="K63">
        <v>616.25439977645794</v>
      </c>
      <c r="L63">
        <f t="shared" si="21"/>
        <v>600</v>
      </c>
      <c r="M63">
        <v>12.3</v>
      </c>
      <c r="N63">
        <f t="shared" si="22"/>
        <v>12.3</v>
      </c>
      <c r="O63">
        <f t="shared" si="0"/>
        <v>0</v>
      </c>
      <c r="P63">
        <f t="shared" si="23"/>
        <v>0</v>
      </c>
      <c r="Q63">
        <f t="shared" si="1"/>
        <v>0</v>
      </c>
      <c r="R63">
        <f t="shared" si="24"/>
        <v>0</v>
      </c>
      <c r="S63" s="5">
        <f t="shared" si="2"/>
        <v>-8.1300813008130079E-2</v>
      </c>
      <c r="T63" s="5">
        <f t="shared" si="25"/>
        <v>-0.48780487804878053</v>
      </c>
      <c r="U63" s="5">
        <f t="shared" si="26"/>
        <v>0</v>
      </c>
      <c r="V63">
        <v>12.1</v>
      </c>
      <c r="W63" s="11">
        <v>600</v>
      </c>
      <c r="X63" s="11">
        <f t="shared" si="27"/>
        <v>600</v>
      </c>
      <c r="Y63">
        <f t="shared" si="3"/>
        <v>12.1</v>
      </c>
      <c r="Z63" s="5">
        <f t="shared" si="28"/>
        <v>0</v>
      </c>
      <c r="AA63" s="5">
        <f t="shared" si="29"/>
        <v>6.6115702479338762E-2</v>
      </c>
      <c r="AB63">
        <f t="shared" si="4"/>
        <v>0</v>
      </c>
      <c r="AC63">
        <f t="shared" si="5"/>
        <v>1</v>
      </c>
      <c r="AD63">
        <f t="shared" si="30"/>
        <v>12.3</v>
      </c>
      <c r="AE63" s="5">
        <f t="shared" si="31"/>
        <v>8.1300813008130079E-2</v>
      </c>
      <c r="AF63" s="5">
        <f t="shared" si="32"/>
        <v>0.48780487804878053</v>
      </c>
      <c r="AG63" s="5">
        <f t="shared" si="33"/>
        <v>1.6260162601626101E-2</v>
      </c>
      <c r="AH63" s="5">
        <f t="shared" si="34"/>
        <v>0</v>
      </c>
      <c r="AI63">
        <f t="shared" si="35"/>
        <v>0</v>
      </c>
      <c r="AJ63">
        <f t="shared" si="36"/>
        <v>0</v>
      </c>
      <c r="AK63">
        <f t="shared" si="37"/>
        <v>1</v>
      </c>
      <c r="AL63">
        <f t="shared" si="38"/>
        <v>0</v>
      </c>
      <c r="AM63">
        <v>60</v>
      </c>
      <c r="AN63">
        <v>12.3</v>
      </c>
      <c r="AO63">
        <v>60</v>
      </c>
      <c r="AP63">
        <v>12.2</v>
      </c>
      <c r="AQ63" s="5">
        <f t="shared" si="6"/>
        <v>0</v>
      </c>
      <c r="AR63" s="5">
        <f t="shared" si="7"/>
        <v>8.1300813008131235E-3</v>
      </c>
      <c r="AS63" t="str">
        <f t="shared" si="39"/>
        <v>Bias</v>
      </c>
      <c r="AT63">
        <f t="shared" si="8"/>
        <v>12.3</v>
      </c>
      <c r="AU63">
        <f t="shared" si="9"/>
        <v>0</v>
      </c>
      <c r="AV63">
        <f t="shared" si="40"/>
        <v>1</v>
      </c>
      <c r="AW63" s="5">
        <f t="shared" si="10"/>
        <v>8.1300813008130079E-2</v>
      </c>
      <c r="AX63" s="5">
        <f t="shared" si="41"/>
        <v>0</v>
      </c>
      <c r="AY63">
        <f t="shared" si="11"/>
        <v>12.3</v>
      </c>
      <c r="AZ63" s="5">
        <f t="shared" si="42"/>
        <v>0</v>
      </c>
      <c r="BA63" s="5">
        <f t="shared" si="12"/>
        <v>1.6260162601626101E-2</v>
      </c>
      <c r="BB63" s="19">
        <v>120</v>
      </c>
      <c r="BC63" s="19">
        <f t="shared" si="43"/>
        <v>180</v>
      </c>
      <c r="BD63">
        <v>12.5</v>
      </c>
      <c r="BE63" s="5">
        <f t="shared" si="44"/>
        <v>1.5999999999999945E-2</v>
      </c>
      <c r="BF63">
        <f t="shared" si="45"/>
        <v>12.5</v>
      </c>
      <c r="BG63">
        <f t="shared" si="46"/>
        <v>0</v>
      </c>
      <c r="BH63">
        <f t="shared" si="13"/>
        <v>0</v>
      </c>
      <c r="BI63">
        <f t="shared" si="14"/>
        <v>0</v>
      </c>
      <c r="BJ63">
        <f t="shared" si="15"/>
        <v>0</v>
      </c>
      <c r="BK63">
        <f t="shared" si="47"/>
        <v>1</v>
      </c>
      <c r="BL63" s="5">
        <f t="shared" si="48"/>
        <v>1.5999999999999945E-2</v>
      </c>
      <c r="BM63" s="5">
        <f t="shared" si="16"/>
        <v>9.5999999999999946E-2</v>
      </c>
      <c r="BN63" s="5">
        <f t="shared" si="17"/>
        <v>3.2000000000000028E-2</v>
      </c>
      <c r="BO63" s="5">
        <f t="shared" si="18"/>
        <v>1.5999999999999945E-2</v>
      </c>
      <c r="BP63" s="5">
        <f t="shared" si="49"/>
        <v>0</v>
      </c>
    </row>
    <row r="64" spans="1:68" x14ac:dyDescent="0.3">
      <c r="A64" t="s">
        <v>51</v>
      </c>
      <c r="B64" t="s">
        <v>10</v>
      </c>
      <c r="C64">
        <v>500</v>
      </c>
      <c r="D64">
        <f t="shared" si="19"/>
        <v>2</v>
      </c>
      <c r="E64" t="s">
        <v>321</v>
      </c>
      <c r="F64">
        <v>601.27065992355301</v>
      </c>
      <c r="G64">
        <f t="shared" si="50"/>
        <v>600</v>
      </c>
      <c r="H64">
        <v>10.3</v>
      </c>
      <c r="I64">
        <v>601.33621191978398</v>
      </c>
      <c r="J64">
        <v>10</v>
      </c>
      <c r="K64">
        <v>602.01257371902398</v>
      </c>
      <c r="L64">
        <f t="shared" si="21"/>
        <v>600</v>
      </c>
      <c r="M64">
        <v>10.3</v>
      </c>
      <c r="N64">
        <f t="shared" si="22"/>
        <v>10.3</v>
      </c>
      <c r="O64">
        <f t="shared" si="0"/>
        <v>1</v>
      </c>
      <c r="P64">
        <f t="shared" si="23"/>
        <v>0</v>
      </c>
      <c r="Q64">
        <f t="shared" si="1"/>
        <v>0</v>
      </c>
      <c r="R64">
        <f t="shared" si="24"/>
        <v>0</v>
      </c>
      <c r="S64" s="5">
        <f t="shared" si="2"/>
        <v>0</v>
      </c>
      <c r="T64" s="5">
        <f t="shared" si="25"/>
        <v>-2.9126213592233077E-2</v>
      </c>
      <c r="U64" s="5">
        <f t="shared" si="26"/>
        <v>0</v>
      </c>
      <c r="V64">
        <v>10.199999999999999</v>
      </c>
      <c r="W64" s="11">
        <v>600</v>
      </c>
      <c r="X64" s="11">
        <f t="shared" si="27"/>
        <v>600</v>
      </c>
      <c r="Y64">
        <f t="shared" si="3"/>
        <v>10.3</v>
      </c>
      <c r="Z64" s="5">
        <f t="shared" si="28"/>
        <v>9.7087378640778078E-3</v>
      </c>
      <c r="AA64" s="5">
        <f t="shared" si="29"/>
        <v>0</v>
      </c>
      <c r="AB64">
        <f t="shared" si="4"/>
        <v>1</v>
      </c>
      <c r="AC64">
        <f t="shared" si="5"/>
        <v>0</v>
      </c>
      <c r="AD64">
        <f t="shared" si="30"/>
        <v>10.3</v>
      </c>
      <c r="AE64" s="5">
        <f t="shared" si="31"/>
        <v>0</v>
      </c>
      <c r="AF64" s="5">
        <f t="shared" si="32"/>
        <v>2.9126213592233077E-2</v>
      </c>
      <c r="AG64" s="5">
        <f t="shared" si="33"/>
        <v>9.7087378640778078E-3</v>
      </c>
      <c r="AH64" s="5">
        <f t="shared" si="34"/>
        <v>0</v>
      </c>
      <c r="AI64">
        <f t="shared" si="35"/>
        <v>1</v>
      </c>
      <c r="AJ64">
        <f t="shared" si="36"/>
        <v>0</v>
      </c>
      <c r="AK64">
        <f t="shared" si="37"/>
        <v>1</v>
      </c>
      <c r="AL64">
        <f t="shared" si="38"/>
        <v>0</v>
      </c>
      <c r="AM64">
        <v>60</v>
      </c>
      <c r="AN64">
        <v>10.1</v>
      </c>
      <c r="AO64">
        <v>60</v>
      </c>
      <c r="AP64">
        <v>10.1</v>
      </c>
      <c r="AQ64" s="5">
        <f t="shared" si="6"/>
        <v>1.9417475728155442E-2</v>
      </c>
      <c r="AR64" s="5">
        <f t="shared" si="7"/>
        <v>1.9417475728155442E-2</v>
      </c>
      <c r="AS64" t="str">
        <f t="shared" si="39"/>
        <v>Igual</v>
      </c>
      <c r="AT64">
        <f t="shared" si="8"/>
        <v>10.3</v>
      </c>
      <c r="AU64">
        <f t="shared" si="9"/>
        <v>1</v>
      </c>
      <c r="AV64">
        <f t="shared" si="40"/>
        <v>0</v>
      </c>
      <c r="AW64" s="5">
        <f t="shared" si="10"/>
        <v>0</v>
      </c>
      <c r="AX64" s="5">
        <f t="shared" si="41"/>
        <v>1.9417475728155442E-2</v>
      </c>
      <c r="AY64">
        <f t="shared" si="11"/>
        <v>10.199999999999999</v>
      </c>
      <c r="AZ64" s="5">
        <f t="shared" si="42"/>
        <v>9.8039215686274161E-3</v>
      </c>
      <c r="BA64" s="5">
        <f t="shared" si="12"/>
        <v>0</v>
      </c>
      <c r="BB64" s="19">
        <v>120</v>
      </c>
      <c r="BC64" s="19">
        <f t="shared" si="43"/>
        <v>180</v>
      </c>
      <c r="BD64">
        <v>10.4</v>
      </c>
      <c r="BE64" s="5">
        <f t="shared" si="44"/>
        <v>2.8846153846153914E-2</v>
      </c>
      <c r="BF64">
        <f t="shared" si="45"/>
        <v>10.4</v>
      </c>
      <c r="BG64">
        <f t="shared" si="46"/>
        <v>0</v>
      </c>
      <c r="BH64">
        <f t="shared" si="13"/>
        <v>0</v>
      </c>
      <c r="BI64">
        <f t="shared" si="14"/>
        <v>0</v>
      </c>
      <c r="BJ64">
        <f t="shared" si="15"/>
        <v>0</v>
      </c>
      <c r="BK64">
        <f t="shared" si="47"/>
        <v>1</v>
      </c>
      <c r="BL64" s="5">
        <f t="shared" si="48"/>
        <v>9.6153846153845812E-3</v>
      </c>
      <c r="BM64" s="5">
        <f t="shared" si="16"/>
        <v>9.6153846153845812E-3</v>
      </c>
      <c r="BN64" s="5">
        <f t="shared" si="17"/>
        <v>1.9230769230769332E-2</v>
      </c>
      <c r="BO64" s="5">
        <f t="shared" si="18"/>
        <v>2.8846153846153914E-2</v>
      </c>
      <c r="BP64" s="5">
        <f t="shared" si="49"/>
        <v>0</v>
      </c>
    </row>
    <row r="65" spans="1:68" x14ac:dyDescent="0.3">
      <c r="A65" t="s">
        <v>51</v>
      </c>
      <c r="B65" t="s">
        <v>11</v>
      </c>
      <c r="C65">
        <v>500</v>
      </c>
      <c r="D65">
        <f t="shared" si="19"/>
        <v>2</v>
      </c>
      <c r="E65" t="s">
        <v>321</v>
      </c>
      <c r="F65">
        <v>601.25853109359696</v>
      </c>
      <c r="G65">
        <f t="shared" si="50"/>
        <v>600</v>
      </c>
      <c r="H65">
        <v>9.3000000000000007</v>
      </c>
      <c r="I65">
        <v>601.08241987228303</v>
      </c>
      <c r="J65">
        <v>9</v>
      </c>
      <c r="K65">
        <v>601.49604296684197</v>
      </c>
      <c r="L65">
        <f t="shared" si="21"/>
        <v>600</v>
      </c>
      <c r="M65">
        <v>9.3000000000000007</v>
      </c>
      <c r="N65">
        <f t="shared" si="22"/>
        <v>9.3000000000000007</v>
      </c>
      <c r="O65">
        <f t="shared" si="0"/>
        <v>1</v>
      </c>
      <c r="P65">
        <f t="shared" si="23"/>
        <v>0</v>
      </c>
      <c r="Q65">
        <f t="shared" si="1"/>
        <v>0</v>
      </c>
      <c r="R65">
        <f t="shared" si="24"/>
        <v>0</v>
      </c>
      <c r="S65" s="5">
        <f t="shared" si="2"/>
        <v>0</v>
      </c>
      <c r="T65" s="5">
        <f t="shared" si="25"/>
        <v>-3.2258064516129108E-2</v>
      </c>
      <c r="U65" s="5">
        <f t="shared" si="26"/>
        <v>0</v>
      </c>
      <c r="V65">
        <v>9.1</v>
      </c>
      <c r="W65" s="11">
        <v>600</v>
      </c>
      <c r="X65" s="11">
        <f t="shared" si="27"/>
        <v>600</v>
      </c>
      <c r="Y65">
        <f t="shared" si="3"/>
        <v>9.3000000000000007</v>
      </c>
      <c r="Z65" s="5">
        <f t="shared" si="28"/>
        <v>2.1505376344086134E-2</v>
      </c>
      <c r="AA65" s="5">
        <f t="shared" si="29"/>
        <v>0</v>
      </c>
      <c r="AB65">
        <f t="shared" si="4"/>
        <v>1</v>
      </c>
      <c r="AC65">
        <f t="shared" si="5"/>
        <v>0</v>
      </c>
      <c r="AD65">
        <f t="shared" si="30"/>
        <v>9.3000000000000007</v>
      </c>
      <c r="AE65" s="5">
        <f t="shared" si="31"/>
        <v>0</v>
      </c>
      <c r="AF65" s="5">
        <f t="shared" si="32"/>
        <v>3.2258064516129108E-2</v>
      </c>
      <c r="AG65" s="5">
        <f t="shared" si="33"/>
        <v>2.1505376344086134E-2</v>
      </c>
      <c r="AH65" s="5">
        <f t="shared" si="34"/>
        <v>0</v>
      </c>
      <c r="AI65">
        <f t="shared" si="35"/>
        <v>1</v>
      </c>
      <c r="AJ65">
        <f t="shared" si="36"/>
        <v>0</v>
      </c>
      <c r="AK65">
        <f t="shared" si="37"/>
        <v>1</v>
      </c>
      <c r="AL65">
        <f t="shared" si="38"/>
        <v>0</v>
      </c>
      <c r="AM65">
        <v>60</v>
      </c>
      <c r="AN65">
        <v>9.1</v>
      </c>
      <c r="AO65">
        <v>60</v>
      </c>
      <c r="AP65">
        <v>9.1</v>
      </c>
      <c r="AQ65" s="5">
        <f t="shared" si="6"/>
        <v>2.1505376344086134E-2</v>
      </c>
      <c r="AR65" s="5">
        <f t="shared" si="7"/>
        <v>2.1505376344086134E-2</v>
      </c>
      <c r="AS65" t="str">
        <f t="shared" si="39"/>
        <v>Igual</v>
      </c>
      <c r="AT65">
        <f t="shared" si="8"/>
        <v>9.3000000000000007</v>
      </c>
      <c r="AU65">
        <f t="shared" si="9"/>
        <v>1</v>
      </c>
      <c r="AV65">
        <f t="shared" si="40"/>
        <v>0</v>
      </c>
      <c r="AW65" s="5">
        <f t="shared" si="10"/>
        <v>0</v>
      </c>
      <c r="AX65" s="5">
        <f t="shared" si="41"/>
        <v>2.1505376344086134E-2</v>
      </c>
      <c r="AY65">
        <f t="shared" si="11"/>
        <v>9.1</v>
      </c>
      <c r="AZ65" s="5">
        <f t="shared" si="42"/>
        <v>0</v>
      </c>
      <c r="BA65" s="5">
        <f t="shared" si="12"/>
        <v>0</v>
      </c>
      <c r="BB65" s="19">
        <v>120</v>
      </c>
      <c r="BC65" s="19">
        <f t="shared" si="43"/>
        <v>180</v>
      </c>
      <c r="BD65">
        <v>9.3000000000000007</v>
      </c>
      <c r="BE65" s="5">
        <f t="shared" si="44"/>
        <v>2.1505376344086134E-2</v>
      </c>
      <c r="BF65">
        <f t="shared" si="45"/>
        <v>9.3000000000000007</v>
      </c>
      <c r="BG65">
        <f t="shared" si="46"/>
        <v>1</v>
      </c>
      <c r="BH65">
        <f t="shared" si="13"/>
        <v>1</v>
      </c>
      <c r="BI65">
        <f t="shared" si="14"/>
        <v>0</v>
      </c>
      <c r="BJ65">
        <f t="shared" si="15"/>
        <v>0</v>
      </c>
      <c r="BK65">
        <f t="shared" si="47"/>
        <v>1</v>
      </c>
      <c r="BL65" s="5">
        <f t="shared" si="48"/>
        <v>0</v>
      </c>
      <c r="BM65" s="5">
        <f t="shared" si="16"/>
        <v>0</v>
      </c>
      <c r="BN65" s="5">
        <f t="shared" si="17"/>
        <v>2.1505376344086134E-2</v>
      </c>
      <c r="BO65" s="5">
        <f t="shared" si="18"/>
        <v>2.1505376344086134E-2</v>
      </c>
      <c r="BP65" s="5">
        <f t="shared" si="49"/>
        <v>0</v>
      </c>
    </row>
    <row r="66" spans="1:68" x14ac:dyDescent="0.3">
      <c r="A66" t="s">
        <v>51</v>
      </c>
      <c r="B66" t="s">
        <v>12</v>
      </c>
      <c r="C66">
        <v>500</v>
      </c>
      <c r="D66">
        <f t="shared" si="19"/>
        <v>5</v>
      </c>
      <c r="E66" t="s">
        <v>321</v>
      </c>
      <c r="F66">
        <v>602.781177997589</v>
      </c>
      <c r="G66">
        <f t="shared" si="50"/>
        <v>600</v>
      </c>
      <c r="H66">
        <v>12.1</v>
      </c>
      <c r="I66">
        <v>602.82223367690995</v>
      </c>
      <c r="J66">
        <v>9.6</v>
      </c>
      <c r="K66">
        <v>608.27946734428394</v>
      </c>
      <c r="L66">
        <f t="shared" si="21"/>
        <v>600</v>
      </c>
      <c r="M66">
        <v>12.2</v>
      </c>
      <c r="N66">
        <f t="shared" si="22"/>
        <v>12.2</v>
      </c>
      <c r="O66">
        <f t="shared" ref="O66:O129" si="51">IF(N66=H66,1,0)</f>
        <v>0</v>
      </c>
      <c r="P66">
        <f t="shared" si="23"/>
        <v>0</v>
      </c>
      <c r="Q66">
        <f t="shared" ref="Q66:Q129" si="52">IF(F66&lt;600,1,0)</f>
        <v>0</v>
      </c>
      <c r="R66">
        <f t="shared" si="24"/>
        <v>0</v>
      </c>
      <c r="S66" s="5">
        <f t="shared" ref="S66:S129" si="53">(H66-N66)/N66</f>
        <v>-8.1967213114753808E-3</v>
      </c>
      <c r="T66" s="5">
        <f t="shared" si="25"/>
        <v>-0.21311475409836064</v>
      </c>
      <c r="U66" s="5">
        <f t="shared" si="26"/>
        <v>0</v>
      </c>
      <c r="V66">
        <v>11.9</v>
      </c>
      <c r="W66" s="11">
        <v>600</v>
      </c>
      <c r="X66" s="11">
        <f t="shared" si="27"/>
        <v>600</v>
      </c>
      <c r="Y66">
        <f t="shared" ref="Y66:Y129" si="54">MAX(H66,V66)</f>
        <v>12.1</v>
      </c>
      <c r="Z66" s="5">
        <f t="shared" si="28"/>
        <v>1.6528925619834652E-2</v>
      </c>
      <c r="AA66" s="5">
        <f t="shared" si="29"/>
        <v>0</v>
      </c>
      <c r="AB66">
        <f t="shared" ref="AB66:AB129" si="55">IF(H66=Y66,1,0)</f>
        <v>1</v>
      </c>
      <c r="AC66">
        <f t="shared" ref="AC66:AC129" si="56">IF(V66=Y66,1,0)</f>
        <v>0</v>
      </c>
      <c r="AD66">
        <f t="shared" si="30"/>
        <v>12.2</v>
      </c>
      <c r="AE66" s="5">
        <f t="shared" si="31"/>
        <v>8.1967213114753808E-3</v>
      </c>
      <c r="AF66" s="5">
        <f t="shared" si="32"/>
        <v>0.21311475409836064</v>
      </c>
      <c r="AG66" s="5">
        <f t="shared" si="33"/>
        <v>2.4590163934426142E-2</v>
      </c>
      <c r="AH66" s="5">
        <f t="shared" si="34"/>
        <v>0</v>
      </c>
      <c r="AI66">
        <f t="shared" si="35"/>
        <v>0</v>
      </c>
      <c r="AJ66">
        <f t="shared" si="36"/>
        <v>0</v>
      </c>
      <c r="AK66">
        <f t="shared" si="37"/>
        <v>1</v>
      </c>
      <c r="AL66">
        <f t="shared" si="38"/>
        <v>0</v>
      </c>
      <c r="AM66">
        <v>60</v>
      </c>
      <c r="AN66">
        <v>11.9</v>
      </c>
      <c r="AO66">
        <v>60</v>
      </c>
      <c r="AP66">
        <v>12</v>
      </c>
      <c r="AQ66" s="5">
        <f t="shared" ref="AQ66:AQ129" si="57">(N66-AN66)/N66</f>
        <v>2.4590163934426142E-2</v>
      </c>
      <c r="AR66" s="5">
        <f t="shared" ref="AR66:AR129" si="58">(N66-AP66)/N66</f>
        <v>1.6393442622950762E-2</v>
      </c>
      <c r="AS66" t="str">
        <f t="shared" si="39"/>
        <v>BiasByGroup</v>
      </c>
      <c r="AT66">
        <f t="shared" ref="AT66:AT129" si="59">MAX(H66,AN66)</f>
        <v>12.1</v>
      </c>
      <c r="AU66">
        <f t="shared" ref="AU66:AU129" si="60">IF(AT66=H66,1,0)</f>
        <v>1</v>
      </c>
      <c r="AV66">
        <f t="shared" si="40"/>
        <v>0</v>
      </c>
      <c r="AW66" s="5">
        <f t="shared" ref="AW66:AW129" si="61">(AT66-H66)/AT66</f>
        <v>0</v>
      </c>
      <c r="AX66" s="5">
        <f t="shared" si="41"/>
        <v>1.6528925619834652E-2</v>
      </c>
      <c r="AY66">
        <f t="shared" ref="AY66:AY129" si="62">MAX(V66,AN66)</f>
        <v>11.9</v>
      </c>
      <c r="AZ66" s="5">
        <f t="shared" si="42"/>
        <v>0</v>
      </c>
      <c r="BA66" s="5">
        <f t="shared" ref="BA66:BA129" si="63">(AY66-V66)/AY66</f>
        <v>0</v>
      </c>
      <c r="BB66" s="19">
        <v>120</v>
      </c>
      <c r="BC66" s="19">
        <f t="shared" si="43"/>
        <v>180</v>
      </c>
      <c r="BD66">
        <v>12.3</v>
      </c>
      <c r="BE66" s="5">
        <f t="shared" si="44"/>
        <v>3.2520325203252057E-2</v>
      </c>
      <c r="BF66">
        <f t="shared" si="45"/>
        <v>12.3</v>
      </c>
      <c r="BG66">
        <f t="shared" si="46"/>
        <v>0</v>
      </c>
      <c r="BH66">
        <f t="shared" ref="BH66:BH129" si="64">IF($BF66=H66,1,0)</f>
        <v>0</v>
      </c>
      <c r="BI66">
        <f t="shared" ref="BI66:BI129" si="65">IF($BF66=V66,1,0)</f>
        <v>0</v>
      </c>
      <c r="BJ66">
        <f t="shared" ref="BJ66:BJ129" si="66">IF($BF66=AN66,1,0)</f>
        <v>0</v>
      </c>
      <c r="BK66">
        <f t="shared" si="47"/>
        <v>1</v>
      </c>
      <c r="BL66" s="5">
        <f t="shared" si="48"/>
        <v>8.1300813008131235E-3</v>
      </c>
      <c r="BM66" s="5">
        <f t="shared" ref="BM66:BM129" si="67">($BF66-H66)/$BF66</f>
        <v>1.6260162601626101E-2</v>
      </c>
      <c r="BN66" s="5">
        <f t="shared" ref="BN66:BN129" si="68">($BF66-V66)/$BF66</f>
        <v>3.2520325203252057E-2</v>
      </c>
      <c r="BO66" s="5">
        <f t="shared" ref="BO66:BO129" si="69">($BF66-AN66)/$BF66</f>
        <v>3.2520325203252057E-2</v>
      </c>
      <c r="BP66" s="5">
        <f t="shared" si="49"/>
        <v>0</v>
      </c>
    </row>
    <row r="67" spans="1:68" x14ac:dyDescent="0.3">
      <c r="A67" t="s">
        <v>51</v>
      </c>
      <c r="B67" t="s">
        <v>13</v>
      </c>
      <c r="C67">
        <v>500</v>
      </c>
      <c r="D67">
        <f t="shared" ref="D67:D130" si="70">IF(ISNUMBER(SEARCH("_2_",B67)),2,IF(ISNUMBER(SEARCH("_5_",B67)),5,10))</f>
        <v>5</v>
      </c>
      <c r="E67" t="s">
        <v>321</v>
      </c>
      <c r="F67">
        <v>602.70677876472405</v>
      </c>
      <c r="G67">
        <f t="shared" si="50"/>
        <v>600</v>
      </c>
      <c r="H67">
        <v>10.5</v>
      </c>
      <c r="I67">
        <v>602.77482318878106</v>
      </c>
      <c r="J67">
        <v>8.1999999999999993</v>
      </c>
      <c r="K67">
        <v>605.46639108657803</v>
      </c>
      <c r="L67">
        <f t="shared" ref="L67:L130" si="71">MIN(600,K67)</f>
        <v>600</v>
      </c>
      <c r="M67">
        <v>11</v>
      </c>
      <c r="N67">
        <f t="shared" ref="N67:N130" si="72">MAX(H67,J67,M67)</f>
        <v>11</v>
      </c>
      <c r="O67">
        <f t="shared" si="51"/>
        <v>0</v>
      </c>
      <c r="P67">
        <f t="shared" ref="P67:P130" si="73">IF(N67=J67,1,0)</f>
        <v>0</v>
      </c>
      <c r="Q67">
        <f t="shared" si="52"/>
        <v>0</v>
      </c>
      <c r="R67">
        <f t="shared" ref="R67:R130" si="74">IF(I67&lt;600,1,0)</f>
        <v>0</v>
      </c>
      <c r="S67" s="5">
        <f t="shared" si="53"/>
        <v>-4.5454545454545456E-2</v>
      </c>
      <c r="T67" s="5">
        <f t="shared" ref="T67:T130" si="75">(J67-N67)/N67</f>
        <v>-0.25454545454545463</v>
      </c>
      <c r="U67" s="5">
        <f t="shared" ref="U67:U130" si="76">(M67-N67)/N67</f>
        <v>0</v>
      </c>
      <c r="V67">
        <v>10.8</v>
      </c>
      <c r="W67" s="11">
        <v>600</v>
      </c>
      <c r="X67" s="11">
        <f t="shared" ref="X67:X130" si="77">MIN(W67,600)</f>
        <v>600</v>
      </c>
      <c r="Y67">
        <f t="shared" si="54"/>
        <v>10.8</v>
      </c>
      <c r="Z67" s="5">
        <f t="shared" ref="Z67:Z130" si="78">(Y67-V67)/Y67</f>
        <v>0</v>
      </c>
      <c r="AA67" s="5">
        <f t="shared" ref="AA67:AA130" si="79">(Y67-H67)/Y67</f>
        <v>2.7777777777777842E-2</v>
      </c>
      <c r="AB67">
        <f t="shared" si="55"/>
        <v>0</v>
      </c>
      <c r="AC67">
        <f t="shared" si="56"/>
        <v>1</v>
      </c>
      <c r="AD67">
        <f t="shared" ref="AD67:AD130" si="80">MAX(H67,J67,V67,M67)</f>
        <v>11</v>
      </c>
      <c r="AE67" s="5">
        <f t="shared" ref="AE67:AE130" si="81">(AD67-H67)/AD67</f>
        <v>4.5454545454545456E-2</v>
      </c>
      <c r="AF67" s="5">
        <f t="shared" ref="AF67:AF130" si="82">(AD67-J67)/AD67</f>
        <v>0.25454545454545463</v>
      </c>
      <c r="AG67" s="5">
        <f t="shared" ref="AG67:AG130" si="83">(AD67-V67)/AD67</f>
        <v>1.8181818181818118E-2</v>
      </c>
      <c r="AH67" s="5">
        <f t="shared" ref="AH67:AH130" si="84">(AD67-M67)/AD67</f>
        <v>0</v>
      </c>
      <c r="AI67">
        <f t="shared" ref="AI67:AI130" si="85">IF(AD67=H67,1,0)</f>
        <v>0</v>
      </c>
      <c r="AJ67">
        <f t="shared" ref="AJ67:AJ130" si="86">IF(AD67=J67,1,0)</f>
        <v>0</v>
      </c>
      <c r="AK67">
        <f t="shared" ref="AK67:AK130" si="87">IF(AD67=M67,1,0)</f>
        <v>1</v>
      </c>
      <c r="AL67">
        <f t="shared" ref="AL67:AL130" si="88">IF(AD67=V67,1,0)</f>
        <v>0</v>
      </c>
      <c r="AM67">
        <v>60</v>
      </c>
      <c r="AN67">
        <v>10.9</v>
      </c>
      <c r="AO67">
        <v>60</v>
      </c>
      <c r="AP67">
        <v>10.8</v>
      </c>
      <c r="AQ67" s="5">
        <f t="shared" si="57"/>
        <v>9.0909090909090592E-3</v>
      </c>
      <c r="AR67" s="5">
        <f t="shared" si="58"/>
        <v>1.8181818181818118E-2</v>
      </c>
      <c r="AS67" t="str">
        <f t="shared" ref="AS67:AS130" si="89">IF(AQ67&lt;AR67,"Bias",IF(AQ67&gt;AR67,"BiasByGroup","Igual"))</f>
        <v>Bias</v>
      </c>
      <c r="AT67">
        <f t="shared" si="59"/>
        <v>10.9</v>
      </c>
      <c r="AU67">
        <f t="shared" si="60"/>
        <v>0</v>
      </c>
      <c r="AV67">
        <f t="shared" ref="AV67:AV130" si="90">IF(AT67=AN67,1,0)</f>
        <v>1</v>
      </c>
      <c r="AW67" s="5">
        <f t="shared" si="61"/>
        <v>3.6697247706422048E-2</v>
      </c>
      <c r="AX67" s="5">
        <f t="shared" ref="AX67:AX130" si="91">(AT67-AN67)/AT67</f>
        <v>0</v>
      </c>
      <c r="AY67">
        <f t="shared" si="62"/>
        <v>10.9</v>
      </c>
      <c r="AZ67" s="5">
        <f t="shared" ref="AZ67:AZ130" si="92">(AY67-AN67)/AY67</f>
        <v>0</v>
      </c>
      <c r="BA67" s="5">
        <f t="shared" si="63"/>
        <v>9.1743119266054721E-3</v>
      </c>
      <c r="BB67" s="19">
        <v>120</v>
      </c>
      <c r="BC67" s="19">
        <f t="shared" ref="BC67:BC130" si="93">BB67+60</f>
        <v>180</v>
      </c>
      <c r="BD67">
        <v>11</v>
      </c>
      <c r="BE67" s="5">
        <f t="shared" ref="BE67:BE130" si="94">(BD67-AN67)/BD67</f>
        <v>9.0909090909090592E-3</v>
      </c>
      <c r="BF67">
        <f t="shared" ref="BF67:BF130" si="95">MAX(V67,M67,H67,AN67,BD67)</f>
        <v>11</v>
      </c>
      <c r="BG67">
        <f t="shared" ref="BG67:BG130" si="96">IF($BF67=M67,1,0)</f>
        <v>1</v>
      </c>
      <c r="BH67">
        <f t="shared" si="64"/>
        <v>0</v>
      </c>
      <c r="BI67">
        <f t="shared" si="65"/>
        <v>0</v>
      </c>
      <c r="BJ67">
        <f t="shared" si="66"/>
        <v>0</v>
      </c>
      <c r="BK67">
        <f t="shared" ref="BK67:BK130" si="97">IF($BF67=BD67,1,0)</f>
        <v>1</v>
      </c>
      <c r="BL67" s="5">
        <f t="shared" ref="BL67:BL130" si="98">($BF67-M67)/$BF67</f>
        <v>0</v>
      </c>
      <c r="BM67" s="5">
        <f t="shared" si="67"/>
        <v>4.5454545454545456E-2</v>
      </c>
      <c r="BN67" s="5">
        <f t="shared" si="68"/>
        <v>1.8181818181818118E-2</v>
      </c>
      <c r="BO67" s="5">
        <f t="shared" si="69"/>
        <v>9.0909090909090592E-3</v>
      </c>
      <c r="BP67" s="5">
        <f t="shared" ref="BP67:BP130" si="99">($BF67-BD67)/$BF67</f>
        <v>0</v>
      </c>
    </row>
    <row r="68" spans="1:68" hidden="1" x14ac:dyDescent="0.3">
      <c r="A68" t="s">
        <v>51</v>
      </c>
      <c r="B68" t="s">
        <v>114</v>
      </c>
      <c r="C68">
        <v>500</v>
      </c>
      <c r="D68">
        <f t="shared" si="70"/>
        <v>10</v>
      </c>
      <c r="F68">
        <v>604.88593220710698</v>
      </c>
      <c r="G68">
        <f t="shared" si="50"/>
        <v>600</v>
      </c>
      <c r="H68">
        <v>13.1</v>
      </c>
      <c r="I68">
        <v>623.29125308990399</v>
      </c>
      <c r="J68">
        <v>12.4</v>
      </c>
      <c r="K68">
        <v>605.06855535507202</v>
      </c>
      <c r="L68">
        <f t="shared" si="71"/>
        <v>600</v>
      </c>
      <c r="M68">
        <v>13.6</v>
      </c>
      <c r="N68">
        <f t="shared" si="72"/>
        <v>13.6</v>
      </c>
      <c r="O68">
        <f t="shared" si="51"/>
        <v>0</v>
      </c>
      <c r="P68">
        <f t="shared" si="73"/>
        <v>0</v>
      </c>
      <c r="Q68">
        <f t="shared" si="52"/>
        <v>0</v>
      </c>
      <c r="R68">
        <f t="shared" si="74"/>
        <v>0</v>
      </c>
      <c r="S68" s="5">
        <f t="shared" si="53"/>
        <v>-3.6764705882352942E-2</v>
      </c>
      <c r="T68" s="5">
        <f t="shared" si="75"/>
        <v>-8.8235294117647009E-2</v>
      </c>
      <c r="U68" s="5">
        <f t="shared" si="76"/>
        <v>0</v>
      </c>
      <c r="V68">
        <v>13.7</v>
      </c>
      <c r="W68" s="11">
        <v>600</v>
      </c>
      <c r="X68" s="11">
        <f t="shared" si="77"/>
        <v>600</v>
      </c>
      <c r="Y68">
        <f t="shared" si="54"/>
        <v>13.7</v>
      </c>
      <c r="Z68" s="5">
        <f t="shared" si="78"/>
        <v>0</v>
      </c>
      <c r="AA68" s="5">
        <f t="shared" si="79"/>
        <v>4.3795620437956179E-2</v>
      </c>
      <c r="AB68">
        <f t="shared" si="55"/>
        <v>0</v>
      </c>
      <c r="AC68">
        <f t="shared" si="56"/>
        <v>1</v>
      </c>
      <c r="AD68">
        <f t="shared" si="80"/>
        <v>13.7</v>
      </c>
      <c r="AE68" s="5">
        <f t="shared" si="81"/>
        <v>4.3795620437956179E-2</v>
      </c>
      <c r="AF68" s="5">
        <f t="shared" si="82"/>
        <v>9.4890510948905035E-2</v>
      </c>
      <c r="AG68" s="5">
        <f t="shared" si="83"/>
        <v>0</v>
      </c>
      <c r="AH68" s="5">
        <f t="shared" si="84"/>
        <v>7.2992700729926753E-3</v>
      </c>
      <c r="AI68">
        <f t="shared" si="85"/>
        <v>0</v>
      </c>
      <c r="AJ68">
        <f t="shared" si="86"/>
        <v>0</v>
      </c>
      <c r="AK68">
        <f t="shared" si="87"/>
        <v>0</v>
      </c>
      <c r="AL68">
        <f t="shared" si="88"/>
        <v>1</v>
      </c>
      <c r="AM68">
        <v>60</v>
      </c>
      <c r="AN68">
        <v>13.6</v>
      </c>
      <c r="AO68">
        <v>60</v>
      </c>
      <c r="AP68">
        <v>13.6</v>
      </c>
      <c r="AQ68" s="5">
        <f t="shared" si="57"/>
        <v>0</v>
      </c>
      <c r="AR68" s="5">
        <f t="shared" si="58"/>
        <v>0</v>
      </c>
      <c r="AS68" t="str">
        <f t="shared" si="89"/>
        <v>Igual</v>
      </c>
      <c r="AT68">
        <f t="shared" si="59"/>
        <v>13.6</v>
      </c>
      <c r="AU68">
        <f t="shared" si="60"/>
        <v>0</v>
      </c>
      <c r="AV68">
        <f t="shared" si="90"/>
        <v>1</v>
      </c>
      <c r="AW68" s="5">
        <f t="shared" si="61"/>
        <v>3.6764705882352942E-2</v>
      </c>
      <c r="AX68" s="5">
        <f t="shared" si="91"/>
        <v>0</v>
      </c>
      <c r="AY68">
        <f t="shared" si="62"/>
        <v>13.7</v>
      </c>
      <c r="AZ68" s="5">
        <f t="shared" si="92"/>
        <v>7.2992700729926753E-3</v>
      </c>
      <c r="BA68" s="5">
        <f t="shared" si="63"/>
        <v>0</v>
      </c>
      <c r="BB68" s="19">
        <v>120</v>
      </c>
      <c r="BC68" s="19">
        <f t="shared" si="93"/>
        <v>180</v>
      </c>
      <c r="BD68">
        <v>13.9</v>
      </c>
      <c r="BE68" s="5">
        <f t="shared" si="94"/>
        <v>2.158273381294969E-2</v>
      </c>
      <c r="BF68">
        <f t="shared" si="95"/>
        <v>13.9</v>
      </c>
      <c r="BG68">
        <f t="shared" si="96"/>
        <v>0</v>
      </c>
      <c r="BH68">
        <f t="shared" si="64"/>
        <v>0</v>
      </c>
      <c r="BI68">
        <f t="shared" si="65"/>
        <v>0</v>
      </c>
      <c r="BJ68">
        <f t="shared" si="66"/>
        <v>0</v>
      </c>
      <c r="BK68">
        <f t="shared" si="97"/>
        <v>1</v>
      </c>
      <c r="BL68" s="5">
        <f t="shared" si="98"/>
        <v>2.158273381294969E-2</v>
      </c>
      <c r="BM68" s="5">
        <f t="shared" si="67"/>
        <v>5.7553956834532426E-2</v>
      </c>
      <c r="BN68" s="5">
        <f t="shared" si="68"/>
        <v>1.4388489208633171E-2</v>
      </c>
      <c r="BO68" s="5">
        <f t="shared" si="69"/>
        <v>2.158273381294969E-2</v>
      </c>
      <c r="BP68" s="5">
        <f t="shared" si="99"/>
        <v>0</v>
      </c>
    </row>
    <row r="69" spans="1:68" hidden="1" x14ac:dyDescent="0.3">
      <c r="A69" t="s">
        <v>51</v>
      </c>
      <c r="B69" t="s">
        <v>115</v>
      </c>
      <c r="C69">
        <v>500</v>
      </c>
      <c r="D69">
        <f t="shared" si="70"/>
        <v>10</v>
      </c>
      <c r="F69">
        <v>604.46715307235695</v>
      </c>
      <c r="G69">
        <f t="shared" si="50"/>
        <v>600</v>
      </c>
      <c r="H69">
        <v>11.5</v>
      </c>
      <c r="I69">
        <v>604.98677277565002</v>
      </c>
      <c r="J69">
        <v>6.7</v>
      </c>
      <c r="K69">
        <v>615.37733626365605</v>
      </c>
      <c r="L69">
        <f t="shared" si="71"/>
        <v>600</v>
      </c>
      <c r="M69">
        <v>12.4</v>
      </c>
      <c r="N69">
        <f t="shared" si="72"/>
        <v>12.4</v>
      </c>
      <c r="O69">
        <f t="shared" si="51"/>
        <v>0</v>
      </c>
      <c r="P69">
        <f t="shared" si="73"/>
        <v>0</v>
      </c>
      <c r="Q69">
        <f t="shared" si="52"/>
        <v>0</v>
      </c>
      <c r="R69">
        <f t="shared" si="74"/>
        <v>0</v>
      </c>
      <c r="S69" s="5">
        <f t="shared" si="53"/>
        <v>-7.2580645161290355E-2</v>
      </c>
      <c r="T69" s="5">
        <f t="shared" si="75"/>
        <v>-0.45967741935483869</v>
      </c>
      <c r="U69" s="5">
        <f t="shared" si="76"/>
        <v>0</v>
      </c>
      <c r="V69">
        <v>12.3</v>
      </c>
      <c r="W69" s="11">
        <v>600</v>
      </c>
      <c r="X69" s="11">
        <f t="shared" si="77"/>
        <v>600</v>
      </c>
      <c r="Y69">
        <f t="shared" si="54"/>
        <v>12.3</v>
      </c>
      <c r="Z69" s="5">
        <f t="shared" si="78"/>
        <v>0</v>
      </c>
      <c r="AA69" s="5">
        <f t="shared" si="79"/>
        <v>6.5040650406504114E-2</v>
      </c>
      <c r="AB69">
        <f t="shared" si="55"/>
        <v>0</v>
      </c>
      <c r="AC69">
        <f t="shared" si="56"/>
        <v>1</v>
      </c>
      <c r="AD69">
        <f t="shared" si="80"/>
        <v>12.4</v>
      </c>
      <c r="AE69" s="5">
        <f t="shared" si="81"/>
        <v>7.2580645161290355E-2</v>
      </c>
      <c r="AF69" s="5">
        <f t="shared" si="82"/>
        <v>0.45967741935483869</v>
      </c>
      <c r="AG69" s="5">
        <f t="shared" si="83"/>
        <v>8.0645161290322284E-3</v>
      </c>
      <c r="AH69" s="5">
        <f t="shared" si="84"/>
        <v>0</v>
      </c>
      <c r="AI69">
        <f t="shared" si="85"/>
        <v>0</v>
      </c>
      <c r="AJ69">
        <f t="shared" si="86"/>
        <v>0</v>
      </c>
      <c r="AK69">
        <f t="shared" si="87"/>
        <v>1</v>
      </c>
      <c r="AL69">
        <f t="shared" si="88"/>
        <v>0</v>
      </c>
      <c r="AM69">
        <v>60</v>
      </c>
      <c r="AN69">
        <v>12.4</v>
      </c>
      <c r="AO69">
        <v>60</v>
      </c>
      <c r="AP69">
        <v>12.3</v>
      </c>
      <c r="AQ69" s="5">
        <f t="shared" si="57"/>
        <v>0</v>
      </c>
      <c r="AR69" s="5">
        <f t="shared" si="58"/>
        <v>8.0645161290322284E-3</v>
      </c>
      <c r="AS69" t="str">
        <f t="shared" si="89"/>
        <v>Bias</v>
      </c>
      <c r="AT69">
        <f t="shared" si="59"/>
        <v>12.4</v>
      </c>
      <c r="AU69">
        <f t="shared" si="60"/>
        <v>0</v>
      </c>
      <c r="AV69">
        <f t="shared" si="90"/>
        <v>1</v>
      </c>
      <c r="AW69" s="5">
        <f t="shared" si="61"/>
        <v>7.2580645161290355E-2</v>
      </c>
      <c r="AX69" s="5">
        <f t="shared" si="91"/>
        <v>0</v>
      </c>
      <c r="AY69">
        <f t="shared" si="62"/>
        <v>12.4</v>
      </c>
      <c r="AZ69" s="5">
        <f t="shared" si="92"/>
        <v>0</v>
      </c>
      <c r="BA69" s="5">
        <f t="shared" si="63"/>
        <v>8.0645161290322284E-3</v>
      </c>
      <c r="BB69" s="19">
        <v>120</v>
      </c>
      <c r="BC69" s="19">
        <f t="shared" si="93"/>
        <v>180</v>
      </c>
      <c r="BD69">
        <v>12.5</v>
      </c>
      <c r="BE69" s="5">
        <f t="shared" si="94"/>
        <v>7.9999999999999724E-3</v>
      </c>
      <c r="BF69">
        <f t="shared" si="95"/>
        <v>12.5</v>
      </c>
      <c r="BG69">
        <f t="shared" si="96"/>
        <v>0</v>
      </c>
      <c r="BH69">
        <f t="shared" si="64"/>
        <v>0</v>
      </c>
      <c r="BI69">
        <f t="shared" si="65"/>
        <v>0</v>
      </c>
      <c r="BJ69">
        <f t="shared" si="66"/>
        <v>0</v>
      </c>
      <c r="BK69">
        <f t="shared" si="97"/>
        <v>1</v>
      </c>
      <c r="BL69" s="5">
        <f t="shared" si="98"/>
        <v>7.9999999999999724E-3</v>
      </c>
      <c r="BM69" s="5">
        <f t="shared" si="67"/>
        <v>0.08</v>
      </c>
      <c r="BN69" s="5">
        <f t="shared" si="68"/>
        <v>1.5999999999999945E-2</v>
      </c>
      <c r="BO69" s="5">
        <f t="shared" si="69"/>
        <v>7.9999999999999724E-3</v>
      </c>
      <c r="BP69" s="5">
        <f t="shared" si="99"/>
        <v>0</v>
      </c>
    </row>
    <row r="70" spans="1:68" hidden="1" x14ac:dyDescent="0.3">
      <c r="A70" t="s">
        <v>51</v>
      </c>
      <c r="B70" t="s">
        <v>116</v>
      </c>
      <c r="C70">
        <v>500</v>
      </c>
      <c r="D70">
        <f t="shared" si="70"/>
        <v>2</v>
      </c>
      <c r="F70">
        <v>601.23084855079605</v>
      </c>
      <c r="G70">
        <f t="shared" si="50"/>
        <v>600</v>
      </c>
      <c r="H70">
        <v>10.4</v>
      </c>
      <c r="I70">
        <v>601.12640309333801</v>
      </c>
      <c r="J70">
        <v>10</v>
      </c>
      <c r="K70">
        <v>601.97102761268604</v>
      </c>
      <c r="L70">
        <f t="shared" si="71"/>
        <v>600</v>
      </c>
      <c r="M70">
        <v>10.4</v>
      </c>
      <c r="N70">
        <f t="shared" si="72"/>
        <v>10.4</v>
      </c>
      <c r="O70">
        <f t="shared" si="51"/>
        <v>1</v>
      </c>
      <c r="P70">
        <f t="shared" si="73"/>
        <v>0</v>
      </c>
      <c r="Q70">
        <f t="shared" si="52"/>
        <v>0</v>
      </c>
      <c r="R70">
        <f t="shared" si="74"/>
        <v>0</v>
      </c>
      <c r="S70" s="5">
        <f t="shared" si="53"/>
        <v>0</v>
      </c>
      <c r="T70" s="5">
        <f t="shared" si="75"/>
        <v>-3.8461538461538491E-2</v>
      </c>
      <c r="U70" s="5">
        <f t="shared" si="76"/>
        <v>0</v>
      </c>
      <c r="V70">
        <v>10.1</v>
      </c>
      <c r="W70" s="11">
        <v>600</v>
      </c>
      <c r="X70" s="11">
        <f t="shared" si="77"/>
        <v>600</v>
      </c>
      <c r="Y70">
        <f t="shared" si="54"/>
        <v>10.4</v>
      </c>
      <c r="Z70" s="5">
        <f t="shared" si="78"/>
        <v>2.8846153846153914E-2</v>
      </c>
      <c r="AA70" s="5">
        <f t="shared" si="79"/>
        <v>0</v>
      </c>
      <c r="AB70">
        <f t="shared" si="55"/>
        <v>1</v>
      </c>
      <c r="AC70">
        <f t="shared" si="56"/>
        <v>0</v>
      </c>
      <c r="AD70">
        <f t="shared" si="80"/>
        <v>10.4</v>
      </c>
      <c r="AE70" s="5">
        <f t="shared" si="81"/>
        <v>0</v>
      </c>
      <c r="AF70" s="5">
        <f t="shared" si="82"/>
        <v>3.8461538461538491E-2</v>
      </c>
      <c r="AG70" s="5">
        <f t="shared" si="83"/>
        <v>2.8846153846153914E-2</v>
      </c>
      <c r="AH70" s="5">
        <f t="shared" si="84"/>
        <v>0</v>
      </c>
      <c r="AI70">
        <f t="shared" si="85"/>
        <v>1</v>
      </c>
      <c r="AJ70">
        <f t="shared" si="86"/>
        <v>0</v>
      </c>
      <c r="AK70">
        <f t="shared" si="87"/>
        <v>1</v>
      </c>
      <c r="AL70">
        <f t="shared" si="88"/>
        <v>0</v>
      </c>
      <c r="AM70">
        <v>60</v>
      </c>
      <c r="AN70">
        <v>10.1</v>
      </c>
      <c r="AO70">
        <v>60</v>
      </c>
      <c r="AP70">
        <v>10.1</v>
      </c>
      <c r="AQ70" s="5">
        <f t="shared" si="57"/>
        <v>2.8846153846153914E-2</v>
      </c>
      <c r="AR70" s="5">
        <f t="shared" si="58"/>
        <v>2.8846153846153914E-2</v>
      </c>
      <c r="AS70" t="str">
        <f t="shared" si="89"/>
        <v>Igual</v>
      </c>
      <c r="AT70">
        <f t="shared" si="59"/>
        <v>10.4</v>
      </c>
      <c r="AU70">
        <f t="shared" si="60"/>
        <v>1</v>
      </c>
      <c r="AV70">
        <f t="shared" si="90"/>
        <v>0</v>
      </c>
      <c r="AW70" s="5">
        <f t="shared" si="61"/>
        <v>0</v>
      </c>
      <c r="AX70" s="5">
        <f t="shared" si="91"/>
        <v>2.8846153846153914E-2</v>
      </c>
      <c r="AY70">
        <f t="shared" si="62"/>
        <v>10.1</v>
      </c>
      <c r="AZ70" s="5">
        <f t="shared" si="92"/>
        <v>0</v>
      </c>
      <c r="BA70" s="5">
        <f t="shared" si="63"/>
        <v>0</v>
      </c>
      <c r="BB70" s="19">
        <v>120</v>
      </c>
      <c r="BC70" s="19">
        <f t="shared" si="93"/>
        <v>180</v>
      </c>
      <c r="BD70">
        <v>10.4</v>
      </c>
      <c r="BE70" s="5">
        <f t="shared" si="94"/>
        <v>2.8846153846153914E-2</v>
      </c>
      <c r="BF70">
        <f t="shared" si="95"/>
        <v>10.4</v>
      </c>
      <c r="BG70">
        <f t="shared" si="96"/>
        <v>1</v>
      </c>
      <c r="BH70">
        <f t="shared" si="64"/>
        <v>1</v>
      </c>
      <c r="BI70">
        <f t="shared" si="65"/>
        <v>0</v>
      </c>
      <c r="BJ70">
        <f t="shared" si="66"/>
        <v>0</v>
      </c>
      <c r="BK70">
        <f t="shared" si="97"/>
        <v>1</v>
      </c>
      <c r="BL70" s="5">
        <f t="shared" si="98"/>
        <v>0</v>
      </c>
      <c r="BM70" s="5">
        <f t="shared" si="67"/>
        <v>0</v>
      </c>
      <c r="BN70" s="5">
        <f t="shared" si="68"/>
        <v>2.8846153846153914E-2</v>
      </c>
      <c r="BO70" s="5">
        <f t="shared" si="69"/>
        <v>2.8846153846153914E-2</v>
      </c>
      <c r="BP70" s="5">
        <f t="shared" si="99"/>
        <v>0</v>
      </c>
    </row>
    <row r="71" spans="1:68" hidden="1" x14ac:dyDescent="0.3">
      <c r="A71" t="s">
        <v>51</v>
      </c>
      <c r="B71" t="s">
        <v>117</v>
      </c>
      <c r="C71">
        <v>500</v>
      </c>
      <c r="D71">
        <f t="shared" si="70"/>
        <v>2</v>
      </c>
      <c r="F71">
        <v>601.27919030189503</v>
      </c>
      <c r="G71">
        <f t="shared" si="50"/>
        <v>600</v>
      </c>
      <c r="H71">
        <v>9.3000000000000007</v>
      </c>
      <c r="I71">
        <v>601.09954166412297</v>
      </c>
      <c r="J71">
        <v>8.9</v>
      </c>
      <c r="K71">
        <v>601.53002858161904</v>
      </c>
      <c r="L71">
        <f t="shared" si="71"/>
        <v>600</v>
      </c>
      <c r="M71">
        <v>9.4</v>
      </c>
      <c r="N71">
        <f t="shared" si="72"/>
        <v>9.4</v>
      </c>
      <c r="O71">
        <f t="shared" si="51"/>
        <v>0</v>
      </c>
      <c r="P71">
        <f t="shared" si="73"/>
        <v>0</v>
      </c>
      <c r="Q71">
        <f t="shared" si="52"/>
        <v>0</v>
      </c>
      <c r="R71">
        <f t="shared" si="74"/>
        <v>0</v>
      </c>
      <c r="S71" s="5">
        <f t="shared" si="53"/>
        <v>-1.0638297872340387E-2</v>
      </c>
      <c r="T71" s="5">
        <f t="shared" si="75"/>
        <v>-5.3191489361702128E-2</v>
      </c>
      <c r="U71" s="5">
        <f t="shared" si="76"/>
        <v>0</v>
      </c>
      <c r="V71">
        <v>9.1999999999999993</v>
      </c>
      <c r="W71" s="11">
        <v>600</v>
      </c>
      <c r="X71" s="11">
        <f t="shared" si="77"/>
        <v>600</v>
      </c>
      <c r="Y71">
        <f t="shared" si="54"/>
        <v>9.3000000000000007</v>
      </c>
      <c r="Z71" s="5">
        <f t="shared" si="78"/>
        <v>1.0752688172043163E-2</v>
      </c>
      <c r="AA71" s="5">
        <f t="shared" si="79"/>
        <v>0</v>
      </c>
      <c r="AB71">
        <f t="shared" si="55"/>
        <v>1</v>
      </c>
      <c r="AC71">
        <f t="shared" si="56"/>
        <v>0</v>
      </c>
      <c r="AD71">
        <f t="shared" si="80"/>
        <v>9.4</v>
      </c>
      <c r="AE71" s="5">
        <f t="shared" si="81"/>
        <v>1.0638297872340387E-2</v>
      </c>
      <c r="AF71" s="5">
        <f t="shared" si="82"/>
        <v>5.3191489361702128E-2</v>
      </c>
      <c r="AG71" s="5">
        <f t="shared" si="83"/>
        <v>2.1276595744680965E-2</v>
      </c>
      <c r="AH71" s="5">
        <f t="shared" si="84"/>
        <v>0</v>
      </c>
      <c r="AI71">
        <f t="shared" si="85"/>
        <v>0</v>
      </c>
      <c r="AJ71">
        <f t="shared" si="86"/>
        <v>0</v>
      </c>
      <c r="AK71">
        <f t="shared" si="87"/>
        <v>1</v>
      </c>
      <c r="AL71">
        <f t="shared" si="88"/>
        <v>0</v>
      </c>
      <c r="AM71">
        <v>60</v>
      </c>
      <c r="AN71">
        <v>9.1</v>
      </c>
      <c r="AO71">
        <v>60</v>
      </c>
      <c r="AP71">
        <v>9.1</v>
      </c>
      <c r="AQ71" s="5">
        <f t="shared" si="57"/>
        <v>3.191489361702135E-2</v>
      </c>
      <c r="AR71" s="5">
        <f t="shared" si="58"/>
        <v>3.191489361702135E-2</v>
      </c>
      <c r="AS71" t="str">
        <f t="shared" si="89"/>
        <v>Igual</v>
      </c>
      <c r="AT71">
        <f t="shared" si="59"/>
        <v>9.3000000000000007</v>
      </c>
      <c r="AU71">
        <f t="shared" si="60"/>
        <v>1</v>
      </c>
      <c r="AV71">
        <f t="shared" si="90"/>
        <v>0</v>
      </c>
      <c r="AW71" s="5">
        <f t="shared" si="61"/>
        <v>0</v>
      </c>
      <c r="AX71" s="5">
        <f t="shared" si="91"/>
        <v>2.1505376344086134E-2</v>
      </c>
      <c r="AY71">
        <f t="shared" si="62"/>
        <v>9.1999999999999993</v>
      </c>
      <c r="AZ71" s="5">
        <f t="shared" si="92"/>
        <v>1.0869565217391266E-2</v>
      </c>
      <c r="BA71" s="5">
        <f t="shared" si="63"/>
        <v>0</v>
      </c>
      <c r="BB71" s="19">
        <v>120</v>
      </c>
      <c r="BC71" s="19">
        <f t="shared" si="93"/>
        <v>180</v>
      </c>
      <c r="BD71">
        <v>9.4</v>
      </c>
      <c r="BE71" s="5">
        <f t="shared" si="94"/>
        <v>3.191489361702135E-2</v>
      </c>
      <c r="BF71">
        <f t="shared" si="95"/>
        <v>9.4</v>
      </c>
      <c r="BG71">
        <f t="shared" si="96"/>
        <v>1</v>
      </c>
      <c r="BH71">
        <f t="shared" si="64"/>
        <v>0</v>
      </c>
      <c r="BI71">
        <f t="shared" si="65"/>
        <v>0</v>
      </c>
      <c r="BJ71">
        <f t="shared" si="66"/>
        <v>0</v>
      </c>
      <c r="BK71">
        <f t="shared" si="97"/>
        <v>1</v>
      </c>
      <c r="BL71" s="5">
        <f t="shared" si="98"/>
        <v>0</v>
      </c>
      <c r="BM71" s="5">
        <f t="shared" si="67"/>
        <v>1.0638297872340387E-2</v>
      </c>
      <c r="BN71" s="5">
        <f t="shared" si="68"/>
        <v>2.1276595744680965E-2</v>
      </c>
      <c r="BO71" s="5">
        <f t="shared" si="69"/>
        <v>3.191489361702135E-2</v>
      </c>
      <c r="BP71" s="5">
        <f t="shared" si="99"/>
        <v>0</v>
      </c>
    </row>
    <row r="72" spans="1:68" hidden="1" x14ac:dyDescent="0.3">
      <c r="A72" t="s">
        <v>51</v>
      </c>
      <c r="B72" t="s">
        <v>118</v>
      </c>
      <c r="C72">
        <v>500</v>
      </c>
      <c r="D72">
        <f t="shared" si="70"/>
        <v>5</v>
      </c>
      <c r="F72">
        <v>602.58434367179802</v>
      </c>
      <c r="G72">
        <f t="shared" si="50"/>
        <v>600</v>
      </c>
      <c r="H72">
        <v>12.2</v>
      </c>
      <c r="I72">
        <v>602.67445898055996</v>
      </c>
      <c r="J72">
        <v>10.1</v>
      </c>
      <c r="K72">
        <v>608.12994360923699</v>
      </c>
      <c r="L72">
        <f t="shared" si="71"/>
        <v>600</v>
      </c>
      <c r="M72">
        <v>12.2</v>
      </c>
      <c r="N72">
        <f t="shared" si="72"/>
        <v>12.2</v>
      </c>
      <c r="O72">
        <f t="shared" si="51"/>
        <v>1</v>
      </c>
      <c r="P72">
        <f t="shared" si="73"/>
        <v>0</v>
      </c>
      <c r="Q72">
        <f t="shared" si="52"/>
        <v>0</v>
      </c>
      <c r="R72">
        <f t="shared" si="74"/>
        <v>0</v>
      </c>
      <c r="S72" s="5">
        <f t="shared" si="53"/>
        <v>0</v>
      </c>
      <c r="T72" s="5">
        <f t="shared" si="75"/>
        <v>-0.17213114754098358</v>
      </c>
      <c r="U72" s="5">
        <f t="shared" si="76"/>
        <v>0</v>
      </c>
      <c r="V72">
        <v>12</v>
      </c>
      <c r="W72" s="11">
        <v>600</v>
      </c>
      <c r="X72" s="11">
        <f t="shared" si="77"/>
        <v>600</v>
      </c>
      <c r="Y72">
        <f t="shared" si="54"/>
        <v>12.2</v>
      </c>
      <c r="Z72" s="5">
        <f t="shared" si="78"/>
        <v>1.6393442622950762E-2</v>
      </c>
      <c r="AA72" s="5">
        <f t="shared" si="79"/>
        <v>0</v>
      </c>
      <c r="AB72">
        <f t="shared" si="55"/>
        <v>1</v>
      </c>
      <c r="AC72">
        <f t="shared" si="56"/>
        <v>0</v>
      </c>
      <c r="AD72">
        <f t="shared" si="80"/>
        <v>12.2</v>
      </c>
      <c r="AE72" s="5">
        <f t="shared" si="81"/>
        <v>0</v>
      </c>
      <c r="AF72" s="5">
        <f t="shared" si="82"/>
        <v>0.17213114754098358</v>
      </c>
      <c r="AG72" s="5">
        <f t="shared" si="83"/>
        <v>1.6393442622950762E-2</v>
      </c>
      <c r="AH72" s="5">
        <f t="shared" si="84"/>
        <v>0</v>
      </c>
      <c r="AI72">
        <f t="shared" si="85"/>
        <v>1</v>
      </c>
      <c r="AJ72">
        <f t="shared" si="86"/>
        <v>0</v>
      </c>
      <c r="AK72">
        <f t="shared" si="87"/>
        <v>1</v>
      </c>
      <c r="AL72">
        <f t="shared" si="88"/>
        <v>0</v>
      </c>
      <c r="AM72">
        <v>60</v>
      </c>
      <c r="AN72">
        <v>12.1</v>
      </c>
      <c r="AO72">
        <v>60</v>
      </c>
      <c r="AP72">
        <v>12.1</v>
      </c>
      <c r="AQ72" s="5">
        <f t="shared" si="57"/>
        <v>8.1967213114753808E-3</v>
      </c>
      <c r="AR72" s="5">
        <f t="shared" si="58"/>
        <v>8.1967213114753808E-3</v>
      </c>
      <c r="AS72" t="str">
        <f t="shared" si="89"/>
        <v>Igual</v>
      </c>
      <c r="AT72">
        <f t="shared" si="59"/>
        <v>12.2</v>
      </c>
      <c r="AU72">
        <f t="shared" si="60"/>
        <v>1</v>
      </c>
      <c r="AV72">
        <f t="shared" si="90"/>
        <v>0</v>
      </c>
      <c r="AW72" s="5">
        <f t="shared" si="61"/>
        <v>0</v>
      </c>
      <c r="AX72" s="5">
        <f t="shared" si="91"/>
        <v>8.1967213114753808E-3</v>
      </c>
      <c r="AY72">
        <f t="shared" si="62"/>
        <v>12.1</v>
      </c>
      <c r="AZ72" s="5">
        <f t="shared" si="92"/>
        <v>0</v>
      </c>
      <c r="BA72" s="5">
        <f t="shared" si="63"/>
        <v>8.2644628099173261E-3</v>
      </c>
      <c r="BB72" s="19">
        <v>120</v>
      </c>
      <c r="BC72" s="19">
        <f t="shared" si="93"/>
        <v>180</v>
      </c>
      <c r="BD72">
        <v>12.3</v>
      </c>
      <c r="BE72" s="5">
        <f t="shared" si="94"/>
        <v>1.6260162601626101E-2</v>
      </c>
      <c r="BF72">
        <f t="shared" si="95"/>
        <v>12.3</v>
      </c>
      <c r="BG72">
        <f t="shared" si="96"/>
        <v>0</v>
      </c>
      <c r="BH72">
        <f t="shared" si="64"/>
        <v>0</v>
      </c>
      <c r="BI72">
        <f t="shared" si="65"/>
        <v>0</v>
      </c>
      <c r="BJ72">
        <f t="shared" si="66"/>
        <v>0</v>
      </c>
      <c r="BK72">
        <f t="shared" si="97"/>
        <v>1</v>
      </c>
      <c r="BL72" s="5">
        <f t="shared" si="98"/>
        <v>8.1300813008131235E-3</v>
      </c>
      <c r="BM72" s="5">
        <f t="shared" si="67"/>
        <v>8.1300813008131235E-3</v>
      </c>
      <c r="BN72" s="5">
        <f t="shared" si="68"/>
        <v>2.4390243902439081E-2</v>
      </c>
      <c r="BO72" s="5">
        <f t="shared" si="69"/>
        <v>1.6260162601626101E-2</v>
      </c>
      <c r="BP72" s="5">
        <f t="shared" si="99"/>
        <v>0</v>
      </c>
    </row>
    <row r="73" spans="1:68" hidden="1" x14ac:dyDescent="0.3">
      <c r="A73" t="s">
        <v>51</v>
      </c>
      <c r="B73" t="s">
        <v>119</v>
      </c>
      <c r="C73">
        <v>500</v>
      </c>
      <c r="D73">
        <f t="shared" si="70"/>
        <v>5</v>
      </c>
      <c r="F73">
        <v>602.60725188255299</v>
      </c>
      <c r="G73">
        <f t="shared" si="50"/>
        <v>600</v>
      </c>
      <c r="H73">
        <v>10.199999999999999</v>
      </c>
      <c r="I73">
        <v>602.64628100395203</v>
      </c>
      <c r="J73">
        <v>6.5</v>
      </c>
      <c r="K73">
        <v>605.43083548545803</v>
      </c>
      <c r="L73">
        <f t="shared" si="71"/>
        <v>600</v>
      </c>
      <c r="M73">
        <v>11.1</v>
      </c>
      <c r="N73">
        <f t="shared" si="72"/>
        <v>11.1</v>
      </c>
      <c r="O73">
        <f t="shared" si="51"/>
        <v>0</v>
      </c>
      <c r="P73">
        <f t="shared" si="73"/>
        <v>0</v>
      </c>
      <c r="Q73">
        <f t="shared" si="52"/>
        <v>0</v>
      </c>
      <c r="R73">
        <f t="shared" si="74"/>
        <v>0</v>
      </c>
      <c r="S73" s="5">
        <f t="shared" si="53"/>
        <v>-8.1081081081081113E-2</v>
      </c>
      <c r="T73" s="5">
        <f t="shared" si="75"/>
        <v>-0.4144144144144144</v>
      </c>
      <c r="U73" s="5">
        <f t="shared" si="76"/>
        <v>0</v>
      </c>
      <c r="V73">
        <v>10.6</v>
      </c>
      <c r="W73" s="11">
        <v>600</v>
      </c>
      <c r="X73" s="11">
        <f t="shared" si="77"/>
        <v>600</v>
      </c>
      <c r="Y73">
        <f t="shared" si="54"/>
        <v>10.6</v>
      </c>
      <c r="Z73" s="5">
        <f t="shared" si="78"/>
        <v>0</v>
      </c>
      <c r="AA73" s="5">
        <f t="shared" si="79"/>
        <v>3.7735849056603807E-2</v>
      </c>
      <c r="AB73">
        <f t="shared" si="55"/>
        <v>0</v>
      </c>
      <c r="AC73">
        <f t="shared" si="56"/>
        <v>1</v>
      </c>
      <c r="AD73">
        <f t="shared" si="80"/>
        <v>11.1</v>
      </c>
      <c r="AE73" s="5">
        <f t="shared" si="81"/>
        <v>8.1081081081081113E-2</v>
      </c>
      <c r="AF73" s="5">
        <f t="shared" si="82"/>
        <v>0.4144144144144144</v>
      </c>
      <c r="AG73" s="5">
        <f t="shared" si="83"/>
        <v>4.504504504504505E-2</v>
      </c>
      <c r="AH73" s="5">
        <f t="shared" si="84"/>
        <v>0</v>
      </c>
      <c r="AI73">
        <f t="shared" si="85"/>
        <v>0</v>
      </c>
      <c r="AJ73">
        <f t="shared" si="86"/>
        <v>0</v>
      </c>
      <c r="AK73">
        <f t="shared" si="87"/>
        <v>1</v>
      </c>
      <c r="AL73">
        <f t="shared" si="88"/>
        <v>0</v>
      </c>
      <c r="AM73">
        <v>60</v>
      </c>
      <c r="AN73">
        <v>10.9</v>
      </c>
      <c r="AO73">
        <v>60</v>
      </c>
      <c r="AP73">
        <v>11</v>
      </c>
      <c r="AQ73" s="5">
        <f t="shared" si="57"/>
        <v>1.8018018018017955E-2</v>
      </c>
      <c r="AR73" s="5">
        <f t="shared" si="58"/>
        <v>9.0090090090089777E-3</v>
      </c>
      <c r="AS73" t="str">
        <f t="shared" si="89"/>
        <v>BiasByGroup</v>
      </c>
      <c r="AT73">
        <f t="shared" si="59"/>
        <v>10.9</v>
      </c>
      <c r="AU73">
        <f t="shared" si="60"/>
        <v>0</v>
      </c>
      <c r="AV73">
        <f t="shared" si="90"/>
        <v>1</v>
      </c>
      <c r="AW73" s="5">
        <f t="shared" si="61"/>
        <v>6.4220183486238633E-2</v>
      </c>
      <c r="AX73" s="5">
        <f t="shared" si="91"/>
        <v>0</v>
      </c>
      <c r="AY73">
        <f t="shared" si="62"/>
        <v>10.9</v>
      </c>
      <c r="AZ73" s="5">
        <f t="shared" si="92"/>
        <v>0</v>
      </c>
      <c r="BA73" s="5">
        <f t="shared" si="63"/>
        <v>2.7522935779816578E-2</v>
      </c>
      <c r="BB73" s="19">
        <v>120</v>
      </c>
      <c r="BC73" s="19">
        <f t="shared" si="93"/>
        <v>180</v>
      </c>
      <c r="BD73">
        <v>11.2</v>
      </c>
      <c r="BE73" s="5">
        <f t="shared" si="94"/>
        <v>2.6785714285714191E-2</v>
      </c>
      <c r="BF73">
        <f t="shared" si="95"/>
        <v>11.2</v>
      </c>
      <c r="BG73">
        <f t="shared" si="96"/>
        <v>0</v>
      </c>
      <c r="BH73">
        <f t="shared" si="64"/>
        <v>0</v>
      </c>
      <c r="BI73">
        <f t="shared" si="65"/>
        <v>0</v>
      </c>
      <c r="BJ73">
        <f t="shared" si="66"/>
        <v>0</v>
      </c>
      <c r="BK73">
        <f t="shared" si="97"/>
        <v>1</v>
      </c>
      <c r="BL73" s="5">
        <f t="shared" si="98"/>
        <v>8.9285714285713969E-3</v>
      </c>
      <c r="BM73" s="5">
        <f t="shared" si="67"/>
        <v>8.9285714285714288E-2</v>
      </c>
      <c r="BN73" s="5">
        <f t="shared" si="68"/>
        <v>5.3571428571428541E-2</v>
      </c>
      <c r="BO73" s="5">
        <f t="shared" si="69"/>
        <v>2.6785714285714191E-2</v>
      </c>
      <c r="BP73" s="5">
        <f t="shared" si="99"/>
        <v>0</v>
      </c>
    </row>
    <row r="74" spans="1:68" hidden="1" x14ac:dyDescent="0.3">
      <c r="A74" t="s">
        <v>51</v>
      </c>
      <c r="B74" t="s">
        <v>120</v>
      </c>
      <c r="C74">
        <v>500</v>
      </c>
      <c r="D74" s="17">
        <f t="shared" si="70"/>
        <v>10</v>
      </c>
      <c r="F74">
        <v>605.06742310523896</v>
      </c>
      <c r="G74">
        <f t="shared" si="50"/>
        <v>600</v>
      </c>
      <c r="H74">
        <v>13.2</v>
      </c>
      <c r="I74">
        <v>604.85390949249199</v>
      </c>
      <c r="J74">
        <v>12.2</v>
      </c>
      <c r="K74">
        <v>623.04009437561001</v>
      </c>
      <c r="L74">
        <f t="shared" si="71"/>
        <v>600</v>
      </c>
      <c r="M74">
        <v>13.5</v>
      </c>
      <c r="N74">
        <f t="shared" si="72"/>
        <v>13.5</v>
      </c>
      <c r="O74">
        <f t="shared" si="51"/>
        <v>0</v>
      </c>
      <c r="P74">
        <f t="shared" si="73"/>
        <v>0</v>
      </c>
      <c r="Q74">
        <f t="shared" si="52"/>
        <v>0</v>
      </c>
      <c r="R74">
        <f t="shared" si="74"/>
        <v>0</v>
      </c>
      <c r="S74" s="5">
        <f t="shared" si="53"/>
        <v>-2.2222222222222275E-2</v>
      </c>
      <c r="T74" s="5">
        <f t="shared" si="75"/>
        <v>-9.6296296296296352E-2</v>
      </c>
      <c r="U74" s="5">
        <f t="shared" si="76"/>
        <v>0</v>
      </c>
      <c r="V74">
        <v>13.5</v>
      </c>
      <c r="W74" s="11">
        <v>600</v>
      </c>
      <c r="X74" s="11">
        <f t="shared" si="77"/>
        <v>600</v>
      </c>
      <c r="Y74">
        <f t="shared" si="54"/>
        <v>13.5</v>
      </c>
      <c r="Z74" s="5">
        <f t="shared" si="78"/>
        <v>0</v>
      </c>
      <c r="AA74" s="5">
        <f t="shared" si="79"/>
        <v>2.2222222222222275E-2</v>
      </c>
      <c r="AB74">
        <f t="shared" si="55"/>
        <v>0</v>
      </c>
      <c r="AC74">
        <f t="shared" si="56"/>
        <v>1</v>
      </c>
      <c r="AD74">
        <f t="shared" si="80"/>
        <v>13.5</v>
      </c>
      <c r="AE74" s="5">
        <f t="shared" si="81"/>
        <v>2.2222222222222275E-2</v>
      </c>
      <c r="AF74" s="5">
        <f t="shared" si="82"/>
        <v>9.6296296296296352E-2</v>
      </c>
      <c r="AG74" s="5">
        <f t="shared" si="83"/>
        <v>0</v>
      </c>
      <c r="AH74" s="5">
        <f t="shared" si="84"/>
        <v>0</v>
      </c>
      <c r="AI74">
        <f t="shared" si="85"/>
        <v>0</v>
      </c>
      <c r="AJ74">
        <f t="shared" si="86"/>
        <v>0</v>
      </c>
      <c r="AK74">
        <f t="shared" si="87"/>
        <v>1</v>
      </c>
      <c r="AL74">
        <f t="shared" si="88"/>
        <v>1</v>
      </c>
      <c r="AM74">
        <v>60</v>
      </c>
      <c r="AN74">
        <v>13.6</v>
      </c>
      <c r="AO74">
        <v>60</v>
      </c>
      <c r="AP74">
        <v>13.5</v>
      </c>
      <c r="AQ74" s="5">
        <f t="shared" si="57"/>
        <v>-7.4074074074073808E-3</v>
      </c>
      <c r="AR74" s="5">
        <f t="shared" si="58"/>
        <v>0</v>
      </c>
      <c r="AS74" t="str">
        <f t="shared" si="89"/>
        <v>Bias</v>
      </c>
      <c r="AT74">
        <f t="shared" si="59"/>
        <v>13.6</v>
      </c>
      <c r="AU74">
        <f t="shared" si="60"/>
        <v>0</v>
      </c>
      <c r="AV74">
        <f t="shared" si="90"/>
        <v>1</v>
      </c>
      <c r="AW74" s="5">
        <f t="shared" si="61"/>
        <v>2.941176470588238E-2</v>
      </c>
      <c r="AX74" s="5">
        <f t="shared" si="91"/>
        <v>0</v>
      </c>
      <c r="AY74">
        <f t="shared" si="62"/>
        <v>13.6</v>
      </c>
      <c r="AZ74" s="5">
        <f t="shared" si="92"/>
        <v>0</v>
      </c>
      <c r="BA74" s="5">
        <f t="shared" si="63"/>
        <v>7.3529411764705621E-3</v>
      </c>
      <c r="BB74" s="19">
        <v>120</v>
      </c>
      <c r="BC74" s="19">
        <f t="shared" si="93"/>
        <v>180</v>
      </c>
      <c r="BD74">
        <v>13.9</v>
      </c>
      <c r="BE74" s="5">
        <f t="shared" si="94"/>
        <v>2.158273381294969E-2</v>
      </c>
      <c r="BF74">
        <f t="shared" si="95"/>
        <v>13.9</v>
      </c>
      <c r="BG74">
        <f t="shared" si="96"/>
        <v>0</v>
      </c>
      <c r="BH74">
        <f t="shared" si="64"/>
        <v>0</v>
      </c>
      <c r="BI74">
        <f t="shared" si="65"/>
        <v>0</v>
      </c>
      <c r="BJ74">
        <f t="shared" si="66"/>
        <v>0</v>
      </c>
      <c r="BK74">
        <f t="shared" si="97"/>
        <v>1</v>
      </c>
      <c r="BL74" s="5">
        <f t="shared" si="98"/>
        <v>2.8776978417266213E-2</v>
      </c>
      <c r="BM74" s="5">
        <f t="shared" si="67"/>
        <v>5.0359712230215903E-2</v>
      </c>
      <c r="BN74" s="5">
        <f t="shared" si="68"/>
        <v>2.8776978417266213E-2</v>
      </c>
      <c r="BO74" s="5">
        <f t="shared" si="69"/>
        <v>2.158273381294969E-2</v>
      </c>
      <c r="BP74" s="5">
        <f t="shared" si="99"/>
        <v>0</v>
      </c>
    </row>
    <row r="75" spans="1:68" hidden="1" x14ac:dyDescent="0.3">
      <c r="A75" t="s">
        <v>51</v>
      </c>
      <c r="B75" t="s">
        <v>121</v>
      </c>
      <c r="C75">
        <v>500</v>
      </c>
      <c r="D75">
        <f t="shared" si="70"/>
        <v>10</v>
      </c>
      <c r="F75">
        <v>604.779695272445</v>
      </c>
      <c r="G75">
        <f t="shared" si="50"/>
        <v>600</v>
      </c>
      <c r="H75">
        <v>11.4</v>
      </c>
      <c r="I75">
        <v>605.00383615493695</v>
      </c>
      <c r="J75">
        <v>10</v>
      </c>
      <c r="K75">
        <v>616.50488901138306</v>
      </c>
      <c r="L75">
        <f t="shared" si="71"/>
        <v>600</v>
      </c>
      <c r="M75">
        <v>12.4</v>
      </c>
      <c r="N75">
        <f t="shared" si="72"/>
        <v>12.4</v>
      </c>
      <c r="O75">
        <f t="shared" si="51"/>
        <v>0</v>
      </c>
      <c r="P75">
        <f t="shared" si="73"/>
        <v>0</v>
      </c>
      <c r="Q75">
        <f t="shared" si="52"/>
        <v>0</v>
      </c>
      <c r="R75">
        <f t="shared" si="74"/>
        <v>0</v>
      </c>
      <c r="S75" s="5">
        <f t="shared" si="53"/>
        <v>-8.0645161290322578E-2</v>
      </c>
      <c r="T75" s="5">
        <f t="shared" si="75"/>
        <v>-0.19354838709677422</v>
      </c>
      <c r="U75" s="5">
        <f t="shared" si="76"/>
        <v>0</v>
      </c>
      <c r="V75">
        <v>12</v>
      </c>
      <c r="W75" s="11">
        <v>600</v>
      </c>
      <c r="X75" s="11">
        <f t="shared" si="77"/>
        <v>600</v>
      </c>
      <c r="Y75">
        <f t="shared" si="54"/>
        <v>12</v>
      </c>
      <c r="Z75" s="5">
        <f t="shared" si="78"/>
        <v>0</v>
      </c>
      <c r="AA75" s="5">
        <f t="shared" si="79"/>
        <v>4.9999999999999968E-2</v>
      </c>
      <c r="AB75">
        <f t="shared" si="55"/>
        <v>0</v>
      </c>
      <c r="AC75">
        <f t="shared" si="56"/>
        <v>1</v>
      </c>
      <c r="AD75">
        <f t="shared" si="80"/>
        <v>12.4</v>
      </c>
      <c r="AE75" s="5">
        <f t="shared" si="81"/>
        <v>8.0645161290322578E-2</v>
      </c>
      <c r="AF75" s="5">
        <f t="shared" si="82"/>
        <v>0.19354838709677422</v>
      </c>
      <c r="AG75" s="5">
        <f t="shared" si="83"/>
        <v>3.2258064516129059E-2</v>
      </c>
      <c r="AH75" s="5">
        <f t="shared" si="84"/>
        <v>0</v>
      </c>
      <c r="AI75">
        <f t="shared" si="85"/>
        <v>0</v>
      </c>
      <c r="AJ75">
        <f t="shared" si="86"/>
        <v>0</v>
      </c>
      <c r="AK75">
        <f t="shared" si="87"/>
        <v>1</v>
      </c>
      <c r="AL75">
        <f t="shared" si="88"/>
        <v>0</v>
      </c>
      <c r="AM75">
        <v>60</v>
      </c>
      <c r="AN75">
        <v>12.3</v>
      </c>
      <c r="AO75">
        <v>60</v>
      </c>
      <c r="AP75">
        <v>12.2</v>
      </c>
      <c r="AQ75" s="5">
        <f t="shared" si="57"/>
        <v>8.0645161290322284E-3</v>
      </c>
      <c r="AR75" s="5">
        <f t="shared" si="58"/>
        <v>1.6129032258064602E-2</v>
      </c>
      <c r="AS75" t="str">
        <f t="shared" si="89"/>
        <v>Bias</v>
      </c>
      <c r="AT75">
        <f t="shared" si="59"/>
        <v>12.3</v>
      </c>
      <c r="AU75">
        <f t="shared" si="60"/>
        <v>0</v>
      </c>
      <c r="AV75">
        <f t="shared" si="90"/>
        <v>1</v>
      </c>
      <c r="AW75" s="5">
        <f t="shared" si="61"/>
        <v>7.3170731707317097E-2</v>
      </c>
      <c r="AX75" s="5">
        <f t="shared" si="91"/>
        <v>0</v>
      </c>
      <c r="AY75">
        <f t="shared" si="62"/>
        <v>12.3</v>
      </c>
      <c r="AZ75" s="5">
        <f t="shared" si="92"/>
        <v>0</v>
      </c>
      <c r="BA75" s="5">
        <f t="shared" si="63"/>
        <v>2.4390243902439081E-2</v>
      </c>
      <c r="BB75" s="19">
        <v>120</v>
      </c>
      <c r="BC75" s="19">
        <f t="shared" si="93"/>
        <v>180</v>
      </c>
      <c r="BD75">
        <v>12.4</v>
      </c>
      <c r="BE75" s="5">
        <f t="shared" si="94"/>
        <v>8.0645161290322284E-3</v>
      </c>
      <c r="BF75">
        <f t="shared" si="95"/>
        <v>12.4</v>
      </c>
      <c r="BG75">
        <f t="shared" si="96"/>
        <v>1</v>
      </c>
      <c r="BH75">
        <f t="shared" si="64"/>
        <v>0</v>
      </c>
      <c r="BI75">
        <f t="shared" si="65"/>
        <v>0</v>
      </c>
      <c r="BJ75">
        <f t="shared" si="66"/>
        <v>0</v>
      </c>
      <c r="BK75">
        <f t="shared" si="97"/>
        <v>1</v>
      </c>
      <c r="BL75" s="5">
        <f t="shared" si="98"/>
        <v>0</v>
      </c>
      <c r="BM75" s="5">
        <f t="shared" si="67"/>
        <v>8.0645161290322578E-2</v>
      </c>
      <c r="BN75" s="5">
        <f t="shared" si="68"/>
        <v>3.2258064516129059E-2</v>
      </c>
      <c r="BO75" s="5">
        <f t="shared" si="69"/>
        <v>8.0645161290322284E-3</v>
      </c>
      <c r="BP75" s="5">
        <f t="shared" si="99"/>
        <v>0</v>
      </c>
    </row>
    <row r="76" spans="1:68" hidden="1" x14ac:dyDescent="0.3">
      <c r="A76" t="s">
        <v>51</v>
      </c>
      <c r="B76" t="s">
        <v>122</v>
      </c>
      <c r="C76">
        <v>500</v>
      </c>
      <c r="D76">
        <f t="shared" si="70"/>
        <v>2</v>
      </c>
      <c r="F76">
        <v>601.18238973617497</v>
      </c>
      <c r="G76">
        <f t="shared" si="50"/>
        <v>600</v>
      </c>
      <c r="H76">
        <v>10.3</v>
      </c>
      <c r="I76">
        <v>601.11226010322503</v>
      </c>
      <c r="J76">
        <v>10</v>
      </c>
      <c r="K76">
        <v>618.10131812095597</v>
      </c>
      <c r="L76">
        <f t="shared" si="71"/>
        <v>600</v>
      </c>
      <c r="M76">
        <v>10.199999999999999</v>
      </c>
      <c r="N76">
        <f t="shared" si="72"/>
        <v>10.3</v>
      </c>
      <c r="O76">
        <f t="shared" si="51"/>
        <v>1</v>
      </c>
      <c r="P76">
        <f t="shared" si="73"/>
        <v>0</v>
      </c>
      <c r="Q76">
        <f t="shared" si="52"/>
        <v>0</v>
      </c>
      <c r="R76">
        <f t="shared" si="74"/>
        <v>0</v>
      </c>
      <c r="S76" s="5">
        <f t="shared" si="53"/>
        <v>0</v>
      </c>
      <c r="T76" s="5">
        <f t="shared" si="75"/>
        <v>-2.9126213592233077E-2</v>
      </c>
      <c r="U76" s="5">
        <f t="shared" si="76"/>
        <v>-9.7087378640778078E-3</v>
      </c>
      <c r="V76">
        <v>10.199999999999999</v>
      </c>
      <c r="W76" s="11">
        <v>600</v>
      </c>
      <c r="X76" s="11">
        <f t="shared" si="77"/>
        <v>600</v>
      </c>
      <c r="Y76">
        <f t="shared" si="54"/>
        <v>10.3</v>
      </c>
      <c r="Z76" s="5">
        <f t="shared" si="78"/>
        <v>9.7087378640778078E-3</v>
      </c>
      <c r="AA76" s="5">
        <f t="shared" si="79"/>
        <v>0</v>
      </c>
      <c r="AB76">
        <f t="shared" si="55"/>
        <v>1</v>
      </c>
      <c r="AC76">
        <f t="shared" si="56"/>
        <v>0</v>
      </c>
      <c r="AD76">
        <f t="shared" si="80"/>
        <v>10.3</v>
      </c>
      <c r="AE76" s="5">
        <f t="shared" si="81"/>
        <v>0</v>
      </c>
      <c r="AF76" s="5">
        <f t="shared" si="82"/>
        <v>2.9126213592233077E-2</v>
      </c>
      <c r="AG76" s="5">
        <f t="shared" si="83"/>
        <v>9.7087378640778078E-3</v>
      </c>
      <c r="AH76" s="5">
        <f t="shared" si="84"/>
        <v>9.7087378640778078E-3</v>
      </c>
      <c r="AI76">
        <f t="shared" si="85"/>
        <v>1</v>
      </c>
      <c r="AJ76">
        <f t="shared" si="86"/>
        <v>0</v>
      </c>
      <c r="AK76">
        <f t="shared" si="87"/>
        <v>0</v>
      </c>
      <c r="AL76">
        <f t="shared" si="88"/>
        <v>0</v>
      </c>
      <c r="AM76">
        <v>60</v>
      </c>
      <c r="AN76">
        <v>10.1</v>
      </c>
      <c r="AO76">
        <v>60</v>
      </c>
      <c r="AP76">
        <v>10.1</v>
      </c>
      <c r="AQ76" s="5">
        <f t="shared" si="57"/>
        <v>1.9417475728155442E-2</v>
      </c>
      <c r="AR76" s="5">
        <f t="shared" si="58"/>
        <v>1.9417475728155442E-2</v>
      </c>
      <c r="AS76" t="str">
        <f t="shared" si="89"/>
        <v>Igual</v>
      </c>
      <c r="AT76">
        <f t="shared" si="59"/>
        <v>10.3</v>
      </c>
      <c r="AU76">
        <f t="shared" si="60"/>
        <v>1</v>
      </c>
      <c r="AV76">
        <f t="shared" si="90"/>
        <v>0</v>
      </c>
      <c r="AW76" s="5">
        <f t="shared" si="61"/>
        <v>0</v>
      </c>
      <c r="AX76" s="5">
        <f t="shared" si="91"/>
        <v>1.9417475728155442E-2</v>
      </c>
      <c r="AY76">
        <f t="shared" si="62"/>
        <v>10.199999999999999</v>
      </c>
      <c r="AZ76" s="5">
        <f t="shared" si="92"/>
        <v>9.8039215686274161E-3</v>
      </c>
      <c r="BA76" s="5">
        <f t="shared" si="63"/>
        <v>0</v>
      </c>
      <c r="BB76" s="19">
        <v>120</v>
      </c>
      <c r="BC76" s="19">
        <f t="shared" si="93"/>
        <v>180</v>
      </c>
      <c r="BD76">
        <v>10.4</v>
      </c>
      <c r="BE76" s="5">
        <f t="shared" si="94"/>
        <v>2.8846153846153914E-2</v>
      </c>
      <c r="BF76">
        <f t="shared" si="95"/>
        <v>10.4</v>
      </c>
      <c r="BG76">
        <f t="shared" si="96"/>
        <v>0</v>
      </c>
      <c r="BH76">
        <f t="shared" si="64"/>
        <v>0</v>
      </c>
      <c r="BI76">
        <f t="shared" si="65"/>
        <v>0</v>
      </c>
      <c r="BJ76">
        <f t="shared" si="66"/>
        <v>0</v>
      </c>
      <c r="BK76">
        <f t="shared" si="97"/>
        <v>1</v>
      </c>
      <c r="BL76" s="5">
        <f t="shared" si="98"/>
        <v>1.9230769230769332E-2</v>
      </c>
      <c r="BM76" s="5">
        <f t="shared" si="67"/>
        <v>9.6153846153845812E-3</v>
      </c>
      <c r="BN76" s="5">
        <f t="shared" si="68"/>
        <v>1.9230769230769332E-2</v>
      </c>
      <c r="BO76" s="5">
        <f t="shared" si="69"/>
        <v>2.8846153846153914E-2</v>
      </c>
      <c r="BP76" s="5">
        <f t="shared" si="99"/>
        <v>0</v>
      </c>
    </row>
    <row r="77" spans="1:68" hidden="1" x14ac:dyDescent="0.3">
      <c r="A77" t="s">
        <v>51</v>
      </c>
      <c r="B77" t="s">
        <v>123</v>
      </c>
      <c r="C77">
        <v>500</v>
      </c>
      <c r="D77">
        <f t="shared" si="70"/>
        <v>2</v>
      </c>
      <c r="F77">
        <v>601.25646519660904</v>
      </c>
      <c r="G77">
        <f t="shared" si="50"/>
        <v>600</v>
      </c>
      <c r="H77">
        <v>9.1999999999999993</v>
      </c>
      <c r="I77">
        <v>601.06368327140797</v>
      </c>
      <c r="J77">
        <v>8.9</v>
      </c>
      <c r="K77">
        <v>612.73089861869801</v>
      </c>
      <c r="L77">
        <f t="shared" si="71"/>
        <v>600</v>
      </c>
      <c r="M77">
        <v>9.1999999999999993</v>
      </c>
      <c r="N77">
        <f t="shared" si="72"/>
        <v>9.1999999999999993</v>
      </c>
      <c r="O77">
        <f t="shared" si="51"/>
        <v>1</v>
      </c>
      <c r="P77">
        <f t="shared" si="73"/>
        <v>0</v>
      </c>
      <c r="Q77">
        <f t="shared" si="52"/>
        <v>0</v>
      </c>
      <c r="R77">
        <f t="shared" si="74"/>
        <v>0</v>
      </c>
      <c r="S77" s="5">
        <f t="shared" si="53"/>
        <v>0</v>
      </c>
      <c r="T77" s="5">
        <f t="shared" si="75"/>
        <v>-3.2608695652173801E-2</v>
      </c>
      <c r="U77" s="5">
        <f t="shared" si="76"/>
        <v>0</v>
      </c>
      <c r="V77">
        <v>9.1</v>
      </c>
      <c r="W77" s="11">
        <v>600</v>
      </c>
      <c r="X77" s="11">
        <f t="shared" si="77"/>
        <v>600</v>
      </c>
      <c r="Y77">
        <f t="shared" si="54"/>
        <v>9.1999999999999993</v>
      </c>
      <c r="Z77" s="5">
        <f t="shared" si="78"/>
        <v>1.0869565217391266E-2</v>
      </c>
      <c r="AA77" s="5">
        <f t="shared" si="79"/>
        <v>0</v>
      </c>
      <c r="AB77">
        <f t="shared" si="55"/>
        <v>1</v>
      </c>
      <c r="AC77">
        <f t="shared" si="56"/>
        <v>0</v>
      </c>
      <c r="AD77">
        <f t="shared" si="80"/>
        <v>9.1999999999999993</v>
      </c>
      <c r="AE77" s="5">
        <f t="shared" si="81"/>
        <v>0</v>
      </c>
      <c r="AF77" s="5">
        <f t="shared" si="82"/>
        <v>3.2608695652173801E-2</v>
      </c>
      <c r="AG77" s="5">
        <f t="shared" si="83"/>
        <v>1.0869565217391266E-2</v>
      </c>
      <c r="AH77" s="5">
        <f t="shared" si="84"/>
        <v>0</v>
      </c>
      <c r="AI77">
        <f t="shared" si="85"/>
        <v>1</v>
      </c>
      <c r="AJ77">
        <f t="shared" si="86"/>
        <v>0</v>
      </c>
      <c r="AK77">
        <f t="shared" si="87"/>
        <v>1</v>
      </c>
      <c r="AL77">
        <f t="shared" si="88"/>
        <v>0</v>
      </c>
      <c r="AM77">
        <v>60</v>
      </c>
      <c r="AN77">
        <v>9.1</v>
      </c>
      <c r="AO77">
        <v>60</v>
      </c>
      <c r="AP77">
        <v>9.1</v>
      </c>
      <c r="AQ77" s="5">
        <f t="shared" si="57"/>
        <v>1.0869565217391266E-2</v>
      </c>
      <c r="AR77" s="5">
        <f t="shared" si="58"/>
        <v>1.0869565217391266E-2</v>
      </c>
      <c r="AS77" t="str">
        <f t="shared" si="89"/>
        <v>Igual</v>
      </c>
      <c r="AT77">
        <f t="shared" si="59"/>
        <v>9.1999999999999993</v>
      </c>
      <c r="AU77">
        <f t="shared" si="60"/>
        <v>1</v>
      </c>
      <c r="AV77">
        <f t="shared" si="90"/>
        <v>0</v>
      </c>
      <c r="AW77" s="5">
        <f t="shared" si="61"/>
        <v>0</v>
      </c>
      <c r="AX77" s="5">
        <f t="shared" si="91"/>
        <v>1.0869565217391266E-2</v>
      </c>
      <c r="AY77">
        <f t="shared" si="62"/>
        <v>9.1</v>
      </c>
      <c r="AZ77" s="5">
        <f t="shared" si="92"/>
        <v>0</v>
      </c>
      <c r="BA77" s="5">
        <f t="shared" si="63"/>
        <v>0</v>
      </c>
      <c r="BB77" s="19">
        <v>120</v>
      </c>
      <c r="BC77" s="19">
        <f t="shared" si="93"/>
        <v>180</v>
      </c>
      <c r="BD77">
        <v>9.3000000000000007</v>
      </c>
      <c r="BE77" s="5">
        <f t="shared" si="94"/>
        <v>2.1505376344086134E-2</v>
      </c>
      <c r="BF77">
        <f t="shared" si="95"/>
        <v>9.3000000000000007</v>
      </c>
      <c r="BG77">
        <f t="shared" si="96"/>
        <v>0</v>
      </c>
      <c r="BH77">
        <f t="shared" si="64"/>
        <v>0</v>
      </c>
      <c r="BI77">
        <f t="shared" si="65"/>
        <v>0</v>
      </c>
      <c r="BJ77">
        <f t="shared" si="66"/>
        <v>0</v>
      </c>
      <c r="BK77">
        <f t="shared" si="97"/>
        <v>1</v>
      </c>
      <c r="BL77" s="5">
        <f t="shared" si="98"/>
        <v>1.0752688172043163E-2</v>
      </c>
      <c r="BM77" s="5">
        <f t="shared" si="67"/>
        <v>1.0752688172043163E-2</v>
      </c>
      <c r="BN77" s="5">
        <f t="shared" si="68"/>
        <v>2.1505376344086134E-2</v>
      </c>
      <c r="BO77" s="5">
        <f t="shared" si="69"/>
        <v>2.1505376344086134E-2</v>
      </c>
      <c r="BP77" s="5">
        <f t="shared" si="99"/>
        <v>0</v>
      </c>
    </row>
    <row r="78" spans="1:68" hidden="1" x14ac:dyDescent="0.3">
      <c r="A78" t="s">
        <v>51</v>
      </c>
      <c r="B78" t="s">
        <v>124</v>
      </c>
      <c r="C78">
        <v>500</v>
      </c>
      <c r="D78">
        <f t="shared" si="70"/>
        <v>5</v>
      </c>
      <c r="F78">
        <v>602.62322425842206</v>
      </c>
      <c r="G78">
        <f t="shared" si="50"/>
        <v>600</v>
      </c>
      <c r="H78">
        <v>12.1</v>
      </c>
      <c r="I78">
        <v>602.577173233032</v>
      </c>
      <c r="J78">
        <v>10.7</v>
      </c>
      <c r="K78">
        <v>625.923874378204</v>
      </c>
      <c r="L78">
        <f t="shared" si="71"/>
        <v>600</v>
      </c>
      <c r="M78">
        <v>10.199999999999999</v>
      </c>
      <c r="N78">
        <f t="shared" si="72"/>
        <v>12.1</v>
      </c>
      <c r="O78">
        <f t="shared" si="51"/>
        <v>1</v>
      </c>
      <c r="P78">
        <f t="shared" si="73"/>
        <v>0</v>
      </c>
      <c r="Q78">
        <f t="shared" si="52"/>
        <v>0</v>
      </c>
      <c r="R78">
        <f t="shared" si="74"/>
        <v>0</v>
      </c>
      <c r="S78" s="5">
        <f t="shared" si="53"/>
        <v>0</v>
      </c>
      <c r="T78" s="5">
        <f t="shared" si="75"/>
        <v>-0.11570247933884301</v>
      </c>
      <c r="U78" s="5">
        <f t="shared" si="76"/>
        <v>-0.15702479338842978</v>
      </c>
      <c r="V78">
        <v>11.8</v>
      </c>
      <c r="W78" s="11">
        <v>600</v>
      </c>
      <c r="X78" s="11">
        <f t="shared" si="77"/>
        <v>600</v>
      </c>
      <c r="Y78">
        <f t="shared" si="54"/>
        <v>12.1</v>
      </c>
      <c r="Z78" s="5">
        <f t="shared" si="78"/>
        <v>2.479338842975198E-2</v>
      </c>
      <c r="AA78" s="5">
        <f t="shared" si="79"/>
        <v>0</v>
      </c>
      <c r="AB78">
        <f t="shared" si="55"/>
        <v>1</v>
      </c>
      <c r="AC78">
        <f t="shared" si="56"/>
        <v>0</v>
      </c>
      <c r="AD78">
        <f t="shared" si="80"/>
        <v>12.1</v>
      </c>
      <c r="AE78" s="5">
        <f t="shared" si="81"/>
        <v>0</v>
      </c>
      <c r="AF78" s="5">
        <f t="shared" si="82"/>
        <v>0.11570247933884301</v>
      </c>
      <c r="AG78" s="5">
        <f t="shared" si="83"/>
        <v>2.479338842975198E-2</v>
      </c>
      <c r="AH78" s="5">
        <f t="shared" si="84"/>
        <v>0.15702479338842978</v>
      </c>
      <c r="AI78">
        <f t="shared" si="85"/>
        <v>1</v>
      </c>
      <c r="AJ78">
        <f t="shared" si="86"/>
        <v>0</v>
      </c>
      <c r="AK78">
        <f t="shared" si="87"/>
        <v>0</v>
      </c>
      <c r="AL78">
        <f t="shared" si="88"/>
        <v>0</v>
      </c>
      <c r="AM78">
        <v>60</v>
      </c>
      <c r="AN78">
        <v>12</v>
      </c>
      <c r="AO78">
        <v>60</v>
      </c>
      <c r="AP78">
        <v>12</v>
      </c>
      <c r="AQ78" s="5">
        <f t="shared" si="57"/>
        <v>8.2644628099173261E-3</v>
      </c>
      <c r="AR78" s="5">
        <f t="shared" si="58"/>
        <v>8.2644628099173261E-3</v>
      </c>
      <c r="AS78" t="str">
        <f t="shared" si="89"/>
        <v>Igual</v>
      </c>
      <c r="AT78">
        <f t="shared" si="59"/>
        <v>12.1</v>
      </c>
      <c r="AU78">
        <f t="shared" si="60"/>
        <v>1</v>
      </c>
      <c r="AV78">
        <f t="shared" si="90"/>
        <v>0</v>
      </c>
      <c r="AW78" s="5">
        <f t="shared" si="61"/>
        <v>0</v>
      </c>
      <c r="AX78" s="5">
        <f t="shared" si="91"/>
        <v>8.2644628099173261E-3</v>
      </c>
      <c r="AY78">
        <f t="shared" si="62"/>
        <v>12</v>
      </c>
      <c r="AZ78" s="5">
        <f t="shared" si="92"/>
        <v>0</v>
      </c>
      <c r="BA78" s="5">
        <f t="shared" si="63"/>
        <v>1.6666666666666607E-2</v>
      </c>
      <c r="BB78" s="19">
        <v>120</v>
      </c>
      <c r="BC78" s="19">
        <f t="shared" si="93"/>
        <v>180</v>
      </c>
      <c r="BD78">
        <v>12.2</v>
      </c>
      <c r="BE78" s="5">
        <f t="shared" si="94"/>
        <v>1.6393442622950762E-2</v>
      </c>
      <c r="BF78">
        <f t="shared" si="95"/>
        <v>12.2</v>
      </c>
      <c r="BG78">
        <f t="shared" si="96"/>
        <v>0</v>
      </c>
      <c r="BH78">
        <f t="shared" si="64"/>
        <v>0</v>
      </c>
      <c r="BI78">
        <f t="shared" si="65"/>
        <v>0</v>
      </c>
      <c r="BJ78">
        <f t="shared" si="66"/>
        <v>0</v>
      </c>
      <c r="BK78">
        <f t="shared" si="97"/>
        <v>1</v>
      </c>
      <c r="BL78" s="5">
        <f t="shared" si="98"/>
        <v>0.16393442622950821</v>
      </c>
      <c r="BM78" s="5">
        <f t="shared" si="67"/>
        <v>8.1967213114753808E-3</v>
      </c>
      <c r="BN78" s="5">
        <f t="shared" si="68"/>
        <v>3.2786885245901523E-2</v>
      </c>
      <c r="BO78" s="5">
        <f t="shared" si="69"/>
        <v>1.6393442622950762E-2</v>
      </c>
      <c r="BP78" s="5">
        <f t="shared" si="99"/>
        <v>0</v>
      </c>
    </row>
    <row r="79" spans="1:68" hidden="1" x14ac:dyDescent="0.3">
      <c r="A79" t="s">
        <v>51</v>
      </c>
      <c r="B79" t="s">
        <v>125</v>
      </c>
      <c r="C79">
        <v>500</v>
      </c>
      <c r="D79">
        <f t="shared" si="70"/>
        <v>5</v>
      </c>
      <c r="F79">
        <v>602.69073009490899</v>
      </c>
      <c r="G79">
        <f t="shared" si="50"/>
        <v>600</v>
      </c>
      <c r="H79">
        <v>10.5</v>
      </c>
      <c r="I79">
        <v>602.63000750541596</v>
      </c>
      <c r="J79">
        <v>6.5</v>
      </c>
      <c r="K79">
        <v>612.92618989944401</v>
      </c>
      <c r="L79">
        <f t="shared" si="71"/>
        <v>600</v>
      </c>
      <c r="M79">
        <v>10.199999999999999</v>
      </c>
      <c r="N79">
        <f t="shared" si="72"/>
        <v>10.5</v>
      </c>
      <c r="O79">
        <f t="shared" si="51"/>
        <v>1</v>
      </c>
      <c r="P79">
        <f t="shared" si="73"/>
        <v>0</v>
      </c>
      <c r="Q79">
        <f t="shared" si="52"/>
        <v>0</v>
      </c>
      <c r="R79">
        <f t="shared" si="74"/>
        <v>0</v>
      </c>
      <c r="S79" s="5">
        <f t="shared" si="53"/>
        <v>0</v>
      </c>
      <c r="T79" s="5">
        <f t="shared" si="75"/>
        <v>-0.38095238095238093</v>
      </c>
      <c r="U79" s="5">
        <f t="shared" si="76"/>
        <v>-2.857142857142864E-2</v>
      </c>
      <c r="V79">
        <v>10.6</v>
      </c>
      <c r="W79" s="11">
        <v>600</v>
      </c>
      <c r="X79" s="11">
        <f t="shared" si="77"/>
        <v>600</v>
      </c>
      <c r="Y79">
        <f t="shared" si="54"/>
        <v>10.6</v>
      </c>
      <c r="Z79" s="5">
        <f t="shared" si="78"/>
        <v>0</v>
      </c>
      <c r="AA79" s="5">
        <f t="shared" si="79"/>
        <v>9.4339622641509101E-3</v>
      </c>
      <c r="AB79">
        <f t="shared" si="55"/>
        <v>0</v>
      </c>
      <c r="AC79">
        <f t="shared" si="56"/>
        <v>1</v>
      </c>
      <c r="AD79">
        <f t="shared" si="80"/>
        <v>10.6</v>
      </c>
      <c r="AE79" s="5">
        <f t="shared" si="81"/>
        <v>9.4339622641509101E-3</v>
      </c>
      <c r="AF79" s="5">
        <f t="shared" si="82"/>
        <v>0.38679245283018865</v>
      </c>
      <c r="AG79" s="5">
        <f t="shared" si="83"/>
        <v>0</v>
      </c>
      <c r="AH79" s="5">
        <f t="shared" si="84"/>
        <v>3.7735849056603807E-2</v>
      </c>
      <c r="AI79">
        <f t="shared" si="85"/>
        <v>0</v>
      </c>
      <c r="AJ79">
        <f t="shared" si="86"/>
        <v>0</v>
      </c>
      <c r="AK79">
        <f t="shared" si="87"/>
        <v>0</v>
      </c>
      <c r="AL79">
        <f t="shared" si="88"/>
        <v>1</v>
      </c>
      <c r="AM79">
        <v>60</v>
      </c>
      <c r="AN79">
        <v>10.9</v>
      </c>
      <c r="AO79">
        <v>60</v>
      </c>
      <c r="AP79">
        <v>10.9</v>
      </c>
      <c r="AQ79" s="5">
        <f t="shared" si="57"/>
        <v>-3.8095238095238126E-2</v>
      </c>
      <c r="AR79" s="5">
        <f t="shared" si="58"/>
        <v>-3.8095238095238126E-2</v>
      </c>
      <c r="AS79" t="str">
        <f t="shared" si="89"/>
        <v>Igual</v>
      </c>
      <c r="AT79">
        <f t="shared" si="59"/>
        <v>10.9</v>
      </c>
      <c r="AU79">
        <f t="shared" si="60"/>
        <v>0</v>
      </c>
      <c r="AV79">
        <f t="shared" si="90"/>
        <v>1</v>
      </c>
      <c r="AW79" s="5">
        <f t="shared" si="61"/>
        <v>3.6697247706422048E-2</v>
      </c>
      <c r="AX79" s="5">
        <f t="shared" si="91"/>
        <v>0</v>
      </c>
      <c r="AY79">
        <f t="shared" si="62"/>
        <v>10.9</v>
      </c>
      <c r="AZ79" s="5">
        <f t="shared" si="92"/>
        <v>0</v>
      </c>
      <c r="BA79" s="5">
        <f t="shared" si="63"/>
        <v>2.7522935779816578E-2</v>
      </c>
      <c r="BB79" s="19">
        <v>120</v>
      </c>
      <c r="BC79" s="19">
        <f t="shared" si="93"/>
        <v>180</v>
      </c>
      <c r="BD79">
        <v>11.1</v>
      </c>
      <c r="BE79" s="5">
        <f t="shared" si="94"/>
        <v>1.8018018018017955E-2</v>
      </c>
      <c r="BF79">
        <f t="shared" si="95"/>
        <v>11.1</v>
      </c>
      <c r="BG79">
        <f t="shared" si="96"/>
        <v>0</v>
      </c>
      <c r="BH79">
        <f t="shared" si="64"/>
        <v>0</v>
      </c>
      <c r="BI79">
        <f t="shared" si="65"/>
        <v>0</v>
      </c>
      <c r="BJ79">
        <f t="shared" si="66"/>
        <v>0</v>
      </c>
      <c r="BK79">
        <f t="shared" si="97"/>
        <v>1</v>
      </c>
      <c r="BL79" s="5">
        <f t="shared" si="98"/>
        <v>8.1081081081081113E-2</v>
      </c>
      <c r="BM79" s="5">
        <f t="shared" si="67"/>
        <v>5.4054054054054022E-2</v>
      </c>
      <c r="BN79" s="5">
        <f t="shared" si="68"/>
        <v>4.504504504504505E-2</v>
      </c>
      <c r="BO79" s="5">
        <f t="shared" si="69"/>
        <v>1.8018018018017955E-2</v>
      </c>
      <c r="BP79" s="5">
        <f t="shared" si="99"/>
        <v>0</v>
      </c>
    </row>
    <row r="80" spans="1:68" hidden="1" x14ac:dyDescent="0.3">
      <c r="A80" t="s">
        <v>51</v>
      </c>
      <c r="B80" t="s">
        <v>126</v>
      </c>
      <c r="C80">
        <v>500</v>
      </c>
      <c r="D80">
        <f t="shared" si="70"/>
        <v>10</v>
      </c>
      <c r="F80">
        <v>605.24081516265801</v>
      </c>
      <c r="G80">
        <f t="shared" si="50"/>
        <v>600</v>
      </c>
      <c r="H80">
        <v>13</v>
      </c>
      <c r="I80">
        <v>605.01756763458195</v>
      </c>
      <c r="J80">
        <v>11.7</v>
      </c>
      <c r="K80">
        <v>609.65321493148804</v>
      </c>
      <c r="L80">
        <f t="shared" si="71"/>
        <v>600</v>
      </c>
      <c r="M80">
        <v>10.1</v>
      </c>
      <c r="N80">
        <f t="shared" si="72"/>
        <v>13</v>
      </c>
      <c r="O80">
        <f t="shared" si="51"/>
        <v>1</v>
      </c>
      <c r="P80">
        <f t="shared" si="73"/>
        <v>0</v>
      </c>
      <c r="Q80">
        <f t="shared" si="52"/>
        <v>0</v>
      </c>
      <c r="R80">
        <f t="shared" si="74"/>
        <v>0</v>
      </c>
      <c r="S80" s="5">
        <f t="shared" si="53"/>
        <v>0</v>
      </c>
      <c r="T80" s="5">
        <f t="shared" si="75"/>
        <v>-0.10000000000000006</v>
      </c>
      <c r="U80" s="5">
        <f t="shared" si="76"/>
        <v>-0.22307692307692312</v>
      </c>
      <c r="V80">
        <v>13.4</v>
      </c>
      <c r="W80" s="11">
        <v>600</v>
      </c>
      <c r="X80" s="11">
        <f t="shared" si="77"/>
        <v>600</v>
      </c>
      <c r="Y80">
        <f t="shared" si="54"/>
        <v>13.4</v>
      </c>
      <c r="Z80" s="5">
        <f t="shared" si="78"/>
        <v>0</v>
      </c>
      <c r="AA80" s="5">
        <f t="shared" si="79"/>
        <v>2.9850746268656744E-2</v>
      </c>
      <c r="AB80">
        <f t="shared" si="55"/>
        <v>0</v>
      </c>
      <c r="AC80">
        <f t="shared" si="56"/>
        <v>1</v>
      </c>
      <c r="AD80">
        <f t="shared" si="80"/>
        <v>13.4</v>
      </c>
      <c r="AE80" s="5">
        <f t="shared" si="81"/>
        <v>2.9850746268656744E-2</v>
      </c>
      <c r="AF80" s="5">
        <f t="shared" si="82"/>
        <v>0.12686567164179113</v>
      </c>
      <c r="AG80" s="5">
        <f t="shared" si="83"/>
        <v>0</v>
      </c>
      <c r="AH80" s="5">
        <f t="shared" si="84"/>
        <v>0.24626865671641796</v>
      </c>
      <c r="AI80">
        <f t="shared" si="85"/>
        <v>0</v>
      </c>
      <c r="AJ80">
        <f t="shared" si="86"/>
        <v>0</v>
      </c>
      <c r="AK80">
        <f t="shared" si="87"/>
        <v>0</v>
      </c>
      <c r="AL80">
        <f t="shared" si="88"/>
        <v>1</v>
      </c>
      <c r="AM80">
        <v>60</v>
      </c>
      <c r="AN80">
        <v>13.4</v>
      </c>
      <c r="AO80">
        <v>60</v>
      </c>
      <c r="AP80">
        <v>13.4</v>
      </c>
      <c r="AQ80" s="5">
        <f t="shared" si="57"/>
        <v>-3.0769230769230795E-2</v>
      </c>
      <c r="AR80" s="5">
        <f t="shared" si="58"/>
        <v>-3.0769230769230795E-2</v>
      </c>
      <c r="AS80" t="str">
        <f t="shared" si="89"/>
        <v>Igual</v>
      </c>
      <c r="AT80">
        <f t="shared" si="59"/>
        <v>13.4</v>
      </c>
      <c r="AU80">
        <f t="shared" si="60"/>
        <v>0</v>
      </c>
      <c r="AV80">
        <f t="shared" si="90"/>
        <v>1</v>
      </c>
      <c r="AW80" s="5">
        <f t="shared" si="61"/>
        <v>2.9850746268656744E-2</v>
      </c>
      <c r="AX80" s="5">
        <f t="shared" si="91"/>
        <v>0</v>
      </c>
      <c r="AY80">
        <f t="shared" si="62"/>
        <v>13.4</v>
      </c>
      <c r="AZ80" s="5">
        <f t="shared" si="92"/>
        <v>0</v>
      </c>
      <c r="BA80" s="5">
        <f t="shared" si="63"/>
        <v>0</v>
      </c>
      <c r="BB80" s="19">
        <v>120</v>
      </c>
      <c r="BC80" s="19">
        <f t="shared" si="93"/>
        <v>180</v>
      </c>
      <c r="BD80">
        <v>13.7</v>
      </c>
      <c r="BE80" s="5">
        <f t="shared" si="94"/>
        <v>2.1897810218978027E-2</v>
      </c>
      <c r="BF80">
        <f t="shared" si="95"/>
        <v>13.7</v>
      </c>
      <c r="BG80">
        <f t="shared" si="96"/>
        <v>0</v>
      </c>
      <c r="BH80">
        <f t="shared" si="64"/>
        <v>0</v>
      </c>
      <c r="BI80">
        <f t="shared" si="65"/>
        <v>0</v>
      </c>
      <c r="BJ80">
        <f t="shared" si="66"/>
        <v>0</v>
      </c>
      <c r="BK80">
        <f t="shared" si="97"/>
        <v>1</v>
      </c>
      <c r="BL80" s="5">
        <f t="shared" si="98"/>
        <v>0.26277372262773724</v>
      </c>
      <c r="BM80" s="5">
        <f t="shared" si="67"/>
        <v>5.1094890510948857E-2</v>
      </c>
      <c r="BN80" s="5">
        <f t="shared" si="68"/>
        <v>2.1897810218978027E-2</v>
      </c>
      <c r="BO80" s="5">
        <f t="shared" si="69"/>
        <v>2.1897810218978027E-2</v>
      </c>
      <c r="BP80" s="5">
        <f t="shared" si="99"/>
        <v>0</v>
      </c>
    </row>
    <row r="81" spans="1:68" hidden="1" x14ac:dyDescent="0.3">
      <c r="A81" t="s">
        <v>51</v>
      </c>
      <c r="B81" t="s">
        <v>127</v>
      </c>
      <c r="C81">
        <v>500</v>
      </c>
      <c r="D81">
        <f t="shared" si="70"/>
        <v>10</v>
      </c>
      <c r="F81">
        <v>604.68035173416104</v>
      </c>
      <c r="G81">
        <f t="shared" si="50"/>
        <v>600</v>
      </c>
      <c r="H81">
        <v>11.4</v>
      </c>
      <c r="I81">
        <v>604.90304160118103</v>
      </c>
      <c r="J81">
        <v>6.4</v>
      </c>
      <c r="K81">
        <v>628.27499580383301</v>
      </c>
      <c r="L81">
        <f t="shared" si="71"/>
        <v>600</v>
      </c>
      <c r="M81">
        <v>9.8000000000000007</v>
      </c>
      <c r="N81">
        <f t="shared" si="72"/>
        <v>11.4</v>
      </c>
      <c r="O81">
        <f t="shared" si="51"/>
        <v>1</v>
      </c>
      <c r="P81">
        <f t="shared" si="73"/>
        <v>0</v>
      </c>
      <c r="Q81">
        <f t="shared" si="52"/>
        <v>0</v>
      </c>
      <c r="R81">
        <f t="shared" si="74"/>
        <v>0</v>
      </c>
      <c r="S81" s="5">
        <f t="shared" si="53"/>
        <v>0</v>
      </c>
      <c r="T81" s="5">
        <f t="shared" si="75"/>
        <v>-0.43859649122807015</v>
      </c>
      <c r="U81" s="5">
        <f t="shared" si="76"/>
        <v>-0.14035087719298242</v>
      </c>
      <c r="V81">
        <v>11.8</v>
      </c>
      <c r="W81" s="11">
        <v>600</v>
      </c>
      <c r="X81" s="11">
        <f t="shared" si="77"/>
        <v>600</v>
      </c>
      <c r="Y81">
        <f t="shared" si="54"/>
        <v>11.8</v>
      </c>
      <c r="Z81" s="5">
        <f t="shared" si="78"/>
        <v>0</v>
      </c>
      <c r="AA81" s="5">
        <f t="shared" si="79"/>
        <v>3.389830508474579E-2</v>
      </c>
      <c r="AB81">
        <f t="shared" si="55"/>
        <v>0</v>
      </c>
      <c r="AC81">
        <f t="shared" si="56"/>
        <v>1</v>
      </c>
      <c r="AD81">
        <f t="shared" si="80"/>
        <v>11.8</v>
      </c>
      <c r="AE81" s="5">
        <f t="shared" si="81"/>
        <v>3.389830508474579E-2</v>
      </c>
      <c r="AF81" s="5">
        <f t="shared" si="82"/>
        <v>0.4576271186440678</v>
      </c>
      <c r="AG81" s="5">
        <f t="shared" si="83"/>
        <v>0</v>
      </c>
      <c r="AH81" s="5">
        <f t="shared" si="84"/>
        <v>0.16949152542372881</v>
      </c>
      <c r="AI81">
        <f t="shared" si="85"/>
        <v>0</v>
      </c>
      <c r="AJ81">
        <f t="shared" si="86"/>
        <v>0</v>
      </c>
      <c r="AK81">
        <f t="shared" si="87"/>
        <v>0</v>
      </c>
      <c r="AL81">
        <f t="shared" si="88"/>
        <v>1</v>
      </c>
      <c r="AM81">
        <v>60</v>
      </c>
      <c r="AN81">
        <v>12.2</v>
      </c>
      <c r="AO81">
        <v>60</v>
      </c>
      <c r="AP81">
        <v>12.1</v>
      </c>
      <c r="AQ81" s="5">
        <f t="shared" si="57"/>
        <v>-7.0175438596491127E-2</v>
      </c>
      <c r="AR81" s="5">
        <f t="shared" si="58"/>
        <v>-6.1403508771929759E-2</v>
      </c>
      <c r="AS81" t="str">
        <f t="shared" si="89"/>
        <v>Bias</v>
      </c>
      <c r="AT81">
        <f t="shared" si="59"/>
        <v>12.2</v>
      </c>
      <c r="AU81">
        <f t="shared" si="60"/>
        <v>0</v>
      </c>
      <c r="AV81">
        <f t="shared" si="90"/>
        <v>1</v>
      </c>
      <c r="AW81" s="5">
        <f t="shared" si="61"/>
        <v>6.5573770491803199E-2</v>
      </c>
      <c r="AX81" s="5">
        <f t="shared" si="91"/>
        <v>0</v>
      </c>
      <c r="AY81">
        <f t="shared" si="62"/>
        <v>12.2</v>
      </c>
      <c r="AZ81" s="5">
        <f t="shared" si="92"/>
        <v>0</v>
      </c>
      <c r="BA81" s="5">
        <f t="shared" si="63"/>
        <v>3.2786885245901523E-2</v>
      </c>
      <c r="BB81" s="19">
        <v>120</v>
      </c>
      <c r="BC81" s="19">
        <f t="shared" si="93"/>
        <v>180</v>
      </c>
      <c r="BD81">
        <v>12.4</v>
      </c>
      <c r="BE81" s="5">
        <f t="shared" si="94"/>
        <v>1.6129032258064602E-2</v>
      </c>
      <c r="BF81">
        <f t="shared" si="95"/>
        <v>12.4</v>
      </c>
      <c r="BG81">
        <f t="shared" si="96"/>
        <v>0</v>
      </c>
      <c r="BH81">
        <f t="shared" si="64"/>
        <v>0</v>
      </c>
      <c r="BI81">
        <f t="shared" si="65"/>
        <v>0</v>
      </c>
      <c r="BJ81">
        <f t="shared" si="66"/>
        <v>0</v>
      </c>
      <c r="BK81">
        <f t="shared" si="97"/>
        <v>1</v>
      </c>
      <c r="BL81" s="5">
        <f t="shared" si="98"/>
        <v>0.20967741935483866</v>
      </c>
      <c r="BM81" s="5">
        <f t="shared" si="67"/>
        <v>8.0645161290322578E-2</v>
      </c>
      <c r="BN81" s="5">
        <f t="shared" si="68"/>
        <v>4.8387096774193519E-2</v>
      </c>
      <c r="BO81" s="5">
        <f t="shared" si="69"/>
        <v>1.6129032258064602E-2</v>
      </c>
      <c r="BP81" s="5">
        <f t="shared" si="99"/>
        <v>0</v>
      </c>
    </row>
    <row r="82" spans="1:68" hidden="1" x14ac:dyDescent="0.3">
      <c r="A82" t="s">
        <v>51</v>
      </c>
      <c r="B82" t="s">
        <v>128</v>
      </c>
      <c r="C82">
        <v>500</v>
      </c>
      <c r="D82">
        <f t="shared" si="70"/>
        <v>2</v>
      </c>
      <c r="F82">
        <v>601.371100664138</v>
      </c>
      <c r="G82">
        <f t="shared" si="50"/>
        <v>600</v>
      </c>
      <c r="H82">
        <v>10.199999999999999</v>
      </c>
      <c r="I82">
        <v>601.05520200729302</v>
      </c>
      <c r="J82">
        <v>10</v>
      </c>
      <c r="K82">
        <v>615.47251534461896</v>
      </c>
      <c r="L82">
        <f t="shared" si="71"/>
        <v>600</v>
      </c>
      <c r="M82">
        <v>10.1</v>
      </c>
      <c r="N82">
        <f t="shared" si="72"/>
        <v>10.199999999999999</v>
      </c>
      <c r="O82">
        <f t="shared" si="51"/>
        <v>1</v>
      </c>
      <c r="P82">
        <f t="shared" si="73"/>
        <v>0</v>
      </c>
      <c r="Q82">
        <f t="shared" si="52"/>
        <v>0</v>
      </c>
      <c r="R82">
        <f t="shared" si="74"/>
        <v>0</v>
      </c>
      <c r="S82" s="5">
        <f t="shared" si="53"/>
        <v>0</v>
      </c>
      <c r="T82" s="5">
        <f t="shared" si="75"/>
        <v>-1.9607843137254832E-2</v>
      </c>
      <c r="U82" s="5">
        <f t="shared" si="76"/>
        <v>-9.8039215686274161E-3</v>
      </c>
      <c r="V82">
        <v>10.1</v>
      </c>
      <c r="W82" s="11">
        <v>600</v>
      </c>
      <c r="X82" s="11">
        <f t="shared" si="77"/>
        <v>600</v>
      </c>
      <c r="Y82">
        <f t="shared" si="54"/>
        <v>10.199999999999999</v>
      </c>
      <c r="Z82" s="5">
        <f t="shared" si="78"/>
        <v>9.8039215686274161E-3</v>
      </c>
      <c r="AA82" s="5">
        <f t="shared" si="79"/>
        <v>0</v>
      </c>
      <c r="AB82">
        <f t="shared" si="55"/>
        <v>1</v>
      </c>
      <c r="AC82">
        <f t="shared" si="56"/>
        <v>0</v>
      </c>
      <c r="AD82">
        <f t="shared" si="80"/>
        <v>10.199999999999999</v>
      </c>
      <c r="AE82" s="5">
        <f t="shared" si="81"/>
        <v>0</v>
      </c>
      <c r="AF82" s="5">
        <f t="shared" si="82"/>
        <v>1.9607843137254832E-2</v>
      </c>
      <c r="AG82" s="5">
        <f t="shared" si="83"/>
        <v>9.8039215686274161E-3</v>
      </c>
      <c r="AH82" s="5">
        <f t="shared" si="84"/>
        <v>9.8039215686274161E-3</v>
      </c>
      <c r="AI82">
        <f t="shared" si="85"/>
        <v>1</v>
      </c>
      <c r="AJ82">
        <f t="shared" si="86"/>
        <v>0</v>
      </c>
      <c r="AK82">
        <f t="shared" si="87"/>
        <v>0</v>
      </c>
      <c r="AL82">
        <f t="shared" si="88"/>
        <v>0</v>
      </c>
      <c r="AM82">
        <v>60</v>
      </c>
      <c r="AN82">
        <v>10.1</v>
      </c>
      <c r="AO82">
        <v>60</v>
      </c>
      <c r="AP82">
        <v>10.1</v>
      </c>
      <c r="AQ82" s="5">
        <f t="shared" si="57"/>
        <v>9.8039215686274161E-3</v>
      </c>
      <c r="AR82" s="5">
        <f t="shared" si="58"/>
        <v>9.8039215686274161E-3</v>
      </c>
      <c r="AS82" t="str">
        <f t="shared" si="89"/>
        <v>Igual</v>
      </c>
      <c r="AT82">
        <f t="shared" si="59"/>
        <v>10.199999999999999</v>
      </c>
      <c r="AU82">
        <f t="shared" si="60"/>
        <v>1</v>
      </c>
      <c r="AV82">
        <f t="shared" si="90"/>
        <v>0</v>
      </c>
      <c r="AW82" s="5">
        <f t="shared" si="61"/>
        <v>0</v>
      </c>
      <c r="AX82" s="5">
        <f t="shared" si="91"/>
        <v>9.8039215686274161E-3</v>
      </c>
      <c r="AY82">
        <f t="shared" si="62"/>
        <v>10.1</v>
      </c>
      <c r="AZ82" s="5">
        <f t="shared" si="92"/>
        <v>0</v>
      </c>
      <c r="BA82" s="5">
        <f t="shared" si="63"/>
        <v>0</v>
      </c>
      <c r="BB82" s="19">
        <v>120</v>
      </c>
      <c r="BC82" s="19">
        <f t="shared" si="93"/>
        <v>180</v>
      </c>
      <c r="BD82">
        <v>10.3</v>
      </c>
      <c r="BE82" s="5">
        <f t="shared" si="94"/>
        <v>1.9417475728155442E-2</v>
      </c>
      <c r="BF82">
        <f t="shared" si="95"/>
        <v>10.3</v>
      </c>
      <c r="BG82">
        <f t="shared" si="96"/>
        <v>0</v>
      </c>
      <c r="BH82">
        <f t="shared" si="64"/>
        <v>0</v>
      </c>
      <c r="BI82">
        <f t="shared" si="65"/>
        <v>0</v>
      </c>
      <c r="BJ82">
        <f t="shared" si="66"/>
        <v>0</v>
      </c>
      <c r="BK82">
        <f t="shared" si="97"/>
        <v>1</v>
      </c>
      <c r="BL82" s="5">
        <f t="shared" si="98"/>
        <v>1.9417475728155442E-2</v>
      </c>
      <c r="BM82" s="5">
        <f t="shared" si="67"/>
        <v>9.7087378640778078E-3</v>
      </c>
      <c r="BN82" s="5">
        <f t="shared" si="68"/>
        <v>1.9417475728155442E-2</v>
      </c>
      <c r="BO82" s="5">
        <f t="shared" si="69"/>
        <v>1.9417475728155442E-2</v>
      </c>
      <c r="BP82" s="5">
        <f t="shared" si="99"/>
        <v>0</v>
      </c>
    </row>
    <row r="83" spans="1:68" hidden="1" x14ac:dyDescent="0.3">
      <c r="A83" t="s">
        <v>51</v>
      </c>
      <c r="B83" t="s">
        <v>129</v>
      </c>
      <c r="C83">
        <v>500</v>
      </c>
      <c r="D83">
        <f t="shared" si="70"/>
        <v>2</v>
      </c>
      <c r="F83">
        <v>601.23603081703095</v>
      </c>
      <c r="G83">
        <f t="shared" si="50"/>
        <v>600</v>
      </c>
      <c r="H83">
        <v>9.1999999999999993</v>
      </c>
      <c r="I83">
        <v>601.05174517631497</v>
      </c>
      <c r="J83">
        <v>9</v>
      </c>
      <c r="K83">
        <v>610.65027880668595</v>
      </c>
      <c r="L83">
        <f t="shared" si="71"/>
        <v>600</v>
      </c>
      <c r="M83">
        <v>9.1999999999999993</v>
      </c>
      <c r="N83">
        <f t="shared" si="72"/>
        <v>9.1999999999999993</v>
      </c>
      <c r="O83">
        <f t="shared" si="51"/>
        <v>1</v>
      </c>
      <c r="P83">
        <f t="shared" si="73"/>
        <v>0</v>
      </c>
      <c r="Q83">
        <f t="shared" si="52"/>
        <v>0</v>
      </c>
      <c r="R83">
        <f t="shared" si="74"/>
        <v>0</v>
      </c>
      <c r="S83" s="5">
        <f t="shared" si="53"/>
        <v>0</v>
      </c>
      <c r="T83" s="5">
        <f t="shared" si="75"/>
        <v>-2.1739130434782532E-2</v>
      </c>
      <c r="U83" s="5">
        <f t="shared" si="76"/>
        <v>0</v>
      </c>
      <c r="V83">
        <v>9.1</v>
      </c>
      <c r="W83" s="11">
        <v>600</v>
      </c>
      <c r="X83" s="11">
        <f t="shared" si="77"/>
        <v>600</v>
      </c>
      <c r="Y83">
        <f t="shared" si="54"/>
        <v>9.1999999999999993</v>
      </c>
      <c r="Z83" s="5">
        <f t="shared" si="78"/>
        <v>1.0869565217391266E-2</v>
      </c>
      <c r="AA83" s="5">
        <f t="shared" si="79"/>
        <v>0</v>
      </c>
      <c r="AB83">
        <f t="shared" si="55"/>
        <v>1</v>
      </c>
      <c r="AC83">
        <f t="shared" si="56"/>
        <v>0</v>
      </c>
      <c r="AD83">
        <f t="shared" si="80"/>
        <v>9.1999999999999993</v>
      </c>
      <c r="AE83" s="5">
        <f t="shared" si="81"/>
        <v>0</v>
      </c>
      <c r="AF83" s="5">
        <f t="shared" si="82"/>
        <v>2.1739130434782532E-2</v>
      </c>
      <c r="AG83" s="5">
        <f t="shared" si="83"/>
        <v>1.0869565217391266E-2</v>
      </c>
      <c r="AH83" s="5">
        <f t="shared" si="84"/>
        <v>0</v>
      </c>
      <c r="AI83">
        <f t="shared" si="85"/>
        <v>1</v>
      </c>
      <c r="AJ83">
        <f t="shared" si="86"/>
        <v>0</v>
      </c>
      <c r="AK83">
        <f t="shared" si="87"/>
        <v>1</v>
      </c>
      <c r="AL83">
        <f t="shared" si="88"/>
        <v>0</v>
      </c>
      <c r="AM83">
        <v>60</v>
      </c>
      <c r="AN83">
        <v>9</v>
      </c>
      <c r="AO83">
        <v>60</v>
      </c>
      <c r="AP83">
        <v>9</v>
      </c>
      <c r="AQ83" s="5">
        <f t="shared" si="57"/>
        <v>2.1739130434782532E-2</v>
      </c>
      <c r="AR83" s="5">
        <f t="shared" si="58"/>
        <v>2.1739130434782532E-2</v>
      </c>
      <c r="AS83" t="str">
        <f t="shared" si="89"/>
        <v>Igual</v>
      </c>
      <c r="AT83">
        <f t="shared" si="59"/>
        <v>9.1999999999999993</v>
      </c>
      <c r="AU83">
        <f t="shared" si="60"/>
        <v>1</v>
      </c>
      <c r="AV83">
        <f t="shared" si="90"/>
        <v>0</v>
      </c>
      <c r="AW83" s="5">
        <f t="shared" si="61"/>
        <v>0</v>
      </c>
      <c r="AX83" s="5">
        <f t="shared" si="91"/>
        <v>2.1739130434782532E-2</v>
      </c>
      <c r="AY83">
        <f t="shared" si="62"/>
        <v>9.1</v>
      </c>
      <c r="AZ83" s="5">
        <f t="shared" si="92"/>
        <v>1.098901098901095E-2</v>
      </c>
      <c r="BA83" s="5">
        <f t="shared" si="63"/>
        <v>0</v>
      </c>
      <c r="BB83" s="19">
        <v>120</v>
      </c>
      <c r="BC83" s="19">
        <f t="shared" si="93"/>
        <v>180</v>
      </c>
      <c r="BD83">
        <v>9.3000000000000007</v>
      </c>
      <c r="BE83" s="5">
        <f t="shared" si="94"/>
        <v>3.2258064516129108E-2</v>
      </c>
      <c r="BF83">
        <f t="shared" si="95"/>
        <v>9.3000000000000007</v>
      </c>
      <c r="BG83">
        <f t="shared" si="96"/>
        <v>0</v>
      </c>
      <c r="BH83">
        <f t="shared" si="64"/>
        <v>0</v>
      </c>
      <c r="BI83">
        <f t="shared" si="65"/>
        <v>0</v>
      </c>
      <c r="BJ83">
        <f t="shared" si="66"/>
        <v>0</v>
      </c>
      <c r="BK83">
        <f t="shared" si="97"/>
        <v>1</v>
      </c>
      <c r="BL83" s="5">
        <f t="shared" si="98"/>
        <v>1.0752688172043163E-2</v>
      </c>
      <c r="BM83" s="5">
        <f t="shared" si="67"/>
        <v>1.0752688172043163E-2</v>
      </c>
      <c r="BN83" s="5">
        <f t="shared" si="68"/>
        <v>2.1505376344086134E-2</v>
      </c>
      <c r="BO83" s="5">
        <f t="shared" si="69"/>
        <v>3.2258064516129108E-2</v>
      </c>
      <c r="BP83" s="5">
        <f t="shared" si="99"/>
        <v>0</v>
      </c>
    </row>
    <row r="84" spans="1:68" hidden="1" x14ac:dyDescent="0.3">
      <c r="A84" t="s">
        <v>51</v>
      </c>
      <c r="B84" t="s">
        <v>130</v>
      </c>
      <c r="C84">
        <v>500</v>
      </c>
      <c r="D84">
        <f t="shared" si="70"/>
        <v>5</v>
      </c>
      <c r="F84">
        <v>602.70007634162903</v>
      </c>
      <c r="G84">
        <f t="shared" si="50"/>
        <v>600</v>
      </c>
      <c r="H84">
        <v>12</v>
      </c>
      <c r="I84">
        <v>602.550473213195</v>
      </c>
      <c r="J84">
        <v>11</v>
      </c>
      <c r="K84">
        <v>622.208355665206</v>
      </c>
      <c r="L84">
        <f t="shared" si="71"/>
        <v>600</v>
      </c>
      <c r="M84">
        <v>10.5</v>
      </c>
      <c r="N84">
        <f t="shared" si="72"/>
        <v>12</v>
      </c>
      <c r="O84">
        <f t="shared" si="51"/>
        <v>1</v>
      </c>
      <c r="P84">
        <f t="shared" si="73"/>
        <v>0</v>
      </c>
      <c r="Q84">
        <f t="shared" si="52"/>
        <v>0</v>
      </c>
      <c r="R84">
        <f t="shared" si="74"/>
        <v>0</v>
      </c>
      <c r="S84" s="5">
        <f t="shared" si="53"/>
        <v>0</v>
      </c>
      <c r="T84" s="5">
        <f t="shared" si="75"/>
        <v>-8.3333333333333329E-2</v>
      </c>
      <c r="U84" s="5">
        <f t="shared" si="76"/>
        <v>-0.125</v>
      </c>
      <c r="V84">
        <v>11.8</v>
      </c>
      <c r="W84" s="11">
        <v>600</v>
      </c>
      <c r="X84" s="11">
        <f t="shared" si="77"/>
        <v>600</v>
      </c>
      <c r="Y84">
        <f t="shared" si="54"/>
        <v>12</v>
      </c>
      <c r="Z84" s="5">
        <f t="shared" si="78"/>
        <v>1.6666666666666607E-2</v>
      </c>
      <c r="AA84" s="5">
        <f t="shared" si="79"/>
        <v>0</v>
      </c>
      <c r="AB84">
        <f t="shared" si="55"/>
        <v>1</v>
      </c>
      <c r="AC84">
        <f t="shared" si="56"/>
        <v>0</v>
      </c>
      <c r="AD84">
        <f t="shared" si="80"/>
        <v>12</v>
      </c>
      <c r="AE84" s="5">
        <f t="shared" si="81"/>
        <v>0</v>
      </c>
      <c r="AF84" s="5">
        <f t="shared" si="82"/>
        <v>8.3333333333333329E-2</v>
      </c>
      <c r="AG84" s="5">
        <f t="shared" si="83"/>
        <v>1.6666666666666607E-2</v>
      </c>
      <c r="AH84" s="5">
        <f t="shared" si="84"/>
        <v>0.125</v>
      </c>
      <c r="AI84">
        <f t="shared" si="85"/>
        <v>1</v>
      </c>
      <c r="AJ84">
        <f t="shared" si="86"/>
        <v>0</v>
      </c>
      <c r="AK84">
        <f t="shared" si="87"/>
        <v>0</v>
      </c>
      <c r="AL84">
        <f t="shared" si="88"/>
        <v>0</v>
      </c>
      <c r="AM84">
        <v>60</v>
      </c>
      <c r="AN84">
        <v>11.9</v>
      </c>
      <c r="AO84">
        <v>60</v>
      </c>
      <c r="AP84">
        <v>11.9</v>
      </c>
      <c r="AQ84" s="5">
        <f t="shared" si="57"/>
        <v>8.3333333333333037E-3</v>
      </c>
      <c r="AR84" s="5">
        <f t="shared" si="58"/>
        <v>8.3333333333333037E-3</v>
      </c>
      <c r="AS84" t="str">
        <f t="shared" si="89"/>
        <v>Igual</v>
      </c>
      <c r="AT84">
        <f t="shared" si="59"/>
        <v>12</v>
      </c>
      <c r="AU84">
        <f t="shared" si="60"/>
        <v>1</v>
      </c>
      <c r="AV84">
        <f t="shared" si="90"/>
        <v>0</v>
      </c>
      <c r="AW84" s="5">
        <f t="shared" si="61"/>
        <v>0</v>
      </c>
      <c r="AX84" s="5">
        <f t="shared" si="91"/>
        <v>8.3333333333333037E-3</v>
      </c>
      <c r="AY84">
        <f t="shared" si="62"/>
        <v>11.9</v>
      </c>
      <c r="AZ84" s="5">
        <f t="shared" si="92"/>
        <v>0</v>
      </c>
      <c r="BA84" s="5">
        <f t="shared" si="63"/>
        <v>8.4033613445377853E-3</v>
      </c>
      <c r="BB84" s="19">
        <v>120</v>
      </c>
      <c r="BC84" s="19">
        <f t="shared" si="93"/>
        <v>180</v>
      </c>
      <c r="BD84">
        <v>12.2</v>
      </c>
      <c r="BE84" s="5">
        <f t="shared" si="94"/>
        <v>2.4590163934426142E-2</v>
      </c>
      <c r="BF84">
        <f t="shared" si="95"/>
        <v>12.2</v>
      </c>
      <c r="BG84">
        <f t="shared" si="96"/>
        <v>0</v>
      </c>
      <c r="BH84">
        <f t="shared" si="64"/>
        <v>0</v>
      </c>
      <c r="BI84">
        <f t="shared" si="65"/>
        <v>0</v>
      </c>
      <c r="BJ84">
        <f t="shared" si="66"/>
        <v>0</v>
      </c>
      <c r="BK84">
        <f t="shared" si="97"/>
        <v>1</v>
      </c>
      <c r="BL84" s="5">
        <f t="shared" si="98"/>
        <v>0.13934426229508193</v>
      </c>
      <c r="BM84" s="5">
        <f t="shared" si="67"/>
        <v>1.6393442622950762E-2</v>
      </c>
      <c r="BN84" s="5">
        <f t="shared" si="68"/>
        <v>3.2786885245901523E-2</v>
      </c>
      <c r="BO84" s="5">
        <f t="shared" si="69"/>
        <v>2.4590163934426142E-2</v>
      </c>
      <c r="BP84" s="5">
        <f t="shared" si="99"/>
        <v>0</v>
      </c>
    </row>
    <row r="85" spans="1:68" hidden="1" x14ac:dyDescent="0.3">
      <c r="A85" t="s">
        <v>51</v>
      </c>
      <c r="B85" t="s">
        <v>131</v>
      </c>
      <c r="C85">
        <v>500</v>
      </c>
      <c r="D85">
        <f t="shared" si="70"/>
        <v>5</v>
      </c>
      <c r="F85">
        <v>602.63597702979996</v>
      </c>
      <c r="G85">
        <f t="shared" si="50"/>
        <v>600</v>
      </c>
      <c r="H85">
        <v>10.6</v>
      </c>
      <c r="I85">
        <v>602.646663427352</v>
      </c>
      <c r="J85">
        <v>5.5</v>
      </c>
      <c r="K85">
        <v>625.78075885772705</v>
      </c>
      <c r="L85">
        <f t="shared" si="71"/>
        <v>600</v>
      </c>
      <c r="M85">
        <v>10.3</v>
      </c>
      <c r="N85">
        <f t="shared" si="72"/>
        <v>10.6</v>
      </c>
      <c r="O85">
        <f t="shared" si="51"/>
        <v>1</v>
      </c>
      <c r="P85">
        <f t="shared" si="73"/>
        <v>0</v>
      </c>
      <c r="Q85">
        <f t="shared" si="52"/>
        <v>0</v>
      </c>
      <c r="R85">
        <f t="shared" si="74"/>
        <v>0</v>
      </c>
      <c r="S85" s="5">
        <f t="shared" si="53"/>
        <v>0</v>
      </c>
      <c r="T85" s="5">
        <f t="shared" si="75"/>
        <v>-0.48113207547169812</v>
      </c>
      <c r="U85" s="5">
        <f t="shared" si="76"/>
        <v>-2.830188679245273E-2</v>
      </c>
      <c r="V85">
        <v>10.6</v>
      </c>
      <c r="W85" s="11">
        <v>600</v>
      </c>
      <c r="X85" s="11">
        <f t="shared" si="77"/>
        <v>600</v>
      </c>
      <c r="Y85">
        <f t="shared" si="54"/>
        <v>10.6</v>
      </c>
      <c r="Z85" s="5">
        <f t="shared" si="78"/>
        <v>0</v>
      </c>
      <c r="AA85" s="5">
        <f t="shared" si="79"/>
        <v>0</v>
      </c>
      <c r="AB85">
        <f t="shared" si="55"/>
        <v>1</v>
      </c>
      <c r="AC85">
        <f t="shared" si="56"/>
        <v>1</v>
      </c>
      <c r="AD85">
        <f t="shared" si="80"/>
        <v>10.6</v>
      </c>
      <c r="AE85" s="5">
        <f t="shared" si="81"/>
        <v>0</v>
      </c>
      <c r="AF85" s="5">
        <f t="shared" si="82"/>
        <v>0.48113207547169812</v>
      </c>
      <c r="AG85" s="5">
        <f t="shared" si="83"/>
        <v>0</v>
      </c>
      <c r="AH85" s="5">
        <f t="shared" si="84"/>
        <v>2.830188679245273E-2</v>
      </c>
      <c r="AI85">
        <f t="shared" si="85"/>
        <v>1</v>
      </c>
      <c r="AJ85">
        <f t="shared" si="86"/>
        <v>0</v>
      </c>
      <c r="AK85">
        <f t="shared" si="87"/>
        <v>0</v>
      </c>
      <c r="AL85">
        <f t="shared" si="88"/>
        <v>1</v>
      </c>
      <c r="AM85">
        <v>60</v>
      </c>
      <c r="AN85">
        <v>10.8</v>
      </c>
      <c r="AO85">
        <v>60</v>
      </c>
      <c r="AP85">
        <v>10.8</v>
      </c>
      <c r="AQ85" s="5">
        <f t="shared" si="57"/>
        <v>-1.8867924528301987E-2</v>
      </c>
      <c r="AR85" s="5">
        <f t="shared" si="58"/>
        <v>-1.8867924528301987E-2</v>
      </c>
      <c r="AS85" t="str">
        <f t="shared" si="89"/>
        <v>Igual</v>
      </c>
      <c r="AT85">
        <f t="shared" si="59"/>
        <v>10.8</v>
      </c>
      <c r="AU85">
        <f t="shared" si="60"/>
        <v>0</v>
      </c>
      <c r="AV85">
        <f t="shared" si="90"/>
        <v>1</v>
      </c>
      <c r="AW85" s="5">
        <f t="shared" si="61"/>
        <v>1.8518518518518615E-2</v>
      </c>
      <c r="AX85" s="5">
        <f t="shared" si="91"/>
        <v>0</v>
      </c>
      <c r="AY85">
        <f t="shared" si="62"/>
        <v>10.8</v>
      </c>
      <c r="AZ85" s="5">
        <f t="shared" si="92"/>
        <v>0</v>
      </c>
      <c r="BA85" s="5">
        <f t="shared" si="63"/>
        <v>1.8518518518518615E-2</v>
      </c>
      <c r="BB85" s="19">
        <v>120</v>
      </c>
      <c r="BC85" s="19">
        <f t="shared" si="93"/>
        <v>180</v>
      </c>
      <c r="BD85">
        <v>11</v>
      </c>
      <c r="BE85" s="5">
        <f t="shared" si="94"/>
        <v>1.8181818181818118E-2</v>
      </c>
      <c r="BF85">
        <f t="shared" si="95"/>
        <v>11</v>
      </c>
      <c r="BG85">
        <f t="shared" si="96"/>
        <v>0</v>
      </c>
      <c r="BH85">
        <f t="shared" si="64"/>
        <v>0</v>
      </c>
      <c r="BI85">
        <f t="shared" si="65"/>
        <v>0</v>
      </c>
      <c r="BJ85">
        <f t="shared" si="66"/>
        <v>0</v>
      </c>
      <c r="BK85">
        <f t="shared" si="97"/>
        <v>1</v>
      </c>
      <c r="BL85" s="5">
        <f t="shared" si="98"/>
        <v>6.3636363636363574E-2</v>
      </c>
      <c r="BM85" s="5">
        <f t="shared" si="67"/>
        <v>3.6363636363636397E-2</v>
      </c>
      <c r="BN85" s="5">
        <f t="shared" si="68"/>
        <v>3.6363636363636397E-2</v>
      </c>
      <c r="BO85" s="5">
        <f t="shared" si="69"/>
        <v>1.8181818181818118E-2</v>
      </c>
      <c r="BP85" s="5">
        <f t="shared" si="99"/>
        <v>0</v>
      </c>
    </row>
    <row r="86" spans="1:68" hidden="1" x14ac:dyDescent="0.3">
      <c r="A86" t="s">
        <v>51</v>
      </c>
      <c r="B86" t="s">
        <v>132</v>
      </c>
      <c r="C86">
        <v>500</v>
      </c>
      <c r="D86">
        <f t="shared" si="70"/>
        <v>10</v>
      </c>
      <c r="F86">
        <v>605.00078320503201</v>
      </c>
      <c r="G86">
        <f t="shared" si="50"/>
        <v>600</v>
      </c>
      <c r="H86">
        <v>13</v>
      </c>
      <c r="I86">
        <v>604.90674233436505</v>
      </c>
      <c r="J86">
        <v>12.3</v>
      </c>
      <c r="K86">
        <v>633.62887310981705</v>
      </c>
      <c r="L86">
        <f t="shared" si="71"/>
        <v>600</v>
      </c>
      <c r="M86">
        <v>10.1</v>
      </c>
      <c r="N86">
        <f t="shared" si="72"/>
        <v>13</v>
      </c>
      <c r="O86">
        <f t="shared" si="51"/>
        <v>1</v>
      </c>
      <c r="P86">
        <f t="shared" si="73"/>
        <v>0</v>
      </c>
      <c r="Q86">
        <f t="shared" si="52"/>
        <v>0</v>
      </c>
      <c r="R86">
        <f t="shared" si="74"/>
        <v>0</v>
      </c>
      <c r="S86" s="5">
        <f t="shared" si="53"/>
        <v>0</v>
      </c>
      <c r="T86" s="5">
        <f t="shared" si="75"/>
        <v>-5.3846153846153794E-2</v>
      </c>
      <c r="U86" s="5">
        <f t="shared" si="76"/>
        <v>-0.22307692307692312</v>
      </c>
      <c r="V86">
        <v>13.5</v>
      </c>
      <c r="W86" s="11">
        <v>600</v>
      </c>
      <c r="X86" s="11">
        <f t="shared" si="77"/>
        <v>600</v>
      </c>
      <c r="Y86">
        <f t="shared" si="54"/>
        <v>13.5</v>
      </c>
      <c r="Z86" s="5">
        <f t="shared" si="78"/>
        <v>0</v>
      </c>
      <c r="AA86" s="5">
        <f t="shared" si="79"/>
        <v>3.7037037037037035E-2</v>
      </c>
      <c r="AB86">
        <f t="shared" si="55"/>
        <v>0</v>
      </c>
      <c r="AC86">
        <f t="shared" si="56"/>
        <v>1</v>
      </c>
      <c r="AD86">
        <f t="shared" si="80"/>
        <v>13.5</v>
      </c>
      <c r="AE86" s="5">
        <f t="shared" si="81"/>
        <v>3.7037037037037035E-2</v>
      </c>
      <c r="AF86" s="5">
        <f t="shared" si="82"/>
        <v>8.8888888888888837E-2</v>
      </c>
      <c r="AG86" s="5">
        <f t="shared" si="83"/>
        <v>0</v>
      </c>
      <c r="AH86" s="5">
        <f t="shared" si="84"/>
        <v>0.25185185185185188</v>
      </c>
      <c r="AI86">
        <f t="shared" si="85"/>
        <v>0</v>
      </c>
      <c r="AJ86">
        <f t="shared" si="86"/>
        <v>0</v>
      </c>
      <c r="AK86">
        <f t="shared" si="87"/>
        <v>0</v>
      </c>
      <c r="AL86">
        <f t="shared" si="88"/>
        <v>1</v>
      </c>
      <c r="AM86">
        <v>60</v>
      </c>
      <c r="AN86">
        <v>13.6</v>
      </c>
      <c r="AO86">
        <v>60</v>
      </c>
      <c r="AP86">
        <v>13.5</v>
      </c>
      <c r="AQ86" s="5">
        <f t="shared" si="57"/>
        <v>-4.6153846153846129E-2</v>
      </c>
      <c r="AR86" s="5">
        <f t="shared" si="58"/>
        <v>-3.8461538461538464E-2</v>
      </c>
      <c r="AS86" t="str">
        <f t="shared" si="89"/>
        <v>Bias</v>
      </c>
      <c r="AT86">
        <f t="shared" si="59"/>
        <v>13.6</v>
      </c>
      <c r="AU86">
        <f t="shared" si="60"/>
        <v>0</v>
      </c>
      <c r="AV86">
        <f t="shared" si="90"/>
        <v>1</v>
      </c>
      <c r="AW86" s="5">
        <f t="shared" si="61"/>
        <v>4.4117647058823505E-2</v>
      </c>
      <c r="AX86" s="5">
        <f t="shared" si="91"/>
        <v>0</v>
      </c>
      <c r="AY86">
        <f t="shared" si="62"/>
        <v>13.6</v>
      </c>
      <c r="AZ86" s="5">
        <f t="shared" si="92"/>
        <v>0</v>
      </c>
      <c r="BA86" s="5">
        <f t="shared" si="63"/>
        <v>7.3529411764705621E-3</v>
      </c>
      <c r="BB86" s="19">
        <v>120</v>
      </c>
      <c r="BC86" s="19">
        <f t="shared" si="93"/>
        <v>180</v>
      </c>
      <c r="BD86">
        <v>13.8</v>
      </c>
      <c r="BE86" s="5">
        <f t="shared" si="94"/>
        <v>1.4492753623188482E-2</v>
      </c>
      <c r="BF86">
        <f t="shared" si="95"/>
        <v>13.8</v>
      </c>
      <c r="BG86">
        <f t="shared" si="96"/>
        <v>0</v>
      </c>
      <c r="BH86">
        <f t="shared" si="64"/>
        <v>0</v>
      </c>
      <c r="BI86">
        <f t="shared" si="65"/>
        <v>0</v>
      </c>
      <c r="BJ86">
        <f t="shared" si="66"/>
        <v>0</v>
      </c>
      <c r="BK86">
        <f t="shared" si="97"/>
        <v>1</v>
      </c>
      <c r="BL86" s="5">
        <f t="shared" si="98"/>
        <v>0.26811594202898559</v>
      </c>
      <c r="BM86" s="5">
        <f t="shared" si="67"/>
        <v>5.7971014492753672E-2</v>
      </c>
      <c r="BN86" s="5">
        <f t="shared" si="68"/>
        <v>2.173913043478266E-2</v>
      </c>
      <c r="BO86" s="5">
        <f t="shared" si="69"/>
        <v>1.4492753623188482E-2</v>
      </c>
      <c r="BP86" s="5">
        <f t="shared" si="99"/>
        <v>0</v>
      </c>
    </row>
    <row r="87" spans="1:68" hidden="1" x14ac:dyDescent="0.3">
      <c r="A87" t="s">
        <v>51</v>
      </c>
      <c r="B87" t="s">
        <v>133</v>
      </c>
      <c r="C87">
        <v>500</v>
      </c>
      <c r="D87">
        <f t="shared" si="70"/>
        <v>10</v>
      </c>
      <c r="F87">
        <v>604.83546352386395</v>
      </c>
      <c r="G87">
        <f t="shared" ref="G87:G150" si="100">MIN(600,F87)</f>
        <v>600</v>
      </c>
      <c r="H87">
        <v>11.4</v>
      </c>
      <c r="I87">
        <v>604.91570425033501</v>
      </c>
      <c r="J87">
        <v>7</v>
      </c>
      <c r="K87">
        <v>599.68013429641701</v>
      </c>
      <c r="L87">
        <f t="shared" si="71"/>
        <v>599.68013429641701</v>
      </c>
      <c r="M87">
        <v>9.6999999999999993</v>
      </c>
      <c r="N87">
        <f t="shared" si="72"/>
        <v>11.4</v>
      </c>
      <c r="O87">
        <f t="shared" si="51"/>
        <v>1</v>
      </c>
      <c r="P87">
        <f t="shared" si="73"/>
        <v>0</v>
      </c>
      <c r="Q87">
        <f t="shared" si="52"/>
        <v>0</v>
      </c>
      <c r="R87">
        <f t="shared" si="74"/>
        <v>0</v>
      </c>
      <c r="S87" s="5">
        <f t="shared" si="53"/>
        <v>0</v>
      </c>
      <c r="T87" s="5">
        <f t="shared" si="75"/>
        <v>-0.38596491228070179</v>
      </c>
      <c r="U87" s="5">
        <f t="shared" si="76"/>
        <v>-0.14912280701754393</v>
      </c>
      <c r="V87">
        <v>12.1</v>
      </c>
      <c r="W87" s="11">
        <v>600</v>
      </c>
      <c r="X87" s="11">
        <f t="shared" si="77"/>
        <v>600</v>
      </c>
      <c r="Y87">
        <f t="shared" si="54"/>
        <v>12.1</v>
      </c>
      <c r="Z87" s="5">
        <f t="shared" si="78"/>
        <v>0</v>
      </c>
      <c r="AA87" s="5">
        <f t="shared" si="79"/>
        <v>5.7851239669421434E-2</v>
      </c>
      <c r="AB87">
        <f t="shared" si="55"/>
        <v>0</v>
      </c>
      <c r="AC87">
        <f t="shared" si="56"/>
        <v>1</v>
      </c>
      <c r="AD87">
        <f t="shared" si="80"/>
        <v>12.1</v>
      </c>
      <c r="AE87" s="5">
        <f t="shared" si="81"/>
        <v>5.7851239669421434E-2</v>
      </c>
      <c r="AF87" s="5">
        <f t="shared" si="82"/>
        <v>0.42148760330578511</v>
      </c>
      <c r="AG87" s="5">
        <f t="shared" si="83"/>
        <v>0</v>
      </c>
      <c r="AH87" s="5">
        <f t="shared" si="84"/>
        <v>0.19834710743801656</v>
      </c>
      <c r="AI87">
        <f t="shared" si="85"/>
        <v>0</v>
      </c>
      <c r="AJ87">
        <f t="shared" si="86"/>
        <v>0</v>
      </c>
      <c r="AK87">
        <f t="shared" si="87"/>
        <v>0</v>
      </c>
      <c r="AL87">
        <f t="shared" si="88"/>
        <v>1</v>
      </c>
      <c r="AM87">
        <v>60</v>
      </c>
      <c r="AN87">
        <v>12.3</v>
      </c>
      <c r="AO87">
        <v>60</v>
      </c>
      <c r="AP87">
        <v>12.2</v>
      </c>
      <c r="AQ87" s="5">
        <f t="shared" si="57"/>
        <v>-7.8947368421052655E-2</v>
      </c>
      <c r="AR87" s="5">
        <f t="shared" si="58"/>
        <v>-7.0175438596491127E-2</v>
      </c>
      <c r="AS87" t="str">
        <f t="shared" si="89"/>
        <v>Bias</v>
      </c>
      <c r="AT87">
        <f t="shared" si="59"/>
        <v>12.3</v>
      </c>
      <c r="AU87">
        <f t="shared" si="60"/>
        <v>0</v>
      </c>
      <c r="AV87">
        <f t="shared" si="90"/>
        <v>1</v>
      </c>
      <c r="AW87" s="5">
        <f t="shared" si="61"/>
        <v>7.3170731707317097E-2</v>
      </c>
      <c r="AX87" s="5">
        <f t="shared" si="91"/>
        <v>0</v>
      </c>
      <c r="AY87">
        <f t="shared" si="62"/>
        <v>12.3</v>
      </c>
      <c r="AZ87" s="5">
        <f t="shared" si="92"/>
        <v>0</v>
      </c>
      <c r="BA87" s="5">
        <f t="shared" si="63"/>
        <v>1.6260162601626101E-2</v>
      </c>
      <c r="BB87" s="19">
        <v>120</v>
      </c>
      <c r="BC87" s="19">
        <f t="shared" si="93"/>
        <v>180</v>
      </c>
      <c r="BD87">
        <v>12.5</v>
      </c>
      <c r="BE87" s="5">
        <f t="shared" si="94"/>
        <v>1.5999999999999945E-2</v>
      </c>
      <c r="BF87">
        <f t="shared" si="95"/>
        <v>12.5</v>
      </c>
      <c r="BG87">
        <f t="shared" si="96"/>
        <v>0</v>
      </c>
      <c r="BH87">
        <f t="shared" si="64"/>
        <v>0</v>
      </c>
      <c r="BI87">
        <f t="shared" si="65"/>
        <v>0</v>
      </c>
      <c r="BJ87">
        <f t="shared" si="66"/>
        <v>0</v>
      </c>
      <c r="BK87">
        <f t="shared" si="97"/>
        <v>1</v>
      </c>
      <c r="BL87" s="5">
        <f t="shared" si="98"/>
        <v>0.22400000000000006</v>
      </c>
      <c r="BM87" s="5">
        <f t="shared" si="67"/>
        <v>8.7999999999999967E-2</v>
      </c>
      <c r="BN87" s="5">
        <f t="shared" si="68"/>
        <v>3.2000000000000028E-2</v>
      </c>
      <c r="BO87" s="5">
        <f t="shared" si="69"/>
        <v>1.5999999999999945E-2</v>
      </c>
      <c r="BP87" s="5">
        <f t="shared" si="99"/>
        <v>0</v>
      </c>
    </row>
    <row r="88" spans="1:68" hidden="1" x14ac:dyDescent="0.3">
      <c r="A88" t="s">
        <v>51</v>
      </c>
      <c r="B88" t="s">
        <v>134</v>
      </c>
      <c r="C88">
        <v>500</v>
      </c>
      <c r="D88">
        <f t="shared" si="70"/>
        <v>2</v>
      </c>
      <c r="F88">
        <v>601.51357054710297</v>
      </c>
      <c r="G88">
        <f t="shared" si="100"/>
        <v>600</v>
      </c>
      <c r="H88">
        <v>10.3</v>
      </c>
      <c r="I88">
        <v>601.09903192520096</v>
      </c>
      <c r="J88">
        <v>10.1</v>
      </c>
      <c r="K88">
        <v>616.837620735168</v>
      </c>
      <c r="L88">
        <f t="shared" si="71"/>
        <v>600</v>
      </c>
      <c r="M88">
        <v>10.3</v>
      </c>
      <c r="N88">
        <f t="shared" si="72"/>
        <v>10.3</v>
      </c>
      <c r="O88">
        <f t="shared" si="51"/>
        <v>1</v>
      </c>
      <c r="P88">
        <f t="shared" si="73"/>
        <v>0</v>
      </c>
      <c r="Q88">
        <f t="shared" si="52"/>
        <v>0</v>
      </c>
      <c r="R88">
        <f t="shared" si="74"/>
        <v>0</v>
      </c>
      <c r="S88" s="5">
        <f t="shared" si="53"/>
        <v>0</v>
      </c>
      <c r="T88" s="5">
        <f t="shared" si="75"/>
        <v>-1.9417475728155442E-2</v>
      </c>
      <c r="U88" s="5">
        <f t="shared" si="76"/>
        <v>0</v>
      </c>
      <c r="V88">
        <v>10.199999999999999</v>
      </c>
      <c r="W88" s="11">
        <v>600</v>
      </c>
      <c r="X88" s="11">
        <f t="shared" si="77"/>
        <v>600</v>
      </c>
      <c r="Y88">
        <f t="shared" si="54"/>
        <v>10.3</v>
      </c>
      <c r="Z88" s="5">
        <f t="shared" si="78"/>
        <v>9.7087378640778078E-3</v>
      </c>
      <c r="AA88" s="5">
        <f t="shared" si="79"/>
        <v>0</v>
      </c>
      <c r="AB88">
        <f t="shared" si="55"/>
        <v>1</v>
      </c>
      <c r="AC88">
        <f t="shared" si="56"/>
        <v>0</v>
      </c>
      <c r="AD88">
        <f t="shared" si="80"/>
        <v>10.3</v>
      </c>
      <c r="AE88" s="5">
        <f t="shared" si="81"/>
        <v>0</v>
      </c>
      <c r="AF88" s="5">
        <f t="shared" si="82"/>
        <v>1.9417475728155442E-2</v>
      </c>
      <c r="AG88" s="5">
        <f t="shared" si="83"/>
        <v>9.7087378640778078E-3</v>
      </c>
      <c r="AH88" s="5">
        <f t="shared" si="84"/>
        <v>0</v>
      </c>
      <c r="AI88">
        <f t="shared" si="85"/>
        <v>1</v>
      </c>
      <c r="AJ88">
        <f t="shared" si="86"/>
        <v>0</v>
      </c>
      <c r="AK88">
        <f t="shared" si="87"/>
        <v>1</v>
      </c>
      <c r="AL88">
        <f t="shared" si="88"/>
        <v>0</v>
      </c>
      <c r="AM88">
        <v>60</v>
      </c>
      <c r="AN88">
        <v>10.1</v>
      </c>
      <c r="AO88">
        <v>60</v>
      </c>
      <c r="AP88">
        <v>10.1</v>
      </c>
      <c r="AQ88" s="5">
        <f t="shared" si="57"/>
        <v>1.9417475728155442E-2</v>
      </c>
      <c r="AR88" s="5">
        <f t="shared" si="58"/>
        <v>1.9417475728155442E-2</v>
      </c>
      <c r="AS88" t="str">
        <f t="shared" si="89"/>
        <v>Igual</v>
      </c>
      <c r="AT88">
        <f t="shared" si="59"/>
        <v>10.3</v>
      </c>
      <c r="AU88">
        <f t="shared" si="60"/>
        <v>1</v>
      </c>
      <c r="AV88">
        <f t="shared" si="90"/>
        <v>0</v>
      </c>
      <c r="AW88" s="5">
        <f t="shared" si="61"/>
        <v>0</v>
      </c>
      <c r="AX88" s="5">
        <f t="shared" si="91"/>
        <v>1.9417475728155442E-2</v>
      </c>
      <c r="AY88">
        <f t="shared" si="62"/>
        <v>10.199999999999999</v>
      </c>
      <c r="AZ88" s="5">
        <f t="shared" si="92"/>
        <v>9.8039215686274161E-3</v>
      </c>
      <c r="BA88" s="5">
        <f t="shared" si="63"/>
        <v>0</v>
      </c>
      <c r="BB88" s="19">
        <v>120</v>
      </c>
      <c r="BC88" s="19">
        <f t="shared" si="93"/>
        <v>180</v>
      </c>
      <c r="BD88">
        <v>10.4</v>
      </c>
      <c r="BE88" s="5">
        <f t="shared" si="94"/>
        <v>2.8846153846153914E-2</v>
      </c>
      <c r="BF88">
        <f t="shared" si="95"/>
        <v>10.4</v>
      </c>
      <c r="BG88">
        <f t="shared" si="96"/>
        <v>0</v>
      </c>
      <c r="BH88">
        <f t="shared" si="64"/>
        <v>0</v>
      </c>
      <c r="BI88">
        <f t="shared" si="65"/>
        <v>0</v>
      </c>
      <c r="BJ88">
        <f t="shared" si="66"/>
        <v>0</v>
      </c>
      <c r="BK88">
        <f t="shared" si="97"/>
        <v>1</v>
      </c>
      <c r="BL88" s="5">
        <f t="shared" si="98"/>
        <v>9.6153846153845812E-3</v>
      </c>
      <c r="BM88" s="5">
        <f t="shared" si="67"/>
        <v>9.6153846153845812E-3</v>
      </c>
      <c r="BN88" s="5">
        <f t="shared" si="68"/>
        <v>1.9230769230769332E-2</v>
      </c>
      <c r="BO88" s="5">
        <f t="shared" si="69"/>
        <v>2.8846153846153914E-2</v>
      </c>
      <c r="BP88" s="5">
        <f t="shared" si="99"/>
        <v>0</v>
      </c>
    </row>
    <row r="89" spans="1:68" hidden="1" x14ac:dyDescent="0.3">
      <c r="A89" t="s">
        <v>51</v>
      </c>
      <c r="B89" t="s">
        <v>135</v>
      </c>
      <c r="C89">
        <v>500</v>
      </c>
      <c r="D89">
        <f t="shared" si="70"/>
        <v>2</v>
      </c>
      <c r="F89">
        <v>603.441637039184</v>
      </c>
      <c r="G89">
        <f t="shared" si="100"/>
        <v>600</v>
      </c>
      <c r="H89">
        <v>9.3000000000000007</v>
      </c>
      <c r="I89">
        <v>601.03780794143597</v>
      </c>
      <c r="J89">
        <v>9</v>
      </c>
      <c r="K89">
        <v>611.75479531288101</v>
      </c>
      <c r="L89">
        <f t="shared" si="71"/>
        <v>600</v>
      </c>
      <c r="M89">
        <v>9.3000000000000007</v>
      </c>
      <c r="N89">
        <f t="shared" si="72"/>
        <v>9.3000000000000007</v>
      </c>
      <c r="O89">
        <f t="shared" si="51"/>
        <v>1</v>
      </c>
      <c r="P89">
        <f t="shared" si="73"/>
        <v>0</v>
      </c>
      <c r="Q89">
        <f t="shared" si="52"/>
        <v>0</v>
      </c>
      <c r="R89">
        <f t="shared" si="74"/>
        <v>0</v>
      </c>
      <c r="S89" s="5">
        <f t="shared" si="53"/>
        <v>0</v>
      </c>
      <c r="T89" s="5">
        <f t="shared" si="75"/>
        <v>-3.2258064516129108E-2</v>
      </c>
      <c r="U89" s="5">
        <f t="shared" si="76"/>
        <v>0</v>
      </c>
      <c r="V89">
        <v>9.1999999999999993</v>
      </c>
      <c r="W89" s="11">
        <v>600</v>
      </c>
      <c r="X89" s="11">
        <f t="shared" si="77"/>
        <v>600</v>
      </c>
      <c r="Y89">
        <f t="shared" si="54"/>
        <v>9.3000000000000007</v>
      </c>
      <c r="Z89" s="5">
        <f t="shared" si="78"/>
        <v>1.0752688172043163E-2</v>
      </c>
      <c r="AA89" s="5">
        <f t="shared" si="79"/>
        <v>0</v>
      </c>
      <c r="AB89">
        <f t="shared" si="55"/>
        <v>1</v>
      </c>
      <c r="AC89">
        <f t="shared" si="56"/>
        <v>0</v>
      </c>
      <c r="AD89">
        <f t="shared" si="80"/>
        <v>9.3000000000000007</v>
      </c>
      <c r="AE89" s="5">
        <f t="shared" si="81"/>
        <v>0</v>
      </c>
      <c r="AF89" s="5">
        <f t="shared" si="82"/>
        <v>3.2258064516129108E-2</v>
      </c>
      <c r="AG89" s="5">
        <f t="shared" si="83"/>
        <v>1.0752688172043163E-2</v>
      </c>
      <c r="AH89" s="5">
        <f t="shared" si="84"/>
        <v>0</v>
      </c>
      <c r="AI89">
        <f t="shared" si="85"/>
        <v>1</v>
      </c>
      <c r="AJ89">
        <f t="shared" si="86"/>
        <v>0</v>
      </c>
      <c r="AK89">
        <f t="shared" si="87"/>
        <v>1</v>
      </c>
      <c r="AL89">
        <f t="shared" si="88"/>
        <v>0</v>
      </c>
      <c r="AM89">
        <v>60</v>
      </c>
      <c r="AN89">
        <v>9.1999999999999993</v>
      </c>
      <c r="AO89">
        <v>60</v>
      </c>
      <c r="AP89">
        <v>9.1</v>
      </c>
      <c r="AQ89" s="5">
        <f t="shared" si="57"/>
        <v>1.0752688172043163E-2</v>
      </c>
      <c r="AR89" s="5">
        <f t="shared" si="58"/>
        <v>2.1505376344086134E-2</v>
      </c>
      <c r="AS89" t="str">
        <f t="shared" si="89"/>
        <v>Bias</v>
      </c>
      <c r="AT89">
        <f t="shared" si="59"/>
        <v>9.3000000000000007</v>
      </c>
      <c r="AU89">
        <f t="shared" si="60"/>
        <v>1</v>
      </c>
      <c r="AV89">
        <f t="shared" si="90"/>
        <v>0</v>
      </c>
      <c r="AW89" s="5">
        <f t="shared" si="61"/>
        <v>0</v>
      </c>
      <c r="AX89" s="5">
        <f t="shared" si="91"/>
        <v>1.0752688172043163E-2</v>
      </c>
      <c r="AY89">
        <f t="shared" si="62"/>
        <v>9.1999999999999993</v>
      </c>
      <c r="AZ89" s="5">
        <f t="shared" si="92"/>
        <v>0</v>
      </c>
      <c r="BA89" s="5">
        <f t="shared" si="63"/>
        <v>0</v>
      </c>
      <c r="BB89" s="19">
        <v>120</v>
      </c>
      <c r="BC89" s="19">
        <f t="shared" si="93"/>
        <v>180</v>
      </c>
      <c r="BD89">
        <v>9.4</v>
      </c>
      <c r="BE89" s="5">
        <f t="shared" si="94"/>
        <v>2.1276595744680965E-2</v>
      </c>
      <c r="BF89">
        <f t="shared" si="95"/>
        <v>9.4</v>
      </c>
      <c r="BG89">
        <f t="shared" si="96"/>
        <v>0</v>
      </c>
      <c r="BH89">
        <f t="shared" si="64"/>
        <v>0</v>
      </c>
      <c r="BI89">
        <f t="shared" si="65"/>
        <v>0</v>
      </c>
      <c r="BJ89">
        <f t="shared" si="66"/>
        <v>0</v>
      </c>
      <c r="BK89">
        <f t="shared" si="97"/>
        <v>1</v>
      </c>
      <c r="BL89" s="5">
        <f t="shared" si="98"/>
        <v>1.0638297872340387E-2</v>
      </c>
      <c r="BM89" s="5">
        <f t="shared" si="67"/>
        <v>1.0638297872340387E-2</v>
      </c>
      <c r="BN89" s="5">
        <f t="shared" si="68"/>
        <v>2.1276595744680965E-2</v>
      </c>
      <c r="BO89" s="5">
        <f t="shared" si="69"/>
        <v>2.1276595744680965E-2</v>
      </c>
      <c r="BP89" s="5">
        <f t="shared" si="99"/>
        <v>0</v>
      </c>
    </row>
    <row r="90" spans="1:68" hidden="1" x14ac:dyDescent="0.3">
      <c r="A90" t="s">
        <v>51</v>
      </c>
      <c r="B90" t="s">
        <v>136</v>
      </c>
      <c r="C90">
        <v>500</v>
      </c>
      <c r="D90">
        <f t="shared" si="70"/>
        <v>5</v>
      </c>
      <c r="F90">
        <v>602.86850881576504</v>
      </c>
      <c r="G90">
        <f t="shared" si="100"/>
        <v>600</v>
      </c>
      <c r="H90">
        <v>12.1</v>
      </c>
      <c r="I90">
        <v>602.62239599227905</v>
      </c>
      <c r="J90">
        <v>10.3</v>
      </c>
      <c r="K90">
        <v>600.89276766777004</v>
      </c>
      <c r="L90">
        <f t="shared" si="71"/>
        <v>600</v>
      </c>
      <c r="M90">
        <v>10.5</v>
      </c>
      <c r="N90">
        <f t="shared" si="72"/>
        <v>12.1</v>
      </c>
      <c r="O90">
        <f t="shared" si="51"/>
        <v>1</v>
      </c>
      <c r="P90">
        <f t="shared" si="73"/>
        <v>0</v>
      </c>
      <c r="Q90">
        <f t="shared" si="52"/>
        <v>0</v>
      </c>
      <c r="R90">
        <f t="shared" si="74"/>
        <v>0</v>
      </c>
      <c r="S90" s="5">
        <f t="shared" si="53"/>
        <v>0</v>
      </c>
      <c r="T90" s="5">
        <f t="shared" si="75"/>
        <v>-0.14876033057851232</v>
      </c>
      <c r="U90" s="5">
        <f t="shared" si="76"/>
        <v>-0.13223140495867766</v>
      </c>
      <c r="V90">
        <v>12.2</v>
      </c>
      <c r="W90" s="11">
        <v>600</v>
      </c>
      <c r="X90" s="11">
        <f t="shared" si="77"/>
        <v>600</v>
      </c>
      <c r="Y90">
        <f t="shared" si="54"/>
        <v>12.2</v>
      </c>
      <c r="Z90" s="5">
        <f t="shared" si="78"/>
        <v>0</v>
      </c>
      <c r="AA90" s="5">
        <f t="shared" si="79"/>
        <v>8.1967213114753808E-3</v>
      </c>
      <c r="AB90">
        <f t="shared" si="55"/>
        <v>0</v>
      </c>
      <c r="AC90">
        <f t="shared" si="56"/>
        <v>1</v>
      </c>
      <c r="AD90">
        <f t="shared" si="80"/>
        <v>12.2</v>
      </c>
      <c r="AE90" s="5">
        <f t="shared" si="81"/>
        <v>8.1967213114753808E-3</v>
      </c>
      <c r="AF90" s="5">
        <f t="shared" si="82"/>
        <v>0.15573770491803268</v>
      </c>
      <c r="AG90" s="5">
        <f t="shared" si="83"/>
        <v>0</v>
      </c>
      <c r="AH90" s="5">
        <f t="shared" si="84"/>
        <v>0.13934426229508193</v>
      </c>
      <c r="AI90">
        <f t="shared" si="85"/>
        <v>0</v>
      </c>
      <c r="AJ90">
        <f t="shared" si="86"/>
        <v>0</v>
      </c>
      <c r="AK90">
        <f t="shared" si="87"/>
        <v>0</v>
      </c>
      <c r="AL90">
        <f t="shared" si="88"/>
        <v>1</v>
      </c>
      <c r="AM90">
        <v>60</v>
      </c>
      <c r="AN90">
        <v>12</v>
      </c>
      <c r="AO90">
        <v>60</v>
      </c>
      <c r="AP90">
        <v>12</v>
      </c>
      <c r="AQ90" s="5">
        <f t="shared" si="57"/>
        <v>8.2644628099173261E-3</v>
      </c>
      <c r="AR90" s="5">
        <f t="shared" si="58"/>
        <v>8.2644628099173261E-3</v>
      </c>
      <c r="AS90" t="str">
        <f t="shared" si="89"/>
        <v>Igual</v>
      </c>
      <c r="AT90">
        <f t="shared" si="59"/>
        <v>12.1</v>
      </c>
      <c r="AU90">
        <f t="shared" si="60"/>
        <v>1</v>
      </c>
      <c r="AV90">
        <f t="shared" si="90"/>
        <v>0</v>
      </c>
      <c r="AW90" s="5">
        <f t="shared" si="61"/>
        <v>0</v>
      </c>
      <c r="AX90" s="5">
        <f t="shared" si="91"/>
        <v>8.2644628099173261E-3</v>
      </c>
      <c r="AY90">
        <f t="shared" si="62"/>
        <v>12.2</v>
      </c>
      <c r="AZ90" s="5">
        <f t="shared" si="92"/>
        <v>1.6393442622950762E-2</v>
      </c>
      <c r="BA90" s="5">
        <f t="shared" si="63"/>
        <v>0</v>
      </c>
      <c r="BB90" s="19">
        <v>120</v>
      </c>
      <c r="BC90" s="19">
        <f t="shared" si="93"/>
        <v>180</v>
      </c>
      <c r="BD90">
        <v>12.3</v>
      </c>
      <c r="BE90" s="5">
        <f t="shared" si="94"/>
        <v>2.4390243902439081E-2</v>
      </c>
      <c r="BF90">
        <f t="shared" si="95"/>
        <v>12.3</v>
      </c>
      <c r="BG90">
        <f t="shared" si="96"/>
        <v>0</v>
      </c>
      <c r="BH90">
        <f t="shared" si="64"/>
        <v>0</v>
      </c>
      <c r="BI90">
        <f t="shared" si="65"/>
        <v>0</v>
      </c>
      <c r="BJ90">
        <f t="shared" si="66"/>
        <v>0</v>
      </c>
      <c r="BK90">
        <f t="shared" si="97"/>
        <v>1</v>
      </c>
      <c r="BL90" s="5">
        <f t="shared" si="98"/>
        <v>0.14634146341463419</v>
      </c>
      <c r="BM90" s="5">
        <f t="shared" si="67"/>
        <v>1.6260162601626101E-2</v>
      </c>
      <c r="BN90" s="5">
        <f t="shared" si="68"/>
        <v>8.1300813008131235E-3</v>
      </c>
      <c r="BO90" s="5">
        <f t="shared" si="69"/>
        <v>2.4390243902439081E-2</v>
      </c>
      <c r="BP90" s="5">
        <f t="shared" si="99"/>
        <v>0</v>
      </c>
    </row>
    <row r="91" spans="1:68" hidden="1" x14ac:dyDescent="0.3">
      <c r="A91" t="s">
        <v>51</v>
      </c>
      <c r="B91" t="s">
        <v>137</v>
      </c>
      <c r="C91">
        <v>500</v>
      </c>
      <c r="D91">
        <f t="shared" si="70"/>
        <v>5</v>
      </c>
      <c r="F91">
        <v>602.63250303268399</v>
      </c>
      <c r="G91">
        <f t="shared" si="100"/>
        <v>600</v>
      </c>
      <c r="H91">
        <v>10.9</v>
      </c>
      <c r="I91">
        <v>602.65035057067803</v>
      </c>
      <c r="J91">
        <v>6</v>
      </c>
      <c r="K91">
        <v>631.42502617835999</v>
      </c>
      <c r="L91">
        <f t="shared" si="71"/>
        <v>600</v>
      </c>
      <c r="M91">
        <v>10.4</v>
      </c>
      <c r="N91">
        <f t="shared" si="72"/>
        <v>10.9</v>
      </c>
      <c r="O91">
        <f t="shared" si="51"/>
        <v>1</v>
      </c>
      <c r="P91">
        <f t="shared" si="73"/>
        <v>0</v>
      </c>
      <c r="Q91">
        <f t="shared" si="52"/>
        <v>0</v>
      </c>
      <c r="R91">
        <f t="shared" si="74"/>
        <v>0</v>
      </c>
      <c r="S91" s="5">
        <f t="shared" si="53"/>
        <v>0</v>
      </c>
      <c r="T91" s="5">
        <f t="shared" si="75"/>
        <v>-0.44954128440366975</v>
      </c>
      <c r="U91" s="5">
        <f t="shared" si="76"/>
        <v>-4.5871559633027519E-2</v>
      </c>
      <c r="V91">
        <v>10.9</v>
      </c>
      <c r="W91" s="11">
        <v>600</v>
      </c>
      <c r="X91" s="11">
        <f t="shared" si="77"/>
        <v>600</v>
      </c>
      <c r="Y91">
        <f t="shared" si="54"/>
        <v>10.9</v>
      </c>
      <c r="Z91" s="5">
        <f t="shared" si="78"/>
        <v>0</v>
      </c>
      <c r="AA91" s="5">
        <f t="shared" si="79"/>
        <v>0</v>
      </c>
      <c r="AB91">
        <f t="shared" si="55"/>
        <v>1</v>
      </c>
      <c r="AC91">
        <f t="shared" si="56"/>
        <v>1</v>
      </c>
      <c r="AD91">
        <f t="shared" si="80"/>
        <v>10.9</v>
      </c>
      <c r="AE91" s="5">
        <f t="shared" si="81"/>
        <v>0</v>
      </c>
      <c r="AF91" s="5">
        <f t="shared" si="82"/>
        <v>0.44954128440366975</v>
      </c>
      <c r="AG91" s="5">
        <f t="shared" si="83"/>
        <v>0</v>
      </c>
      <c r="AH91" s="5">
        <f t="shared" si="84"/>
        <v>4.5871559633027519E-2</v>
      </c>
      <c r="AI91">
        <f t="shared" si="85"/>
        <v>1</v>
      </c>
      <c r="AJ91">
        <f t="shared" si="86"/>
        <v>0</v>
      </c>
      <c r="AK91">
        <f t="shared" si="87"/>
        <v>0</v>
      </c>
      <c r="AL91">
        <f t="shared" si="88"/>
        <v>1</v>
      </c>
      <c r="AM91">
        <v>60</v>
      </c>
      <c r="AN91">
        <v>10.9</v>
      </c>
      <c r="AO91">
        <v>60</v>
      </c>
      <c r="AP91">
        <v>11</v>
      </c>
      <c r="AQ91" s="5">
        <f t="shared" si="57"/>
        <v>0</v>
      </c>
      <c r="AR91" s="5">
        <f t="shared" si="58"/>
        <v>-9.1743119266054721E-3</v>
      </c>
      <c r="AS91" t="str">
        <f t="shared" si="89"/>
        <v>BiasByGroup</v>
      </c>
      <c r="AT91">
        <f t="shared" si="59"/>
        <v>10.9</v>
      </c>
      <c r="AU91">
        <f t="shared" si="60"/>
        <v>1</v>
      </c>
      <c r="AV91">
        <f t="shared" si="90"/>
        <v>1</v>
      </c>
      <c r="AW91" s="5">
        <f t="shared" si="61"/>
        <v>0</v>
      </c>
      <c r="AX91" s="5">
        <f t="shared" si="91"/>
        <v>0</v>
      </c>
      <c r="AY91">
        <f t="shared" si="62"/>
        <v>10.9</v>
      </c>
      <c r="AZ91" s="5">
        <f t="shared" si="92"/>
        <v>0</v>
      </c>
      <c r="BA91" s="5">
        <f t="shared" si="63"/>
        <v>0</v>
      </c>
      <c r="BB91" s="19">
        <v>120</v>
      </c>
      <c r="BC91" s="19">
        <f t="shared" si="93"/>
        <v>180</v>
      </c>
      <c r="BD91">
        <v>11.2</v>
      </c>
      <c r="BE91" s="5">
        <f t="shared" si="94"/>
        <v>2.6785714285714191E-2</v>
      </c>
      <c r="BF91">
        <f t="shared" si="95"/>
        <v>11.2</v>
      </c>
      <c r="BG91">
        <f t="shared" si="96"/>
        <v>0</v>
      </c>
      <c r="BH91">
        <f t="shared" si="64"/>
        <v>0</v>
      </c>
      <c r="BI91">
        <f t="shared" si="65"/>
        <v>0</v>
      </c>
      <c r="BJ91">
        <f t="shared" si="66"/>
        <v>0</v>
      </c>
      <c r="BK91">
        <f t="shared" si="97"/>
        <v>1</v>
      </c>
      <c r="BL91" s="5">
        <f t="shared" si="98"/>
        <v>7.1428571428571341E-2</v>
      </c>
      <c r="BM91" s="5">
        <f t="shared" si="67"/>
        <v>2.6785714285714191E-2</v>
      </c>
      <c r="BN91" s="5">
        <f t="shared" si="68"/>
        <v>2.6785714285714191E-2</v>
      </c>
      <c r="BO91" s="5">
        <f t="shared" si="69"/>
        <v>2.6785714285714191E-2</v>
      </c>
      <c r="BP91" s="5">
        <f t="shared" si="99"/>
        <v>0</v>
      </c>
    </row>
    <row r="92" spans="1:68" hidden="1" x14ac:dyDescent="0.3">
      <c r="A92" t="s">
        <v>51</v>
      </c>
      <c r="B92" t="s">
        <v>138</v>
      </c>
      <c r="C92">
        <v>500</v>
      </c>
      <c r="D92">
        <f t="shared" si="70"/>
        <v>10</v>
      </c>
      <c r="F92">
        <v>605.11048221588101</v>
      </c>
      <c r="G92">
        <f t="shared" si="100"/>
        <v>600</v>
      </c>
      <c r="H92">
        <v>13.2</v>
      </c>
      <c r="I92">
        <v>604.95589709281899</v>
      </c>
      <c r="J92">
        <v>11.9</v>
      </c>
      <c r="K92">
        <v>636.48527598380997</v>
      </c>
      <c r="L92">
        <f t="shared" si="71"/>
        <v>600</v>
      </c>
      <c r="M92">
        <v>10</v>
      </c>
      <c r="N92">
        <f t="shared" si="72"/>
        <v>13.2</v>
      </c>
      <c r="O92">
        <f t="shared" si="51"/>
        <v>1</v>
      </c>
      <c r="P92">
        <f t="shared" si="73"/>
        <v>0</v>
      </c>
      <c r="Q92">
        <f t="shared" si="52"/>
        <v>0</v>
      </c>
      <c r="R92">
        <f t="shared" si="74"/>
        <v>0</v>
      </c>
      <c r="S92" s="5">
        <f t="shared" si="53"/>
        <v>0</v>
      </c>
      <c r="T92" s="5">
        <f t="shared" si="75"/>
        <v>-9.8484848484848411E-2</v>
      </c>
      <c r="U92" s="5">
        <f t="shared" si="76"/>
        <v>-0.24242424242424238</v>
      </c>
      <c r="V92">
        <v>13.6</v>
      </c>
      <c r="W92" s="11">
        <v>600</v>
      </c>
      <c r="X92" s="11">
        <f t="shared" si="77"/>
        <v>600</v>
      </c>
      <c r="Y92">
        <f t="shared" si="54"/>
        <v>13.6</v>
      </c>
      <c r="Z92" s="5">
        <f t="shared" si="78"/>
        <v>0</v>
      </c>
      <c r="AA92" s="5">
        <f t="shared" si="79"/>
        <v>2.941176470588238E-2</v>
      </c>
      <c r="AB92">
        <f t="shared" si="55"/>
        <v>0</v>
      </c>
      <c r="AC92">
        <f t="shared" si="56"/>
        <v>1</v>
      </c>
      <c r="AD92">
        <f t="shared" si="80"/>
        <v>13.6</v>
      </c>
      <c r="AE92" s="5">
        <f t="shared" si="81"/>
        <v>2.941176470588238E-2</v>
      </c>
      <c r="AF92" s="5">
        <f t="shared" si="82"/>
        <v>0.12499999999999994</v>
      </c>
      <c r="AG92" s="5">
        <f t="shared" si="83"/>
        <v>0</v>
      </c>
      <c r="AH92" s="5">
        <f t="shared" si="84"/>
        <v>0.26470588235294118</v>
      </c>
      <c r="AI92">
        <f t="shared" si="85"/>
        <v>0</v>
      </c>
      <c r="AJ92">
        <f t="shared" si="86"/>
        <v>0</v>
      </c>
      <c r="AK92">
        <f t="shared" si="87"/>
        <v>0</v>
      </c>
      <c r="AL92">
        <f t="shared" si="88"/>
        <v>1</v>
      </c>
      <c r="AM92">
        <v>60</v>
      </c>
      <c r="AN92">
        <v>13.5</v>
      </c>
      <c r="AO92">
        <v>60</v>
      </c>
      <c r="AP92">
        <v>13.5</v>
      </c>
      <c r="AQ92" s="5">
        <f t="shared" si="57"/>
        <v>-2.2727272727272783E-2</v>
      </c>
      <c r="AR92" s="5">
        <f t="shared" si="58"/>
        <v>-2.2727272727272783E-2</v>
      </c>
      <c r="AS92" t="str">
        <f t="shared" si="89"/>
        <v>Igual</v>
      </c>
      <c r="AT92">
        <f t="shared" si="59"/>
        <v>13.5</v>
      </c>
      <c r="AU92">
        <f t="shared" si="60"/>
        <v>0</v>
      </c>
      <c r="AV92">
        <f t="shared" si="90"/>
        <v>1</v>
      </c>
      <c r="AW92" s="5">
        <f t="shared" si="61"/>
        <v>2.2222222222222275E-2</v>
      </c>
      <c r="AX92" s="5">
        <f t="shared" si="91"/>
        <v>0</v>
      </c>
      <c r="AY92">
        <f t="shared" si="62"/>
        <v>13.6</v>
      </c>
      <c r="AZ92" s="5">
        <f t="shared" si="92"/>
        <v>7.3529411764705621E-3</v>
      </c>
      <c r="BA92" s="5">
        <f t="shared" si="63"/>
        <v>0</v>
      </c>
      <c r="BB92" s="19">
        <v>120</v>
      </c>
      <c r="BC92" s="19">
        <f t="shared" si="93"/>
        <v>180</v>
      </c>
      <c r="BD92">
        <v>13.9</v>
      </c>
      <c r="BE92" s="5">
        <f t="shared" si="94"/>
        <v>2.8776978417266213E-2</v>
      </c>
      <c r="BF92">
        <f t="shared" si="95"/>
        <v>13.9</v>
      </c>
      <c r="BG92">
        <f t="shared" si="96"/>
        <v>0</v>
      </c>
      <c r="BH92">
        <f t="shared" si="64"/>
        <v>0</v>
      </c>
      <c r="BI92">
        <f t="shared" si="65"/>
        <v>0</v>
      </c>
      <c r="BJ92">
        <f t="shared" si="66"/>
        <v>0</v>
      </c>
      <c r="BK92">
        <f t="shared" si="97"/>
        <v>1</v>
      </c>
      <c r="BL92" s="5">
        <f t="shared" si="98"/>
        <v>0.28057553956834536</v>
      </c>
      <c r="BM92" s="5">
        <f t="shared" si="67"/>
        <v>5.0359712230215903E-2</v>
      </c>
      <c r="BN92" s="5">
        <f t="shared" si="68"/>
        <v>2.158273381294969E-2</v>
      </c>
      <c r="BO92" s="5">
        <f t="shared" si="69"/>
        <v>2.8776978417266213E-2</v>
      </c>
      <c r="BP92" s="5">
        <f t="shared" si="99"/>
        <v>0</v>
      </c>
    </row>
    <row r="93" spans="1:68" hidden="1" x14ac:dyDescent="0.3">
      <c r="A93" t="s">
        <v>51</v>
      </c>
      <c r="B93" t="s">
        <v>139</v>
      </c>
      <c r="C93">
        <v>500</v>
      </c>
      <c r="D93">
        <f t="shared" si="70"/>
        <v>10</v>
      </c>
      <c r="F93">
        <v>604.64968776702801</v>
      </c>
      <c r="G93">
        <f t="shared" si="100"/>
        <v>600</v>
      </c>
      <c r="H93">
        <v>11.3</v>
      </c>
      <c r="I93">
        <v>666.29986763000397</v>
      </c>
      <c r="J93">
        <v>10.6</v>
      </c>
      <c r="K93">
        <v>632.45624065399102</v>
      </c>
      <c r="L93">
        <f t="shared" si="71"/>
        <v>600</v>
      </c>
      <c r="M93">
        <v>9.8000000000000007</v>
      </c>
      <c r="N93">
        <f t="shared" si="72"/>
        <v>11.3</v>
      </c>
      <c r="O93">
        <f t="shared" si="51"/>
        <v>1</v>
      </c>
      <c r="P93">
        <f t="shared" si="73"/>
        <v>0</v>
      </c>
      <c r="Q93">
        <f t="shared" si="52"/>
        <v>0</v>
      </c>
      <c r="R93">
        <f t="shared" si="74"/>
        <v>0</v>
      </c>
      <c r="S93" s="5">
        <f t="shared" si="53"/>
        <v>0</v>
      </c>
      <c r="T93" s="5">
        <f t="shared" si="75"/>
        <v>-6.1946902654867346E-2</v>
      </c>
      <c r="U93" s="5">
        <f t="shared" si="76"/>
        <v>-0.13274336283185839</v>
      </c>
      <c r="V93">
        <v>12</v>
      </c>
      <c r="W93" s="11">
        <v>600</v>
      </c>
      <c r="X93" s="11">
        <f t="shared" si="77"/>
        <v>600</v>
      </c>
      <c r="Y93">
        <f t="shared" si="54"/>
        <v>12</v>
      </c>
      <c r="Z93" s="5">
        <f t="shared" si="78"/>
        <v>0</v>
      </c>
      <c r="AA93" s="5">
        <f t="shared" si="79"/>
        <v>5.8333333333333272E-2</v>
      </c>
      <c r="AB93">
        <f t="shared" si="55"/>
        <v>0</v>
      </c>
      <c r="AC93">
        <f t="shared" si="56"/>
        <v>1</v>
      </c>
      <c r="AD93">
        <f t="shared" si="80"/>
        <v>12</v>
      </c>
      <c r="AE93" s="5">
        <f t="shared" si="81"/>
        <v>5.8333333333333272E-2</v>
      </c>
      <c r="AF93" s="5">
        <f t="shared" si="82"/>
        <v>0.1166666666666667</v>
      </c>
      <c r="AG93" s="5">
        <f t="shared" si="83"/>
        <v>0</v>
      </c>
      <c r="AH93" s="5">
        <f t="shared" si="84"/>
        <v>0.18333333333333326</v>
      </c>
      <c r="AI93">
        <f t="shared" si="85"/>
        <v>0</v>
      </c>
      <c r="AJ93">
        <f t="shared" si="86"/>
        <v>0</v>
      </c>
      <c r="AK93">
        <f t="shared" si="87"/>
        <v>0</v>
      </c>
      <c r="AL93">
        <f t="shared" si="88"/>
        <v>1</v>
      </c>
      <c r="AM93">
        <v>60</v>
      </c>
      <c r="AN93">
        <v>12.3</v>
      </c>
      <c r="AO93">
        <v>60</v>
      </c>
      <c r="AP93">
        <v>12.3</v>
      </c>
      <c r="AQ93" s="5">
        <f t="shared" si="57"/>
        <v>-8.8495575221238937E-2</v>
      </c>
      <c r="AR93" s="5">
        <f t="shared" si="58"/>
        <v>-8.8495575221238937E-2</v>
      </c>
      <c r="AS93" t="str">
        <f t="shared" si="89"/>
        <v>Igual</v>
      </c>
      <c r="AT93">
        <f t="shared" si="59"/>
        <v>12.3</v>
      </c>
      <c r="AU93">
        <f t="shared" si="60"/>
        <v>0</v>
      </c>
      <c r="AV93">
        <f t="shared" si="90"/>
        <v>1</v>
      </c>
      <c r="AW93" s="5">
        <f t="shared" si="61"/>
        <v>8.1300813008130079E-2</v>
      </c>
      <c r="AX93" s="5">
        <f t="shared" si="91"/>
        <v>0</v>
      </c>
      <c r="AY93">
        <f t="shared" si="62"/>
        <v>12.3</v>
      </c>
      <c r="AZ93" s="5">
        <f t="shared" si="92"/>
        <v>0</v>
      </c>
      <c r="BA93" s="5">
        <f t="shared" si="63"/>
        <v>2.4390243902439081E-2</v>
      </c>
      <c r="BB93" s="19">
        <v>120</v>
      </c>
      <c r="BC93" s="19">
        <f t="shared" si="93"/>
        <v>180</v>
      </c>
      <c r="BD93">
        <v>12.4</v>
      </c>
      <c r="BE93" s="5">
        <f t="shared" si="94"/>
        <v>8.0645161290322284E-3</v>
      </c>
      <c r="BF93">
        <f t="shared" si="95"/>
        <v>12.4</v>
      </c>
      <c r="BG93">
        <f t="shared" si="96"/>
        <v>0</v>
      </c>
      <c r="BH93">
        <f t="shared" si="64"/>
        <v>0</v>
      </c>
      <c r="BI93">
        <f t="shared" si="65"/>
        <v>0</v>
      </c>
      <c r="BJ93">
        <f t="shared" si="66"/>
        <v>0</v>
      </c>
      <c r="BK93">
        <f t="shared" si="97"/>
        <v>1</v>
      </c>
      <c r="BL93" s="5">
        <f t="shared" si="98"/>
        <v>0.20967741935483866</v>
      </c>
      <c r="BM93" s="5">
        <f t="shared" si="67"/>
        <v>8.8709677419354802E-2</v>
      </c>
      <c r="BN93" s="5">
        <f t="shared" si="68"/>
        <v>3.2258064516129059E-2</v>
      </c>
      <c r="BO93" s="5">
        <f t="shared" si="69"/>
        <v>8.0645161290322284E-3</v>
      </c>
      <c r="BP93" s="5">
        <f t="shared" si="99"/>
        <v>0</v>
      </c>
    </row>
    <row r="94" spans="1:68" hidden="1" x14ac:dyDescent="0.3">
      <c r="A94" t="s">
        <v>51</v>
      </c>
      <c r="B94" t="s">
        <v>140</v>
      </c>
      <c r="C94">
        <v>500</v>
      </c>
      <c r="D94">
        <f t="shared" si="70"/>
        <v>2</v>
      </c>
      <c r="F94">
        <v>601.28203701972905</v>
      </c>
      <c r="G94">
        <f t="shared" si="100"/>
        <v>600</v>
      </c>
      <c r="H94">
        <v>10.199999999999999</v>
      </c>
      <c r="I94">
        <v>601.31594443321205</v>
      </c>
      <c r="J94">
        <v>10.199999999999999</v>
      </c>
      <c r="K94">
        <v>616.46383309364296</v>
      </c>
      <c r="L94">
        <f t="shared" si="71"/>
        <v>600</v>
      </c>
      <c r="M94">
        <v>10.3</v>
      </c>
      <c r="N94">
        <f t="shared" si="72"/>
        <v>10.3</v>
      </c>
      <c r="O94">
        <f t="shared" si="51"/>
        <v>0</v>
      </c>
      <c r="P94">
        <f t="shared" si="73"/>
        <v>0</v>
      </c>
      <c r="Q94">
        <f t="shared" si="52"/>
        <v>0</v>
      </c>
      <c r="R94">
        <f t="shared" si="74"/>
        <v>0</v>
      </c>
      <c r="S94" s="5">
        <f t="shared" si="53"/>
        <v>-9.7087378640778078E-3</v>
      </c>
      <c r="T94" s="5">
        <f t="shared" si="75"/>
        <v>-9.7087378640778078E-3</v>
      </c>
      <c r="U94" s="5">
        <f t="shared" si="76"/>
        <v>0</v>
      </c>
      <c r="V94">
        <v>10.3</v>
      </c>
      <c r="W94" s="11">
        <v>600</v>
      </c>
      <c r="X94" s="11">
        <f t="shared" si="77"/>
        <v>600</v>
      </c>
      <c r="Y94">
        <f t="shared" si="54"/>
        <v>10.3</v>
      </c>
      <c r="Z94" s="5">
        <f t="shared" si="78"/>
        <v>0</v>
      </c>
      <c r="AA94" s="5">
        <f t="shared" si="79"/>
        <v>9.7087378640778078E-3</v>
      </c>
      <c r="AB94">
        <f t="shared" si="55"/>
        <v>0</v>
      </c>
      <c r="AC94">
        <f t="shared" si="56"/>
        <v>1</v>
      </c>
      <c r="AD94">
        <f t="shared" si="80"/>
        <v>10.3</v>
      </c>
      <c r="AE94" s="5">
        <f t="shared" si="81"/>
        <v>9.7087378640778078E-3</v>
      </c>
      <c r="AF94" s="5">
        <f t="shared" si="82"/>
        <v>9.7087378640778078E-3</v>
      </c>
      <c r="AG94" s="5">
        <f t="shared" si="83"/>
        <v>0</v>
      </c>
      <c r="AH94" s="5">
        <f t="shared" si="84"/>
        <v>0</v>
      </c>
      <c r="AI94">
        <f t="shared" si="85"/>
        <v>0</v>
      </c>
      <c r="AJ94">
        <f t="shared" si="86"/>
        <v>0</v>
      </c>
      <c r="AK94">
        <f t="shared" si="87"/>
        <v>1</v>
      </c>
      <c r="AL94">
        <f t="shared" si="88"/>
        <v>1</v>
      </c>
      <c r="AM94">
        <v>60</v>
      </c>
      <c r="AN94">
        <v>10</v>
      </c>
      <c r="AO94">
        <v>60</v>
      </c>
      <c r="AP94">
        <v>10</v>
      </c>
      <c r="AQ94" s="5">
        <f t="shared" si="57"/>
        <v>2.9126213592233077E-2</v>
      </c>
      <c r="AR94" s="5">
        <f t="shared" si="58"/>
        <v>2.9126213592233077E-2</v>
      </c>
      <c r="AS94" t="str">
        <f t="shared" si="89"/>
        <v>Igual</v>
      </c>
      <c r="AT94">
        <f t="shared" si="59"/>
        <v>10.199999999999999</v>
      </c>
      <c r="AU94">
        <f t="shared" si="60"/>
        <v>1</v>
      </c>
      <c r="AV94">
        <f t="shared" si="90"/>
        <v>0</v>
      </c>
      <c r="AW94" s="5">
        <f t="shared" si="61"/>
        <v>0</v>
      </c>
      <c r="AX94" s="5">
        <f t="shared" si="91"/>
        <v>1.9607843137254832E-2</v>
      </c>
      <c r="AY94">
        <f t="shared" si="62"/>
        <v>10.3</v>
      </c>
      <c r="AZ94" s="5">
        <f t="shared" si="92"/>
        <v>2.9126213592233077E-2</v>
      </c>
      <c r="BA94" s="5">
        <f t="shared" si="63"/>
        <v>0</v>
      </c>
      <c r="BB94" s="19">
        <v>120</v>
      </c>
      <c r="BC94" s="19">
        <f t="shared" si="93"/>
        <v>180</v>
      </c>
      <c r="BD94">
        <v>10.3</v>
      </c>
      <c r="BE94" s="5">
        <f t="shared" si="94"/>
        <v>2.9126213592233077E-2</v>
      </c>
      <c r="BF94">
        <f t="shared" si="95"/>
        <v>10.3</v>
      </c>
      <c r="BG94">
        <f t="shared" si="96"/>
        <v>1</v>
      </c>
      <c r="BH94">
        <f t="shared" si="64"/>
        <v>0</v>
      </c>
      <c r="BI94">
        <f t="shared" si="65"/>
        <v>1</v>
      </c>
      <c r="BJ94">
        <f t="shared" si="66"/>
        <v>0</v>
      </c>
      <c r="BK94">
        <f t="shared" si="97"/>
        <v>1</v>
      </c>
      <c r="BL94" s="5">
        <f t="shared" si="98"/>
        <v>0</v>
      </c>
      <c r="BM94" s="5">
        <f t="shared" si="67"/>
        <v>9.7087378640778078E-3</v>
      </c>
      <c r="BN94" s="5">
        <f t="shared" si="68"/>
        <v>0</v>
      </c>
      <c r="BO94" s="5">
        <f t="shared" si="69"/>
        <v>2.9126213592233077E-2</v>
      </c>
      <c r="BP94" s="5">
        <f t="shared" si="99"/>
        <v>0</v>
      </c>
    </row>
    <row r="95" spans="1:68" hidden="1" x14ac:dyDescent="0.3">
      <c r="A95" t="s">
        <v>51</v>
      </c>
      <c r="B95" t="s">
        <v>141</v>
      </c>
      <c r="C95">
        <v>500</v>
      </c>
      <c r="D95">
        <f t="shared" si="70"/>
        <v>2</v>
      </c>
      <c r="F95">
        <v>601.22623991966202</v>
      </c>
      <c r="G95">
        <f t="shared" si="100"/>
        <v>600</v>
      </c>
      <c r="H95">
        <v>9.3000000000000007</v>
      </c>
      <c r="I95">
        <v>601.05361843109097</v>
      </c>
      <c r="J95">
        <v>8.6999999999999993</v>
      </c>
      <c r="K95">
        <v>611.66285514831497</v>
      </c>
      <c r="L95">
        <f t="shared" si="71"/>
        <v>600</v>
      </c>
      <c r="M95">
        <v>9.3000000000000007</v>
      </c>
      <c r="N95">
        <f t="shared" si="72"/>
        <v>9.3000000000000007</v>
      </c>
      <c r="O95">
        <f t="shared" si="51"/>
        <v>1</v>
      </c>
      <c r="P95">
        <f t="shared" si="73"/>
        <v>0</v>
      </c>
      <c r="Q95">
        <f t="shared" si="52"/>
        <v>0</v>
      </c>
      <c r="R95">
        <f t="shared" si="74"/>
        <v>0</v>
      </c>
      <c r="S95" s="5">
        <f t="shared" si="53"/>
        <v>0</v>
      </c>
      <c r="T95" s="5">
        <f t="shared" si="75"/>
        <v>-6.4516129032258215E-2</v>
      </c>
      <c r="U95" s="5">
        <f t="shared" si="76"/>
        <v>0</v>
      </c>
      <c r="V95">
        <v>9</v>
      </c>
      <c r="W95" s="11">
        <v>600</v>
      </c>
      <c r="X95" s="11">
        <f t="shared" si="77"/>
        <v>600</v>
      </c>
      <c r="Y95">
        <f t="shared" si="54"/>
        <v>9.3000000000000007</v>
      </c>
      <c r="Z95" s="5">
        <f t="shared" si="78"/>
        <v>3.2258064516129108E-2</v>
      </c>
      <c r="AA95" s="5">
        <f t="shared" si="79"/>
        <v>0</v>
      </c>
      <c r="AB95">
        <f t="shared" si="55"/>
        <v>1</v>
      </c>
      <c r="AC95">
        <f t="shared" si="56"/>
        <v>0</v>
      </c>
      <c r="AD95">
        <f t="shared" si="80"/>
        <v>9.3000000000000007</v>
      </c>
      <c r="AE95" s="5">
        <f t="shared" si="81"/>
        <v>0</v>
      </c>
      <c r="AF95" s="5">
        <f t="shared" si="82"/>
        <v>6.4516129032258215E-2</v>
      </c>
      <c r="AG95" s="5">
        <f t="shared" si="83"/>
        <v>3.2258064516129108E-2</v>
      </c>
      <c r="AH95" s="5">
        <f t="shared" si="84"/>
        <v>0</v>
      </c>
      <c r="AI95">
        <f t="shared" si="85"/>
        <v>1</v>
      </c>
      <c r="AJ95">
        <f t="shared" si="86"/>
        <v>0</v>
      </c>
      <c r="AK95">
        <f t="shared" si="87"/>
        <v>1</v>
      </c>
      <c r="AL95">
        <f t="shared" si="88"/>
        <v>0</v>
      </c>
      <c r="AM95">
        <v>60</v>
      </c>
      <c r="AN95">
        <v>9.1</v>
      </c>
      <c r="AO95">
        <v>60</v>
      </c>
      <c r="AP95">
        <v>9.1</v>
      </c>
      <c r="AQ95" s="5">
        <f t="shared" si="57"/>
        <v>2.1505376344086134E-2</v>
      </c>
      <c r="AR95" s="5">
        <f t="shared" si="58"/>
        <v>2.1505376344086134E-2</v>
      </c>
      <c r="AS95" t="str">
        <f t="shared" si="89"/>
        <v>Igual</v>
      </c>
      <c r="AT95">
        <f t="shared" si="59"/>
        <v>9.3000000000000007</v>
      </c>
      <c r="AU95">
        <f t="shared" si="60"/>
        <v>1</v>
      </c>
      <c r="AV95">
        <f t="shared" si="90"/>
        <v>0</v>
      </c>
      <c r="AW95" s="5">
        <f t="shared" si="61"/>
        <v>0</v>
      </c>
      <c r="AX95" s="5">
        <f t="shared" si="91"/>
        <v>2.1505376344086134E-2</v>
      </c>
      <c r="AY95">
        <f t="shared" si="62"/>
        <v>9.1</v>
      </c>
      <c r="AZ95" s="5">
        <f t="shared" si="92"/>
        <v>0</v>
      </c>
      <c r="BA95" s="5">
        <f t="shared" si="63"/>
        <v>1.098901098901095E-2</v>
      </c>
      <c r="BB95" s="19">
        <v>120</v>
      </c>
      <c r="BC95" s="19">
        <f t="shared" si="93"/>
        <v>180</v>
      </c>
      <c r="BD95">
        <v>9.3000000000000007</v>
      </c>
      <c r="BE95" s="5">
        <f t="shared" si="94"/>
        <v>2.1505376344086134E-2</v>
      </c>
      <c r="BF95">
        <f t="shared" si="95"/>
        <v>9.3000000000000007</v>
      </c>
      <c r="BG95">
        <f t="shared" si="96"/>
        <v>1</v>
      </c>
      <c r="BH95">
        <f t="shared" si="64"/>
        <v>1</v>
      </c>
      <c r="BI95">
        <f t="shared" si="65"/>
        <v>0</v>
      </c>
      <c r="BJ95">
        <f t="shared" si="66"/>
        <v>0</v>
      </c>
      <c r="BK95">
        <f t="shared" si="97"/>
        <v>1</v>
      </c>
      <c r="BL95" s="5">
        <f t="shared" si="98"/>
        <v>0</v>
      </c>
      <c r="BM95" s="5">
        <f t="shared" si="67"/>
        <v>0</v>
      </c>
      <c r="BN95" s="5">
        <f t="shared" si="68"/>
        <v>3.2258064516129108E-2</v>
      </c>
      <c r="BO95" s="5">
        <f t="shared" si="69"/>
        <v>2.1505376344086134E-2</v>
      </c>
      <c r="BP95" s="5">
        <f t="shared" si="99"/>
        <v>0</v>
      </c>
    </row>
    <row r="96" spans="1:68" hidden="1" x14ac:dyDescent="0.3">
      <c r="A96" t="s">
        <v>51</v>
      </c>
      <c r="B96" t="s">
        <v>142</v>
      </c>
      <c r="C96">
        <v>500</v>
      </c>
      <c r="D96">
        <f t="shared" si="70"/>
        <v>5</v>
      </c>
      <c r="F96">
        <v>602.60672092437699</v>
      </c>
      <c r="G96">
        <f t="shared" si="100"/>
        <v>600</v>
      </c>
      <c r="H96">
        <v>12.1</v>
      </c>
      <c r="I96">
        <v>602.61187291145302</v>
      </c>
      <c r="J96">
        <v>10.3</v>
      </c>
      <c r="K96">
        <v>602.46311044692902</v>
      </c>
      <c r="L96">
        <f t="shared" si="71"/>
        <v>600</v>
      </c>
      <c r="M96">
        <v>10.6</v>
      </c>
      <c r="N96">
        <f t="shared" si="72"/>
        <v>12.1</v>
      </c>
      <c r="O96">
        <f t="shared" si="51"/>
        <v>1</v>
      </c>
      <c r="P96">
        <f t="shared" si="73"/>
        <v>0</v>
      </c>
      <c r="Q96">
        <f t="shared" si="52"/>
        <v>0</v>
      </c>
      <c r="R96">
        <f t="shared" si="74"/>
        <v>0</v>
      </c>
      <c r="S96" s="5">
        <f t="shared" si="53"/>
        <v>0</v>
      </c>
      <c r="T96" s="5">
        <f t="shared" si="75"/>
        <v>-0.14876033057851232</v>
      </c>
      <c r="U96" s="5">
        <f t="shared" si="76"/>
        <v>-0.12396694214876033</v>
      </c>
      <c r="V96">
        <v>11.9</v>
      </c>
      <c r="W96" s="11">
        <v>600</v>
      </c>
      <c r="X96" s="11">
        <f t="shared" si="77"/>
        <v>600</v>
      </c>
      <c r="Y96">
        <f t="shared" si="54"/>
        <v>12.1</v>
      </c>
      <c r="Z96" s="5">
        <f t="shared" si="78"/>
        <v>1.6528925619834652E-2</v>
      </c>
      <c r="AA96" s="5">
        <f t="shared" si="79"/>
        <v>0</v>
      </c>
      <c r="AB96">
        <f t="shared" si="55"/>
        <v>1</v>
      </c>
      <c r="AC96">
        <f t="shared" si="56"/>
        <v>0</v>
      </c>
      <c r="AD96">
        <f t="shared" si="80"/>
        <v>12.1</v>
      </c>
      <c r="AE96" s="5">
        <f t="shared" si="81"/>
        <v>0</v>
      </c>
      <c r="AF96" s="5">
        <f t="shared" si="82"/>
        <v>0.14876033057851232</v>
      </c>
      <c r="AG96" s="5">
        <f t="shared" si="83"/>
        <v>1.6528925619834652E-2</v>
      </c>
      <c r="AH96" s="5">
        <f t="shared" si="84"/>
        <v>0.12396694214876033</v>
      </c>
      <c r="AI96">
        <f t="shared" si="85"/>
        <v>1</v>
      </c>
      <c r="AJ96">
        <f t="shared" si="86"/>
        <v>0</v>
      </c>
      <c r="AK96">
        <f t="shared" si="87"/>
        <v>0</v>
      </c>
      <c r="AL96">
        <f t="shared" si="88"/>
        <v>0</v>
      </c>
      <c r="AM96">
        <v>60</v>
      </c>
      <c r="AN96">
        <v>12</v>
      </c>
      <c r="AO96">
        <v>60</v>
      </c>
      <c r="AP96">
        <v>11.9</v>
      </c>
      <c r="AQ96" s="5">
        <f t="shared" si="57"/>
        <v>8.2644628099173261E-3</v>
      </c>
      <c r="AR96" s="5">
        <f t="shared" si="58"/>
        <v>1.6528925619834652E-2</v>
      </c>
      <c r="AS96" t="str">
        <f t="shared" si="89"/>
        <v>Bias</v>
      </c>
      <c r="AT96">
        <f t="shared" si="59"/>
        <v>12.1</v>
      </c>
      <c r="AU96">
        <f t="shared" si="60"/>
        <v>1</v>
      </c>
      <c r="AV96">
        <f t="shared" si="90"/>
        <v>0</v>
      </c>
      <c r="AW96" s="5">
        <f t="shared" si="61"/>
        <v>0</v>
      </c>
      <c r="AX96" s="5">
        <f t="shared" si="91"/>
        <v>8.2644628099173261E-3</v>
      </c>
      <c r="AY96">
        <f t="shared" si="62"/>
        <v>12</v>
      </c>
      <c r="AZ96" s="5">
        <f t="shared" si="92"/>
        <v>0</v>
      </c>
      <c r="BA96" s="5">
        <f t="shared" si="63"/>
        <v>8.3333333333333037E-3</v>
      </c>
      <c r="BB96" s="19">
        <v>120</v>
      </c>
      <c r="BC96" s="19">
        <f t="shared" si="93"/>
        <v>180</v>
      </c>
      <c r="BD96">
        <v>12.2</v>
      </c>
      <c r="BE96" s="5">
        <f t="shared" si="94"/>
        <v>1.6393442622950762E-2</v>
      </c>
      <c r="BF96">
        <f t="shared" si="95"/>
        <v>12.2</v>
      </c>
      <c r="BG96">
        <f t="shared" si="96"/>
        <v>0</v>
      </c>
      <c r="BH96">
        <f t="shared" si="64"/>
        <v>0</v>
      </c>
      <c r="BI96">
        <f t="shared" si="65"/>
        <v>0</v>
      </c>
      <c r="BJ96">
        <f t="shared" si="66"/>
        <v>0</v>
      </c>
      <c r="BK96">
        <f t="shared" si="97"/>
        <v>1</v>
      </c>
      <c r="BL96" s="5">
        <f t="shared" si="98"/>
        <v>0.13114754098360654</v>
      </c>
      <c r="BM96" s="5">
        <f t="shared" si="67"/>
        <v>8.1967213114753808E-3</v>
      </c>
      <c r="BN96" s="5">
        <f t="shared" si="68"/>
        <v>2.4590163934426142E-2</v>
      </c>
      <c r="BO96" s="5">
        <f t="shared" si="69"/>
        <v>1.6393442622950762E-2</v>
      </c>
      <c r="BP96" s="5">
        <f t="shared" si="99"/>
        <v>0</v>
      </c>
    </row>
    <row r="97" spans="1:68" hidden="1" x14ac:dyDescent="0.3">
      <c r="A97" t="s">
        <v>51</v>
      </c>
      <c r="B97" t="s">
        <v>143</v>
      </c>
      <c r="C97">
        <v>500</v>
      </c>
      <c r="D97">
        <f t="shared" si="70"/>
        <v>5</v>
      </c>
      <c r="F97">
        <v>602.53113746642998</v>
      </c>
      <c r="G97">
        <f t="shared" si="100"/>
        <v>600</v>
      </c>
      <c r="H97">
        <v>10.3</v>
      </c>
      <c r="I97">
        <v>602.63605618476799</v>
      </c>
      <c r="J97">
        <v>9</v>
      </c>
      <c r="K97">
        <v>611.23970437049798</v>
      </c>
      <c r="L97">
        <f t="shared" si="71"/>
        <v>600</v>
      </c>
      <c r="M97">
        <v>10.3</v>
      </c>
      <c r="N97">
        <f t="shared" si="72"/>
        <v>10.3</v>
      </c>
      <c r="O97">
        <f t="shared" si="51"/>
        <v>1</v>
      </c>
      <c r="P97">
        <f t="shared" si="73"/>
        <v>0</v>
      </c>
      <c r="Q97">
        <f t="shared" si="52"/>
        <v>0</v>
      </c>
      <c r="R97">
        <f t="shared" si="74"/>
        <v>0</v>
      </c>
      <c r="S97" s="5">
        <f t="shared" si="53"/>
        <v>0</v>
      </c>
      <c r="T97" s="5">
        <f t="shared" si="75"/>
        <v>-0.12621359223300976</v>
      </c>
      <c r="U97" s="5">
        <f t="shared" si="76"/>
        <v>0</v>
      </c>
      <c r="V97">
        <v>10.8</v>
      </c>
      <c r="W97" s="11">
        <v>600</v>
      </c>
      <c r="X97" s="11">
        <f t="shared" si="77"/>
        <v>600</v>
      </c>
      <c r="Y97">
        <f t="shared" si="54"/>
        <v>10.8</v>
      </c>
      <c r="Z97" s="5">
        <f t="shared" si="78"/>
        <v>0</v>
      </c>
      <c r="AA97" s="5">
        <f t="shared" si="79"/>
        <v>4.6296296296296294E-2</v>
      </c>
      <c r="AB97">
        <f t="shared" si="55"/>
        <v>0</v>
      </c>
      <c r="AC97">
        <f t="shared" si="56"/>
        <v>1</v>
      </c>
      <c r="AD97">
        <f t="shared" si="80"/>
        <v>10.8</v>
      </c>
      <c r="AE97" s="5">
        <f t="shared" si="81"/>
        <v>4.6296296296296294E-2</v>
      </c>
      <c r="AF97" s="5">
        <f t="shared" si="82"/>
        <v>0.16666666666666671</v>
      </c>
      <c r="AG97" s="5">
        <f t="shared" si="83"/>
        <v>0</v>
      </c>
      <c r="AH97" s="5">
        <f t="shared" si="84"/>
        <v>4.6296296296296294E-2</v>
      </c>
      <c r="AI97">
        <f t="shared" si="85"/>
        <v>0</v>
      </c>
      <c r="AJ97">
        <f t="shared" si="86"/>
        <v>0</v>
      </c>
      <c r="AK97">
        <f t="shared" si="87"/>
        <v>0</v>
      </c>
      <c r="AL97">
        <f t="shared" si="88"/>
        <v>1</v>
      </c>
      <c r="AM97">
        <v>60</v>
      </c>
      <c r="AN97">
        <v>10.9</v>
      </c>
      <c r="AO97">
        <v>60</v>
      </c>
      <c r="AP97">
        <v>10.8</v>
      </c>
      <c r="AQ97" s="5">
        <f t="shared" si="57"/>
        <v>-5.825242718446598E-2</v>
      </c>
      <c r="AR97" s="5">
        <f t="shared" si="58"/>
        <v>-4.8543689320388349E-2</v>
      </c>
      <c r="AS97" t="str">
        <f t="shared" si="89"/>
        <v>Bias</v>
      </c>
      <c r="AT97">
        <f t="shared" si="59"/>
        <v>10.9</v>
      </c>
      <c r="AU97">
        <f t="shared" si="60"/>
        <v>0</v>
      </c>
      <c r="AV97">
        <f t="shared" si="90"/>
        <v>1</v>
      </c>
      <c r="AW97" s="5">
        <f t="shared" si="61"/>
        <v>5.5045871559632996E-2</v>
      </c>
      <c r="AX97" s="5">
        <f t="shared" si="91"/>
        <v>0</v>
      </c>
      <c r="AY97">
        <f t="shared" si="62"/>
        <v>10.9</v>
      </c>
      <c r="AZ97" s="5">
        <f t="shared" si="92"/>
        <v>0</v>
      </c>
      <c r="BA97" s="5">
        <f t="shared" si="63"/>
        <v>9.1743119266054721E-3</v>
      </c>
      <c r="BB97" s="19">
        <v>120</v>
      </c>
      <c r="BC97" s="19">
        <f t="shared" si="93"/>
        <v>180</v>
      </c>
      <c r="BD97">
        <v>11.1</v>
      </c>
      <c r="BE97" s="5">
        <f t="shared" si="94"/>
        <v>1.8018018018017955E-2</v>
      </c>
      <c r="BF97">
        <f t="shared" si="95"/>
        <v>11.1</v>
      </c>
      <c r="BG97">
        <f t="shared" si="96"/>
        <v>0</v>
      </c>
      <c r="BH97">
        <f t="shared" si="64"/>
        <v>0</v>
      </c>
      <c r="BI97">
        <f t="shared" si="65"/>
        <v>0</v>
      </c>
      <c r="BJ97">
        <f t="shared" si="66"/>
        <v>0</v>
      </c>
      <c r="BK97">
        <f t="shared" si="97"/>
        <v>1</v>
      </c>
      <c r="BL97" s="5">
        <f t="shared" si="98"/>
        <v>7.2072072072071974E-2</v>
      </c>
      <c r="BM97" s="5">
        <f t="shared" si="67"/>
        <v>7.2072072072071974E-2</v>
      </c>
      <c r="BN97" s="5">
        <f t="shared" si="68"/>
        <v>2.7027027027026931E-2</v>
      </c>
      <c r="BO97" s="5">
        <f t="shared" si="69"/>
        <v>1.8018018018017955E-2</v>
      </c>
      <c r="BP97" s="5">
        <f t="shared" si="99"/>
        <v>0</v>
      </c>
    </row>
    <row r="98" spans="1:68" hidden="1" x14ac:dyDescent="0.3">
      <c r="A98" t="s">
        <v>51</v>
      </c>
      <c r="B98" t="s">
        <v>144</v>
      </c>
      <c r="C98">
        <v>500</v>
      </c>
      <c r="D98">
        <f t="shared" si="70"/>
        <v>10</v>
      </c>
      <c r="F98">
        <v>604.86504554748501</v>
      </c>
      <c r="G98">
        <f t="shared" si="100"/>
        <v>600</v>
      </c>
      <c r="H98">
        <v>12.9</v>
      </c>
      <c r="I98">
        <v>604.91642212867703</v>
      </c>
      <c r="J98">
        <v>12</v>
      </c>
      <c r="K98">
        <v>614.26442980766296</v>
      </c>
      <c r="L98">
        <f t="shared" si="71"/>
        <v>600</v>
      </c>
      <c r="M98">
        <v>9.9</v>
      </c>
      <c r="N98">
        <f t="shared" si="72"/>
        <v>12.9</v>
      </c>
      <c r="O98">
        <f t="shared" si="51"/>
        <v>1</v>
      </c>
      <c r="P98">
        <f t="shared" si="73"/>
        <v>0</v>
      </c>
      <c r="Q98">
        <f t="shared" si="52"/>
        <v>0</v>
      </c>
      <c r="R98">
        <f t="shared" si="74"/>
        <v>0</v>
      </c>
      <c r="S98" s="5">
        <f t="shared" si="53"/>
        <v>0</v>
      </c>
      <c r="T98" s="5">
        <f t="shared" si="75"/>
        <v>-6.9767441860465143E-2</v>
      </c>
      <c r="U98" s="5">
        <f t="shared" si="76"/>
        <v>-0.23255813953488372</v>
      </c>
      <c r="V98">
        <v>13.5</v>
      </c>
      <c r="W98" s="11">
        <v>600</v>
      </c>
      <c r="X98" s="11">
        <f t="shared" si="77"/>
        <v>600</v>
      </c>
      <c r="Y98">
        <f t="shared" si="54"/>
        <v>13.5</v>
      </c>
      <c r="Z98" s="5">
        <f t="shared" si="78"/>
        <v>0</v>
      </c>
      <c r="AA98" s="5">
        <f t="shared" si="79"/>
        <v>4.4444444444444418E-2</v>
      </c>
      <c r="AB98">
        <f t="shared" si="55"/>
        <v>0</v>
      </c>
      <c r="AC98">
        <f t="shared" si="56"/>
        <v>1</v>
      </c>
      <c r="AD98">
        <f t="shared" si="80"/>
        <v>13.5</v>
      </c>
      <c r="AE98" s="5">
        <f t="shared" si="81"/>
        <v>4.4444444444444418E-2</v>
      </c>
      <c r="AF98" s="5">
        <f t="shared" si="82"/>
        <v>0.1111111111111111</v>
      </c>
      <c r="AG98" s="5">
        <f t="shared" si="83"/>
        <v>0</v>
      </c>
      <c r="AH98" s="5">
        <f t="shared" si="84"/>
        <v>0.26666666666666666</v>
      </c>
      <c r="AI98">
        <f t="shared" si="85"/>
        <v>0</v>
      </c>
      <c r="AJ98">
        <f t="shared" si="86"/>
        <v>0</v>
      </c>
      <c r="AK98">
        <f t="shared" si="87"/>
        <v>0</v>
      </c>
      <c r="AL98">
        <f t="shared" si="88"/>
        <v>1</v>
      </c>
      <c r="AM98">
        <v>60</v>
      </c>
      <c r="AN98">
        <v>13.5</v>
      </c>
      <c r="AO98">
        <v>60</v>
      </c>
      <c r="AP98">
        <v>13.5</v>
      </c>
      <c r="AQ98" s="5">
        <f t="shared" si="57"/>
        <v>-4.6511627906976716E-2</v>
      </c>
      <c r="AR98" s="5">
        <f t="shared" si="58"/>
        <v>-4.6511627906976716E-2</v>
      </c>
      <c r="AS98" t="str">
        <f t="shared" si="89"/>
        <v>Igual</v>
      </c>
      <c r="AT98">
        <f t="shared" si="59"/>
        <v>13.5</v>
      </c>
      <c r="AU98">
        <f t="shared" si="60"/>
        <v>0</v>
      </c>
      <c r="AV98">
        <f t="shared" si="90"/>
        <v>1</v>
      </c>
      <c r="AW98" s="5">
        <f t="shared" si="61"/>
        <v>4.4444444444444418E-2</v>
      </c>
      <c r="AX98" s="5">
        <f t="shared" si="91"/>
        <v>0</v>
      </c>
      <c r="AY98">
        <f t="shared" si="62"/>
        <v>13.5</v>
      </c>
      <c r="AZ98" s="5">
        <f t="shared" si="92"/>
        <v>0</v>
      </c>
      <c r="BA98" s="5">
        <f t="shared" si="63"/>
        <v>0</v>
      </c>
      <c r="BB98" s="19">
        <v>120</v>
      </c>
      <c r="BC98" s="19">
        <f t="shared" si="93"/>
        <v>180</v>
      </c>
      <c r="BD98">
        <v>13.9</v>
      </c>
      <c r="BE98" s="5">
        <f t="shared" si="94"/>
        <v>2.8776978417266213E-2</v>
      </c>
      <c r="BF98">
        <f t="shared" si="95"/>
        <v>13.9</v>
      </c>
      <c r="BG98">
        <f t="shared" si="96"/>
        <v>0</v>
      </c>
      <c r="BH98">
        <f t="shared" si="64"/>
        <v>0</v>
      </c>
      <c r="BI98">
        <f t="shared" si="65"/>
        <v>0</v>
      </c>
      <c r="BJ98">
        <f t="shared" si="66"/>
        <v>0</v>
      </c>
      <c r="BK98">
        <f t="shared" si="97"/>
        <v>1</v>
      </c>
      <c r="BL98" s="5">
        <f t="shared" si="98"/>
        <v>0.28776978417266186</v>
      </c>
      <c r="BM98" s="5">
        <f t="shared" si="67"/>
        <v>7.1942446043165464E-2</v>
      </c>
      <c r="BN98" s="5">
        <f t="shared" si="68"/>
        <v>2.8776978417266213E-2</v>
      </c>
      <c r="BO98" s="5">
        <f t="shared" si="69"/>
        <v>2.8776978417266213E-2</v>
      </c>
      <c r="BP98" s="5">
        <f t="shared" si="99"/>
        <v>0</v>
      </c>
    </row>
    <row r="99" spans="1:68" hidden="1" x14ac:dyDescent="0.3">
      <c r="A99" t="s">
        <v>51</v>
      </c>
      <c r="B99" t="s">
        <v>145</v>
      </c>
      <c r="C99">
        <v>500</v>
      </c>
      <c r="D99">
        <f t="shared" si="70"/>
        <v>10</v>
      </c>
      <c r="F99">
        <v>605.57524538040104</v>
      </c>
      <c r="G99">
        <f t="shared" si="100"/>
        <v>600</v>
      </c>
      <c r="H99">
        <v>11.5</v>
      </c>
      <c r="I99">
        <v>605.02755713462795</v>
      </c>
      <c r="J99">
        <v>5.9</v>
      </c>
      <c r="K99">
        <v>624.69097924232403</v>
      </c>
      <c r="L99">
        <f t="shared" si="71"/>
        <v>600</v>
      </c>
      <c r="M99">
        <v>9.6</v>
      </c>
      <c r="N99">
        <f t="shared" si="72"/>
        <v>11.5</v>
      </c>
      <c r="O99">
        <f t="shared" si="51"/>
        <v>1</v>
      </c>
      <c r="P99">
        <f t="shared" si="73"/>
        <v>0</v>
      </c>
      <c r="Q99">
        <f t="shared" si="52"/>
        <v>0</v>
      </c>
      <c r="R99">
        <f t="shared" si="74"/>
        <v>0</v>
      </c>
      <c r="S99" s="5">
        <f t="shared" si="53"/>
        <v>0</v>
      </c>
      <c r="T99" s="5">
        <f t="shared" si="75"/>
        <v>-0.4869565217391304</v>
      </c>
      <c r="U99" s="5">
        <f t="shared" si="76"/>
        <v>-0.16521739130434784</v>
      </c>
      <c r="V99">
        <v>12</v>
      </c>
      <c r="W99" s="11">
        <v>600</v>
      </c>
      <c r="X99" s="11">
        <f t="shared" si="77"/>
        <v>600</v>
      </c>
      <c r="Y99">
        <f t="shared" si="54"/>
        <v>12</v>
      </c>
      <c r="Z99" s="5">
        <f t="shared" si="78"/>
        <v>0</v>
      </c>
      <c r="AA99" s="5">
        <f t="shared" si="79"/>
        <v>4.1666666666666664E-2</v>
      </c>
      <c r="AB99">
        <f t="shared" si="55"/>
        <v>0</v>
      </c>
      <c r="AC99">
        <f t="shared" si="56"/>
        <v>1</v>
      </c>
      <c r="AD99">
        <f t="shared" si="80"/>
        <v>12</v>
      </c>
      <c r="AE99" s="5">
        <f t="shared" si="81"/>
        <v>4.1666666666666664E-2</v>
      </c>
      <c r="AF99" s="5">
        <f t="shared" si="82"/>
        <v>0.5083333333333333</v>
      </c>
      <c r="AG99" s="5">
        <f t="shared" si="83"/>
        <v>0</v>
      </c>
      <c r="AH99" s="5">
        <f t="shared" si="84"/>
        <v>0.20000000000000004</v>
      </c>
      <c r="AI99">
        <f t="shared" si="85"/>
        <v>0</v>
      </c>
      <c r="AJ99">
        <f t="shared" si="86"/>
        <v>0</v>
      </c>
      <c r="AK99">
        <f t="shared" si="87"/>
        <v>0</v>
      </c>
      <c r="AL99">
        <f t="shared" si="88"/>
        <v>1</v>
      </c>
      <c r="AM99">
        <v>60</v>
      </c>
      <c r="AN99">
        <v>12.3</v>
      </c>
      <c r="AO99">
        <v>60</v>
      </c>
      <c r="AP99">
        <v>12.3</v>
      </c>
      <c r="AQ99" s="5">
        <f t="shared" si="57"/>
        <v>-6.9565217391304404E-2</v>
      </c>
      <c r="AR99" s="5">
        <f t="shared" si="58"/>
        <v>-6.9565217391304404E-2</v>
      </c>
      <c r="AS99" t="str">
        <f t="shared" si="89"/>
        <v>Igual</v>
      </c>
      <c r="AT99">
        <f t="shared" si="59"/>
        <v>12.3</v>
      </c>
      <c r="AU99">
        <f t="shared" si="60"/>
        <v>0</v>
      </c>
      <c r="AV99">
        <f t="shared" si="90"/>
        <v>1</v>
      </c>
      <c r="AW99" s="5">
        <f t="shared" si="61"/>
        <v>6.5040650406504114E-2</v>
      </c>
      <c r="AX99" s="5">
        <f t="shared" si="91"/>
        <v>0</v>
      </c>
      <c r="AY99">
        <f t="shared" si="62"/>
        <v>12.3</v>
      </c>
      <c r="AZ99" s="5">
        <f t="shared" si="92"/>
        <v>0</v>
      </c>
      <c r="BA99" s="5">
        <f t="shared" si="63"/>
        <v>2.4390243902439081E-2</v>
      </c>
      <c r="BB99" s="19">
        <v>120</v>
      </c>
      <c r="BC99" s="19">
        <f t="shared" si="93"/>
        <v>180</v>
      </c>
      <c r="BD99">
        <v>12.5</v>
      </c>
      <c r="BE99" s="5">
        <f t="shared" si="94"/>
        <v>1.5999999999999945E-2</v>
      </c>
      <c r="BF99">
        <f t="shared" si="95"/>
        <v>12.5</v>
      </c>
      <c r="BG99">
        <f t="shared" si="96"/>
        <v>0</v>
      </c>
      <c r="BH99">
        <f t="shared" si="64"/>
        <v>0</v>
      </c>
      <c r="BI99">
        <f t="shared" si="65"/>
        <v>0</v>
      </c>
      <c r="BJ99">
        <f t="shared" si="66"/>
        <v>0</v>
      </c>
      <c r="BK99">
        <f t="shared" si="97"/>
        <v>1</v>
      </c>
      <c r="BL99" s="5">
        <f t="shared" si="98"/>
        <v>0.23200000000000004</v>
      </c>
      <c r="BM99" s="5">
        <f t="shared" si="67"/>
        <v>0.08</v>
      </c>
      <c r="BN99" s="5">
        <f t="shared" si="68"/>
        <v>0.04</v>
      </c>
      <c r="BO99" s="5">
        <f t="shared" si="69"/>
        <v>1.5999999999999945E-2</v>
      </c>
      <c r="BP99" s="5">
        <f t="shared" si="99"/>
        <v>0</v>
      </c>
    </row>
    <row r="100" spans="1:68" hidden="1" x14ac:dyDescent="0.3">
      <c r="A100" t="s">
        <v>51</v>
      </c>
      <c r="B100" t="s">
        <v>146</v>
      </c>
      <c r="C100">
        <v>500</v>
      </c>
      <c r="D100">
        <f t="shared" si="70"/>
        <v>2</v>
      </c>
      <c r="F100">
        <v>601.25283002853303</v>
      </c>
      <c r="G100">
        <f t="shared" si="100"/>
        <v>600</v>
      </c>
      <c r="H100">
        <v>10.199999999999999</v>
      </c>
      <c r="I100">
        <v>601.27976489066998</v>
      </c>
      <c r="J100">
        <v>10.199999999999999</v>
      </c>
      <c r="K100">
        <v>616.96935939788796</v>
      </c>
      <c r="L100">
        <f t="shared" si="71"/>
        <v>600</v>
      </c>
      <c r="M100">
        <v>10.3</v>
      </c>
      <c r="N100">
        <f t="shared" si="72"/>
        <v>10.3</v>
      </c>
      <c r="O100">
        <f t="shared" si="51"/>
        <v>0</v>
      </c>
      <c r="P100">
        <f t="shared" si="73"/>
        <v>0</v>
      </c>
      <c r="Q100">
        <f t="shared" si="52"/>
        <v>0</v>
      </c>
      <c r="R100">
        <f t="shared" si="74"/>
        <v>0</v>
      </c>
      <c r="S100" s="5">
        <f t="shared" si="53"/>
        <v>-9.7087378640778078E-3</v>
      </c>
      <c r="T100" s="5">
        <f t="shared" si="75"/>
        <v>-9.7087378640778078E-3</v>
      </c>
      <c r="U100" s="5">
        <f t="shared" si="76"/>
        <v>0</v>
      </c>
      <c r="V100">
        <v>10.1</v>
      </c>
      <c r="W100" s="11">
        <v>600</v>
      </c>
      <c r="X100" s="11">
        <f t="shared" si="77"/>
        <v>600</v>
      </c>
      <c r="Y100">
        <f t="shared" si="54"/>
        <v>10.199999999999999</v>
      </c>
      <c r="Z100" s="5">
        <f t="shared" si="78"/>
        <v>9.8039215686274161E-3</v>
      </c>
      <c r="AA100" s="5">
        <f t="shared" si="79"/>
        <v>0</v>
      </c>
      <c r="AB100">
        <f t="shared" si="55"/>
        <v>1</v>
      </c>
      <c r="AC100">
        <f t="shared" si="56"/>
        <v>0</v>
      </c>
      <c r="AD100">
        <f t="shared" si="80"/>
        <v>10.3</v>
      </c>
      <c r="AE100" s="5">
        <f t="shared" si="81"/>
        <v>9.7087378640778078E-3</v>
      </c>
      <c r="AF100" s="5">
        <f t="shared" si="82"/>
        <v>9.7087378640778078E-3</v>
      </c>
      <c r="AG100" s="5">
        <f t="shared" si="83"/>
        <v>1.9417475728155442E-2</v>
      </c>
      <c r="AH100" s="5">
        <f t="shared" si="84"/>
        <v>0</v>
      </c>
      <c r="AI100">
        <f t="shared" si="85"/>
        <v>0</v>
      </c>
      <c r="AJ100">
        <f t="shared" si="86"/>
        <v>0</v>
      </c>
      <c r="AK100">
        <f t="shared" si="87"/>
        <v>1</v>
      </c>
      <c r="AL100">
        <f t="shared" si="88"/>
        <v>0</v>
      </c>
      <c r="AM100">
        <v>60</v>
      </c>
      <c r="AN100">
        <v>10</v>
      </c>
      <c r="AO100">
        <v>60</v>
      </c>
      <c r="AP100">
        <v>10.1</v>
      </c>
      <c r="AQ100" s="5">
        <f t="shared" si="57"/>
        <v>2.9126213592233077E-2</v>
      </c>
      <c r="AR100" s="5">
        <f t="shared" si="58"/>
        <v>1.9417475728155442E-2</v>
      </c>
      <c r="AS100" t="str">
        <f t="shared" si="89"/>
        <v>BiasByGroup</v>
      </c>
      <c r="AT100">
        <f t="shared" si="59"/>
        <v>10.199999999999999</v>
      </c>
      <c r="AU100">
        <f t="shared" si="60"/>
        <v>1</v>
      </c>
      <c r="AV100">
        <f t="shared" si="90"/>
        <v>0</v>
      </c>
      <c r="AW100" s="5">
        <f t="shared" si="61"/>
        <v>0</v>
      </c>
      <c r="AX100" s="5">
        <f t="shared" si="91"/>
        <v>1.9607843137254832E-2</v>
      </c>
      <c r="AY100">
        <f t="shared" si="62"/>
        <v>10.1</v>
      </c>
      <c r="AZ100" s="5">
        <f t="shared" si="92"/>
        <v>9.9009900990098664E-3</v>
      </c>
      <c r="BA100" s="5">
        <f t="shared" si="63"/>
        <v>0</v>
      </c>
      <c r="BB100" s="19">
        <v>120</v>
      </c>
      <c r="BC100" s="19">
        <f t="shared" si="93"/>
        <v>180</v>
      </c>
      <c r="BD100">
        <v>10.3</v>
      </c>
      <c r="BE100" s="5">
        <f t="shared" si="94"/>
        <v>2.9126213592233077E-2</v>
      </c>
      <c r="BF100">
        <f t="shared" si="95"/>
        <v>10.3</v>
      </c>
      <c r="BG100">
        <f t="shared" si="96"/>
        <v>1</v>
      </c>
      <c r="BH100">
        <f t="shared" si="64"/>
        <v>0</v>
      </c>
      <c r="BI100">
        <f t="shared" si="65"/>
        <v>0</v>
      </c>
      <c r="BJ100">
        <f t="shared" si="66"/>
        <v>0</v>
      </c>
      <c r="BK100">
        <f t="shared" si="97"/>
        <v>1</v>
      </c>
      <c r="BL100" s="5">
        <f t="shared" si="98"/>
        <v>0</v>
      </c>
      <c r="BM100" s="5">
        <f t="shared" si="67"/>
        <v>9.7087378640778078E-3</v>
      </c>
      <c r="BN100" s="5">
        <f t="shared" si="68"/>
        <v>1.9417475728155442E-2</v>
      </c>
      <c r="BO100" s="5">
        <f t="shared" si="69"/>
        <v>2.9126213592233077E-2</v>
      </c>
      <c r="BP100" s="5">
        <f t="shared" si="99"/>
        <v>0</v>
      </c>
    </row>
    <row r="101" spans="1:68" hidden="1" x14ac:dyDescent="0.3">
      <c r="A101" t="s">
        <v>51</v>
      </c>
      <c r="B101" t="s">
        <v>147</v>
      </c>
      <c r="C101">
        <v>500</v>
      </c>
      <c r="D101">
        <f t="shared" si="70"/>
        <v>2</v>
      </c>
      <c r="F101">
        <v>601.50260066986004</v>
      </c>
      <c r="G101">
        <f t="shared" si="100"/>
        <v>600</v>
      </c>
      <c r="H101">
        <v>9.3000000000000007</v>
      </c>
      <c r="I101">
        <v>601.22331237792901</v>
      </c>
      <c r="J101">
        <v>8.9</v>
      </c>
      <c r="K101">
        <v>611.14711737632695</v>
      </c>
      <c r="L101">
        <f t="shared" si="71"/>
        <v>600</v>
      </c>
      <c r="M101">
        <v>9.3000000000000007</v>
      </c>
      <c r="N101">
        <f t="shared" si="72"/>
        <v>9.3000000000000007</v>
      </c>
      <c r="O101">
        <f t="shared" si="51"/>
        <v>1</v>
      </c>
      <c r="P101">
        <f t="shared" si="73"/>
        <v>0</v>
      </c>
      <c r="Q101">
        <f t="shared" si="52"/>
        <v>0</v>
      </c>
      <c r="R101">
        <f t="shared" si="74"/>
        <v>0</v>
      </c>
      <c r="S101" s="5">
        <f t="shared" si="53"/>
        <v>0</v>
      </c>
      <c r="T101" s="5">
        <f t="shared" si="75"/>
        <v>-4.3010752688172081E-2</v>
      </c>
      <c r="U101" s="5">
        <f t="shared" si="76"/>
        <v>0</v>
      </c>
      <c r="V101">
        <v>9.1999999999999993</v>
      </c>
      <c r="W101" s="11">
        <v>600</v>
      </c>
      <c r="X101" s="11">
        <f t="shared" si="77"/>
        <v>600</v>
      </c>
      <c r="Y101">
        <f t="shared" si="54"/>
        <v>9.3000000000000007</v>
      </c>
      <c r="Z101" s="5">
        <f t="shared" si="78"/>
        <v>1.0752688172043163E-2</v>
      </c>
      <c r="AA101" s="5">
        <f t="shared" si="79"/>
        <v>0</v>
      </c>
      <c r="AB101">
        <f t="shared" si="55"/>
        <v>1</v>
      </c>
      <c r="AC101">
        <f t="shared" si="56"/>
        <v>0</v>
      </c>
      <c r="AD101">
        <f t="shared" si="80"/>
        <v>9.3000000000000007</v>
      </c>
      <c r="AE101" s="5">
        <f t="shared" si="81"/>
        <v>0</v>
      </c>
      <c r="AF101" s="5">
        <f t="shared" si="82"/>
        <v>4.3010752688172081E-2</v>
      </c>
      <c r="AG101" s="5">
        <f t="shared" si="83"/>
        <v>1.0752688172043163E-2</v>
      </c>
      <c r="AH101" s="5">
        <f t="shared" si="84"/>
        <v>0</v>
      </c>
      <c r="AI101">
        <f t="shared" si="85"/>
        <v>1</v>
      </c>
      <c r="AJ101">
        <f t="shared" si="86"/>
        <v>0</v>
      </c>
      <c r="AK101">
        <f t="shared" si="87"/>
        <v>1</v>
      </c>
      <c r="AL101">
        <f t="shared" si="88"/>
        <v>0</v>
      </c>
      <c r="AM101">
        <v>60</v>
      </c>
      <c r="AN101">
        <v>9</v>
      </c>
      <c r="AO101">
        <v>60</v>
      </c>
      <c r="AP101">
        <v>9.1</v>
      </c>
      <c r="AQ101" s="5">
        <f t="shared" si="57"/>
        <v>3.2258064516129108E-2</v>
      </c>
      <c r="AR101" s="5">
        <f t="shared" si="58"/>
        <v>2.1505376344086134E-2</v>
      </c>
      <c r="AS101" t="str">
        <f t="shared" si="89"/>
        <v>BiasByGroup</v>
      </c>
      <c r="AT101">
        <f t="shared" si="59"/>
        <v>9.3000000000000007</v>
      </c>
      <c r="AU101">
        <f t="shared" si="60"/>
        <v>1</v>
      </c>
      <c r="AV101">
        <f t="shared" si="90"/>
        <v>0</v>
      </c>
      <c r="AW101" s="5">
        <f t="shared" si="61"/>
        <v>0</v>
      </c>
      <c r="AX101" s="5">
        <f t="shared" si="91"/>
        <v>3.2258064516129108E-2</v>
      </c>
      <c r="AY101">
        <f t="shared" si="62"/>
        <v>9.1999999999999993</v>
      </c>
      <c r="AZ101" s="5">
        <f t="shared" si="92"/>
        <v>2.1739130434782532E-2</v>
      </c>
      <c r="BA101" s="5">
        <f t="shared" si="63"/>
        <v>0</v>
      </c>
      <c r="BB101" s="19">
        <v>120</v>
      </c>
      <c r="BC101" s="19">
        <f t="shared" si="93"/>
        <v>180</v>
      </c>
      <c r="BD101">
        <v>9.3000000000000007</v>
      </c>
      <c r="BE101" s="5">
        <f t="shared" si="94"/>
        <v>3.2258064516129108E-2</v>
      </c>
      <c r="BF101">
        <f t="shared" si="95"/>
        <v>9.3000000000000007</v>
      </c>
      <c r="BG101">
        <f t="shared" si="96"/>
        <v>1</v>
      </c>
      <c r="BH101">
        <f t="shared" si="64"/>
        <v>1</v>
      </c>
      <c r="BI101">
        <f t="shared" si="65"/>
        <v>0</v>
      </c>
      <c r="BJ101">
        <f t="shared" si="66"/>
        <v>0</v>
      </c>
      <c r="BK101">
        <f t="shared" si="97"/>
        <v>1</v>
      </c>
      <c r="BL101" s="5">
        <f t="shared" si="98"/>
        <v>0</v>
      </c>
      <c r="BM101" s="5">
        <f t="shared" si="67"/>
        <v>0</v>
      </c>
      <c r="BN101" s="5">
        <f t="shared" si="68"/>
        <v>1.0752688172043163E-2</v>
      </c>
      <c r="BO101" s="5">
        <f t="shared" si="69"/>
        <v>3.2258064516129108E-2</v>
      </c>
      <c r="BP101" s="5">
        <f t="shared" si="99"/>
        <v>0</v>
      </c>
    </row>
    <row r="102" spans="1:68" hidden="1" x14ac:dyDescent="0.3">
      <c r="A102" t="s">
        <v>51</v>
      </c>
      <c r="B102" t="s">
        <v>148</v>
      </c>
      <c r="C102">
        <v>500</v>
      </c>
      <c r="D102">
        <f t="shared" si="70"/>
        <v>5</v>
      </c>
      <c r="F102">
        <v>602.91493821144104</v>
      </c>
      <c r="G102">
        <f t="shared" si="100"/>
        <v>600</v>
      </c>
      <c r="H102">
        <v>12</v>
      </c>
      <c r="I102">
        <v>602.73484063148499</v>
      </c>
      <c r="J102">
        <v>9.6</v>
      </c>
      <c r="K102">
        <v>634.61832046508698</v>
      </c>
      <c r="L102">
        <f t="shared" si="71"/>
        <v>600</v>
      </c>
      <c r="M102">
        <v>10.6</v>
      </c>
      <c r="N102">
        <f t="shared" si="72"/>
        <v>12</v>
      </c>
      <c r="O102">
        <f t="shared" si="51"/>
        <v>1</v>
      </c>
      <c r="P102">
        <f t="shared" si="73"/>
        <v>0</v>
      </c>
      <c r="Q102">
        <f t="shared" si="52"/>
        <v>0</v>
      </c>
      <c r="R102">
        <f t="shared" si="74"/>
        <v>0</v>
      </c>
      <c r="S102" s="5">
        <f t="shared" si="53"/>
        <v>0</v>
      </c>
      <c r="T102" s="5">
        <f t="shared" si="75"/>
        <v>-0.20000000000000004</v>
      </c>
      <c r="U102" s="5">
        <f t="shared" si="76"/>
        <v>-0.1166666666666667</v>
      </c>
      <c r="V102">
        <v>11.9</v>
      </c>
      <c r="W102" s="11">
        <v>600</v>
      </c>
      <c r="X102" s="11">
        <f t="shared" si="77"/>
        <v>600</v>
      </c>
      <c r="Y102">
        <f t="shared" si="54"/>
        <v>12</v>
      </c>
      <c r="Z102" s="5">
        <f t="shared" si="78"/>
        <v>8.3333333333333037E-3</v>
      </c>
      <c r="AA102" s="5">
        <f t="shared" si="79"/>
        <v>0</v>
      </c>
      <c r="AB102">
        <f t="shared" si="55"/>
        <v>1</v>
      </c>
      <c r="AC102">
        <f t="shared" si="56"/>
        <v>0</v>
      </c>
      <c r="AD102">
        <f t="shared" si="80"/>
        <v>12</v>
      </c>
      <c r="AE102" s="5">
        <f t="shared" si="81"/>
        <v>0</v>
      </c>
      <c r="AF102" s="5">
        <f t="shared" si="82"/>
        <v>0.20000000000000004</v>
      </c>
      <c r="AG102" s="5">
        <f t="shared" si="83"/>
        <v>8.3333333333333037E-3</v>
      </c>
      <c r="AH102" s="5">
        <f t="shared" si="84"/>
        <v>0.1166666666666667</v>
      </c>
      <c r="AI102">
        <f t="shared" si="85"/>
        <v>1</v>
      </c>
      <c r="AJ102">
        <f t="shared" si="86"/>
        <v>0</v>
      </c>
      <c r="AK102">
        <f t="shared" si="87"/>
        <v>0</v>
      </c>
      <c r="AL102">
        <f t="shared" si="88"/>
        <v>0</v>
      </c>
      <c r="AM102">
        <v>60</v>
      </c>
      <c r="AN102">
        <v>11.9</v>
      </c>
      <c r="AO102">
        <v>60</v>
      </c>
      <c r="AP102">
        <v>11.9</v>
      </c>
      <c r="AQ102" s="5">
        <f t="shared" si="57"/>
        <v>8.3333333333333037E-3</v>
      </c>
      <c r="AR102" s="5">
        <f t="shared" si="58"/>
        <v>8.3333333333333037E-3</v>
      </c>
      <c r="AS102" t="str">
        <f t="shared" si="89"/>
        <v>Igual</v>
      </c>
      <c r="AT102">
        <f t="shared" si="59"/>
        <v>12</v>
      </c>
      <c r="AU102">
        <f t="shared" si="60"/>
        <v>1</v>
      </c>
      <c r="AV102">
        <f t="shared" si="90"/>
        <v>0</v>
      </c>
      <c r="AW102" s="5">
        <f t="shared" si="61"/>
        <v>0</v>
      </c>
      <c r="AX102" s="5">
        <f t="shared" si="91"/>
        <v>8.3333333333333037E-3</v>
      </c>
      <c r="AY102">
        <f t="shared" si="62"/>
        <v>11.9</v>
      </c>
      <c r="AZ102" s="5">
        <f t="shared" si="92"/>
        <v>0</v>
      </c>
      <c r="BA102" s="5">
        <f t="shared" si="63"/>
        <v>0</v>
      </c>
      <c r="BB102" s="19">
        <v>120</v>
      </c>
      <c r="BC102" s="19">
        <f t="shared" si="93"/>
        <v>180</v>
      </c>
      <c r="BD102">
        <v>12.2</v>
      </c>
      <c r="BE102" s="5">
        <f t="shared" si="94"/>
        <v>2.4590163934426142E-2</v>
      </c>
      <c r="BF102">
        <f t="shared" si="95"/>
        <v>12.2</v>
      </c>
      <c r="BG102">
        <f t="shared" si="96"/>
        <v>0</v>
      </c>
      <c r="BH102">
        <f t="shared" si="64"/>
        <v>0</v>
      </c>
      <c r="BI102">
        <f t="shared" si="65"/>
        <v>0</v>
      </c>
      <c r="BJ102">
        <f t="shared" si="66"/>
        <v>0</v>
      </c>
      <c r="BK102">
        <f t="shared" si="97"/>
        <v>1</v>
      </c>
      <c r="BL102" s="5">
        <f t="shared" si="98"/>
        <v>0.13114754098360654</v>
      </c>
      <c r="BM102" s="5">
        <f t="shared" si="67"/>
        <v>1.6393442622950762E-2</v>
      </c>
      <c r="BN102" s="5">
        <f t="shared" si="68"/>
        <v>2.4590163934426142E-2</v>
      </c>
      <c r="BO102" s="5">
        <f t="shared" si="69"/>
        <v>2.4590163934426142E-2</v>
      </c>
      <c r="BP102" s="5">
        <f t="shared" si="99"/>
        <v>0</v>
      </c>
    </row>
    <row r="103" spans="1:68" hidden="1" x14ac:dyDescent="0.3">
      <c r="A103" t="s">
        <v>51</v>
      </c>
      <c r="B103" t="s">
        <v>149</v>
      </c>
      <c r="C103">
        <v>500</v>
      </c>
      <c r="D103">
        <f t="shared" si="70"/>
        <v>5</v>
      </c>
      <c r="F103">
        <v>602.66634464263905</v>
      </c>
      <c r="G103">
        <f t="shared" si="100"/>
        <v>600</v>
      </c>
      <c r="H103">
        <v>10.9</v>
      </c>
      <c r="I103">
        <v>602.78636574745099</v>
      </c>
      <c r="J103">
        <v>7.9</v>
      </c>
      <c r="K103">
        <v>630.150457143783</v>
      </c>
      <c r="L103">
        <f t="shared" si="71"/>
        <v>600</v>
      </c>
      <c r="M103">
        <v>10.3</v>
      </c>
      <c r="N103">
        <f t="shared" si="72"/>
        <v>10.9</v>
      </c>
      <c r="O103">
        <f t="shared" si="51"/>
        <v>1</v>
      </c>
      <c r="P103">
        <f t="shared" si="73"/>
        <v>0</v>
      </c>
      <c r="Q103">
        <f t="shared" si="52"/>
        <v>0</v>
      </c>
      <c r="R103">
        <f t="shared" si="74"/>
        <v>0</v>
      </c>
      <c r="S103" s="5">
        <f t="shared" si="53"/>
        <v>0</v>
      </c>
      <c r="T103" s="5">
        <f t="shared" si="75"/>
        <v>-0.27522935779816515</v>
      </c>
      <c r="U103" s="5">
        <f t="shared" si="76"/>
        <v>-5.5045871559632996E-2</v>
      </c>
      <c r="V103">
        <v>10.7</v>
      </c>
      <c r="W103" s="11">
        <v>600</v>
      </c>
      <c r="X103" s="11">
        <f t="shared" si="77"/>
        <v>600</v>
      </c>
      <c r="Y103">
        <f t="shared" si="54"/>
        <v>10.9</v>
      </c>
      <c r="Z103" s="5">
        <f t="shared" si="78"/>
        <v>1.8348623853211107E-2</v>
      </c>
      <c r="AA103" s="5">
        <f t="shared" si="79"/>
        <v>0</v>
      </c>
      <c r="AB103">
        <f t="shared" si="55"/>
        <v>1</v>
      </c>
      <c r="AC103">
        <f t="shared" si="56"/>
        <v>0</v>
      </c>
      <c r="AD103">
        <f t="shared" si="80"/>
        <v>10.9</v>
      </c>
      <c r="AE103" s="5">
        <f t="shared" si="81"/>
        <v>0</v>
      </c>
      <c r="AF103" s="5">
        <f t="shared" si="82"/>
        <v>0.27522935779816515</v>
      </c>
      <c r="AG103" s="5">
        <f t="shared" si="83"/>
        <v>1.8348623853211107E-2</v>
      </c>
      <c r="AH103" s="5">
        <f t="shared" si="84"/>
        <v>5.5045871559632996E-2</v>
      </c>
      <c r="AI103">
        <f t="shared" si="85"/>
        <v>1</v>
      </c>
      <c r="AJ103">
        <f t="shared" si="86"/>
        <v>0</v>
      </c>
      <c r="AK103">
        <f t="shared" si="87"/>
        <v>0</v>
      </c>
      <c r="AL103">
        <f t="shared" si="88"/>
        <v>0</v>
      </c>
      <c r="AM103">
        <v>60</v>
      </c>
      <c r="AN103">
        <v>11</v>
      </c>
      <c r="AO103">
        <v>60</v>
      </c>
      <c r="AP103">
        <v>10.9</v>
      </c>
      <c r="AQ103" s="5">
        <f t="shared" si="57"/>
        <v>-9.1743119266054721E-3</v>
      </c>
      <c r="AR103" s="5">
        <f t="shared" si="58"/>
        <v>0</v>
      </c>
      <c r="AS103" t="str">
        <f t="shared" si="89"/>
        <v>Bias</v>
      </c>
      <c r="AT103">
        <f t="shared" si="59"/>
        <v>11</v>
      </c>
      <c r="AU103">
        <f t="shared" si="60"/>
        <v>0</v>
      </c>
      <c r="AV103">
        <f t="shared" si="90"/>
        <v>1</v>
      </c>
      <c r="AW103" s="5">
        <f t="shared" si="61"/>
        <v>9.0909090909090592E-3</v>
      </c>
      <c r="AX103" s="5">
        <f t="shared" si="91"/>
        <v>0</v>
      </c>
      <c r="AY103">
        <f t="shared" si="62"/>
        <v>11</v>
      </c>
      <c r="AZ103" s="5">
        <f t="shared" si="92"/>
        <v>0</v>
      </c>
      <c r="BA103" s="5">
        <f t="shared" si="63"/>
        <v>2.7272727272727337E-2</v>
      </c>
      <c r="BB103" s="19">
        <v>120</v>
      </c>
      <c r="BC103" s="19">
        <f t="shared" si="93"/>
        <v>180</v>
      </c>
      <c r="BD103">
        <v>11.1</v>
      </c>
      <c r="BE103" s="5">
        <f t="shared" si="94"/>
        <v>9.0090090090089777E-3</v>
      </c>
      <c r="BF103">
        <f t="shared" si="95"/>
        <v>11.1</v>
      </c>
      <c r="BG103">
        <f t="shared" si="96"/>
        <v>0</v>
      </c>
      <c r="BH103">
        <f t="shared" si="64"/>
        <v>0</v>
      </c>
      <c r="BI103">
        <f t="shared" si="65"/>
        <v>0</v>
      </c>
      <c r="BJ103">
        <f t="shared" si="66"/>
        <v>0</v>
      </c>
      <c r="BK103">
        <f t="shared" si="97"/>
        <v>1</v>
      </c>
      <c r="BL103" s="5">
        <f t="shared" si="98"/>
        <v>7.2072072072071974E-2</v>
      </c>
      <c r="BM103" s="5">
        <f t="shared" si="67"/>
        <v>1.8018018018017955E-2</v>
      </c>
      <c r="BN103" s="5">
        <f t="shared" si="68"/>
        <v>3.603603603603607E-2</v>
      </c>
      <c r="BO103" s="5">
        <f t="shared" si="69"/>
        <v>9.0090090090089777E-3</v>
      </c>
      <c r="BP103" s="5">
        <f t="shared" si="99"/>
        <v>0</v>
      </c>
    </row>
    <row r="104" spans="1:68" hidden="1" x14ac:dyDescent="0.3">
      <c r="A104" t="s">
        <v>51</v>
      </c>
      <c r="B104" t="s">
        <v>150</v>
      </c>
      <c r="C104">
        <v>500</v>
      </c>
      <c r="D104">
        <f t="shared" si="70"/>
        <v>10</v>
      </c>
      <c r="F104">
        <v>604.97882580757096</v>
      </c>
      <c r="G104">
        <f t="shared" si="100"/>
        <v>600</v>
      </c>
      <c r="H104">
        <v>13.1</v>
      </c>
      <c r="I104">
        <v>605.16298794746399</v>
      </c>
      <c r="J104">
        <v>11.6</v>
      </c>
      <c r="K104">
        <v>624.94101953506402</v>
      </c>
      <c r="L104">
        <f t="shared" si="71"/>
        <v>600</v>
      </c>
      <c r="M104">
        <v>9.9</v>
      </c>
      <c r="N104">
        <f t="shared" si="72"/>
        <v>13.1</v>
      </c>
      <c r="O104">
        <f t="shared" si="51"/>
        <v>1</v>
      </c>
      <c r="P104">
        <f t="shared" si="73"/>
        <v>0</v>
      </c>
      <c r="Q104">
        <f t="shared" si="52"/>
        <v>0</v>
      </c>
      <c r="R104">
        <f t="shared" si="74"/>
        <v>0</v>
      </c>
      <c r="S104" s="5">
        <f t="shared" si="53"/>
        <v>0</v>
      </c>
      <c r="T104" s="5">
        <f t="shared" si="75"/>
        <v>-0.11450381679389313</v>
      </c>
      <c r="U104" s="5">
        <f t="shared" si="76"/>
        <v>-0.24427480916030531</v>
      </c>
      <c r="V104">
        <v>13.7</v>
      </c>
      <c r="W104" s="11">
        <v>600</v>
      </c>
      <c r="X104" s="11">
        <f t="shared" si="77"/>
        <v>600</v>
      </c>
      <c r="Y104">
        <f t="shared" si="54"/>
        <v>13.7</v>
      </c>
      <c r="Z104" s="5">
        <f t="shared" si="78"/>
        <v>0</v>
      </c>
      <c r="AA104" s="5">
        <f t="shared" si="79"/>
        <v>4.3795620437956179E-2</v>
      </c>
      <c r="AB104">
        <f t="shared" si="55"/>
        <v>0</v>
      </c>
      <c r="AC104">
        <f t="shared" si="56"/>
        <v>1</v>
      </c>
      <c r="AD104">
        <f t="shared" si="80"/>
        <v>13.7</v>
      </c>
      <c r="AE104" s="5">
        <f t="shared" si="81"/>
        <v>4.3795620437956179E-2</v>
      </c>
      <c r="AF104" s="5">
        <f t="shared" si="82"/>
        <v>0.15328467153284669</v>
      </c>
      <c r="AG104" s="5">
        <f t="shared" si="83"/>
        <v>0</v>
      </c>
      <c r="AH104" s="5">
        <f t="shared" si="84"/>
        <v>0.27737226277372257</v>
      </c>
      <c r="AI104">
        <f t="shared" si="85"/>
        <v>0</v>
      </c>
      <c r="AJ104">
        <f t="shared" si="86"/>
        <v>0</v>
      </c>
      <c r="AK104">
        <f t="shared" si="87"/>
        <v>0</v>
      </c>
      <c r="AL104">
        <f t="shared" si="88"/>
        <v>1</v>
      </c>
      <c r="AM104">
        <v>60</v>
      </c>
      <c r="AN104">
        <v>13.6</v>
      </c>
      <c r="AO104">
        <v>60</v>
      </c>
      <c r="AP104">
        <v>13.6</v>
      </c>
      <c r="AQ104" s="5">
        <f t="shared" si="57"/>
        <v>-3.8167938931297711E-2</v>
      </c>
      <c r="AR104" s="5">
        <f t="shared" si="58"/>
        <v>-3.8167938931297711E-2</v>
      </c>
      <c r="AS104" t="str">
        <f t="shared" si="89"/>
        <v>Igual</v>
      </c>
      <c r="AT104">
        <f t="shared" si="59"/>
        <v>13.6</v>
      </c>
      <c r="AU104">
        <f t="shared" si="60"/>
        <v>0</v>
      </c>
      <c r="AV104">
        <f t="shared" si="90"/>
        <v>1</v>
      </c>
      <c r="AW104" s="5">
        <f t="shared" si="61"/>
        <v>3.6764705882352942E-2</v>
      </c>
      <c r="AX104" s="5">
        <f t="shared" si="91"/>
        <v>0</v>
      </c>
      <c r="AY104">
        <f t="shared" si="62"/>
        <v>13.7</v>
      </c>
      <c r="AZ104" s="5">
        <f t="shared" si="92"/>
        <v>7.2992700729926753E-3</v>
      </c>
      <c r="BA104" s="5">
        <f t="shared" si="63"/>
        <v>0</v>
      </c>
      <c r="BB104" s="19">
        <v>120</v>
      </c>
      <c r="BC104" s="19">
        <f t="shared" si="93"/>
        <v>180</v>
      </c>
      <c r="BD104">
        <v>13.9</v>
      </c>
      <c r="BE104" s="5">
        <f t="shared" si="94"/>
        <v>2.158273381294969E-2</v>
      </c>
      <c r="BF104">
        <f t="shared" si="95"/>
        <v>13.9</v>
      </c>
      <c r="BG104">
        <f t="shared" si="96"/>
        <v>0</v>
      </c>
      <c r="BH104">
        <f t="shared" si="64"/>
        <v>0</v>
      </c>
      <c r="BI104">
        <f t="shared" si="65"/>
        <v>0</v>
      </c>
      <c r="BJ104">
        <f t="shared" si="66"/>
        <v>0</v>
      </c>
      <c r="BK104">
        <f t="shared" si="97"/>
        <v>1</v>
      </c>
      <c r="BL104" s="5">
        <f t="shared" si="98"/>
        <v>0.28776978417266186</v>
      </c>
      <c r="BM104" s="5">
        <f t="shared" si="67"/>
        <v>5.7553956834532426E-2</v>
      </c>
      <c r="BN104" s="5">
        <f t="shared" si="68"/>
        <v>1.4388489208633171E-2</v>
      </c>
      <c r="BO104" s="5">
        <f t="shared" si="69"/>
        <v>2.158273381294969E-2</v>
      </c>
      <c r="BP104" s="5">
        <f t="shared" si="99"/>
        <v>0</v>
      </c>
    </row>
    <row r="105" spans="1:68" hidden="1" x14ac:dyDescent="0.3">
      <c r="A105" t="s">
        <v>51</v>
      </c>
      <c r="B105" t="s">
        <v>151</v>
      </c>
      <c r="C105">
        <v>500</v>
      </c>
      <c r="D105">
        <f t="shared" si="70"/>
        <v>10</v>
      </c>
      <c r="F105">
        <v>604.64810609817505</v>
      </c>
      <c r="G105">
        <f t="shared" si="100"/>
        <v>600</v>
      </c>
      <c r="H105">
        <v>11.5</v>
      </c>
      <c r="I105">
        <v>605.05018687248196</v>
      </c>
      <c r="J105">
        <v>6.4</v>
      </c>
      <c r="K105">
        <v>624.56957244873001</v>
      </c>
      <c r="L105">
        <f t="shared" si="71"/>
        <v>600</v>
      </c>
      <c r="M105">
        <v>9.6999999999999993</v>
      </c>
      <c r="N105">
        <f t="shared" si="72"/>
        <v>11.5</v>
      </c>
      <c r="O105">
        <f t="shared" si="51"/>
        <v>1</v>
      </c>
      <c r="P105">
        <f t="shared" si="73"/>
        <v>0</v>
      </c>
      <c r="Q105">
        <f t="shared" si="52"/>
        <v>0</v>
      </c>
      <c r="R105">
        <f t="shared" si="74"/>
        <v>0</v>
      </c>
      <c r="S105" s="5">
        <f t="shared" si="53"/>
        <v>0</v>
      </c>
      <c r="T105" s="5">
        <f t="shared" si="75"/>
        <v>-0.44347826086956521</v>
      </c>
      <c r="U105" s="5">
        <f t="shared" si="76"/>
        <v>-0.15652173913043485</v>
      </c>
      <c r="V105">
        <v>12.3</v>
      </c>
      <c r="W105" s="11">
        <v>600</v>
      </c>
      <c r="X105" s="11">
        <f t="shared" si="77"/>
        <v>600</v>
      </c>
      <c r="Y105">
        <f t="shared" si="54"/>
        <v>12.3</v>
      </c>
      <c r="Z105" s="5">
        <f t="shared" si="78"/>
        <v>0</v>
      </c>
      <c r="AA105" s="5">
        <f t="shared" si="79"/>
        <v>6.5040650406504114E-2</v>
      </c>
      <c r="AB105">
        <f t="shared" si="55"/>
        <v>0</v>
      </c>
      <c r="AC105">
        <f t="shared" si="56"/>
        <v>1</v>
      </c>
      <c r="AD105">
        <f t="shared" si="80"/>
        <v>12.3</v>
      </c>
      <c r="AE105" s="5">
        <f t="shared" si="81"/>
        <v>6.5040650406504114E-2</v>
      </c>
      <c r="AF105" s="5">
        <f t="shared" si="82"/>
        <v>0.47967479674796748</v>
      </c>
      <c r="AG105" s="5">
        <f t="shared" si="83"/>
        <v>0</v>
      </c>
      <c r="AH105" s="5">
        <f t="shared" si="84"/>
        <v>0.21138211382113831</v>
      </c>
      <c r="AI105">
        <f t="shared" si="85"/>
        <v>0</v>
      </c>
      <c r="AJ105">
        <f t="shared" si="86"/>
        <v>0</v>
      </c>
      <c r="AK105">
        <f t="shared" si="87"/>
        <v>0</v>
      </c>
      <c r="AL105">
        <f t="shared" si="88"/>
        <v>1</v>
      </c>
      <c r="AM105">
        <v>60</v>
      </c>
      <c r="AN105">
        <v>12.3</v>
      </c>
      <c r="AO105">
        <v>60</v>
      </c>
      <c r="AP105">
        <v>12.3</v>
      </c>
      <c r="AQ105" s="5">
        <f t="shared" si="57"/>
        <v>-6.9565217391304404E-2</v>
      </c>
      <c r="AR105" s="5">
        <f t="shared" si="58"/>
        <v>-6.9565217391304404E-2</v>
      </c>
      <c r="AS105" t="str">
        <f t="shared" si="89"/>
        <v>Igual</v>
      </c>
      <c r="AT105">
        <f t="shared" si="59"/>
        <v>12.3</v>
      </c>
      <c r="AU105">
        <f t="shared" si="60"/>
        <v>0</v>
      </c>
      <c r="AV105">
        <f t="shared" si="90"/>
        <v>1</v>
      </c>
      <c r="AW105" s="5">
        <f t="shared" si="61"/>
        <v>6.5040650406504114E-2</v>
      </c>
      <c r="AX105" s="5">
        <f t="shared" si="91"/>
        <v>0</v>
      </c>
      <c r="AY105">
        <f t="shared" si="62"/>
        <v>12.3</v>
      </c>
      <c r="AZ105" s="5">
        <f t="shared" si="92"/>
        <v>0</v>
      </c>
      <c r="BA105" s="5">
        <f t="shared" si="63"/>
        <v>0</v>
      </c>
      <c r="BB105" s="19">
        <v>120</v>
      </c>
      <c r="BC105" s="19">
        <f t="shared" si="93"/>
        <v>180</v>
      </c>
      <c r="BD105">
        <v>12.6</v>
      </c>
      <c r="BE105" s="5">
        <f t="shared" si="94"/>
        <v>2.3809523809523725E-2</v>
      </c>
      <c r="BF105">
        <f t="shared" si="95"/>
        <v>12.6</v>
      </c>
      <c r="BG105">
        <f t="shared" si="96"/>
        <v>0</v>
      </c>
      <c r="BH105">
        <f t="shared" si="64"/>
        <v>0</v>
      </c>
      <c r="BI105">
        <f t="shared" si="65"/>
        <v>0</v>
      </c>
      <c r="BJ105">
        <f t="shared" si="66"/>
        <v>0</v>
      </c>
      <c r="BK105">
        <f t="shared" si="97"/>
        <v>1</v>
      </c>
      <c r="BL105" s="5">
        <f t="shared" si="98"/>
        <v>0.2301587301587302</v>
      </c>
      <c r="BM105" s="5">
        <f t="shared" si="67"/>
        <v>8.7301587301587269E-2</v>
      </c>
      <c r="BN105" s="5">
        <f t="shared" si="68"/>
        <v>2.3809523809523725E-2</v>
      </c>
      <c r="BO105" s="5">
        <f t="shared" si="69"/>
        <v>2.3809523809523725E-2</v>
      </c>
      <c r="BP105" s="5">
        <f t="shared" si="99"/>
        <v>0</v>
      </c>
    </row>
    <row r="106" spans="1:68" hidden="1" x14ac:dyDescent="0.3">
      <c r="A106" t="s">
        <v>51</v>
      </c>
      <c r="B106" t="s">
        <v>152</v>
      </c>
      <c r="C106">
        <v>500</v>
      </c>
      <c r="D106">
        <f t="shared" si="70"/>
        <v>2</v>
      </c>
      <c r="F106">
        <v>601.215917110443</v>
      </c>
      <c r="G106">
        <f t="shared" si="100"/>
        <v>600</v>
      </c>
      <c r="H106">
        <v>10.3</v>
      </c>
      <c r="I106">
        <v>601.13648438453595</v>
      </c>
      <c r="J106">
        <v>10</v>
      </c>
      <c r="K106">
        <v>616.693029880523</v>
      </c>
      <c r="L106">
        <f t="shared" si="71"/>
        <v>600</v>
      </c>
      <c r="M106">
        <v>10.3</v>
      </c>
      <c r="N106">
        <f t="shared" si="72"/>
        <v>10.3</v>
      </c>
      <c r="O106">
        <f t="shared" si="51"/>
        <v>1</v>
      </c>
      <c r="P106">
        <f t="shared" si="73"/>
        <v>0</v>
      </c>
      <c r="Q106">
        <f t="shared" si="52"/>
        <v>0</v>
      </c>
      <c r="R106">
        <f t="shared" si="74"/>
        <v>0</v>
      </c>
      <c r="S106" s="5">
        <f t="shared" si="53"/>
        <v>0</v>
      </c>
      <c r="T106" s="5">
        <f t="shared" si="75"/>
        <v>-2.9126213592233077E-2</v>
      </c>
      <c r="U106" s="5">
        <f t="shared" si="76"/>
        <v>0</v>
      </c>
      <c r="V106">
        <v>10.3</v>
      </c>
      <c r="W106" s="11">
        <v>600</v>
      </c>
      <c r="X106" s="11">
        <f t="shared" si="77"/>
        <v>600</v>
      </c>
      <c r="Y106">
        <f t="shared" si="54"/>
        <v>10.3</v>
      </c>
      <c r="Z106" s="5">
        <f t="shared" si="78"/>
        <v>0</v>
      </c>
      <c r="AA106" s="5">
        <f t="shared" si="79"/>
        <v>0</v>
      </c>
      <c r="AB106">
        <f t="shared" si="55"/>
        <v>1</v>
      </c>
      <c r="AC106">
        <f t="shared" si="56"/>
        <v>1</v>
      </c>
      <c r="AD106">
        <f t="shared" si="80"/>
        <v>10.3</v>
      </c>
      <c r="AE106" s="5">
        <f t="shared" si="81"/>
        <v>0</v>
      </c>
      <c r="AF106" s="5">
        <f t="shared" si="82"/>
        <v>2.9126213592233077E-2</v>
      </c>
      <c r="AG106" s="5">
        <f t="shared" si="83"/>
        <v>0</v>
      </c>
      <c r="AH106" s="5">
        <f t="shared" si="84"/>
        <v>0</v>
      </c>
      <c r="AI106">
        <f t="shared" si="85"/>
        <v>1</v>
      </c>
      <c r="AJ106">
        <f t="shared" si="86"/>
        <v>0</v>
      </c>
      <c r="AK106">
        <f t="shared" si="87"/>
        <v>1</v>
      </c>
      <c r="AL106">
        <f t="shared" si="88"/>
        <v>1</v>
      </c>
      <c r="AM106">
        <v>60</v>
      </c>
      <c r="AN106">
        <v>10.1</v>
      </c>
      <c r="AO106">
        <v>60</v>
      </c>
      <c r="AP106">
        <v>10.1</v>
      </c>
      <c r="AQ106" s="5">
        <f t="shared" si="57"/>
        <v>1.9417475728155442E-2</v>
      </c>
      <c r="AR106" s="5">
        <f t="shared" si="58"/>
        <v>1.9417475728155442E-2</v>
      </c>
      <c r="AS106" t="str">
        <f t="shared" si="89"/>
        <v>Igual</v>
      </c>
      <c r="AT106">
        <f t="shared" si="59"/>
        <v>10.3</v>
      </c>
      <c r="AU106">
        <f t="shared" si="60"/>
        <v>1</v>
      </c>
      <c r="AV106">
        <f t="shared" si="90"/>
        <v>0</v>
      </c>
      <c r="AW106" s="5">
        <f t="shared" si="61"/>
        <v>0</v>
      </c>
      <c r="AX106" s="5">
        <f t="shared" si="91"/>
        <v>1.9417475728155442E-2</v>
      </c>
      <c r="AY106">
        <f t="shared" si="62"/>
        <v>10.3</v>
      </c>
      <c r="AZ106" s="5">
        <f t="shared" si="92"/>
        <v>1.9417475728155442E-2</v>
      </c>
      <c r="BA106" s="5">
        <f t="shared" si="63"/>
        <v>0</v>
      </c>
      <c r="BB106" s="19">
        <v>120</v>
      </c>
      <c r="BC106" s="19">
        <f t="shared" si="93"/>
        <v>180</v>
      </c>
      <c r="BD106">
        <v>10.4</v>
      </c>
      <c r="BE106" s="5">
        <f t="shared" si="94"/>
        <v>2.8846153846153914E-2</v>
      </c>
      <c r="BF106">
        <f t="shared" si="95"/>
        <v>10.4</v>
      </c>
      <c r="BG106">
        <f t="shared" si="96"/>
        <v>0</v>
      </c>
      <c r="BH106">
        <f t="shared" si="64"/>
        <v>0</v>
      </c>
      <c r="BI106">
        <f t="shared" si="65"/>
        <v>0</v>
      </c>
      <c r="BJ106">
        <f t="shared" si="66"/>
        <v>0</v>
      </c>
      <c r="BK106">
        <f t="shared" si="97"/>
        <v>1</v>
      </c>
      <c r="BL106" s="5">
        <f t="shared" si="98"/>
        <v>9.6153846153845812E-3</v>
      </c>
      <c r="BM106" s="5">
        <f t="shared" si="67"/>
        <v>9.6153846153845812E-3</v>
      </c>
      <c r="BN106" s="5">
        <f t="shared" si="68"/>
        <v>9.6153846153845812E-3</v>
      </c>
      <c r="BO106" s="5">
        <f t="shared" si="69"/>
        <v>2.8846153846153914E-2</v>
      </c>
      <c r="BP106" s="5">
        <f t="shared" si="99"/>
        <v>0</v>
      </c>
    </row>
    <row r="107" spans="1:68" hidden="1" x14ac:dyDescent="0.3">
      <c r="A107" t="s">
        <v>51</v>
      </c>
      <c r="B107" t="s">
        <v>153</v>
      </c>
      <c r="C107">
        <v>500</v>
      </c>
      <c r="D107">
        <f t="shared" si="70"/>
        <v>2</v>
      </c>
      <c r="F107">
        <v>601.23905110359101</v>
      </c>
      <c r="G107">
        <f t="shared" si="100"/>
        <v>600</v>
      </c>
      <c r="H107">
        <v>9.4</v>
      </c>
      <c r="I107">
        <v>601.09979605674698</v>
      </c>
      <c r="J107">
        <v>9.1</v>
      </c>
      <c r="K107">
        <v>611.32243371009804</v>
      </c>
      <c r="L107">
        <f t="shared" si="71"/>
        <v>600</v>
      </c>
      <c r="M107">
        <v>9.4</v>
      </c>
      <c r="N107">
        <f t="shared" si="72"/>
        <v>9.4</v>
      </c>
      <c r="O107">
        <f t="shared" si="51"/>
        <v>1</v>
      </c>
      <c r="P107">
        <f t="shared" si="73"/>
        <v>0</v>
      </c>
      <c r="Q107">
        <f t="shared" si="52"/>
        <v>0</v>
      </c>
      <c r="R107">
        <f t="shared" si="74"/>
        <v>0</v>
      </c>
      <c r="S107" s="5">
        <f t="shared" si="53"/>
        <v>0</v>
      </c>
      <c r="T107" s="5">
        <f t="shared" si="75"/>
        <v>-3.191489361702135E-2</v>
      </c>
      <c r="U107" s="5">
        <f t="shared" si="76"/>
        <v>0</v>
      </c>
      <c r="V107">
        <v>9.1</v>
      </c>
      <c r="W107" s="11">
        <v>600</v>
      </c>
      <c r="X107" s="11">
        <f t="shared" si="77"/>
        <v>600</v>
      </c>
      <c r="Y107">
        <f t="shared" si="54"/>
        <v>9.4</v>
      </c>
      <c r="Z107" s="5">
        <f t="shared" si="78"/>
        <v>3.191489361702135E-2</v>
      </c>
      <c r="AA107" s="5">
        <f t="shared" si="79"/>
        <v>0</v>
      </c>
      <c r="AB107">
        <f t="shared" si="55"/>
        <v>1</v>
      </c>
      <c r="AC107">
        <f t="shared" si="56"/>
        <v>0</v>
      </c>
      <c r="AD107">
        <f t="shared" si="80"/>
        <v>9.4</v>
      </c>
      <c r="AE107" s="5">
        <f t="shared" si="81"/>
        <v>0</v>
      </c>
      <c r="AF107" s="5">
        <f t="shared" si="82"/>
        <v>3.191489361702135E-2</v>
      </c>
      <c r="AG107" s="5">
        <f t="shared" si="83"/>
        <v>3.191489361702135E-2</v>
      </c>
      <c r="AH107" s="5">
        <f t="shared" si="84"/>
        <v>0</v>
      </c>
      <c r="AI107">
        <f t="shared" si="85"/>
        <v>1</v>
      </c>
      <c r="AJ107">
        <f t="shared" si="86"/>
        <v>0</v>
      </c>
      <c r="AK107">
        <f t="shared" si="87"/>
        <v>1</v>
      </c>
      <c r="AL107">
        <f t="shared" si="88"/>
        <v>0</v>
      </c>
      <c r="AM107">
        <v>60</v>
      </c>
      <c r="AN107">
        <v>9.1</v>
      </c>
      <c r="AO107">
        <v>60</v>
      </c>
      <c r="AP107">
        <v>9.1999999999999993</v>
      </c>
      <c r="AQ107" s="5">
        <f t="shared" si="57"/>
        <v>3.191489361702135E-2</v>
      </c>
      <c r="AR107" s="5">
        <f t="shared" si="58"/>
        <v>2.1276595744680965E-2</v>
      </c>
      <c r="AS107" t="str">
        <f t="shared" si="89"/>
        <v>BiasByGroup</v>
      </c>
      <c r="AT107">
        <f t="shared" si="59"/>
        <v>9.4</v>
      </c>
      <c r="AU107">
        <f t="shared" si="60"/>
        <v>1</v>
      </c>
      <c r="AV107">
        <f t="shared" si="90"/>
        <v>0</v>
      </c>
      <c r="AW107" s="5">
        <f t="shared" si="61"/>
        <v>0</v>
      </c>
      <c r="AX107" s="5">
        <f t="shared" si="91"/>
        <v>3.191489361702135E-2</v>
      </c>
      <c r="AY107">
        <f t="shared" si="62"/>
        <v>9.1</v>
      </c>
      <c r="AZ107" s="5">
        <f t="shared" si="92"/>
        <v>0</v>
      </c>
      <c r="BA107" s="5">
        <f t="shared" si="63"/>
        <v>0</v>
      </c>
      <c r="BB107" s="19">
        <v>120</v>
      </c>
      <c r="BC107" s="19">
        <f t="shared" si="93"/>
        <v>180</v>
      </c>
      <c r="BD107">
        <v>9.4</v>
      </c>
      <c r="BE107" s="5">
        <f t="shared" si="94"/>
        <v>3.191489361702135E-2</v>
      </c>
      <c r="BF107">
        <f t="shared" si="95"/>
        <v>9.4</v>
      </c>
      <c r="BG107">
        <f t="shared" si="96"/>
        <v>1</v>
      </c>
      <c r="BH107">
        <f t="shared" si="64"/>
        <v>1</v>
      </c>
      <c r="BI107">
        <f t="shared" si="65"/>
        <v>0</v>
      </c>
      <c r="BJ107">
        <f t="shared" si="66"/>
        <v>0</v>
      </c>
      <c r="BK107">
        <f t="shared" si="97"/>
        <v>1</v>
      </c>
      <c r="BL107" s="5">
        <f t="shared" si="98"/>
        <v>0</v>
      </c>
      <c r="BM107" s="5">
        <f t="shared" si="67"/>
        <v>0</v>
      </c>
      <c r="BN107" s="5">
        <f t="shared" si="68"/>
        <v>3.191489361702135E-2</v>
      </c>
      <c r="BO107" s="5">
        <f t="shared" si="69"/>
        <v>3.191489361702135E-2</v>
      </c>
      <c r="BP107" s="5">
        <f t="shared" si="99"/>
        <v>0</v>
      </c>
    </row>
    <row r="108" spans="1:68" hidden="1" x14ac:dyDescent="0.3">
      <c r="A108" t="s">
        <v>51</v>
      </c>
      <c r="B108" t="s">
        <v>154</v>
      </c>
      <c r="C108">
        <v>500</v>
      </c>
      <c r="D108">
        <f t="shared" si="70"/>
        <v>5</v>
      </c>
      <c r="F108">
        <v>602.67142081260602</v>
      </c>
      <c r="G108">
        <f t="shared" si="100"/>
        <v>600</v>
      </c>
      <c r="H108">
        <v>12.2</v>
      </c>
      <c r="I108">
        <v>602.75577473640396</v>
      </c>
      <c r="J108">
        <v>10.199999999999999</v>
      </c>
      <c r="K108">
        <v>612.28151822090103</v>
      </c>
      <c r="L108">
        <f t="shared" si="71"/>
        <v>600</v>
      </c>
      <c r="M108">
        <v>10.5</v>
      </c>
      <c r="N108">
        <f t="shared" si="72"/>
        <v>12.2</v>
      </c>
      <c r="O108">
        <f t="shared" si="51"/>
        <v>1</v>
      </c>
      <c r="P108">
        <f t="shared" si="73"/>
        <v>0</v>
      </c>
      <c r="Q108">
        <f t="shared" si="52"/>
        <v>0</v>
      </c>
      <c r="R108">
        <f t="shared" si="74"/>
        <v>0</v>
      </c>
      <c r="S108" s="5">
        <f t="shared" si="53"/>
        <v>0</v>
      </c>
      <c r="T108" s="5">
        <f t="shared" si="75"/>
        <v>-0.16393442622950821</v>
      </c>
      <c r="U108" s="5">
        <f t="shared" si="76"/>
        <v>-0.13934426229508193</v>
      </c>
      <c r="V108">
        <v>12.2</v>
      </c>
      <c r="W108" s="11">
        <v>600</v>
      </c>
      <c r="X108" s="11">
        <f t="shared" si="77"/>
        <v>600</v>
      </c>
      <c r="Y108">
        <f t="shared" si="54"/>
        <v>12.2</v>
      </c>
      <c r="Z108" s="5">
        <f t="shared" si="78"/>
        <v>0</v>
      </c>
      <c r="AA108" s="5">
        <f t="shared" si="79"/>
        <v>0</v>
      </c>
      <c r="AB108">
        <f t="shared" si="55"/>
        <v>1</v>
      </c>
      <c r="AC108">
        <f t="shared" si="56"/>
        <v>1</v>
      </c>
      <c r="AD108">
        <f t="shared" si="80"/>
        <v>12.2</v>
      </c>
      <c r="AE108" s="5">
        <f t="shared" si="81"/>
        <v>0</v>
      </c>
      <c r="AF108" s="5">
        <f t="shared" si="82"/>
        <v>0.16393442622950821</v>
      </c>
      <c r="AG108" s="5">
        <f t="shared" si="83"/>
        <v>0</v>
      </c>
      <c r="AH108" s="5">
        <f t="shared" si="84"/>
        <v>0.13934426229508193</v>
      </c>
      <c r="AI108">
        <f t="shared" si="85"/>
        <v>1</v>
      </c>
      <c r="AJ108">
        <f t="shared" si="86"/>
        <v>0</v>
      </c>
      <c r="AK108">
        <f t="shared" si="87"/>
        <v>0</v>
      </c>
      <c r="AL108">
        <f t="shared" si="88"/>
        <v>1</v>
      </c>
      <c r="AM108">
        <v>60</v>
      </c>
      <c r="AN108">
        <v>12.1</v>
      </c>
      <c r="AO108">
        <v>60</v>
      </c>
      <c r="AP108">
        <v>11.9</v>
      </c>
      <c r="AQ108" s="5">
        <f t="shared" si="57"/>
        <v>8.1967213114753808E-3</v>
      </c>
      <c r="AR108" s="5">
        <f t="shared" si="58"/>
        <v>2.4590163934426142E-2</v>
      </c>
      <c r="AS108" t="str">
        <f t="shared" si="89"/>
        <v>Bias</v>
      </c>
      <c r="AT108">
        <f t="shared" si="59"/>
        <v>12.2</v>
      </c>
      <c r="AU108">
        <f t="shared" si="60"/>
        <v>1</v>
      </c>
      <c r="AV108">
        <f t="shared" si="90"/>
        <v>0</v>
      </c>
      <c r="AW108" s="5">
        <f t="shared" si="61"/>
        <v>0</v>
      </c>
      <c r="AX108" s="5">
        <f t="shared" si="91"/>
        <v>8.1967213114753808E-3</v>
      </c>
      <c r="AY108">
        <f t="shared" si="62"/>
        <v>12.2</v>
      </c>
      <c r="AZ108" s="5">
        <f t="shared" si="92"/>
        <v>8.1967213114753808E-3</v>
      </c>
      <c r="BA108" s="5">
        <f t="shared" si="63"/>
        <v>0</v>
      </c>
      <c r="BB108" s="19">
        <v>120</v>
      </c>
      <c r="BC108" s="19">
        <f t="shared" si="93"/>
        <v>180</v>
      </c>
      <c r="BD108">
        <v>12.3</v>
      </c>
      <c r="BE108" s="5">
        <f t="shared" si="94"/>
        <v>1.6260162601626101E-2</v>
      </c>
      <c r="BF108">
        <f t="shared" si="95"/>
        <v>12.3</v>
      </c>
      <c r="BG108">
        <f t="shared" si="96"/>
        <v>0</v>
      </c>
      <c r="BH108">
        <f t="shared" si="64"/>
        <v>0</v>
      </c>
      <c r="BI108">
        <f t="shared" si="65"/>
        <v>0</v>
      </c>
      <c r="BJ108">
        <f t="shared" si="66"/>
        <v>0</v>
      </c>
      <c r="BK108">
        <f t="shared" si="97"/>
        <v>1</v>
      </c>
      <c r="BL108" s="5">
        <f t="shared" si="98"/>
        <v>0.14634146341463419</v>
      </c>
      <c r="BM108" s="5">
        <f t="shared" si="67"/>
        <v>8.1300813008131235E-3</v>
      </c>
      <c r="BN108" s="5">
        <f t="shared" si="68"/>
        <v>8.1300813008131235E-3</v>
      </c>
      <c r="BO108" s="5">
        <f t="shared" si="69"/>
        <v>1.6260162601626101E-2</v>
      </c>
      <c r="BP108" s="5">
        <f t="shared" si="99"/>
        <v>0</v>
      </c>
    </row>
    <row r="109" spans="1:68" hidden="1" x14ac:dyDescent="0.3">
      <c r="A109" t="s">
        <v>51</v>
      </c>
      <c r="B109" t="s">
        <v>155</v>
      </c>
      <c r="C109">
        <v>500</v>
      </c>
      <c r="D109">
        <f t="shared" si="70"/>
        <v>5</v>
      </c>
      <c r="F109">
        <v>602.87012934684697</v>
      </c>
      <c r="G109">
        <f t="shared" si="100"/>
        <v>600</v>
      </c>
      <c r="H109">
        <v>10.6</v>
      </c>
      <c r="I109">
        <v>602.64784097671497</v>
      </c>
      <c r="J109">
        <v>9.3000000000000007</v>
      </c>
      <c r="K109">
        <v>610.48647284507695</v>
      </c>
      <c r="L109">
        <f t="shared" si="71"/>
        <v>600</v>
      </c>
      <c r="M109">
        <v>10.3</v>
      </c>
      <c r="N109">
        <f t="shared" si="72"/>
        <v>10.6</v>
      </c>
      <c r="O109">
        <f t="shared" si="51"/>
        <v>1</v>
      </c>
      <c r="P109">
        <f t="shared" si="73"/>
        <v>0</v>
      </c>
      <c r="Q109">
        <f t="shared" si="52"/>
        <v>0</v>
      </c>
      <c r="R109">
        <f t="shared" si="74"/>
        <v>0</v>
      </c>
      <c r="S109" s="5">
        <f t="shared" si="53"/>
        <v>0</v>
      </c>
      <c r="T109" s="5">
        <f t="shared" si="75"/>
        <v>-0.12264150943396217</v>
      </c>
      <c r="U109" s="5">
        <f t="shared" si="76"/>
        <v>-2.830188679245273E-2</v>
      </c>
      <c r="V109">
        <v>10.8</v>
      </c>
      <c r="W109" s="11">
        <v>600</v>
      </c>
      <c r="X109" s="11">
        <f t="shared" si="77"/>
        <v>600</v>
      </c>
      <c r="Y109">
        <f t="shared" si="54"/>
        <v>10.8</v>
      </c>
      <c r="Z109" s="5">
        <f t="shared" si="78"/>
        <v>0</v>
      </c>
      <c r="AA109" s="5">
        <f t="shared" si="79"/>
        <v>1.8518518518518615E-2</v>
      </c>
      <c r="AB109">
        <f t="shared" si="55"/>
        <v>0</v>
      </c>
      <c r="AC109">
        <f t="shared" si="56"/>
        <v>1</v>
      </c>
      <c r="AD109">
        <f t="shared" si="80"/>
        <v>10.8</v>
      </c>
      <c r="AE109" s="5">
        <f t="shared" si="81"/>
        <v>1.8518518518518615E-2</v>
      </c>
      <c r="AF109" s="5">
        <f t="shared" si="82"/>
        <v>0.13888888888888887</v>
      </c>
      <c r="AG109" s="5">
        <f t="shared" si="83"/>
        <v>0</v>
      </c>
      <c r="AH109" s="5">
        <f t="shared" si="84"/>
        <v>4.6296296296296294E-2</v>
      </c>
      <c r="AI109">
        <f t="shared" si="85"/>
        <v>0</v>
      </c>
      <c r="AJ109">
        <f t="shared" si="86"/>
        <v>0</v>
      </c>
      <c r="AK109">
        <f t="shared" si="87"/>
        <v>0</v>
      </c>
      <c r="AL109">
        <f t="shared" si="88"/>
        <v>1</v>
      </c>
      <c r="AM109">
        <v>60</v>
      </c>
      <c r="AN109">
        <v>10.9</v>
      </c>
      <c r="AO109">
        <v>60</v>
      </c>
      <c r="AP109">
        <v>10.9</v>
      </c>
      <c r="AQ109" s="5">
        <f t="shared" si="57"/>
        <v>-2.8301886792452897E-2</v>
      </c>
      <c r="AR109" s="5">
        <f t="shared" si="58"/>
        <v>-2.8301886792452897E-2</v>
      </c>
      <c r="AS109" t="str">
        <f t="shared" si="89"/>
        <v>Igual</v>
      </c>
      <c r="AT109">
        <f t="shared" si="59"/>
        <v>10.9</v>
      </c>
      <c r="AU109">
        <f t="shared" si="60"/>
        <v>0</v>
      </c>
      <c r="AV109">
        <f t="shared" si="90"/>
        <v>1</v>
      </c>
      <c r="AW109" s="5">
        <f t="shared" si="61"/>
        <v>2.7522935779816578E-2</v>
      </c>
      <c r="AX109" s="5">
        <f t="shared" si="91"/>
        <v>0</v>
      </c>
      <c r="AY109">
        <f t="shared" si="62"/>
        <v>10.9</v>
      </c>
      <c r="AZ109" s="5">
        <f t="shared" si="92"/>
        <v>0</v>
      </c>
      <c r="BA109" s="5">
        <f t="shared" si="63"/>
        <v>9.1743119266054721E-3</v>
      </c>
      <c r="BB109" s="19">
        <v>120</v>
      </c>
      <c r="BC109" s="19">
        <f t="shared" si="93"/>
        <v>180</v>
      </c>
      <c r="BD109">
        <v>11.1</v>
      </c>
      <c r="BE109" s="5">
        <f t="shared" si="94"/>
        <v>1.8018018018017955E-2</v>
      </c>
      <c r="BF109">
        <f t="shared" si="95"/>
        <v>11.1</v>
      </c>
      <c r="BG109">
        <f t="shared" si="96"/>
        <v>0</v>
      </c>
      <c r="BH109">
        <f t="shared" si="64"/>
        <v>0</v>
      </c>
      <c r="BI109">
        <f t="shared" si="65"/>
        <v>0</v>
      </c>
      <c r="BJ109">
        <f t="shared" si="66"/>
        <v>0</v>
      </c>
      <c r="BK109">
        <f t="shared" si="97"/>
        <v>1</v>
      </c>
      <c r="BL109" s="5">
        <f t="shared" si="98"/>
        <v>7.2072072072071974E-2</v>
      </c>
      <c r="BM109" s="5">
        <f t="shared" si="67"/>
        <v>4.504504504504505E-2</v>
      </c>
      <c r="BN109" s="5">
        <f t="shared" si="68"/>
        <v>2.7027027027026931E-2</v>
      </c>
      <c r="BO109" s="5">
        <f t="shared" si="69"/>
        <v>1.8018018018017955E-2</v>
      </c>
      <c r="BP109" s="5">
        <f t="shared" si="99"/>
        <v>0</v>
      </c>
    </row>
    <row r="110" spans="1:68" hidden="1" x14ac:dyDescent="0.3">
      <c r="A110" t="s">
        <v>51</v>
      </c>
      <c r="B110" t="s">
        <v>156</v>
      </c>
      <c r="C110">
        <v>500</v>
      </c>
      <c r="D110">
        <f t="shared" si="70"/>
        <v>10</v>
      </c>
      <c r="F110">
        <v>604.89121198654095</v>
      </c>
      <c r="G110">
        <f t="shared" si="100"/>
        <v>600</v>
      </c>
      <c r="H110">
        <v>13</v>
      </c>
      <c r="I110">
        <v>605.66051101684502</v>
      </c>
      <c r="J110">
        <v>11.5</v>
      </c>
      <c r="K110">
        <v>612.73276424407902</v>
      </c>
      <c r="L110">
        <f t="shared" si="71"/>
        <v>600</v>
      </c>
      <c r="M110">
        <v>9.6999999999999993</v>
      </c>
      <c r="N110">
        <f t="shared" si="72"/>
        <v>13</v>
      </c>
      <c r="O110">
        <f t="shared" si="51"/>
        <v>1</v>
      </c>
      <c r="P110">
        <f t="shared" si="73"/>
        <v>0</v>
      </c>
      <c r="Q110">
        <f t="shared" si="52"/>
        <v>0</v>
      </c>
      <c r="R110">
        <f t="shared" si="74"/>
        <v>0</v>
      </c>
      <c r="S110" s="5">
        <f t="shared" si="53"/>
        <v>0</v>
      </c>
      <c r="T110" s="5">
        <f t="shared" si="75"/>
        <v>-0.11538461538461539</v>
      </c>
      <c r="U110" s="5">
        <f t="shared" si="76"/>
        <v>-0.25384615384615389</v>
      </c>
      <c r="V110">
        <v>13.5</v>
      </c>
      <c r="W110" s="11">
        <v>600</v>
      </c>
      <c r="X110" s="11">
        <f t="shared" si="77"/>
        <v>600</v>
      </c>
      <c r="Y110">
        <f t="shared" si="54"/>
        <v>13.5</v>
      </c>
      <c r="Z110" s="5">
        <f t="shared" si="78"/>
        <v>0</v>
      </c>
      <c r="AA110" s="5">
        <f t="shared" si="79"/>
        <v>3.7037037037037035E-2</v>
      </c>
      <c r="AB110">
        <f t="shared" si="55"/>
        <v>0</v>
      </c>
      <c r="AC110">
        <f t="shared" si="56"/>
        <v>1</v>
      </c>
      <c r="AD110">
        <f t="shared" si="80"/>
        <v>13.5</v>
      </c>
      <c r="AE110" s="5">
        <f t="shared" si="81"/>
        <v>3.7037037037037035E-2</v>
      </c>
      <c r="AF110" s="5">
        <f t="shared" si="82"/>
        <v>0.14814814814814814</v>
      </c>
      <c r="AG110" s="5">
        <f t="shared" si="83"/>
        <v>0</v>
      </c>
      <c r="AH110" s="5">
        <f t="shared" si="84"/>
        <v>0.28148148148148155</v>
      </c>
      <c r="AI110">
        <f t="shared" si="85"/>
        <v>0</v>
      </c>
      <c r="AJ110">
        <f t="shared" si="86"/>
        <v>0</v>
      </c>
      <c r="AK110">
        <f t="shared" si="87"/>
        <v>0</v>
      </c>
      <c r="AL110">
        <f t="shared" si="88"/>
        <v>1</v>
      </c>
      <c r="AM110">
        <v>60</v>
      </c>
      <c r="AN110">
        <v>13.4</v>
      </c>
      <c r="AO110">
        <v>60</v>
      </c>
      <c r="AP110">
        <v>13.5</v>
      </c>
      <c r="AQ110" s="5">
        <f t="shared" si="57"/>
        <v>-3.0769230769230795E-2</v>
      </c>
      <c r="AR110" s="5">
        <f t="shared" si="58"/>
        <v>-3.8461538461538464E-2</v>
      </c>
      <c r="AS110" t="str">
        <f t="shared" si="89"/>
        <v>BiasByGroup</v>
      </c>
      <c r="AT110">
        <f t="shared" si="59"/>
        <v>13.4</v>
      </c>
      <c r="AU110">
        <f t="shared" si="60"/>
        <v>0</v>
      </c>
      <c r="AV110">
        <f t="shared" si="90"/>
        <v>1</v>
      </c>
      <c r="AW110" s="5">
        <f t="shared" si="61"/>
        <v>2.9850746268656744E-2</v>
      </c>
      <c r="AX110" s="5">
        <f t="shared" si="91"/>
        <v>0</v>
      </c>
      <c r="AY110">
        <f t="shared" si="62"/>
        <v>13.5</v>
      </c>
      <c r="AZ110" s="5">
        <f t="shared" si="92"/>
        <v>7.4074074074073808E-3</v>
      </c>
      <c r="BA110" s="5">
        <f t="shared" si="63"/>
        <v>0</v>
      </c>
      <c r="BB110" s="19">
        <v>120</v>
      </c>
      <c r="BC110" s="19">
        <f t="shared" si="93"/>
        <v>180</v>
      </c>
      <c r="BD110">
        <v>13.7</v>
      </c>
      <c r="BE110" s="5">
        <f t="shared" si="94"/>
        <v>2.1897810218978027E-2</v>
      </c>
      <c r="BF110">
        <f t="shared" si="95"/>
        <v>13.7</v>
      </c>
      <c r="BG110">
        <f t="shared" si="96"/>
        <v>0</v>
      </c>
      <c r="BH110">
        <f t="shared" si="64"/>
        <v>0</v>
      </c>
      <c r="BI110">
        <f t="shared" si="65"/>
        <v>0</v>
      </c>
      <c r="BJ110">
        <f t="shared" si="66"/>
        <v>0</v>
      </c>
      <c r="BK110">
        <f t="shared" si="97"/>
        <v>1</v>
      </c>
      <c r="BL110" s="5">
        <f t="shared" si="98"/>
        <v>0.29197080291970806</v>
      </c>
      <c r="BM110" s="5">
        <f t="shared" si="67"/>
        <v>5.1094890510948857E-2</v>
      </c>
      <c r="BN110" s="5">
        <f t="shared" si="68"/>
        <v>1.4598540145985351E-2</v>
      </c>
      <c r="BO110" s="5">
        <f t="shared" si="69"/>
        <v>2.1897810218978027E-2</v>
      </c>
      <c r="BP110" s="5">
        <f t="shared" si="99"/>
        <v>0</v>
      </c>
    </row>
    <row r="111" spans="1:68" hidden="1" x14ac:dyDescent="0.3">
      <c r="A111" t="s">
        <v>51</v>
      </c>
      <c r="B111" t="s">
        <v>157</v>
      </c>
      <c r="C111">
        <v>500</v>
      </c>
      <c r="D111">
        <f t="shared" si="70"/>
        <v>10</v>
      </c>
      <c r="F111">
        <v>604.67559075355496</v>
      </c>
      <c r="G111">
        <f t="shared" si="100"/>
        <v>600</v>
      </c>
      <c r="H111">
        <v>11.1</v>
      </c>
      <c r="I111">
        <v>646.00054478645302</v>
      </c>
      <c r="J111">
        <v>10.9</v>
      </c>
      <c r="K111">
        <v>603.97017145156804</v>
      </c>
      <c r="L111">
        <f t="shared" si="71"/>
        <v>600</v>
      </c>
      <c r="M111">
        <v>9.6</v>
      </c>
      <c r="N111">
        <f t="shared" si="72"/>
        <v>11.1</v>
      </c>
      <c r="O111">
        <f t="shared" si="51"/>
        <v>1</v>
      </c>
      <c r="P111">
        <f t="shared" si="73"/>
        <v>0</v>
      </c>
      <c r="Q111">
        <f t="shared" si="52"/>
        <v>0</v>
      </c>
      <c r="R111">
        <f t="shared" si="74"/>
        <v>0</v>
      </c>
      <c r="S111" s="5">
        <f t="shared" si="53"/>
        <v>0</v>
      </c>
      <c r="T111" s="5">
        <f t="shared" si="75"/>
        <v>-1.8018018018017955E-2</v>
      </c>
      <c r="U111" s="5">
        <f t="shared" si="76"/>
        <v>-0.13513513513513514</v>
      </c>
      <c r="V111">
        <v>11.9</v>
      </c>
      <c r="W111" s="11">
        <v>600</v>
      </c>
      <c r="X111" s="11">
        <f t="shared" si="77"/>
        <v>600</v>
      </c>
      <c r="Y111">
        <f t="shared" si="54"/>
        <v>11.9</v>
      </c>
      <c r="Z111" s="5">
        <f t="shared" si="78"/>
        <v>0</v>
      </c>
      <c r="AA111" s="5">
        <f t="shared" si="79"/>
        <v>6.7226890756302574E-2</v>
      </c>
      <c r="AB111">
        <f t="shared" si="55"/>
        <v>0</v>
      </c>
      <c r="AC111">
        <f t="shared" si="56"/>
        <v>1</v>
      </c>
      <c r="AD111">
        <f t="shared" si="80"/>
        <v>11.9</v>
      </c>
      <c r="AE111" s="5">
        <f t="shared" si="81"/>
        <v>6.7226890756302574E-2</v>
      </c>
      <c r="AF111" s="5">
        <f t="shared" si="82"/>
        <v>8.4033613445378144E-2</v>
      </c>
      <c r="AG111" s="5">
        <f t="shared" si="83"/>
        <v>0</v>
      </c>
      <c r="AH111" s="5">
        <f t="shared" si="84"/>
        <v>0.19327731092436981</v>
      </c>
      <c r="AI111">
        <f t="shared" si="85"/>
        <v>0</v>
      </c>
      <c r="AJ111">
        <f t="shared" si="86"/>
        <v>0</v>
      </c>
      <c r="AK111">
        <f t="shared" si="87"/>
        <v>0</v>
      </c>
      <c r="AL111">
        <f t="shared" si="88"/>
        <v>1</v>
      </c>
      <c r="AM111">
        <v>60</v>
      </c>
      <c r="AN111">
        <v>12.2</v>
      </c>
      <c r="AO111">
        <v>60</v>
      </c>
      <c r="AP111">
        <v>12.1</v>
      </c>
      <c r="AQ111" s="5">
        <f t="shared" si="57"/>
        <v>-9.9099099099099072E-2</v>
      </c>
      <c r="AR111" s="5">
        <f t="shared" si="58"/>
        <v>-9.00900900900901E-2</v>
      </c>
      <c r="AS111" t="str">
        <f t="shared" si="89"/>
        <v>Bias</v>
      </c>
      <c r="AT111">
        <f t="shared" si="59"/>
        <v>12.2</v>
      </c>
      <c r="AU111">
        <f t="shared" si="60"/>
        <v>0</v>
      </c>
      <c r="AV111">
        <f t="shared" si="90"/>
        <v>1</v>
      </c>
      <c r="AW111" s="5">
        <f t="shared" si="61"/>
        <v>9.0163934426229483E-2</v>
      </c>
      <c r="AX111" s="5">
        <f t="shared" si="91"/>
        <v>0</v>
      </c>
      <c r="AY111">
        <f t="shared" si="62"/>
        <v>12.2</v>
      </c>
      <c r="AZ111" s="5">
        <f t="shared" si="92"/>
        <v>0</v>
      </c>
      <c r="BA111" s="5">
        <f t="shared" si="63"/>
        <v>2.4590163934426142E-2</v>
      </c>
      <c r="BB111" s="19">
        <v>120</v>
      </c>
      <c r="BC111" s="19">
        <f t="shared" si="93"/>
        <v>180</v>
      </c>
      <c r="BD111">
        <v>12.4</v>
      </c>
      <c r="BE111" s="5">
        <f t="shared" si="94"/>
        <v>1.6129032258064602E-2</v>
      </c>
      <c r="BF111">
        <f t="shared" si="95"/>
        <v>12.4</v>
      </c>
      <c r="BG111">
        <f t="shared" si="96"/>
        <v>0</v>
      </c>
      <c r="BH111">
        <f t="shared" si="64"/>
        <v>0</v>
      </c>
      <c r="BI111">
        <f t="shared" si="65"/>
        <v>0</v>
      </c>
      <c r="BJ111">
        <f t="shared" si="66"/>
        <v>0</v>
      </c>
      <c r="BK111">
        <f t="shared" si="97"/>
        <v>1</v>
      </c>
      <c r="BL111" s="5">
        <f t="shared" si="98"/>
        <v>0.22580645161290328</v>
      </c>
      <c r="BM111" s="5">
        <f t="shared" si="67"/>
        <v>0.10483870967741941</v>
      </c>
      <c r="BN111" s="5">
        <f t="shared" si="68"/>
        <v>4.0322580645161289E-2</v>
      </c>
      <c r="BO111" s="5">
        <f t="shared" si="69"/>
        <v>1.6129032258064602E-2</v>
      </c>
      <c r="BP111" s="5">
        <f t="shared" si="99"/>
        <v>0</v>
      </c>
    </row>
    <row r="112" spans="1:68" hidden="1" x14ac:dyDescent="0.3">
      <c r="A112" t="s">
        <v>51</v>
      </c>
      <c r="B112" t="s">
        <v>158</v>
      </c>
      <c r="C112">
        <v>500</v>
      </c>
      <c r="D112">
        <f t="shared" si="70"/>
        <v>2</v>
      </c>
      <c r="F112">
        <v>603.65697765350296</v>
      </c>
      <c r="G112">
        <f t="shared" si="100"/>
        <v>600</v>
      </c>
      <c r="H112">
        <v>10.199999999999999</v>
      </c>
      <c r="I112">
        <v>601.11079430580105</v>
      </c>
      <c r="J112">
        <v>10</v>
      </c>
      <c r="K112">
        <v>616.84658145904496</v>
      </c>
      <c r="L112">
        <f t="shared" si="71"/>
        <v>600</v>
      </c>
      <c r="M112">
        <v>10.199999999999999</v>
      </c>
      <c r="N112">
        <f t="shared" si="72"/>
        <v>10.199999999999999</v>
      </c>
      <c r="O112">
        <f t="shared" si="51"/>
        <v>1</v>
      </c>
      <c r="P112">
        <f t="shared" si="73"/>
        <v>0</v>
      </c>
      <c r="Q112">
        <f t="shared" si="52"/>
        <v>0</v>
      </c>
      <c r="R112">
        <f t="shared" si="74"/>
        <v>0</v>
      </c>
      <c r="S112" s="5">
        <f t="shared" si="53"/>
        <v>0</v>
      </c>
      <c r="T112" s="5">
        <f t="shared" si="75"/>
        <v>-1.9607843137254832E-2</v>
      </c>
      <c r="U112" s="5">
        <f t="shared" si="76"/>
        <v>0</v>
      </c>
      <c r="V112">
        <v>10.1</v>
      </c>
      <c r="W112" s="11">
        <v>600</v>
      </c>
      <c r="X112" s="11">
        <f t="shared" si="77"/>
        <v>600</v>
      </c>
      <c r="Y112">
        <f t="shared" si="54"/>
        <v>10.199999999999999</v>
      </c>
      <c r="Z112" s="5">
        <f t="shared" si="78"/>
        <v>9.8039215686274161E-3</v>
      </c>
      <c r="AA112" s="5">
        <f t="shared" si="79"/>
        <v>0</v>
      </c>
      <c r="AB112">
        <f t="shared" si="55"/>
        <v>1</v>
      </c>
      <c r="AC112">
        <f t="shared" si="56"/>
        <v>0</v>
      </c>
      <c r="AD112">
        <f t="shared" si="80"/>
        <v>10.199999999999999</v>
      </c>
      <c r="AE112" s="5">
        <f t="shared" si="81"/>
        <v>0</v>
      </c>
      <c r="AF112" s="5">
        <f t="shared" si="82"/>
        <v>1.9607843137254832E-2</v>
      </c>
      <c r="AG112" s="5">
        <f t="shared" si="83"/>
        <v>9.8039215686274161E-3</v>
      </c>
      <c r="AH112" s="5">
        <f t="shared" si="84"/>
        <v>0</v>
      </c>
      <c r="AI112">
        <f t="shared" si="85"/>
        <v>1</v>
      </c>
      <c r="AJ112">
        <f t="shared" si="86"/>
        <v>0</v>
      </c>
      <c r="AK112">
        <f t="shared" si="87"/>
        <v>1</v>
      </c>
      <c r="AL112">
        <f t="shared" si="88"/>
        <v>0</v>
      </c>
      <c r="AM112">
        <v>60</v>
      </c>
      <c r="AN112">
        <v>10</v>
      </c>
      <c r="AO112">
        <v>60</v>
      </c>
      <c r="AP112">
        <v>10</v>
      </c>
      <c r="AQ112" s="5">
        <f t="shared" si="57"/>
        <v>1.9607843137254832E-2</v>
      </c>
      <c r="AR112" s="5">
        <f t="shared" si="58"/>
        <v>1.9607843137254832E-2</v>
      </c>
      <c r="AS112" t="str">
        <f t="shared" si="89"/>
        <v>Igual</v>
      </c>
      <c r="AT112">
        <f t="shared" si="59"/>
        <v>10.199999999999999</v>
      </c>
      <c r="AU112">
        <f t="shared" si="60"/>
        <v>1</v>
      </c>
      <c r="AV112">
        <f t="shared" si="90"/>
        <v>0</v>
      </c>
      <c r="AW112" s="5">
        <f t="shared" si="61"/>
        <v>0</v>
      </c>
      <c r="AX112" s="5">
        <f t="shared" si="91"/>
        <v>1.9607843137254832E-2</v>
      </c>
      <c r="AY112">
        <f t="shared" si="62"/>
        <v>10.1</v>
      </c>
      <c r="AZ112" s="5">
        <f t="shared" si="92"/>
        <v>9.9009900990098664E-3</v>
      </c>
      <c r="BA112" s="5">
        <f t="shared" si="63"/>
        <v>0</v>
      </c>
      <c r="BB112" s="19">
        <v>120</v>
      </c>
      <c r="BC112" s="19">
        <f t="shared" si="93"/>
        <v>180</v>
      </c>
      <c r="BD112">
        <v>10.199999999999999</v>
      </c>
      <c r="BE112" s="5">
        <f t="shared" si="94"/>
        <v>1.9607843137254832E-2</v>
      </c>
      <c r="BF112">
        <f t="shared" si="95"/>
        <v>10.199999999999999</v>
      </c>
      <c r="BG112">
        <f t="shared" si="96"/>
        <v>1</v>
      </c>
      <c r="BH112">
        <f t="shared" si="64"/>
        <v>1</v>
      </c>
      <c r="BI112">
        <f t="shared" si="65"/>
        <v>0</v>
      </c>
      <c r="BJ112">
        <f t="shared" si="66"/>
        <v>0</v>
      </c>
      <c r="BK112">
        <f t="shared" si="97"/>
        <v>1</v>
      </c>
      <c r="BL112" s="5">
        <f t="shared" si="98"/>
        <v>0</v>
      </c>
      <c r="BM112" s="5">
        <f t="shared" si="67"/>
        <v>0</v>
      </c>
      <c r="BN112" s="5">
        <f t="shared" si="68"/>
        <v>9.8039215686274161E-3</v>
      </c>
      <c r="BO112" s="5">
        <f t="shared" si="69"/>
        <v>1.9607843137254832E-2</v>
      </c>
      <c r="BP112" s="5">
        <f t="shared" si="99"/>
        <v>0</v>
      </c>
    </row>
    <row r="113" spans="1:68" hidden="1" x14ac:dyDescent="0.3">
      <c r="A113" t="s">
        <v>51</v>
      </c>
      <c r="B113" t="s">
        <v>159</v>
      </c>
      <c r="C113">
        <v>500</v>
      </c>
      <c r="D113">
        <f t="shared" si="70"/>
        <v>2</v>
      </c>
      <c r="F113">
        <v>601.270844221115</v>
      </c>
      <c r="G113">
        <f t="shared" si="100"/>
        <v>600</v>
      </c>
      <c r="H113">
        <v>9.3000000000000007</v>
      </c>
      <c r="I113">
        <v>601.04812669754006</v>
      </c>
      <c r="J113">
        <v>8.8000000000000007</v>
      </c>
      <c r="K113">
        <v>611.31823372840802</v>
      </c>
      <c r="L113">
        <f t="shared" si="71"/>
        <v>600</v>
      </c>
      <c r="M113">
        <v>9.3000000000000007</v>
      </c>
      <c r="N113">
        <f t="shared" si="72"/>
        <v>9.3000000000000007</v>
      </c>
      <c r="O113">
        <f t="shared" si="51"/>
        <v>1</v>
      </c>
      <c r="P113">
        <f t="shared" si="73"/>
        <v>0</v>
      </c>
      <c r="Q113">
        <f t="shared" si="52"/>
        <v>0</v>
      </c>
      <c r="R113">
        <f t="shared" si="74"/>
        <v>0</v>
      </c>
      <c r="S113" s="5">
        <f t="shared" si="53"/>
        <v>0</v>
      </c>
      <c r="T113" s="5">
        <f t="shared" si="75"/>
        <v>-5.3763440860215048E-2</v>
      </c>
      <c r="U113" s="5">
        <f t="shared" si="76"/>
        <v>0</v>
      </c>
      <c r="V113">
        <v>9.1</v>
      </c>
      <c r="W113" s="11">
        <v>600</v>
      </c>
      <c r="X113" s="11">
        <f t="shared" si="77"/>
        <v>600</v>
      </c>
      <c r="Y113">
        <f t="shared" si="54"/>
        <v>9.3000000000000007</v>
      </c>
      <c r="Z113" s="5">
        <f t="shared" si="78"/>
        <v>2.1505376344086134E-2</v>
      </c>
      <c r="AA113" s="5">
        <f t="shared" si="79"/>
        <v>0</v>
      </c>
      <c r="AB113">
        <f t="shared" si="55"/>
        <v>1</v>
      </c>
      <c r="AC113">
        <f t="shared" si="56"/>
        <v>0</v>
      </c>
      <c r="AD113">
        <f t="shared" si="80"/>
        <v>9.3000000000000007</v>
      </c>
      <c r="AE113" s="5">
        <f t="shared" si="81"/>
        <v>0</v>
      </c>
      <c r="AF113" s="5">
        <f t="shared" si="82"/>
        <v>5.3763440860215048E-2</v>
      </c>
      <c r="AG113" s="5">
        <f t="shared" si="83"/>
        <v>2.1505376344086134E-2</v>
      </c>
      <c r="AH113" s="5">
        <f t="shared" si="84"/>
        <v>0</v>
      </c>
      <c r="AI113">
        <f t="shared" si="85"/>
        <v>1</v>
      </c>
      <c r="AJ113">
        <f t="shared" si="86"/>
        <v>0</v>
      </c>
      <c r="AK113">
        <f t="shared" si="87"/>
        <v>1</v>
      </c>
      <c r="AL113">
        <f t="shared" si="88"/>
        <v>0</v>
      </c>
      <c r="AM113">
        <v>60</v>
      </c>
      <c r="AN113">
        <v>9</v>
      </c>
      <c r="AO113">
        <v>60</v>
      </c>
      <c r="AP113">
        <v>9.1</v>
      </c>
      <c r="AQ113" s="5">
        <f t="shared" si="57"/>
        <v>3.2258064516129108E-2</v>
      </c>
      <c r="AR113" s="5">
        <f t="shared" si="58"/>
        <v>2.1505376344086134E-2</v>
      </c>
      <c r="AS113" t="str">
        <f t="shared" si="89"/>
        <v>BiasByGroup</v>
      </c>
      <c r="AT113">
        <f t="shared" si="59"/>
        <v>9.3000000000000007</v>
      </c>
      <c r="AU113">
        <f t="shared" si="60"/>
        <v>1</v>
      </c>
      <c r="AV113">
        <f t="shared" si="90"/>
        <v>0</v>
      </c>
      <c r="AW113" s="5">
        <f t="shared" si="61"/>
        <v>0</v>
      </c>
      <c r="AX113" s="5">
        <f t="shared" si="91"/>
        <v>3.2258064516129108E-2</v>
      </c>
      <c r="AY113">
        <f t="shared" si="62"/>
        <v>9.1</v>
      </c>
      <c r="AZ113" s="5">
        <f t="shared" si="92"/>
        <v>1.098901098901095E-2</v>
      </c>
      <c r="BA113" s="5">
        <f t="shared" si="63"/>
        <v>0</v>
      </c>
      <c r="BB113" s="19">
        <v>120</v>
      </c>
      <c r="BC113" s="19">
        <f t="shared" si="93"/>
        <v>180</v>
      </c>
      <c r="BD113">
        <v>9.3000000000000007</v>
      </c>
      <c r="BE113" s="5">
        <f t="shared" si="94"/>
        <v>3.2258064516129108E-2</v>
      </c>
      <c r="BF113">
        <f t="shared" si="95"/>
        <v>9.3000000000000007</v>
      </c>
      <c r="BG113">
        <f t="shared" si="96"/>
        <v>1</v>
      </c>
      <c r="BH113">
        <f t="shared" si="64"/>
        <v>1</v>
      </c>
      <c r="BI113">
        <f t="shared" si="65"/>
        <v>0</v>
      </c>
      <c r="BJ113">
        <f t="shared" si="66"/>
        <v>0</v>
      </c>
      <c r="BK113">
        <f t="shared" si="97"/>
        <v>1</v>
      </c>
      <c r="BL113" s="5">
        <f t="shared" si="98"/>
        <v>0</v>
      </c>
      <c r="BM113" s="5">
        <f t="shared" si="67"/>
        <v>0</v>
      </c>
      <c r="BN113" s="5">
        <f t="shared" si="68"/>
        <v>2.1505376344086134E-2</v>
      </c>
      <c r="BO113" s="5">
        <f t="shared" si="69"/>
        <v>3.2258064516129108E-2</v>
      </c>
      <c r="BP113" s="5">
        <f t="shared" si="99"/>
        <v>0</v>
      </c>
    </row>
    <row r="114" spans="1:68" hidden="1" x14ac:dyDescent="0.3">
      <c r="A114" t="s">
        <v>51</v>
      </c>
      <c r="B114" t="s">
        <v>160</v>
      </c>
      <c r="C114">
        <v>500</v>
      </c>
      <c r="D114">
        <f t="shared" si="70"/>
        <v>5</v>
      </c>
      <c r="F114">
        <v>602.67152214050202</v>
      </c>
      <c r="G114">
        <f t="shared" si="100"/>
        <v>600</v>
      </c>
      <c r="H114">
        <v>12</v>
      </c>
      <c r="I114">
        <v>602.64268517494202</v>
      </c>
      <c r="J114">
        <v>10.1</v>
      </c>
      <c r="K114">
        <v>624.386810064315</v>
      </c>
      <c r="L114">
        <f t="shared" si="71"/>
        <v>600</v>
      </c>
      <c r="M114">
        <v>10.4</v>
      </c>
      <c r="N114">
        <f t="shared" si="72"/>
        <v>12</v>
      </c>
      <c r="O114">
        <f t="shared" si="51"/>
        <v>1</v>
      </c>
      <c r="P114">
        <f t="shared" si="73"/>
        <v>0</v>
      </c>
      <c r="Q114">
        <f t="shared" si="52"/>
        <v>0</v>
      </c>
      <c r="R114">
        <f t="shared" si="74"/>
        <v>0</v>
      </c>
      <c r="S114" s="5">
        <f t="shared" si="53"/>
        <v>0</v>
      </c>
      <c r="T114" s="5">
        <f t="shared" si="75"/>
        <v>-0.15833333333333335</v>
      </c>
      <c r="U114" s="5">
        <f t="shared" si="76"/>
        <v>-0.1333333333333333</v>
      </c>
      <c r="V114">
        <v>12</v>
      </c>
      <c r="W114" s="11">
        <v>600</v>
      </c>
      <c r="X114" s="11">
        <f t="shared" si="77"/>
        <v>600</v>
      </c>
      <c r="Y114">
        <f t="shared" si="54"/>
        <v>12</v>
      </c>
      <c r="Z114" s="5">
        <f t="shared" si="78"/>
        <v>0</v>
      </c>
      <c r="AA114" s="5">
        <f t="shared" si="79"/>
        <v>0</v>
      </c>
      <c r="AB114">
        <f t="shared" si="55"/>
        <v>1</v>
      </c>
      <c r="AC114">
        <f t="shared" si="56"/>
        <v>1</v>
      </c>
      <c r="AD114">
        <f t="shared" si="80"/>
        <v>12</v>
      </c>
      <c r="AE114" s="5">
        <f t="shared" si="81"/>
        <v>0</v>
      </c>
      <c r="AF114" s="5">
        <f t="shared" si="82"/>
        <v>0.15833333333333335</v>
      </c>
      <c r="AG114" s="5">
        <f t="shared" si="83"/>
        <v>0</v>
      </c>
      <c r="AH114" s="5">
        <f t="shared" si="84"/>
        <v>0.1333333333333333</v>
      </c>
      <c r="AI114">
        <f t="shared" si="85"/>
        <v>1</v>
      </c>
      <c r="AJ114">
        <f t="shared" si="86"/>
        <v>0</v>
      </c>
      <c r="AK114">
        <f t="shared" si="87"/>
        <v>0</v>
      </c>
      <c r="AL114">
        <f t="shared" si="88"/>
        <v>1</v>
      </c>
      <c r="AM114">
        <v>60</v>
      </c>
      <c r="AN114">
        <v>11.8</v>
      </c>
      <c r="AO114">
        <v>60</v>
      </c>
      <c r="AP114">
        <v>11.8</v>
      </c>
      <c r="AQ114" s="5">
        <f t="shared" si="57"/>
        <v>1.6666666666666607E-2</v>
      </c>
      <c r="AR114" s="5">
        <f t="shared" si="58"/>
        <v>1.6666666666666607E-2</v>
      </c>
      <c r="AS114" t="str">
        <f t="shared" si="89"/>
        <v>Igual</v>
      </c>
      <c r="AT114">
        <f t="shared" si="59"/>
        <v>12</v>
      </c>
      <c r="AU114">
        <f t="shared" si="60"/>
        <v>1</v>
      </c>
      <c r="AV114">
        <f t="shared" si="90"/>
        <v>0</v>
      </c>
      <c r="AW114" s="5">
        <f t="shared" si="61"/>
        <v>0</v>
      </c>
      <c r="AX114" s="5">
        <f t="shared" si="91"/>
        <v>1.6666666666666607E-2</v>
      </c>
      <c r="AY114">
        <f t="shared" si="62"/>
        <v>12</v>
      </c>
      <c r="AZ114" s="5">
        <f t="shared" si="92"/>
        <v>1.6666666666666607E-2</v>
      </c>
      <c r="BA114" s="5">
        <f t="shared" si="63"/>
        <v>0</v>
      </c>
      <c r="BB114" s="19">
        <v>120</v>
      </c>
      <c r="BC114" s="19">
        <f t="shared" si="93"/>
        <v>180</v>
      </c>
      <c r="BD114">
        <v>12.1</v>
      </c>
      <c r="BE114" s="5">
        <f t="shared" si="94"/>
        <v>2.479338842975198E-2</v>
      </c>
      <c r="BF114">
        <f t="shared" si="95"/>
        <v>12.1</v>
      </c>
      <c r="BG114">
        <f t="shared" si="96"/>
        <v>0</v>
      </c>
      <c r="BH114">
        <f t="shared" si="64"/>
        <v>0</v>
      </c>
      <c r="BI114">
        <f t="shared" si="65"/>
        <v>0</v>
      </c>
      <c r="BJ114">
        <f t="shared" si="66"/>
        <v>0</v>
      </c>
      <c r="BK114">
        <f t="shared" si="97"/>
        <v>1</v>
      </c>
      <c r="BL114" s="5">
        <f t="shared" si="98"/>
        <v>0.14049586776859499</v>
      </c>
      <c r="BM114" s="5">
        <f t="shared" si="67"/>
        <v>8.2644628099173261E-3</v>
      </c>
      <c r="BN114" s="5">
        <f t="shared" si="68"/>
        <v>8.2644628099173261E-3</v>
      </c>
      <c r="BO114" s="5">
        <f t="shared" si="69"/>
        <v>2.479338842975198E-2</v>
      </c>
      <c r="BP114" s="5">
        <f t="shared" si="99"/>
        <v>0</v>
      </c>
    </row>
    <row r="115" spans="1:68" hidden="1" x14ac:dyDescent="0.3">
      <c r="A115" t="s">
        <v>51</v>
      </c>
      <c r="B115" t="s">
        <v>161</v>
      </c>
      <c r="C115">
        <v>500</v>
      </c>
      <c r="D115">
        <f t="shared" si="70"/>
        <v>5</v>
      </c>
      <c r="F115">
        <v>602.66369199752796</v>
      </c>
      <c r="G115">
        <f t="shared" si="100"/>
        <v>600</v>
      </c>
      <c r="H115">
        <v>10.9</v>
      </c>
      <c r="I115">
        <v>602.75477385520901</v>
      </c>
      <c r="J115">
        <v>8.6999999999999993</v>
      </c>
      <c r="K115">
        <v>603.37997579574505</v>
      </c>
      <c r="L115">
        <f t="shared" si="71"/>
        <v>600</v>
      </c>
      <c r="M115">
        <v>10.1</v>
      </c>
      <c r="N115">
        <f t="shared" si="72"/>
        <v>10.9</v>
      </c>
      <c r="O115">
        <f t="shared" si="51"/>
        <v>1</v>
      </c>
      <c r="P115">
        <f t="shared" si="73"/>
        <v>0</v>
      </c>
      <c r="Q115">
        <f t="shared" si="52"/>
        <v>0</v>
      </c>
      <c r="R115">
        <f t="shared" si="74"/>
        <v>0</v>
      </c>
      <c r="S115" s="5">
        <f t="shared" si="53"/>
        <v>0</v>
      </c>
      <c r="T115" s="5">
        <f t="shared" si="75"/>
        <v>-0.2018348623853212</v>
      </c>
      <c r="U115" s="5">
        <f t="shared" si="76"/>
        <v>-7.3394495412844096E-2</v>
      </c>
      <c r="V115">
        <v>10.6</v>
      </c>
      <c r="W115" s="11">
        <v>600</v>
      </c>
      <c r="X115" s="11">
        <f t="shared" si="77"/>
        <v>600</v>
      </c>
      <c r="Y115">
        <f t="shared" si="54"/>
        <v>10.9</v>
      </c>
      <c r="Z115" s="5">
        <f t="shared" si="78"/>
        <v>2.7522935779816578E-2</v>
      </c>
      <c r="AA115" s="5">
        <f t="shared" si="79"/>
        <v>0</v>
      </c>
      <c r="AB115">
        <f t="shared" si="55"/>
        <v>1</v>
      </c>
      <c r="AC115">
        <f t="shared" si="56"/>
        <v>0</v>
      </c>
      <c r="AD115">
        <f t="shared" si="80"/>
        <v>10.9</v>
      </c>
      <c r="AE115" s="5">
        <f t="shared" si="81"/>
        <v>0</v>
      </c>
      <c r="AF115" s="5">
        <f t="shared" si="82"/>
        <v>0.2018348623853212</v>
      </c>
      <c r="AG115" s="5">
        <f t="shared" si="83"/>
        <v>2.7522935779816578E-2</v>
      </c>
      <c r="AH115" s="5">
        <f t="shared" si="84"/>
        <v>7.3394495412844096E-2</v>
      </c>
      <c r="AI115">
        <f t="shared" si="85"/>
        <v>1</v>
      </c>
      <c r="AJ115">
        <f t="shared" si="86"/>
        <v>0</v>
      </c>
      <c r="AK115">
        <f t="shared" si="87"/>
        <v>0</v>
      </c>
      <c r="AL115">
        <f t="shared" si="88"/>
        <v>0</v>
      </c>
      <c r="AM115">
        <v>60</v>
      </c>
      <c r="AN115">
        <v>10.7</v>
      </c>
      <c r="AO115">
        <v>60</v>
      </c>
      <c r="AP115">
        <v>10.7</v>
      </c>
      <c r="AQ115" s="5">
        <f t="shared" si="57"/>
        <v>1.8348623853211107E-2</v>
      </c>
      <c r="AR115" s="5">
        <f t="shared" si="58"/>
        <v>1.8348623853211107E-2</v>
      </c>
      <c r="AS115" t="str">
        <f t="shared" si="89"/>
        <v>Igual</v>
      </c>
      <c r="AT115">
        <f t="shared" si="59"/>
        <v>10.9</v>
      </c>
      <c r="AU115">
        <f t="shared" si="60"/>
        <v>1</v>
      </c>
      <c r="AV115">
        <f t="shared" si="90"/>
        <v>0</v>
      </c>
      <c r="AW115" s="5">
        <f t="shared" si="61"/>
        <v>0</v>
      </c>
      <c r="AX115" s="5">
        <f t="shared" si="91"/>
        <v>1.8348623853211107E-2</v>
      </c>
      <c r="AY115">
        <f t="shared" si="62"/>
        <v>10.7</v>
      </c>
      <c r="AZ115" s="5">
        <f t="shared" si="92"/>
        <v>0</v>
      </c>
      <c r="BA115" s="5">
        <f t="shared" si="63"/>
        <v>9.3457943925233326E-3</v>
      </c>
      <c r="BB115" s="19">
        <v>120</v>
      </c>
      <c r="BC115" s="19">
        <f t="shared" si="93"/>
        <v>180</v>
      </c>
      <c r="BD115">
        <v>11</v>
      </c>
      <c r="BE115" s="5">
        <f t="shared" si="94"/>
        <v>2.7272727272727337E-2</v>
      </c>
      <c r="BF115">
        <f t="shared" si="95"/>
        <v>11</v>
      </c>
      <c r="BG115">
        <f t="shared" si="96"/>
        <v>0</v>
      </c>
      <c r="BH115">
        <f t="shared" si="64"/>
        <v>0</v>
      </c>
      <c r="BI115">
        <f t="shared" si="65"/>
        <v>0</v>
      </c>
      <c r="BJ115">
        <f t="shared" si="66"/>
        <v>0</v>
      </c>
      <c r="BK115">
        <f t="shared" si="97"/>
        <v>1</v>
      </c>
      <c r="BL115" s="5">
        <f t="shared" si="98"/>
        <v>8.1818181818181845E-2</v>
      </c>
      <c r="BM115" s="5">
        <f t="shared" si="67"/>
        <v>9.0909090909090592E-3</v>
      </c>
      <c r="BN115" s="5">
        <f t="shared" si="68"/>
        <v>3.6363636363636397E-2</v>
      </c>
      <c r="BO115" s="5">
        <f t="shared" si="69"/>
        <v>2.7272727272727337E-2</v>
      </c>
      <c r="BP115" s="5">
        <f t="shared" si="99"/>
        <v>0</v>
      </c>
    </row>
    <row r="116" spans="1:68" hidden="1" x14ac:dyDescent="0.3">
      <c r="A116" t="s">
        <v>51</v>
      </c>
      <c r="B116" t="s">
        <v>162</v>
      </c>
      <c r="C116">
        <v>500</v>
      </c>
      <c r="D116">
        <f t="shared" si="70"/>
        <v>10</v>
      </c>
      <c r="F116">
        <v>605.23128867149296</v>
      </c>
      <c r="G116">
        <f t="shared" si="100"/>
        <v>600</v>
      </c>
      <c r="H116">
        <v>13.1</v>
      </c>
      <c r="I116">
        <v>605.16719222068696</v>
      </c>
      <c r="J116">
        <v>12.1</v>
      </c>
      <c r="K116">
        <v>643.52632093429497</v>
      </c>
      <c r="L116">
        <f t="shared" si="71"/>
        <v>600</v>
      </c>
      <c r="M116">
        <v>9.9</v>
      </c>
      <c r="N116">
        <f t="shared" si="72"/>
        <v>13.1</v>
      </c>
      <c r="O116">
        <f t="shared" si="51"/>
        <v>1</v>
      </c>
      <c r="P116">
        <f t="shared" si="73"/>
        <v>0</v>
      </c>
      <c r="Q116">
        <f t="shared" si="52"/>
        <v>0</v>
      </c>
      <c r="R116">
        <f t="shared" si="74"/>
        <v>0</v>
      </c>
      <c r="S116" s="5">
        <f t="shared" si="53"/>
        <v>0</v>
      </c>
      <c r="T116" s="5">
        <f t="shared" si="75"/>
        <v>-7.6335877862595422E-2</v>
      </c>
      <c r="U116" s="5">
        <f t="shared" si="76"/>
        <v>-0.24427480916030531</v>
      </c>
      <c r="V116">
        <v>13.4</v>
      </c>
      <c r="W116" s="11">
        <v>600</v>
      </c>
      <c r="X116" s="11">
        <f t="shared" si="77"/>
        <v>600</v>
      </c>
      <c r="Y116">
        <f t="shared" si="54"/>
        <v>13.4</v>
      </c>
      <c r="Z116" s="5">
        <f t="shared" si="78"/>
        <v>0</v>
      </c>
      <c r="AA116" s="5">
        <f t="shared" si="79"/>
        <v>2.2388059701492588E-2</v>
      </c>
      <c r="AB116">
        <f t="shared" si="55"/>
        <v>0</v>
      </c>
      <c r="AC116">
        <f t="shared" si="56"/>
        <v>1</v>
      </c>
      <c r="AD116">
        <f t="shared" si="80"/>
        <v>13.4</v>
      </c>
      <c r="AE116" s="5">
        <f t="shared" si="81"/>
        <v>2.2388059701492588E-2</v>
      </c>
      <c r="AF116" s="5">
        <f t="shared" si="82"/>
        <v>9.7014925373134372E-2</v>
      </c>
      <c r="AG116" s="5">
        <f t="shared" si="83"/>
        <v>0</v>
      </c>
      <c r="AH116" s="5">
        <f t="shared" si="84"/>
        <v>0.26119402985074625</v>
      </c>
      <c r="AI116">
        <f t="shared" si="85"/>
        <v>0</v>
      </c>
      <c r="AJ116">
        <f t="shared" si="86"/>
        <v>0</v>
      </c>
      <c r="AK116">
        <f t="shared" si="87"/>
        <v>0</v>
      </c>
      <c r="AL116">
        <f t="shared" si="88"/>
        <v>1</v>
      </c>
      <c r="AM116">
        <v>60</v>
      </c>
      <c r="AN116">
        <v>13.5</v>
      </c>
      <c r="AO116">
        <v>60</v>
      </c>
      <c r="AP116">
        <v>13.5</v>
      </c>
      <c r="AQ116" s="5">
        <f t="shared" si="57"/>
        <v>-3.0534351145038195E-2</v>
      </c>
      <c r="AR116" s="5">
        <f t="shared" si="58"/>
        <v>-3.0534351145038195E-2</v>
      </c>
      <c r="AS116" t="str">
        <f t="shared" si="89"/>
        <v>Igual</v>
      </c>
      <c r="AT116">
        <f t="shared" si="59"/>
        <v>13.5</v>
      </c>
      <c r="AU116">
        <f t="shared" si="60"/>
        <v>0</v>
      </c>
      <c r="AV116">
        <f t="shared" si="90"/>
        <v>1</v>
      </c>
      <c r="AW116" s="5">
        <f t="shared" si="61"/>
        <v>2.9629629629629655E-2</v>
      </c>
      <c r="AX116" s="5">
        <f t="shared" si="91"/>
        <v>0</v>
      </c>
      <c r="AY116">
        <f t="shared" si="62"/>
        <v>13.5</v>
      </c>
      <c r="AZ116" s="5">
        <f t="shared" si="92"/>
        <v>0</v>
      </c>
      <c r="BA116" s="5">
        <f t="shared" si="63"/>
        <v>7.4074074074073808E-3</v>
      </c>
      <c r="BB116" s="19">
        <v>120</v>
      </c>
      <c r="BC116" s="19">
        <f t="shared" si="93"/>
        <v>180</v>
      </c>
      <c r="BD116">
        <v>13.8</v>
      </c>
      <c r="BE116" s="5">
        <f t="shared" si="94"/>
        <v>2.173913043478266E-2</v>
      </c>
      <c r="BF116">
        <f t="shared" si="95"/>
        <v>13.8</v>
      </c>
      <c r="BG116">
        <f t="shared" si="96"/>
        <v>0</v>
      </c>
      <c r="BH116">
        <f t="shared" si="64"/>
        <v>0</v>
      </c>
      <c r="BI116">
        <f t="shared" si="65"/>
        <v>0</v>
      </c>
      <c r="BJ116">
        <f t="shared" si="66"/>
        <v>0</v>
      </c>
      <c r="BK116">
        <f t="shared" si="97"/>
        <v>1</v>
      </c>
      <c r="BL116" s="5">
        <f t="shared" si="98"/>
        <v>0.28260869565217395</v>
      </c>
      <c r="BM116" s="5">
        <f t="shared" si="67"/>
        <v>5.0724637681159493E-2</v>
      </c>
      <c r="BN116" s="5">
        <f t="shared" si="68"/>
        <v>2.8985507246376836E-2</v>
      </c>
      <c r="BO116" s="5">
        <f t="shared" si="69"/>
        <v>2.173913043478266E-2</v>
      </c>
      <c r="BP116" s="5">
        <f t="shared" si="99"/>
        <v>0</v>
      </c>
    </row>
    <row r="117" spans="1:68" hidden="1" x14ac:dyDescent="0.3">
      <c r="A117" t="s">
        <v>51</v>
      </c>
      <c r="B117" t="s">
        <v>163</v>
      </c>
      <c r="C117">
        <v>500</v>
      </c>
      <c r="D117">
        <f t="shared" si="70"/>
        <v>10</v>
      </c>
      <c r="F117">
        <v>604.87034201621998</v>
      </c>
      <c r="G117">
        <f t="shared" si="100"/>
        <v>600</v>
      </c>
      <c r="H117">
        <v>11.3</v>
      </c>
      <c r="I117">
        <v>605.07937121391296</v>
      </c>
      <c r="J117">
        <v>6.1</v>
      </c>
      <c r="K117">
        <v>623.716190576553</v>
      </c>
      <c r="L117">
        <f t="shared" si="71"/>
        <v>600</v>
      </c>
      <c r="M117">
        <v>9.6</v>
      </c>
      <c r="N117">
        <f t="shared" si="72"/>
        <v>11.3</v>
      </c>
      <c r="O117">
        <f t="shared" si="51"/>
        <v>1</v>
      </c>
      <c r="P117">
        <f t="shared" si="73"/>
        <v>0</v>
      </c>
      <c r="Q117">
        <f t="shared" si="52"/>
        <v>0</v>
      </c>
      <c r="R117">
        <f t="shared" si="74"/>
        <v>0</v>
      </c>
      <c r="S117" s="5">
        <f t="shared" si="53"/>
        <v>0</v>
      </c>
      <c r="T117" s="5">
        <f t="shared" si="75"/>
        <v>-0.46017699115044253</v>
      </c>
      <c r="U117" s="5">
        <f t="shared" si="76"/>
        <v>-0.15044247787610629</v>
      </c>
      <c r="V117">
        <v>12.1</v>
      </c>
      <c r="W117" s="11">
        <v>600</v>
      </c>
      <c r="X117" s="11">
        <f t="shared" si="77"/>
        <v>600</v>
      </c>
      <c r="Y117">
        <f t="shared" si="54"/>
        <v>12.1</v>
      </c>
      <c r="Z117" s="5">
        <f t="shared" si="78"/>
        <v>0</v>
      </c>
      <c r="AA117" s="5">
        <f t="shared" si="79"/>
        <v>6.6115702479338762E-2</v>
      </c>
      <c r="AB117">
        <f t="shared" si="55"/>
        <v>0</v>
      </c>
      <c r="AC117">
        <f t="shared" si="56"/>
        <v>1</v>
      </c>
      <c r="AD117">
        <f t="shared" si="80"/>
        <v>12.1</v>
      </c>
      <c r="AE117" s="5">
        <f t="shared" si="81"/>
        <v>6.6115702479338762E-2</v>
      </c>
      <c r="AF117" s="5">
        <f t="shared" si="82"/>
        <v>0.49586776859504134</v>
      </c>
      <c r="AG117" s="5">
        <f t="shared" si="83"/>
        <v>0</v>
      </c>
      <c r="AH117" s="5">
        <f t="shared" si="84"/>
        <v>0.20661157024793389</v>
      </c>
      <c r="AI117">
        <f t="shared" si="85"/>
        <v>0</v>
      </c>
      <c r="AJ117">
        <f t="shared" si="86"/>
        <v>0</v>
      </c>
      <c r="AK117">
        <f t="shared" si="87"/>
        <v>0</v>
      </c>
      <c r="AL117">
        <f t="shared" si="88"/>
        <v>1</v>
      </c>
      <c r="AM117">
        <v>60</v>
      </c>
      <c r="AN117">
        <v>12.3</v>
      </c>
      <c r="AO117">
        <v>60</v>
      </c>
      <c r="AP117">
        <v>12.3</v>
      </c>
      <c r="AQ117" s="5">
        <f t="shared" si="57"/>
        <v>-8.8495575221238937E-2</v>
      </c>
      <c r="AR117" s="5">
        <f t="shared" si="58"/>
        <v>-8.8495575221238937E-2</v>
      </c>
      <c r="AS117" t="str">
        <f t="shared" si="89"/>
        <v>Igual</v>
      </c>
      <c r="AT117">
        <f t="shared" si="59"/>
        <v>12.3</v>
      </c>
      <c r="AU117">
        <f t="shared" si="60"/>
        <v>0</v>
      </c>
      <c r="AV117">
        <f t="shared" si="90"/>
        <v>1</v>
      </c>
      <c r="AW117" s="5">
        <f t="shared" si="61"/>
        <v>8.1300813008130079E-2</v>
      </c>
      <c r="AX117" s="5">
        <f t="shared" si="91"/>
        <v>0</v>
      </c>
      <c r="AY117">
        <f t="shared" si="62"/>
        <v>12.3</v>
      </c>
      <c r="AZ117" s="5">
        <f t="shared" si="92"/>
        <v>0</v>
      </c>
      <c r="BA117" s="5">
        <f t="shared" si="63"/>
        <v>1.6260162601626101E-2</v>
      </c>
      <c r="BB117" s="19">
        <v>120</v>
      </c>
      <c r="BC117" s="19">
        <f t="shared" si="93"/>
        <v>180</v>
      </c>
      <c r="BD117">
        <v>12.5</v>
      </c>
      <c r="BE117" s="5">
        <f t="shared" si="94"/>
        <v>1.5999999999999945E-2</v>
      </c>
      <c r="BF117">
        <f t="shared" si="95"/>
        <v>12.5</v>
      </c>
      <c r="BG117">
        <f t="shared" si="96"/>
        <v>0</v>
      </c>
      <c r="BH117">
        <f t="shared" si="64"/>
        <v>0</v>
      </c>
      <c r="BI117">
        <f t="shared" si="65"/>
        <v>0</v>
      </c>
      <c r="BJ117">
        <f t="shared" si="66"/>
        <v>0</v>
      </c>
      <c r="BK117">
        <f t="shared" si="97"/>
        <v>1</v>
      </c>
      <c r="BL117" s="5">
        <f t="shared" si="98"/>
        <v>0.23200000000000004</v>
      </c>
      <c r="BM117" s="5">
        <f t="shared" si="67"/>
        <v>9.5999999999999946E-2</v>
      </c>
      <c r="BN117" s="5">
        <f t="shared" si="68"/>
        <v>3.2000000000000028E-2</v>
      </c>
      <c r="BO117" s="5">
        <f t="shared" si="69"/>
        <v>1.5999999999999945E-2</v>
      </c>
      <c r="BP117" s="5">
        <f t="shared" si="99"/>
        <v>0</v>
      </c>
    </row>
    <row r="118" spans="1:68" hidden="1" x14ac:dyDescent="0.3">
      <c r="A118" t="s">
        <v>51</v>
      </c>
      <c r="B118" t="s">
        <v>164</v>
      </c>
      <c r="C118">
        <v>500</v>
      </c>
      <c r="D118">
        <f t="shared" si="70"/>
        <v>2</v>
      </c>
      <c r="F118">
        <v>601.30321145057599</v>
      </c>
      <c r="G118">
        <f t="shared" si="100"/>
        <v>600</v>
      </c>
      <c r="H118">
        <v>10.3</v>
      </c>
      <c r="I118">
        <v>601.15833377838101</v>
      </c>
      <c r="J118">
        <v>9.6</v>
      </c>
      <c r="K118">
        <v>616.46549987792901</v>
      </c>
      <c r="L118">
        <f t="shared" si="71"/>
        <v>600</v>
      </c>
      <c r="M118">
        <v>10.199999999999999</v>
      </c>
      <c r="N118">
        <f t="shared" si="72"/>
        <v>10.3</v>
      </c>
      <c r="O118">
        <f t="shared" si="51"/>
        <v>1</v>
      </c>
      <c r="P118">
        <f t="shared" si="73"/>
        <v>0</v>
      </c>
      <c r="Q118">
        <f t="shared" si="52"/>
        <v>0</v>
      </c>
      <c r="R118">
        <f t="shared" si="74"/>
        <v>0</v>
      </c>
      <c r="S118" s="5">
        <f t="shared" si="53"/>
        <v>0</v>
      </c>
      <c r="T118" s="5">
        <f t="shared" si="75"/>
        <v>-6.7961165048543784E-2</v>
      </c>
      <c r="U118" s="5">
        <f t="shared" si="76"/>
        <v>-9.7087378640778078E-3</v>
      </c>
      <c r="V118">
        <v>10.199999999999999</v>
      </c>
      <c r="W118" s="11">
        <v>600</v>
      </c>
      <c r="X118" s="11">
        <f t="shared" si="77"/>
        <v>600</v>
      </c>
      <c r="Y118">
        <f t="shared" si="54"/>
        <v>10.3</v>
      </c>
      <c r="Z118" s="5">
        <f t="shared" si="78"/>
        <v>9.7087378640778078E-3</v>
      </c>
      <c r="AA118" s="5">
        <f t="shared" si="79"/>
        <v>0</v>
      </c>
      <c r="AB118">
        <f t="shared" si="55"/>
        <v>1</v>
      </c>
      <c r="AC118">
        <f t="shared" si="56"/>
        <v>0</v>
      </c>
      <c r="AD118">
        <f t="shared" si="80"/>
        <v>10.3</v>
      </c>
      <c r="AE118" s="5">
        <f t="shared" si="81"/>
        <v>0</v>
      </c>
      <c r="AF118" s="5">
        <f t="shared" si="82"/>
        <v>6.7961165048543784E-2</v>
      </c>
      <c r="AG118" s="5">
        <f t="shared" si="83"/>
        <v>9.7087378640778078E-3</v>
      </c>
      <c r="AH118" s="5">
        <f t="shared" si="84"/>
        <v>9.7087378640778078E-3</v>
      </c>
      <c r="AI118">
        <f t="shared" si="85"/>
        <v>1</v>
      </c>
      <c r="AJ118">
        <f t="shared" si="86"/>
        <v>0</v>
      </c>
      <c r="AK118">
        <f t="shared" si="87"/>
        <v>0</v>
      </c>
      <c r="AL118">
        <f t="shared" si="88"/>
        <v>0</v>
      </c>
      <c r="AM118">
        <v>60</v>
      </c>
      <c r="AN118">
        <v>10</v>
      </c>
      <c r="AO118">
        <v>60</v>
      </c>
      <c r="AP118">
        <v>10</v>
      </c>
      <c r="AQ118" s="5">
        <f t="shared" si="57"/>
        <v>2.9126213592233077E-2</v>
      </c>
      <c r="AR118" s="5">
        <f t="shared" si="58"/>
        <v>2.9126213592233077E-2</v>
      </c>
      <c r="AS118" t="str">
        <f t="shared" si="89"/>
        <v>Igual</v>
      </c>
      <c r="AT118">
        <f t="shared" si="59"/>
        <v>10.3</v>
      </c>
      <c r="AU118">
        <f t="shared" si="60"/>
        <v>1</v>
      </c>
      <c r="AV118">
        <f t="shared" si="90"/>
        <v>0</v>
      </c>
      <c r="AW118" s="5">
        <f t="shared" si="61"/>
        <v>0</v>
      </c>
      <c r="AX118" s="5">
        <f t="shared" si="91"/>
        <v>2.9126213592233077E-2</v>
      </c>
      <c r="AY118">
        <f t="shared" si="62"/>
        <v>10.199999999999999</v>
      </c>
      <c r="AZ118" s="5">
        <f t="shared" si="92"/>
        <v>1.9607843137254832E-2</v>
      </c>
      <c r="BA118" s="5">
        <f t="shared" si="63"/>
        <v>0</v>
      </c>
      <c r="BB118" s="19">
        <v>120</v>
      </c>
      <c r="BC118" s="19">
        <f t="shared" si="93"/>
        <v>180</v>
      </c>
      <c r="BD118">
        <v>10.4</v>
      </c>
      <c r="BE118" s="5">
        <f t="shared" si="94"/>
        <v>3.8461538461538491E-2</v>
      </c>
      <c r="BF118">
        <f t="shared" si="95"/>
        <v>10.4</v>
      </c>
      <c r="BG118">
        <f t="shared" si="96"/>
        <v>0</v>
      </c>
      <c r="BH118">
        <f t="shared" si="64"/>
        <v>0</v>
      </c>
      <c r="BI118">
        <f t="shared" si="65"/>
        <v>0</v>
      </c>
      <c r="BJ118">
        <f t="shared" si="66"/>
        <v>0</v>
      </c>
      <c r="BK118">
        <f t="shared" si="97"/>
        <v>1</v>
      </c>
      <c r="BL118" s="5">
        <f t="shared" si="98"/>
        <v>1.9230769230769332E-2</v>
      </c>
      <c r="BM118" s="5">
        <f t="shared" si="67"/>
        <v>9.6153846153845812E-3</v>
      </c>
      <c r="BN118" s="5">
        <f t="shared" si="68"/>
        <v>1.9230769230769332E-2</v>
      </c>
      <c r="BO118" s="5">
        <f t="shared" si="69"/>
        <v>3.8461538461538491E-2</v>
      </c>
      <c r="BP118" s="5">
        <f t="shared" si="99"/>
        <v>0</v>
      </c>
    </row>
    <row r="119" spans="1:68" hidden="1" x14ac:dyDescent="0.3">
      <c r="A119" t="s">
        <v>51</v>
      </c>
      <c r="B119" t="s">
        <v>165</v>
      </c>
      <c r="C119">
        <v>500</v>
      </c>
      <c r="D119">
        <f t="shared" si="70"/>
        <v>2</v>
      </c>
      <c r="F119">
        <v>601.34072756767205</v>
      </c>
      <c r="G119">
        <f t="shared" si="100"/>
        <v>600</v>
      </c>
      <c r="H119">
        <v>9.3000000000000007</v>
      </c>
      <c r="I119">
        <v>601.06616020202603</v>
      </c>
      <c r="J119">
        <v>9</v>
      </c>
      <c r="K119">
        <v>611.38583636283795</v>
      </c>
      <c r="L119">
        <f t="shared" si="71"/>
        <v>600</v>
      </c>
      <c r="M119">
        <v>9.3000000000000007</v>
      </c>
      <c r="N119">
        <f t="shared" si="72"/>
        <v>9.3000000000000007</v>
      </c>
      <c r="O119">
        <f t="shared" si="51"/>
        <v>1</v>
      </c>
      <c r="P119">
        <f t="shared" si="73"/>
        <v>0</v>
      </c>
      <c r="Q119">
        <f t="shared" si="52"/>
        <v>0</v>
      </c>
      <c r="R119">
        <f t="shared" si="74"/>
        <v>0</v>
      </c>
      <c r="S119" s="5">
        <f t="shared" si="53"/>
        <v>0</v>
      </c>
      <c r="T119" s="5">
        <f t="shared" si="75"/>
        <v>-3.2258064516129108E-2</v>
      </c>
      <c r="U119" s="5">
        <f t="shared" si="76"/>
        <v>0</v>
      </c>
      <c r="V119">
        <v>9.1</v>
      </c>
      <c r="W119" s="11">
        <v>600</v>
      </c>
      <c r="X119" s="11">
        <f t="shared" si="77"/>
        <v>600</v>
      </c>
      <c r="Y119">
        <f t="shared" si="54"/>
        <v>9.3000000000000007</v>
      </c>
      <c r="Z119" s="5">
        <f t="shared" si="78"/>
        <v>2.1505376344086134E-2</v>
      </c>
      <c r="AA119" s="5">
        <f t="shared" si="79"/>
        <v>0</v>
      </c>
      <c r="AB119">
        <f t="shared" si="55"/>
        <v>1</v>
      </c>
      <c r="AC119">
        <f t="shared" si="56"/>
        <v>0</v>
      </c>
      <c r="AD119">
        <f t="shared" si="80"/>
        <v>9.3000000000000007</v>
      </c>
      <c r="AE119" s="5">
        <f t="shared" si="81"/>
        <v>0</v>
      </c>
      <c r="AF119" s="5">
        <f t="shared" si="82"/>
        <v>3.2258064516129108E-2</v>
      </c>
      <c r="AG119" s="5">
        <f t="shared" si="83"/>
        <v>2.1505376344086134E-2</v>
      </c>
      <c r="AH119" s="5">
        <f t="shared" si="84"/>
        <v>0</v>
      </c>
      <c r="AI119">
        <f t="shared" si="85"/>
        <v>1</v>
      </c>
      <c r="AJ119">
        <f t="shared" si="86"/>
        <v>0</v>
      </c>
      <c r="AK119">
        <f t="shared" si="87"/>
        <v>1</v>
      </c>
      <c r="AL119">
        <f t="shared" si="88"/>
        <v>0</v>
      </c>
      <c r="AM119">
        <v>60</v>
      </c>
      <c r="AN119">
        <v>9.1</v>
      </c>
      <c r="AO119">
        <v>60</v>
      </c>
      <c r="AP119">
        <v>9.1</v>
      </c>
      <c r="AQ119" s="5">
        <f t="shared" si="57"/>
        <v>2.1505376344086134E-2</v>
      </c>
      <c r="AR119" s="5">
        <f t="shared" si="58"/>
        <v>2.1505376344086134E-2</v>
      </c>
      <c r="AS119" t="str">
        <f t="shared" si="89"/>
        <v>Igual</v>
      </c>
      <c r="AT119">
        <f t="shared" si="59"/>
        <v>9.3000000000000007</v>
      </c>
      <c r="AU119">
        <f t="shared" si="60"/>
        <v>1</v>
      </c>
      <c r="AV119">
        <f t="shared" si="90"/>
        <v>0</v>
      </c>
      <c r="AW119" s="5">
        <f t="shared" si="61"/>
        <v>0</v>
      </c>
      <c r="AX119" s="5">
        <f t="shared" si="91"/>
        <v>2.1505376344086134E-2</v>
      </c>
      <c r="AY119">
        <f t="shared" si="62"/>
        <v>9.1</v>
      </c>
      <c r="AZ119" s="5">
        <f t="shared" si="92"/>
        <v>0</v>
      </c>
      <c r="BA119" s="5">
        <f t="shared" si="63"/>
        <v>0</v>
      </c>
      <c r="BB119" s="19">
        <v>120</v>
      </c>
      <c r="BC119" s="19">
        <f t="shared" si="93"/>
        <v>180</v>
      </c>
      <c r="BD119">
        <v>9.4</v>
      </c>
      <c r="BE119" s="5">
        <f t="shared" si="94"/>
        <v>3.191489361702135E-2</v>
      </c>
      <c r="BF119">
        <f t="shared" si="95"/>
        <v>9.4</v>
      </c>
      <c r="BG119">
        <f t="shared" si="96"/>
        <v>0</v>
      </c>
      <c r="BH119">
        <f t="shared" si="64"/>
        <v>0</v>
      </c>
      <c r="BI119">
        <f t="shared" si="65"/>
        <v>0</v>
      </c>
      <c r="BJ119">
        <f t="shared" si="66"/>
        <v>0</v>
      </c>
      <c r="BK119">
        <f t="shared" si="97"/>
        <v>1</v>
      </c>
      <c r="BL119" s="5">
        <f t="shared" si="98"/>
        <v>1.0638297872340387E-2</v>
      </c>
      <c r="BM119" s="5">
        <f t="shared" si="67"/>
        <v>1.0638297872340387E-2</v>
      </c>
      <c r="BN119" s="5">
        <f t="shared" si="68"/>
        <v>3.191489361702135E-2</v>
      </c>
      <c r="BO119" s="5">
        <f t="shared" si="69"/>
        <v>3.191489361702135E-2</v>
      </c>
      <c r="BP119" s="5">
        <f t="shared" si="99"/>
        <v>0</v>
      </c>
    </row>
    <row r="120" spans="1:68" hidden="1" x14ac:dyDescent="0.3">
      <c r="A120" t="s">
        <v>51</v>
      </c>
      <c r="B120" t="s">
        <v>166</v>
      </c>
      <c r="C120">
        <v>500</v>
      </c>
      <c r="D120">
        <f t="shared" si="70"/>
        <v>5</v>
      </c>
      <c r="F120">
        <v>602.73128628730694</v>
      </c>
      <c r="G120">
        <f t="shared" si="100"/>
        <v>600</v>
      </c>
      <c r="H120">
        <v>12.2</v>
      </c>
      <c r="I120">
        <v>626.00965070724396</v>
      </c>
      <c r="J120">
        <v>10.1</v>
      </c>
      <c r="K120">
        <v>619.19880199432305</v>
      </c>
      <c r="L120">
        <f t="shared" si="71"/>
        <v>600</v>
      </c>
      <c r="M120">
        <v>10.5</v>
      </c>
      <c r="N120">
        <f t="shared" si="72"/>
        <v>12.2</v>
      </c>
      <c r="O120">
        <f t="shared" si="51"/>
        <v>1</v>
      </c>
      <c r="P120">
        <f t="shared" si="73"/>
        <v>0</v>
      </c>
      <c r="Q120">
        <f t="shared" si="52"/>
        <v>0</v>
      </c>
      <c r="R120">
        <f t="shared" si="74"/>
        <v>0</v>
      </c>
      <c r="S120" s="5">
        <f t="shared" si="53"/>
        <v>0</v>
      </c>
      <c r="T120" s="5">
        <f t="shared" si="75"/>
        <v>-0.17213114754098358</v>
      </c>
      <c r="U120" s="5">
        <f t="shared" si="76"/>
        <v>-0.13934426229508193</v>
      </c>
      <c r="V120">
        <v>12</v>
      </c>
      <c r="W120" s="11">
        <v>600</v>
      </c>
      <c r="X120" s="11">
        <f t="shared" si="77"/>
        <v>600</v>
      </c>
      <c r="Y120">
        <f t="shared" si="54"/>
        <v>12.2</v>
      </c>
      <c r="Z120" s="5">
        <f t="shared" si="78"/>
        <v>1.6393442622950762E-2</v>
      </c>
      <c r="AA120" s="5">
        <f t="shared" si="79"/>
        <v>0</v>
      </c>
      <c r="AB120">
        <f t="shared" si="55"/>
        <v>1</v>
      </c>
      <c r="AC120">
        <f t="shared" si="56"/>
        <v>0</v>
      </c>
      <c r="AD120">
        <f t="shared" si="80"/>
        <v>12.2</v>
      </c>
      <c r="AE120" s="5">
        <f t="shared" si="81"/>
        <v>0</v>
      </c>
      <c r="AF120" s="5">
        <f t="shared" si="82"/>
        <v>0.17213114754098358</v>
      </c>
      <c r="AG120" s="5">
        <f t="shared" si="83"/>
        <v>1.6393442622950762E-2</v>
      </c>
      <c r="AH120" s="5">
        <f t="shared" si="84"/>
        <v>0.13934426229508193</v>
      </c>
      <c r="AI120">
        <f t="shared" si="85"/>
        <v>1</v>
      </c>
      <c r="AJ120">
        <f t="shared" si="86"/>
        <v>0</v>
      </c>
      <c r="AK120">
        <f t="shared" si="87"/>
        <v>0</v>
      </c>
      <c r="AL120">
        <f t="shared" si="88"/>
        <v>0</v>
      </c>
      <c r="AM120">
        <v>60</v>
      </c>
      <c r="AN120">
        <v>12</v>
      </c>
      <c r="AO120">
        <v>60</v>
      </c>
      <c r="AP120">
        <v>12.1</v>
      </c>
      <c r="AQ120" s="5">
        <f t="shared" si="57"/>
        <v>1.6393442622950762E-2</v>
      </c>
      <c r="AR120" s="5">
        <f t="shared" si="58"/>
        <v>8.1967213114753808E-3</v>
      </c>
      <c r="AS120" t="str">
        <f t="shared" si="89"/>
        <v>BiasByGroup</v>
      </c>
      <c r="AT120">
        <f t="shared" si="59"/>
        <v>12.2</v>
      </c>
      <c r="AU120">
        <f t="shared" si="60"/>
        <v>1</v>
      </c>
      <c r="AV120">
        <f t="shared" si="90"/>
        <v>0</v>
      </c>
      <c r="AW120" s="5">
        <f t="shared" si="61"/>
        <v>0</v>
      </c>
      <c r="AX120" s="5">
        <f t="shared" si="91"/>
        <v>1.6393442622950762E-2</v>
      </c>
      <c r="AY120">
        <f t="shared" si="62"/>
        <v>12</v>
      </c>
      <c r="AZ120" s="5">
        <f t="shared" si="92"/>
        <v>0</v>
      </c>
      <c r="BA120" s="5">
        <f t="shared" si="63"/>
        <v>0</v>
      </c>
      <c r="BB120" s="19">
        <v>120</v>
      </c>
      <c r="BC120" s="19">
        <f t="shared" si="93"/>
        <v>180</v>
      </c>
      <c r="BD120">
        <v>12.3</v>
      </c>
      <c r="BE120" s="5">
        <f t="shared" si="94"/>
        <v>2.4390243902439081E-2</v>
      </c>
      <c r="BF120">
        <f t="shared" si="95"/>
        <v>12.3</v>
      </c>
      <c r="BG120">
        <f t="shared" si="96"/>
        <v>0</v>
      </c>
      <c r="BH120">
        <f t="shared" si="64"/>
        <v>0</v>
      </c>
      <c r="BI120">
        <f t="shared" si="65"/>
        <v>0</v>
      </c>
      <c r="BJ120">
        <f t="shared" si="66"/>
        <v>0</v>
      </c>
      <c r="BK120">
        <f t="shared" si="97"/>
        <v>1</v>
      </c>
      <c r="BL120" s="5">
        <f t="shared" si="98"/>
        <v>0.14634146341463419</v>
      </c>
      <c r="BM120" s="5">
        <f t="shared" si="67"/>
        <v>8.1300813008131235E-3</v>
      </c>
      <c r="BN120" s="5">
        <f t="shared" si="68"/>
        <v>2.4390243902439081E-2</v>
      </c>
      <c r="BO120" s="5">
        <f t="shared" si="69"/>
        <v>2.4390243902439081E-2</v>
      </c>
      <c r="BP120" s="5">
        <f t="shared" si="99"/>
        <v>0</v>
      </c>
    </row>
    <row r="121" spans="1:68" hidden="1" x14ac:dyDescent="0.3">
      <c r="A121" t="s">
        <v>51</v>
      </c>
      <c r="B121" t="s">
        <v>167</v>
      </c>
      <c r="C121">
        <v>500</v>
      </c>
      <c r="D121">
        <f t="shared" si="70"/>
        <v>5</v>
      </c>
      <c r="F121">
        <v>603.02183604240395</v>
      </c>
      <c r="G121">
        <f t="shared" si="100"/>
        <v>600</v>
      </c>
      <c r="H121">
        <v>10.4</v>
      </c>
      <c r="I121">
        <v>602.73093032836903</v>
      </c>
      <c r="J121">
        <v>6.4</v>
      </c>
      <c r="K121">
        <v>618.29187083244301</v>
      </c>
      <c r="L121">
        <f t="shared" si="71"/>
        <v>600</v>
      </c>
      <c r="M121">
        <v>10.3</v>
      </c>
      <c r="N121">
        <f t="shared" si="72"/>
        <v>10.4</v>
      </c>
      <c r="O121">
        <f t="shared" si="51"/>
        <v>1</v>
      </c>
      <c r="P121">
        <f t="shared" si="73"/>
        <v>0</v>
      </c>
      <c r="Q121">
        <f t="shared" si="52"/>
        <v>0</v>
      </c>
      <c r="R121">
        <f t="shared" si="74"/>
        <v>0</v>
      </c>
      <c r="S121" s="5">
        <f t="shared" si="53"/>
        <v>0</v>
      </c>
      <c r="T121" s="5">
        <f t="shared" si="75"/>
        <v>-0.38461538461538458</v>
      </c>
      <c r="U121" s="5">
        <f t="shared" si="76"/>
        <v>-9.6153846153845812E-3</v>
      </c>
      <c r="V121">
        <v>10.5</v>
      </c>
      <c r="W121" s="11">
        <v>600</v>
      </c>
      <c r="X121" s="11">
        <f t="shared" si="77"/>
        <v>600</v>
      </c>
      <c r="Y121">
        <f t="shared" si="54"/>
        <v>10.5</v>
      </c>
      <c r="Z121" s="5">
        <f t="shared" si="78"/>
        <v>0</v>
      </c>
      <c r="AA121" s="5">
        <f t="shared" si="79"/>
        <v>9.52380952380949E-3</v>
      </c>
      <c r="AB121">
        <f t="shared" si="55"/>
        <v>0</v>
      </c>
      <c r="AC121">
        <f t="shared" si="56"/>
        <v>1</v>
      </c>
      <c r="AD121">
        <f t="shared" si="80"/>
        <v>10.5</v>
      </c>
      <c r="AE121" s="5">
        <f t="shared" si="81"/>
        <v>9.52380952380949E-3</v>
      </c>
      <c r="AF121" s="5">
        <f t="shared" si="82"/>
        <v>0.39047619047619042</v>
      </c>
      <c r="AG121" s="5">
        <f t="shared" si="83"/>
        <v>0</v>
      </c>
      <c r="AH121" s="5">
        <f t="shared" si="84"/>
        <v>1.904761904761898E-2</v>
      </c>
      <c r="AI121">
        <f t="shared" si="85"/>
        <v>0</v>
      </c>
      <c r="AJ121">
        <f t="shared" si="86"/>
        <v>0</v>
      </c>
      <c r="AK121">
        <f t="shared" si="87"/>
        <v>0</v>
      </c>
      <c r="AL121">
        <f t="shared" si="88"/>
        <v>1</v>
      </c>
      <c r="AM121">
        <v>60</v>
      </c>
      <c r="AN121">
        <v>10.9</v>
      </c>
      <c r="AO121">
        <v>60</v>
      </c>
      <c r="AP121">
        <v>10.8</v>
      </c>
      <c r="AQ121" s="5">
        <f t="shared" si="57"/>
        <v>-4.8076923076923073E-2</v>
      </c>
      <c r="AR121" s="5">
        <f t="shared" si="58"/>
        <v>-3.8461538461538491E-2</v>
      </c>
      <c r="AS121" t="str">
        <f t="shared" si="89"/>
        <v>Bias</v>
      </c>
      <c r="AT121">
        <f t="shared" si="59"/>
        <v>10.9</v>
      </c>
      <c r="AU121">
        <f t="shared" si="60"/>
        <v>0</v>
      </c>
      <c r="AV121">
        <f t="shared" si="90"/>
        <v>1</v>
      </c>
      <c r="AW121" s="5">
        <f t="shared" si="61"/>
        <v>4.5871559633027519E-2</v>
      </c>
      <c r="AX121" s="5">
        <f t="shared" si="91"/>
        <v>0</v>
      </c>
      <c r="AY121">
        <f t="shared" si="62"/>
        <v>10.9</v>
      </c>
      <c r="AZ121" s="5">
        <f t="shared" si="92"/>
        <v>0</v>
      </c>
      <c r="BA121" s="5">
        <f t="shared" si="63"/>
        <v>3.6697247706422048E-2</v>
      </c>
      <c r="BB121" s="19">
        <v>120</v>
      </c>
      <c r="BC121" s="19">
        <f t="shared" si="93"/>
        <v>180</v>
      </c>
      <c r="BD121">
        <v>11.1</v>
      </c>
      <c r="BE121" s="5">
        <f t="shared" si="94"/>
        <v>1.8018018018017955E-2</v>
      </c>
      <c r="BF121">
        <f t="shared" si="95"/>
        <v>11.1</v>
      </c>
      <c r="BG121">
        <f t="shared" si="96"/>
        <v>0</v>
      </c>
      <c r="BH121">
        <f t="shared" si="64"/>
        <v>0</v>
      </c>
      <c r="BI121">
        <f t="shared" si="65"/>
        <v>0</v>
      </c>
      <c r="BJ121">
        <f t="shared" si="66"/>
        <v>0</v>
      </c>
      <c r="BK121">
        <f t="shared" si="97"/>
        <v>1</v>
      </c>
      <c r="BL121" s="5">
        <f t="shared" si="98"/>
        <v>7.2072072072071974E-2</v>
      </c>
      <c r="BM121" s="5">
        <f t="shared" si="67"/>
        <v>6.3063063063063002E-2</v>
      </c>
      <c r="BN121" s="5">
        <f t="shared" si="68"/>
        <v>5.4054054054054022E-2</v>
      </c>
      <c r="BO121" s="5">
        <f t="shared" si="69"/>
        <v>1.8018018018017955E-2</v>
      </c>
      <c r="BP121" s="5">
        <f t="shared" si="99"/>
        <v>0</v>
      </c>
    </row>
    <row r="122" spans="1:68" x14ac:dyDescent="0.3">
      <c r="A122" t="s">
        <v>52</v>
      </c>
      <c r="B122" t="s">
        <v>20</v>
      </c>
      <c r="C122">
        <v>500</v>
      </c>
      <c r="D122">
        <f t="shared" si="70"/>
        <v>10</v>
      </c>
      <c r="E122" t="s">
        <v>321</v>
      </c>
      <c r="F122">
        <v>605.37285828590302</v>
      </c>
      <c r="G122">
        <f t="shared" si="100"/>
        <v>600</v>
      </c>
      <c r="H122">
        <v>108.7</v>
      </c>
      <c r="I122">
        <v>604.62439560890198</v>
      </c>
      <c r="J122">
        <v>32.700000000000003</v>
      </c>
      <c r="K122">
        <v>614.53297996520996</v>
      </c>
      <c r="L122">
        <f t="shared" si="71"/>
        <v>600</v>
      </c>
      <c r="M122">
        <v>85.2</v>
      </c>
      <c r="N122">
        <f t="shared" si="72"/>
        <v>108.7</v>
      </c>
      <c r="O122">
        <f t="shared" si="51"/>
        <v>1</v>
      </c>
      <c r="P122">
        <f t="shared" si="73"/>
        <v>0</v>
      </c>
      <c r="Q122">
        <f t="shared" si="52"/>
        <v>0</v>
      </c>
      <c r="R122">
        <f t="shared" si="74"/>
        <v>0</v>
      </c>
      <c r="S122" s="5">
        <f t="shared" si="53"/>
        <v>0</v>
      </c>
      <c r="T122" s="5">
        <f t="shared" si="75"/>
        <v>-0.69917203311867526</v>
      </c>
      <c r="U122" s="5">
        <f t="shared" si="76"/>
        <v>-0.21619135234590617</v>
      </c>
      <c r="V122">
        <v>266.7</v>
      </c>
      <c r="W122" s="11">
        <v>600</v>
      </c>
      <c r="X122" s="11">
        <f t="shared" si="77"/>
        <v>600</v>
      </c>
      <c r="Y122">
        <f t="shared" si="54"/>
        <v>266.7</v>
      </c>
      <c r="Z122" s="5">
        <f t="shared" si="78"/>
        <v>0</v>
      </c>
      <c r="AA122" s="5">
        <f t="shared" si="79"/>
        <v>0.5924259467566555</v>
      </c>
      <c r="AB122">
        <f t="shared" si="55"/>
        <v>0</v>
      </c>
      <c r="AC122">
        <f t="shared" si="56"/>
        <v>1</v>
      </c>
      <c r="AD122">
        <f t="shared" si="80"/>
        <v>266.7</v>
      </c>
      <c r="AE122" s="5">
        <f t="shared" si="81"/>
        <v>0.5924259467566555</v>
      </c>
      <c r="AF122" s="5">
        <f t="shared" si="82"/>
        <v>0.87739032620922386</v>
      </c>
      <c r="AG122" s="5">
        <f t="shared" si="83"/>
        <v>0</v>
      </c>
      <c r="AH122" s="5">
        <f t="shared" si="84"/>
        <v>0.68053993250843647</v>
      </c>
      <c r="AI122">
        <f t="shared" si="85"/>
        <v>0</v>
      </c>
      <c r="AJ122">
        <f t="shared" si="86"/>
        <v>0</v>
      </c>
      <c r="AK122">
        <f t="shared" si="87"/>
        <v>0</v>
      </c>
      <c r="AL122">
        <f t="shared" si="88"/>
        <v>1</v>
      </c>
      <c r="AM122">
        <v>60</v>
      </c>
      <c r="AN122">
        <v>473.8</v>
      </c>
      <c r="AO122">
        <v>60</v>
      </c>
      <c r="AP122">
        <v>464.8</v>
      </c>
      <c r="AQ122" s="5">
        <f t="shared" si="57"/>
        <v>-3.3587856485740573</v>
      </c>
      <c r="AR122" s="5">
        <f t="shared" si="58"/>
        <v>-3.2759889604415826</v>
      </c>
      <c r="AS122" t="str">
        <f t="shared" si="89"/>
        <v>Bias</v>
      </c>
      <c r="AT122">
        <f t="shared" si="59"/>
        <v>473.8</v>
      </c>
      <c r="AU122">
        <f t="shared" si="60"/>
        <v>0</v>
      </c>
      <c r="AV122">
        <f t="shared" si="90"/>
        <v>1</v>
      </c>
      <c r="AW122" s="5">
        <f t="shared" si="61"/>
        <v>0.77057830308146902</v>
      </c>
      <c r="AX122" s="5">
        <f t="shared" si="91"/>
        <v>0</v>
      </c>
      <c r="AY122">
        <f t="shared" si="62"/>
        <v>473.8</v>
      </c>
      <c r="AZ122" s="5">
        <f t="shared" si="92"/>
        <v>0</v>
      </c>
      <c r="BA122" s="5">
        <f t="shared" si="63"/>
        <v>0.43710426340227948</v>
      </c>
      <c r="BB122" s="19">
        <v>120</v>
      </c>
      <c r="BC122" s="19">
        <f t="shared" si="93"/>
        <v>180</v>
      </c>
      <c r="BD122">
        <v>482.6</v>
      </c>
      <c r="BE122" s="5">
        <f t="shared" si="94"/>
        <v>1.8234562784915066E-2</v>
      </c>
      <c r="BF122">
        <f t="shared" si="95"/>
        <v>482.6</v>
      </c>
      <c r="BG122">
        <f t="shared" si="96"/>
        <v>0</v>
      </c>
      <c r="BH122">
        <f t="shared" si="64"/>
        <v>0</v>
      </c>
      <c r="BI122">
        <f t="shared" si="65"/>
        <v>0</v>
      </c>
      <c r="BJ122">
        <f t="shared" si="66"/>
        <v>0</v>
      </c>
      <c r="BK122">
        <f t="shared" si="97"/>
        <v>1</v>
      </c>
      <c r="BL122" s="5">
        <f t="shared" si="98"/>
        <v>0.82345627849150438</v>
      </c>
      <c r="BM122" s="5">
        <f t="shared" si="67"/>
        <v>0.77476170741815176</v>
      </c>
      <c r="BN122" s="5">
        <f t="shared" si="68"/>
        <v>0.44736842105263164</v>
      </c>
      <c r="BO122" s="5">
        <f t="shared" si="69"/>
        <v>1.8234562784915066E-2</v>
      </c>
      <c r="BP122" s="5">
        <f t="shared" si="99"/>
        <v>0</v>
      </c>
    </row>
    <row r="123" spans="1:68" x14ac:dyDescent="0.3">
      <c r="A123" t="s">
        <v>52</v>
      </c>
      <c r="B123" t="s">
        <v>21</v>
      </c>
      <c r="C123">
        <v>500</v>
      </c>
      <c r="D123">
        <f t="shared" si="70"/>
        <v>10</v>
      </c>
      <c r="E123" t="s">
        <v>321</v>
      </c>
      <c r="F123">
        <v>604.58983874320904</v>
      </c>
      <c r="G123">
        <f t="shared" si="100"/>
        <v>600</v>
      </c>
      <c r="H123">
        <v>139</v>
      </c>
      <c r="I123">
        <v>604.92316102981499</v>
      </c>
      <c r="J123">
        <v>0.3</v>
      </c>
      <c r="K123">
        <v>605.02673840522698</v>
      </c>
      <c r="L123">
        <f t="shared" si="71"/>
        <v>600</v>
      </c>
      <c r="M123">
        <v>35.700000000000003</v>
      </c>
      <c r="N123">
        <f t="shared" si="72"/>
        <v>139</v>
      </c>
      <c r="O123">
        <f t="shared" si="51"/>
        <v>1</v>
      </c>
      <c r="P123">
        <f t="shared" si="73"/>
        <v>0</v>
      </c>
      <c r="Q123">
        <f t="shared" si="52"/>
        <v>0</v>
      </c>
      <c r="R123">
        <f t="shared" si="74"/>
        <v>0</v>
      </c>
      <c r="S123" s="5">
        <f t="shared" si="53"/>
        <v>0</v>
      </c>
      <c r="T123" s="5">
        <f t="shared" si="75"/>
        <v>-0.99784172661870496</v>
      </c>
      <c r="U123" s="5">
        <f t="shared" si="76"/>
        <v>-0.7431654676258993</v>
      </c>
      <c r="V123">
        <v>245.5</v>
      </c>
      <c r="W123" s="11">
        <v>600</v>
      </c>
      <c r="X123" s="11">
        <f t="shared" si="77"/>
        <v>600</v>
      </c>
      <c r="Y123">
        <f t="shared" si="54"/>
        <v>245.5</v>
      </c>
      <c r="Z123" s="5">
        <f t="shared" si="78"/>
        <v>0</v>
      </c>
      <c r="AA123" s="5">
        <f t="shared" si="79"/>
        <v>0.43380855397148677</v>
      </c>
      <c r="AB123">
        <f t="shared" si="55"/>
        <v>0</v>
      </c>
      <c r="AC123">
        <f t="shared" si="56"/>
        <v>1</v>
      </c>
      <c r="AD123">
        <f t="shared" si="80"/>
        <v>245.5</v>
      </c>
      <c r="AE123" s="5">
        <f t="shared" si="81"/>
        <v>0.43380855397148677</v>
      </c>
      <c r="AF123" s="5">
        <f t="shared" si="82"/>
        <v>0.99877800407331974</v>
      </c>
      <c r="AG123" s="5">
        <f t="shared" si="83"/>
        <v>0</v>
      </c>
      <c r="AH123" s="5">
        <f t="shared" si="84"/>
        <v>0.85458248472505094</v>
      </c>
      <c r="AI123">
        <f t="shared" si="85"/>
        <v>0</v>
      </c>
      <c r="AJ123">
        <f t="shared" si="86"/>
        <v>0</v>
      </c>
      <c r="AK123">
        <f t="shared" si="87"/>
        <v>0</v>
      </c>
      <c r="AL123">
        <f t="shared" si="88"/>
        <v>1</v>
      </c>
      <c r="AM123">
        <v>60</v>
      </c>
      <c r="AN123">
        <v>314.8</v>
      </c>
      <c r="AO123">
        <v>60</v>
      </c>
      <c r="AP123">
        <v>307.3</v>
      </c>
      <c r="AQ123" s="5">
        <f t="shared" si="57"/>
        <v>-1.2647482014388489</v>
      </c>
      <c r="AR123" s="5">
        <f t="shared" si="58"/>
        <v>-1.2107913669064749</v>
      </c>
      <c r="AS123" t="str">
        <f t="shared" si="89"/>
        <v>Bias</v>
      </c>
      <c r="AT123">
        <f t="shared" si="59"/>
        <v>314.8</v>
      </c>
      <c r="AU123">
        <f t="shared" si="60"/>
        <v>0</v>
      </c>
      <c r="AV123">
        <f t="shared" si="90"/>
        <v>1</v>
      </c>
      <c r="AW123" s="5">
        <f t="shared" si="61"/>
        <v>0.55844980940279543</v>
      </c>
      <c r="AX123" s="5">
        <f t="shared" si="91"/>
        <v>0</v>
      </c>
      <c r="AY123">
        <f t="shared" si="62"/>
        <v>314.8</v>
      </c>
      <c r="AZ123" s="5">
        <f t="shared" si="92"/>
        <v>0</v>
      </c>
      <c r="BA123" s="5">
        <f t="shared" si="63"/>
        <v>0.22013977128335455</v>
      </c>
      <c r="BB123" s="19">
        <v>120</v>
      </c>
      <c r="BC123" s="19">
        <f t="shared" si="93"/>
        <v>180</v>
      </c>
      <c r="BD123">
        <v>318.3</v>
      </c>
      <c r="BE123" s="5">
        <f t="shared" si="94"/>
        <v>1.0995915802701853E-2</v>
      </c>
      <c r="BF123">
        <f t="shared" si="95"/>
        <v>318.3</v>
      </c>
      <c r="BG123">
        <f t="shared" si="96"/>
        <v>0</v>
      </c>
      <c r="BH123">
        <f t="shared" si="64"/>
        <v>0</v>
      </c>
      <c r="BI123">
        <f t="shared" si="65"/>
        <v>0</v>
      </c>
      <c r="BJ123">
        <f t="shared" si="66"/>
        <v>0</v>
      </c>
      <c r="BK123">
        <f t="shared" si="97"/>
        <v>1</v>
      </c>
      <c r="BL123" s="5">
        <f t="shared" si="98"/>
        <v>0.88784165881244115</v>
      </c>
      <c r="BM123" s="5">
        <f t="shared" si="67"/>
        <v>0.5633050581212693</v>
      </c>
      <c r="BN123" s="5">
        <f t="shared" si="68"/>
        <v>0.22871504869619858</v>
      </c>
      <c r="BO123" s="5">
        <f t="shared" si="69"/>
        <v>1.0995915802701853E-2</v>
      </c>
      <c r="BP123" s="5">
        <f t="shared" si="99"/>
        <v>0</v>
      </c>
    </row>
    <row r="124" spans="1:68" x14ac:dyDescent="0.3">
      <c r="A124" t="s">
        <v>52</v>
      </c>
      <c r="B124" t="s">
        <v>16</v>
      </c>
      <c r="C124">
        <v>500</v>
      </c>
      <c r="D124">
        <f t="shared" si="70"/>
        <v>2</v>
      </c>
      <c r="E124" t="s">
        <v>321</v>
      </c>
      <c r="F124">
        <v>601.27317070960999</v>
      </c>
      <c r="G124">
        <f t="shared" si="100"/>
        <v>600</v>
      </c>
      <c r="H124">
        <v>90.9</v>
      </c>
      <c r="I124">
        <v>601.33620667457501</v>
      </c>
      <c r="J124">
        <v>81.7</v>
      </c>
      <c r="K124">
        <v>601.00753045082001</v>
      </c>
      <c r="L124">
        <f t="shared" si="71"/>
        <v>600</v>
      </c>
      <c r="M124">
        <v>18.899999999999999</v>
      </c>
      <c r="N124">
        <f t="shared" si="72"/>
        <v>90.9</v>
      </c>
      <c r="O124">
        <f t="shared" si="51"/>
        <v>1</v>
      </c>
      <c r="P124">
        <f t="shared" si="73"/>
        <v>0</v>
      </c>
      <c r="Q124">
        <f t="shared" si="52"/>
        <v>0</v>
      </c>
      <c r="R124">
        <f t="shared" si="74"/>
        <v>0</v>
      </c>
      <c r="S124" s="5">
        <f t="shared" si="53"/>
        <v>0</v>
      </c>
      <c r="T124" s="5">
        <f t="shared" si="75"/>
        <v>-0.10121012101210124</v>
      </c>
      <c r="U124" s="5">
        <f t="shared" si="76"/>
        <v>-0.79207920792079201</v>
      </c>
      <c r="V124">
        <v>90.5</v>
      </c>
      <c r="W124" s="11">
        <v>600</v>
      </c>
      <c r="X124" s="11">
        <f t="shared" si="77"/>
        <v>600</v>
      </c>
      <c r="Y124">
        <f t="shared" si="54"/>
        <v>90.9</v>
      </c>
      <c r="Z124" s="5">
        <f t="shared" si="78"/>
        <v>4.4004400440044627E-3</v>
      </c>
      <c r="AA124" s="5">
        <f t="shared" si="79"/>
        <v>0</v>
      </c>
      <c r="AB124">
        <f t="shared" si="55"/>
        <v>1</v>
      </c>
      <c r="AC124">
        <f t="shared" si="56"/>
        <v>0</v>
      </c>
      <c r="AD124">
        <f t="shared" si="80"/>
        <v>90.9</v>
      </c>
      <c r="AE124" s="5">
        <f t="shared" si="81"/>
        <v>0</v>
      </c>
      <c r="AF124" s="5">
        <f t="shared" si="82"/>
        <v>0.10121012101210124</v>
      </c>
      <c r="AG124" s="5">
        <f t="shared" si="83"/>
        <v>4.4004400440044627E-3</v>
      </c>
      <c r="AH124" s="5">
        <f t="shared" si="84"/>
        <v>0.79207920792079201</v>
      </c>
      <c r="AI124">
        <f t="shared" si="85"/>
        <v>1</v>
      </c>
      <c r="AJ124">
        <f t="shared" si="86"/>
        <v>0</v>
      </c>
      <c r="AK124">
        <f t="shared" si="87"/>
        <v>0</v>
      </c>
      <c r="AL124">
        <f t="shared" si="88"/>
        <v>0</v>
      </c>
      <c r="AM124">
        <v>60</v>
      </c>
      <c r="AN124">
        <v>82.3</v>
      </c>
      <c r="AO124">
        <v>60</v>
      </c>
      <c r="AP124">
        <v>82.7</v>
      </c>
      <c r="AQ124" s="5">
        <f t="shared" si="57"/>
        <v>9.4609460946094695E-2</v>
      </c>
      <c r="AR124" s="5">
        <f t="shared" si="58"/>
        <v>9.0209020902090237E-2</v>
      </c>
      <c r="AS124" t="str">
        <f t="shared" si="89"/>
        <v>BiasByGroup</v>
      </c>
      <c r="AT124">
        <f t="shared" si="59"/>
        <v>90.9</v>
      </c>
      <c r="AU124">
        <f t="shared" si="60"/>
        <v>1</v>
      </c>
      <c r="AV124">
        <f t="shared" si="90"/>
        <v>0</v>
      </c>
      <c r="AW124" s="5">
        <f t="shared" si="61"/>
        <v>0</v>
      </c>
      <c r="AX124" s="5">
        <f t="shared" si="91"/>
        <v>9.4609460946094695E-2</v>
      </c>
      <c r="AY124">
        <f t="shared" si="62"/>
        <v>90.5</v>
      </c>
      <c r="AZ124" s="5">
        <f t="shared" si="92"/>
        <v>9.0607734806629869E-2</v>
      </c>
      <c r="BA124" s="5">
        <f t="shared" si="63"/>
        <v>0</v>
      </c>
      <c r="BB124" s="19">
        <v>120</v>
      </c>
      <c r="BC124" s="19">
        <f t="shared" si="93"/>
        <v>180</v>
      </c>
      <c r="BD124">
        <v>85.4</v>
      </c>
      <c r="BE124" s="5">
        <f t="shared" si="94"/>
        <v>3.6299765807962625E-2</v>
      </c>
      <c r="BF124">
        <f t="shared" si="95"/>
        <v>90.9</v>
      </c>
      <c r="BG124">
        <f t="shared" si="96"/>
        <v>0</v>
      </c>
      <c r="BH124">
        <f t="shared" si="64"/>
        <v>1</v>
      </c>
      <c r="BI124">
        <f t="shared" si="65"/>
        <v>0</v>
      </c>
      <c r="BJ124">
        <f t="shared" si="66"/>
        <v>0</v>
      </c>
      <c r="BK124">
        <f t="shared" si="97"/>
        <v>0</v>
      </c>
      <c r="BL124" s="5">
        <f t="shared" si="98"/>
        <v>0.79207920792079201</v>
      </c>
      <c r="BM124" s="5">
        <f t="shared" si="67"/>
        <v>0</v>
      </c>
      <c r="BN124" s="5">
        <f t="shared" si="68"/>
        <v>4.4004400440044627E-3</v>
      </c>
      <c r="BO124" s="5">
        <f t="shared" si="69"/>
        <v>9.4609460946094695E-2</v>
      </c>
      <c r="BP124" s="5">
        <f t="shared" si="99"/>
        <v>6.05060506050605E-2</v>
      </c>
    </row>
    <row r="125" spans="1:68" x14ac:dyDescent="0.3">
      <c r="A125" t="s">
        <v>52</v>
      </c>
      <c r="B125" t="s">
        <v>17</v>
      </c>
      <c r="C125">
        <v>500</v>
      </c>
      <c r="D125">
        <f t="shared" si="70"/>
        <v>2</v>
      </c>
      <c r="E125" t="s">
        <v>321</v>
      </c>
      <c r="F125">
        <v>601.16892385482697</v>
      </c>
      <c r="G125">
        <f t="shared" si="100"/>
        <v>600</v>
      </c>
      <c r="H125">
        <v>48.8</v>
      </c>
      <c r="I125">
        <v>601.48480868339504</v>
      </c>
      <c r="J125">
        <v>46.7</v>
      </c>
      <c r="K125">
        <v>611.87582778930596</v>
      </c>
      <c r="L125">
        <f t="shared" si="71"/>
        <v>600</v>
      </c>
      <c r="M125">
        <v>11.5</v>
      </c>
      <c r="N125">
        <f t="shared" si="72"/>
        <v>48.8</v>
      </c>
      <c r="O125">
        <f t="shared" si="51"/>
        <v>1</v>
      </c>
      <c r="P125">
        <f t="shared" si="73"/>
        <v>0</v>
      </c>
      <c r="Q125">
        <f t="shared" si="52"/>
        <v>0</v>
      </c>
      <c r="R125">
        <f t="shared" si="74"/>
        <v>0</v>
      </c>
      <c r="S125" s="5">
        <f t="shared" si="53"/>
        <v>0</v>
      </c>
      <c r="T125" s="5">
        <f t="shared" si="75"/>
        <v>-4.303278688524579E-2</v>
      </c>
      <c r="U125" s="5">
        <f t="shared" si="76"/>
        <v>-0.7643442622950819</v>
      </c>
      <c r="V125">
        <v>51.4</v>
      </c>
      <c r="W125" s="11">
        <v>600</v>
      </c>
      <c r="X125" s="11">
        <f t="shared" si="77"/>
        <v>600</v>
      </c>
      <c r="Y125">
        <f t="shared" si="54"/>
        <v>51.4</v>
      </c>
      <c r="Z125" s="5">
        <f t="shared" si="78"/>
        <v>0</v>
      </c>
      <c r="AA125" s="5">
        <f t="shared" si="79"/>
        <v>5.0583657587548667E-2</v>
      </c>
      <c r="AB125">
        <f t="shared" si="55"/>
        <v>0</v>
      </c>
      <c r="AC125">
        <f t="shared" si="56"/>
        <v>1</v>
      </c>
      <c r="AD125">
        <f t="shared" si="80"/>
        <v>51.4</v>
      </c>
      <c r="AE125" s="5">
        <f t="shared" si="81"/>
        <v>5.0583657587548667E-2</v>
      </c>
      <c r="AF125" s="5">
        <f t="shared" si="82"/>
        <v>9.1439688715953232E-2</v>
      </c>
      <c r="AG125" s="5">
        <f t="shared" si="83"/>
        <v>0</v>
      </c>
      <c r="AH125" s="5">
        <f t="shared" si="84"/>
        <v>0.77626459143968873</v>
      </c>
      <c r="AI125">
        <f t="shared" si="85"/>
        <v>0</v>
      </c>
      <c r="AJ125">
        <f t="shared" si="86"/>
        <v>0</v>
      </c>
      <c r="AK125">
        <f t="shared" si="87"/>
        <v>0</v>
      </c>
      <c r="AL125">
        <f t="shared" si="88"/>
        <v>1</v>
      </c>
      <c r="AM125">
        <v>60</v>
      </c>
      <c r="AN125">
        <v>47.9</v>
      </c>
      <c r="AO125">
        <v>60</v>
      </c>
      <c r="AP125">
        <v>45.6</v>
      </c>
      <c r="AQ125" s="5">
        <f t="shared" si="57"/>
        <v>1.8442622950819644E-2</v>
      </c>
      <c r="AR125" s="5">
        <f t="shared" si="58"/>
        <v>6.5573770491803199E-2</v>
      </c>
      <c r="AS125" t="str">
        <f t="shared" si="89"/>
        <v>Bias</v>
      </c>
      <c r="AT125">
        <f t="shared" si="59"/>
        <v>48.8</v>
      </c>
      <c r="AU125">
        <f t="shared" si="60"/>
        <v>1</v>
      </c>
      <c r="AV125">
        <f t="shared" si="90"/>
        <v>0</v>
      </c>
      <c r="AW125" s="5">
        <f t="shared" si="61"/>
        <v>0</v>
      </c>
      <c r="AX125" s="5">
        <f t="shared" si="91"/>
        <v>1.8442622950819644E-2</v>
      </c>
      <c r="AY125">
        <f t="shared" si="62"/>
        <v>51.4</v>
      </c>
      <c r="AZ125" s="5">
        <f t="shared" si="92"/>
        <v>6.809338521400779E-2</v>
      </c>
      <c r="BA125" s="5">
        <f t="shared" si="63"/>
        <v>0</v>
      </c>
      <c r="BB125" s="19">
        <v>120</v>
      </c>
      <c r="BC125" s="19">
        <f t="shared" si="93"/>
        <v>180</v>
      </c>
      <c r="BD125">
        <v>49.7</v>
      </c>
      <c r="BE125" s="5">
        <f t="shared" si="94"/>
        <v>3.621730382293771E-2</v>
      </c>
      <c r="BF125">
        <f t="shared" si="95"/>
        <v>51.4</v>
      </c>
      <c r="BG125">
        <f t="shared" si="96"/>
        <v>0</v>
      </c>
      <c r="BH125">
        <f t="shared" si="64"/>
        <v>0</v>
      </c>
      <c r="BI125">
        <f t="shared" si="65"/>
        <v>1</v>
      </c>
      <c r="BJ125">
        <f t="shared" si="66"/>
        <v>0</v>
      </c>
      <c r="BK125">
        <f t="shared" si="97"/>
        <v>0</v>
      </c>
      <c r="BL125" s="5">
        <f t="shared" si="98"/>
        <v>0.77626459143968873</v>
      </c>
      <c r="BM125" s="5">
        <f t="shared" si="67"/>
        <v>5.0583657587548667E-2</v>
      </c>
      <c r="BN125" s="5">
        <f t="shared" si="68"/>
        <v>0</v>
      </c>
      <c r="BO125" s="5">
        <f t="shared" si="69"/>
        <v>6.809338521400779E-2</v>
      </c>
      <c r="BP125" s="5">
        <f t="shared" si="99"/>
        <v>3.3073929961089411E-2</v>
      </c>
    </row>
    <row r="126" spans="1:68" x14ac:dyDescent="0.3">
      <c r="A126" t="s">
        <v>52</v>
      </c>
      <c r="B126" t="s">
        <v>18</v>
      </c>
      <c r="C126">
        <v>500</v>
      </c>
      <c r="D126">
        <f t="shared" si="70"/>
        <v>5</v>
      </c>
      <c r="E126" t="s">
        <v>321</v>
      </c>
      <c r="F126">
        <v>602.78332304954495</v>
      </c>
      <c r="G126">
        <f t="shared" si="100"/>
        <v>600</v>
      </c>
      <c r="H126">
        <v>98.5</v>
      </c>
      <c r="I126">
        <v>602.38707923889103</v>
      </c>
      <c r="J126">
        <v>130.5</v>
      </c>
      <c r="K126">
        <v>613.65182900428704</v>
      </c>
      <c r="L126">
        <f t="shared" si="71"/>
        <v>600</v>
      </c>
      <c r="M126">
        <v>44.4</v>
      </c>
      <c r="N126">
        <f t="shared" si="72"/>
        <v>130.5</v>
      </c>
      <c r="O126">
        <f t="shared" si="51"/>
        <v>0</v>
      </c>
      <c r="P126">
        <f t="shared" si="73"/>
        <v>1</v>
      </c>
      <c r="Q126">
        <f t="shared" si="52"/>
        <v>0</v>
      </c>
      <c r="R126">
        <f t="shared" si="74"/>
        <v>0</v>
      </c>
      <c r="S126" s="5">
        <f t="shared" si="53"/>
        <v>-0.24521072796934865</v>
      </c>
      <c r="T126" s="5">
        <f t="shared" si="75"/>
        <v>0</v>
      </c>
      <c r="U126" s="5">
        <f t="shared" si="76"/>
        <v>-0.65977011494252868</v>
      </c>
      <c r="V126">
        <v>163.19999999999999</v>
      </c>
      <c r="W126" s="11">
        <v>600</v>
      </c>
      <c r="X126" s="11">
        <f t="shared" si="77"/>
        <v>600</v>
      </c>
      <c r="Y126">
        <f t="shared" si="54"/>
        <v>163.19999999999999</v>
      </c>
      <c r="Z126" s="5">
        <f t="shared" si="78"/>
        <v>0</v>
      </c>
      <c r="AA126" s="5">
        <f t="shared" si="79"/>
        <v>0.39644607843137253</v>
      </c>
      <c r="AB126">
        <f t="shared" si="55"/>
        <v>0</v>
      </c>
      <c r="AC126">
        <f t="shared" si="56"/>
        <v>1</v>
      </c>
      <c r="AD126">
        <f t="shared" si="80"/>
        <v>163.19999999999999</v>
      </c>
      <c r="AE126" s="5">
        <f t="shared" si="81"/>
        <v>0.39644607843137253</v>
      </c>
      <c r="AF126" s="5">
        <f t="shared" si="82"/>
        <v>0.20036764705882348</v>
      </c>
      <c r="AG126" s="5">
        <f t="shared" si="83"/>
        <v>0</v>
      </c>
      <c r="AH126" s="5">
        <f t="shared" si="84"/>
        <v>0.7279411764705882</v>
      </c>
      <c r="AI126">
        <f t="shared" si="85"/>
        <v>0</v>
      </c>
      <c r="AJ126">
        <f t="shared" si="86"/>
        <v>0</v>
      </c>
      <c r="AK126">
        <f t="shared" si="87"/>
        <v>0</v>
      </c>
      <c r="AL126">
        <f t="shared" si="88"/>
        <v>1</v>
      </c>
      <c r="AM126">
        <v>60</v>
      </c>
      <c r="AN126">
        <v>247.3</v>
      </c>
      <c r="AO126">
        <v>60</v>
      </c>
      <c r="AP126">
        <v>241.3</v>
      </c>
      <c r="AQ126" s="5">
        <f t="shared" si="57"/>
        <v>-0.89501915708812274</v>
      </c>
      <c r="AR126" s="5">
        <f t="shared" si="58"/>
        <v>-0.84904214559386981</v>
      </c>
      <c r="AS126" t="str">
        <f t="shared" si="89"/>
        <v>Bias</v>
      </c>
      <c r="AT126">
        <f t="shared" si="59"/>
        <v>247.3</v>
      </c>
      <c r="AU126">
        <f t="shared" si="60"/>
        <v>0</v>
      </c>
      <c r="AV126">
        <f t="shared" si="90"/>
        <v>1</v>
      </c>
      <c r="AW126" s="5">
        <f t="shared" si="61"/>
        <v>0.60169834209462192</v>
      </c>
      <c r="AX126" s="5">
        <f t="shared" si="91"/>
        <v>0</v>
      </c>
      <c r="AY126">
        <f t="shared" si="62"/>
        <v>247.3</v>
      </c>
      <c r="AZ126" s="5">
        <f t="shared" si="92"/>
        <v>0</v>
      </c>
      <c r="BA126" s="5">
        <f t="shared" si="63"/>
        <v>0.3400727860897696</v>
      </c>
      <c r="BB126" s="19">
        <v>120</v>
      </c>
      <c r="BC126" s="19">
        <f t="shared" si="93"/>
        <v>180</v>
      </c>
      <c r="BD126">
        <v>250.3</v>
      </c>
      <c r="BE126" s="5">
        <f t="shared" si="94"/>
        <v>1.1985617259288853E-2</v>
      </c>
      <c r="BF126">
        <f t="shared" si="95"/>
        <v>250.3</v>
      </c>
      <c r="BG126">
        <f t="shared" si="96"/>
        <v>0</v>
      </c>
      <c r="BH126">
        <f t="shared" si="64"/>
        <v>0</v>
      </c>
      <c r="BI126">
        <f t="shared" si="65"/>
        <v>0</v>
      </c>
      <c r="BJ126">
        <f t="shared" si="66"/>
        <v>0</v>
      </c>
      <c r="BK126">
        <f t="shared" si="97"/>
        <v>1</v>
      </c>
      <c r="BL126" s="5">
        <f t="shared" si="98"/>
        <v>0.82261286456252491</v>
      </c>
      <c r="BM126" s="5">
        <f t="shared" si="67"/>
        <v>0.60647223332001599</v>
      </c>
      <c r="BN126" s="5">
        <f t="shared" si="68"/>
        <v>0.34798242109468647</v>
      </c>
      <c r="BO126" s="5">
        <f t="shared" si="69"/>
        <v>1.1985617259288853E-2</v>
      </c>
      <c r="BP126" s="5">
        <f t="shared" si="99"/>
        <v>0</v>
      </c>
    </row>
    <row r="127" spans="1:68" x14ac:dyDescent="0.3">
      <c r="A127" t="s">
        <v>52</v>
      </c>
      <c r="B127" t="s">
        <v>19</v>
      </c>
      <c r="C127">
        <v>500</v>
      </c>
      <c r="D127">
        <f t="shared" si="70"/>
        <v>5</v>
      </c>
      <c r="E127" t="s">
        <v>321</v>
      </c>
      <c r="F127">
        <v>602.37858939170803</v>
      </c>
      <c r="G127">
        <f t="shared" si="100"/>
        <v>600</v>
      </c>
      <c r="H127">
        <v>79.900000000000006</v>
      </c>
      <c r="I127">
        <v>603.02654051780701</v>
      </c>
      <c r="J127">
        <v>39.1</v>
      </c>
      <c r="K127">
        <v>609.17669701576199</v>
      </c>
      <c r="L127">
        <f t="shared" si="71"/>
        <v>600</v>
      </c>
      <c r="M127">
        <v>21.8</v>
      </c>
      <c r="N127">
        <f t="shared" si="72"/>
        <v>79.900000000000006</v>
      </c>
      <c r="O127">
        <f t="shared" si="51"/>
        <v>1</v>
      </c>
      <c r="P127">
        <f t="shared" si="73"/>
        <v>0</v>
      </c>
      <c r="Q127">
        <f t="shared" si="52"/>
        <v>0</v>
      </c>
      <c r="R127">
        <f t="shared" si="74"/>
        <v>0</v>
      </c>
      <c r="S127" s="5">
        <f t="shared" si="53"/>
        <v>0</v>
      </c>
      <c r="T127" s="5">
        <f t="shared" si="75"/>
        <v>-0.5106382978723405</v>
      </c>
      <c r="U127" s="5">
        <f t="shared" si="76"/>
        <v>-0.7271589486858574</v>
      </c>
      <c r="V127">
        <v>152.30000000000001</v>
      </c>
      <c r="W127" s="11">
        <v>600</v>
      </c>
      <c r="X127" s="11">
        <f t="shared" si="77"/>
        <v>600</v>
      </c>
      <c r="Y127">
        <f t="shared" si="54"/>
        <v>152.30000000000001</v>
      </c>
      <c r="Z127" s="5">
        <f t="shared" si="78"/>
        <v>0</v>
      </c>
      <c r="AA127" s="5">
        <f t="shared" si="79"/>
        <v>0.47537754432042023</v>
      </c>
      <c r="AB127">
        <f t="shared" si="55"/>
        <v>0</v>
      </c>
      <c r="AC127">
        <f t="shared" si="56"/>
        <v>1</v>
      </c>
      <c r="AD127">
        <f t="shared" si="80"/>
        <v>152.30000000000001</v>
      </c>
      <c r="AE127" s="5">
        <f t="shared" si="81"/>
        <v>0.47537754432042023</v>
      </c>
      <c r="AF127" s="5">
        <f t="shared" si="82"/>
        <v>0.74326986211424828</v>
      </c>
      <c r="AG127" s="5">
        <f t="shared" si="83"/>
        <v>0</v>
      </c>
      <c r="AH127" s="5">
        <f t="shared" si="84"/>
        <v>0.85686145764937616</v>
      </c>
      <c r="AI127">
        <f t="shared" si="85"/>
        <v>0</v>
      </c>
      <c r="AJ127">
        <f t="shared" si="86"/>
        <v>0</v>
      </c>
      <c r="AK127">
        <f t="shared" si="87"/>
        <v>0</v>
      </c>
      <c r="AL127">
        <f t="shared" si="88"/>
        <v>1</v>
      </c>
      <c r="AM127">
        <v>60</v>
      </c>
      <c r="AN127">
        <v>146.69999999999999</v>
      </c>
      <c r="AO127">
        <v>60</v>
      </c>
      <c r="AP127">
        <v>145.69999999999999</v>
      </c>
      <c r="AQ127" s="5">
        <f t="shared" si="57"/>
        <v>-0.83604505632040027</v>
      </c>
      <c r="AR127" s="5">
        <f t="shared" si="58"/>
        <v>-0.82352941176470562</v>
      </c>
      <c r="AS127" t="str">
        <f t="shared" si="89"/>
        <v>Bias</v>
      </c>
      <c r="AT127">
        <f t="shared" si="59"/>
        <v>146.69999999999999</v>
      </c>
      <c r="AU127">
        <f t="shared" si="60"/>
        <v>0</v>
      </c>
      <c r="AV127">
        <f t="shared" si="90"/>
        <v>1</v>
      </c>
      <c r="AW127" s="5">
        <f t="shared" si="61"/>
        <v>0.45535105657805036</v>
      </c>
      <c r="AX127" s="5">
        <f t="shared" si="91"/>
        <v>0</v>
      </c>
      <c r="AY127">
        <f t="shared" si="62"/>
        <v>152.30000000000001</v>
      </c>
      <c r="AZ127" s="5">
        <f t="shared" si="92"/>
        <v>3.6769533814839279E-2</v>
      </c>
      <c r="BA127" s="5">
        <f t="shared" si="63"/>
        <v>0</v>
      </c>
      <c r="BB127" s="19">
        <v>120</v>
      </c>
      <c r="BC127" s="19">
        <f t="shared" si="93"/>
        <v>180</v>
      </c>
      <c r="BD127">
        <v>148.80000000000001</v>
      </c>
      <c r="BE127" s="5">
        <f t="shared" si="94"/>
        <v>1.4112903225806604E-2</v>
      </c>
      <c r="BF127">
        <f t="shared" si="95"/>
        <v>152.30000000000001</v>
      </c>
      <c r="BG127">
        <f t="shared" si="96"/>
        <v>0</v>
      </c>
      <c r="BH127">
        <f t="shared" si="64"/>
        <v>0</v>
      </c>
      <c r="BI127">
        <f t="shared" si="65"/>
        <v>1</v>
      </c>
      <c r="BJ127">
        <f t="shared" si="66"/>
        <v>0</v>
      </c>
      <c r="BK127">
        <f t="shared" si="97"/>
        <v>0</v>
      </c>
      <c r="BL127" s="5">
        <f t="shared" si="98"/>
        <v>0.85686145764937616</v>
      </c>
      <c r="BM127" s="5">
        <f t="shared" si="67"/>
        <v>0.47537754432042023</v>
      </c>
      <c r="BN127" s="5">
        <f t="shared" si="68"/>
        <v>0</v>
      </c>
      <c r="BO127" s="5">
        <f t="shared" si="69"/>
        <v>3.6769533814839279E-2</v>
      </c>
      <c r="BP127" s="5">
        <f t="shared" si="99"/>
        <v>2.2980958634274455E-2</v>
      </c>
    </row>
    <row r="128" spans="1:68" hidden="1" x14ac:dyDescent="0.3">
      <c r="A128" t="s">
        <v>52</v>
      </c>
      <c r="B128" t="s">
        <v>168</v>
      </c>
      <c r="C128">
        <v>500</v>
      </c>
      <c r="D128">
        <f t="shared" si="70"/>
        <v>10</v>
      </c>
      <c r="F128">
        <v>604.50750017166104</v>
      </c>
      <c r="G128">
        <f t="shared" si="100"/>
        <v>600</v>
      </c>
      <c r="H128">
        <v>200.1</v>
      </c>
      <c r="I128">
        <v>604.57903361320496</v>
      </c>
      <c r="J128">
        <v>37.700000000000003</v>
      </c>
      <c r="K128">
        <v>676.75036287307705</v>
      </c>
      <c r="L128">
        <f t="shared" si="71"/>
        <v>600</v>
      </c>
      <c r="M128">
        <v>10.199999999999999</v>
      </c>
      <c r="N128">
        <f t="shared" si="72"/>
        <v>200.1</v>
      </c>
      <c r="O128">
        <f t="shared" si="51"/>
        <v>1</v>
      </c>
      <c r="P128">
        <f t="shared" si="73"/>
        <v>0</v>
      </c>
      <c r="Q128">
        <f t="shared" si="52"/>
        <v>0</v>
      </c>
      <c r="R128">
        <f t="shared" si="74"/>
        <v>0</v>
      </c>
      <c r="S128" s="5">
        <f t="shared" si="53"/>
        <v>0</v>
      </c>
      <c r="T128" s="5">
        <f t="shared" si="75"/>
        <v>-0.81159420289855067</v>
      </c>
      <c r="U128" s="5">
        <f t="shared" si="76"/>
        <v>-0.94902548725637192</v>
      </c>
      <c r="V128">
        <v>263.10000000000002</v>
      </c>
      <c r="W128" s="11">
        <v>600</v>
      </c>
      <c r="X128" s="11">
        <f t="shared" si="77"/>
        <v>600</v>
      </c>
      <c r="Y128">
        <f t="shared" si="54"/>
        <v>263.10000000000002</v>
      </c>
      <c r="Z128" s="5">
        <f t="shared" si="78"/>
        <v>0</v>
      </c>
      <c r="AA128" s="5">
        <f t="shared" si="79"/>
        <v>0.23945267958950978</v>
      </c>
      <c r="AB128">
        <f t="shared" si="55"/>
        <v>0</v>
      </c>
      <c r="AC128">
        <f t="shared" si="56"/>
        <v>1</v>
      </c>
      <c r="AD128">
        <f t="shared" si="80"/>
        <v>263.10000000000002</v>
      </c>
      <c r="AE128" s="5">
        <f t="shared" si="81"/>
        <v>0.23945267958950978</v>
      </c>
      <c r="AF128" s="5">
        <f t="shared" si="82"/>
        <v>0.85670847586469023</v>
      </c>
      <c r="AG128" s="5">
        <f t="shared" si="83"/>
        <v>0</v>
      </c>
      <c r="AH128" s="5">
        <f t="shared" si="84"/>
        <v>0.96123147092360328</v>
      </c>
      <c r="AI128">
        <f t="shared" si="85"/>
        <v>0</v>
      </c>
      <c r="AJ128">
        <f t="shared" si="86"/>
        <v>0</v>
      </c>
      <c r="AK128">
        <f t="shared" si="87"/>
        <v>0</v>
      </c>
      <c r="AL128">
        <f t="shared" si="88"/>
        <v>1</v>
      </c>
      <c r="AM128">
        <v>60</v>
      </c>
      <c r="AN128">
        <v>487.9</v>
      </c>
      <c r="AO128">
        <v>60</v>
      </c>
      <c r="AP128">
        <v>468.9</v>
      </c>
      <c r="AQ128" s="5">
        <f t="shared" si="57"/>
        <v>-1.4382808595702148</v>
      </c>
      <c r="AR128" s="5">
        <f t="shared" si="58"/>
        <v>-1.3433283358320838</v>
      </c>
      <c r="AS128" t="str">
        <f t="shared" si="89"/>
        <v>Bias</v>
      </c>
      <c r="AT128">
        <f t="shared" si="59"/>
        <v>487.9</v>
      </c>
      <c r="AU128">
        <f t="shared" si="60"/>
        <v>0</v>
      </c>
      <c r="AV128">
        <f t="shared" si="90"/>
        <v>1</v>
      </c>
      <c r="AW128" s="5">
        <f t="shared" si="61"/>
        <v>0.58987497437999581</v>
      </c>
      <c r="AX128" s="5">
        <f t="shared" si="91"/>
        <v>0</v>
      </c>
      <c r="AY128">
        <f t="shared" si="62"/>
        <v>487.9</v>
      </c>
      <c r="AZ128" s="5">
        <f t="shared" si="92"/>
        <v>0</v>
      </c>
      <c r="BA128" s="5">
        <f t="shared" si="63"/>
        <v>0.46075015372002454</v>
      </c>
      <c r="BB128" s="19">
        <v>120</v>
      </c>
      <c r="BC128" s="19">
        <f t="shared" si="93"/>
        <v>180</v>
      </c>
      <c r="BD128">
        <v>492</v>
      </c>
      <c r="BE128" s="5">
        <f t="shared" si="94"/>
        <v>8.3333333333333801E-3</v>
      </c>
      <c r="BF128">
        <f t="shared" si="95"/>
        <v>492</v>
      </c>
      <c r="BG128">
        <f t="shared" si="96"/>
        <v>0</v>
      </c>
      <c r="BH128">
        <f t="shared" si="64"/>
        <v>0</v>
      </c>
      <c r="BI128">
        <f t="shared" si="65"/>
        <v>0</v>
      </c>
      <c r="BJ128">
        <f t="shared" si="66"/>
        <v>0</v>
      </c>
      <c r="BK128">
        <f t="shared" si="97"/>
        <v>1</v>
      </c>
      <c r="BL128" s="5">
        <f t="shared" si="98"/>
        <v>0.97926829268292681</v>
      </c>
      <c r="BM128" s="5">
        <f t="shared" si="67"/>
        <v>0.59329268292682924</v>
      </c>
      <c r="BN128" s="5">
        <f t="shared" si="68"/>
        <v>0.46524390243902436</v>
      </c>
      <c r="BO128" s="5">
        <f t="shared" si="69"/>
        <v>8.3333333333333801E-3</v>
      </c>
      <c r="BP128" s="5">
        <f t="shared" si="99"/>
        <v>0</v>
      </c>
    </row>
    <row r="129" spans="1:68" hidden="1" x14ac:dyDescent="0.3">
      <c r="A129" t="s">
        <v>52</v>
      </c>
      <c r="B129" t="s">
        <v>169</v>
      </c>
      <c r="C129">
        <v>500</v>
      </c>
      <c r="D129">
        <f t="shared" si="70"/>
        <v>10</v>
      </c>
      <c r="F129">
        <v>604.55262947082497</v>
      </c>
      <c r="G129">
        <f t="shared" si="100"/>
        <v>600</v>
      </c>
      <c r="H129">
        <v>160.5</v>
      </c>
      <c r="I129">
        <v>604.60290098190296</v>
      </c>
      <c r="J129">
        <v>34</v>
      </c>
      <c r="K129">
        <v>657.90630888938904</v>
      </c>
      <c r="L129">
        <f t="shared" si="71"/>
        <v>600</v>
      </c>
      <c r="M129">
        <v>2</v>
      </c>
      <c r="N129">
        <f t="shared" si="72"/>
        <v>160.5</v>
      </c>
      <c r="O129">
        <f t="shared" si="51"/>
        <v>1</v>
      </c>
      <c r="P129">
        <f t="shared" si="73"/>
        <v>0</v>
      </c>
      <c r="Q129">
        <f t="shared" si="52"/>
        <v>0</v>
      </c>
      <c r="R129">
        <f t="shared" si="74"/>
        <v>0</v>
      </c>
      <c r="S129" s="5">
        <f t="shared" si="53"/>
        <v>0</v>
      </c>
      <c r="T129" s="5">
        <f t="shared" si="75"/>
        <v>-0.78816199376947038</v>
      </c>
      <c r="U129" s="5">
        <f t="shared" si="76"/>
        <v>-0.98753894080996885</v>
      </c>
      <c r="V129">
        <v>229</v>
      </c>
      <c r="W129" s="11">
        <v>600</v>
      </c>
      <c r="X129" s="11">
        <f t="shared" si="77"/>
        <v>600</v>
      </c>
      <c r="Y129">
        <f t="shared" si="54"/>
        <v>229</v>
      </c>
      <c r="Z129" s="5">
        <f t="shared" si="78"/>
        <v>0</v>
      </c>
      <c r="AA129" s="5">
        <f t="shared" si="79"/>
        <v>0.29912663755458513</v>
      </c>
      <c r="AB129">
        <f t="shared" si="55"/>
        <v>0</v>
      </c>
      <c r="AC129">
        <f t="shared" si="56"/>
        <v>1</v>
      </c>
      <c r="AD129">
        <f t="shared" si="80"/>
        <v>229</v>
      </c>
      <c r="AE129" s="5">
        <f t="shared" si="81"/>
        <v>0.29912663755458513</v>
      </c>
      <c r="AF129" s="5">
        <f t="shared" si="82"/>
        <v>0.85152838427947597</v>
      </c>
      <c r="AG129" s="5">
        <f t="shared" si="83"/>
        <v>0</v>
      </c>
      <c r="AH129" s="5">
        <f t="shared" si="84"/>
        <v>0.99126637554585151</v>
      </c>
      <c r="AI129">
        <f t="shared" si="85"/>
        <v>0</v>
      </c>
      <c r="AJ129">
        <f t="shared" si="86"/>
        <v>0</v>
      </c>
      <c r="AK129">
        <f t="shared" si="87"/>
        <v>0</v>
      </c>
      <c r="AL129">
        <f t="shared" si="88"/>
        <v>1</v>
      </c>
      <c r="AM129">
        <v>60</v>
      </c>
      <c r="AN129">
        <v>321</v>
      </c>
      <c r="AO129">
        <v>60</v>
      </c>
      <c r="AP129">
        <v>308.89999999999998</v>
      </c>
      <c r="AQ129" s="5">
        <f t="shared" si="57"/>
        <v>-1</v>
      </c>
      <c r="AR129" s="5">
        <f t="shared" si="58"/>
        <v>-0.92461059190031136</v>
      </c>
      <c r="AS129" t="str">
        <f t="shared" si="89"/>
        <v>Bias</v>
      </c>
      <c r="AT129">
        <f t="shared" si="59"/>
        <v>321</v>
      </c>
      <c r="AU129">
        <f t="shared" si="60"/>
        <v>0</v>
      </c>
      <c r="AV129">
        <f t="shared" si="90"/>
        <v>1</v>
      </c>
      <c r="AW129" s="5">
        <f t="shared" si="61"/>
        <v>0.5</v>
      </c>
      <c r="AX129" s="5">
        <f t="shared" si="91"/>
        <v>0</v>
      </c>
      <c r="AY129">
        <f t="shared" si="62"/>
        <v>321</v>
      </c>
      <c r="AZ129" s="5">
        <f t="shared" si="92"/>
        <v>0</v>
      </c>
      <c r="BA129" s="5">
        <f t="shared" si="63"/>
        <v>0.28660436137071649</v>
      </c>
      <c r="BB129" s="19">
        <v>120</v>
      </c>
      <c r="BC129" s="19">
        <f t="shared" si="93"/>
        <v>180</v>
      </c>
      <c r="BD129">
        <v>323.7</v>
      </c>
      <c r="BE129" s="5">
        <f t="shared" si="94"/>
        <v>8.341056533827584E-3</v>
      </c>
      <c r="BF129">
        <f t="shared" si="95"/>
        <v>323.7</v>
      </c>
      <c r="BG129">
        <f t="shared" si="96"/>
        <v>0</v>
      </c>
      <c r="BH129">
        <f t="shared" si="64"/>
        <v>0</v>
      </c>
      <c r="BI129">
        <f t="shared" si="65"/>
        <v>0</v>
      </c>
      <c r="BJ129">
        <f t="shared" si="66"/>
        <v>0</v>
      </c>
      <c r="BK129">
        <f t="shared" si="97"/>
        <v>1</v>
      </c>
      <c r="BL129" s="5">
        <f t="shared" si="98"/>
        <v>0.99382143960457214</v>
      </c>
      <c r="BM129" s="5">
        <f t="shared" si="67"/>
        <v>0.50417052826691378</v>
      </c>
      <c r="BN129" s="5">
        <f t="shared" si="68"/>
        <v>0.2925548347235094</v>
      </c>
      <c r="BO129" s="5">
        <f t="shared" si="69"/>
        <v>8.341056533827584E-3</v>
      </c>
      <c r="BP129" s="5">
        <f t="shared" si="99"/>
        <v>0</v>
      </c>
    </row>
    <row r="130" spans="1:68" hidden="1" x14ac:dyDescent="0.3">
      <c r="A130" t="s">
        <v>52</v>
      </c>
      <c r="B130" t="s">
        <v>170</v>
      </c>
      <c r="C130">
        <v>500</v>
      </c>
      <c r="D130">
        <f t="shared" si="70"/>
        <v>2</v>
      </c>
      <c r="F130">
        <v>601.26277256011895</v>
      </c>
      <c r="G130">
        <f t="shared" si="100"/>
        <v>600</v>
      </c>
      <c r="H130">
        <v>69.7</v>
      </c>
      <c r="I130">
        <v>601.21274089813198</v>
      </c>
      <c r="J130">
        <v>76.8</v>
      </c>
      <c r="K130">
        <v>655.47456955909695</v>
      </c>
      <c r="L130">
        <f t="shared" si="71"/>
        <v>600</v>
      </c>
      <c r="M130">
        <v>1.7</v>
      </c>
      <c r="N130">
        <f t="shared" si="72"/>
        <v>76.8</v>
      </c>
      <c r="O130">
        <f t="shared" ref="O130:O193" si="101">IF(N130=H130,1,0)</f>
        <v>0</v>
      </c>
      <c r="P130">
        <f t="shared" si="73"/>
        <v>1</v>
      </c>
      <c r="Q130">
        <f t="shared" ref="Q130:Q193" si="102">IF(F130&lt;600,1,0)</f>
        <v>0</v>
      </c>
      <c r="R130">
        <f t="shared" si="74"/>
        <v>0</v>
      </c>
      <c r="S130" s="5">
        <f t="shared" ref="S130:S193" si="103">(H130-N130)/N130</f>
        <v>-9.2447916666666602E-2</v>
      </c>
      <c r="T130" s="5">
        <f t="shared" si="75"/>
        <v>0</v>
      </c>
      <c r="U130" s="5">
        <f t="shared" si="76"/>
        <v>-0.97786458333333326</v>
      </c>
      <c r="V130">
        <v>76.7</v>
      </c>
      <c r="W130" s="11">
        <v>600</v>
      </c>
      <c r="X130" s="11">
        <f t="shared" si="77"/>
        <v>600</v>
      </c>
      <c r="Y130">
        <f t="shared" ref="Y130:Y193" si="104">MAX(H130,V130)</f>
        <v>76.7</v>
      </c>
      <c r="Z130" s="5">
        <f t="shared" si="78"/>
        <v>0</v>
      </c>
      <c r="AA130" s="5">
        <f t="shared" si="79"/>
        <v>9.126466753585398E-2</v>
      </c>
      <c r="AB130">
        <f t="shared" ref="AB130:AB193" si="105">IF(H130=Y130,1,0)</f>
        <v>0</v>
      </c>
      <c r="AC130">
        <f t="shared" ref="AC130:AC193" si="106">IF(V130=Y130,1,0)</f>
        <v>1</v>
      </c>
      <c r="AD130">
        <f t="shared" si="80"/>
        <v>76.8</v>
      </c>
      <c r="AE130" s="5">
        <f t="shared" si="81"/>
        <v>9.2447916666666602E-2</v>
      </c>
      <c r="AF130" s="5">
        <f t="shared" si="82"/>
        <v>0</v>
      </c>
      <c r="AG130" s="5">
        <f t="shared" si="83"/>
        <v>1.3020833333332593E-3</v>
      </c>
      <c r="AH130" s="5">
        <f t="shared" si="84"/>
        <v>0.97786458333333326</v>
      </c>
      <c r="AI130">
        <f t="shared" si="85"/>
        <v>0</v>
      </c>
      <c r="AJ130">
        <f t="shared" si="86"/>
        <v>1</v>
      </c>
      <c r="AK130">
        <f t="shared" si="87"/>
        <v>0</v>
      </c>
      <c r="AL130">
        <f t="shared" si="88"/>
        <v>0</v>
      </c>
      <c r="AM130">
        <v>60</v>
      </c>
      <c r="AN130">
        <v>83.4</v>
      </c>
      <c r="AO130">
        <v>60</v>
      </c>
      <c r="AP130">
        <v>83.4</v>
      </c>
      <c r="AQ130" s="5">
        <f t="shared" ref="AQ130:AQ193" si="107">(N130-AN130)/N130</f>
        <v>-8.5937500000000111E-2</v>
      </c>
      <c r="AR130" s="5">
        <f t="shared" ref="AR130:AR193" si="108">(N130-AP130)/N130</f>
        <v>-8.5937500000000111E-2</v>
      </c>
      <c r="AS130" t="str">
        <f t="shared" si="89"/>
        <v>Igual</v>
      </c>
      <c r="AT130">
        <f t="shared" ref="AT130:AT193" si="109">MAX(H130,AN130)</f>
        <v>83.4</v>
      </c>
      <c r="AU130">
        <f t="shared" ref="AU130:AU193" si="110">IF(AT130=H130,1,0)</f>
        <v>0</v>
      </c>
      <c r="AV130">
        <f t="shared" si="90"/>
        <v>1</v>
      </c>
      <c r="AW130" s="5">
        <f t="shared" ref="AW130:AW193" si="111">(AT130-H130)/AT130</f>
        <v>0.16426858513189452</v>
      </c>
      <c r="AX130" s="5">
        <f t="shared" si="91"/>
        <v>0</v>
      </c>
      <c r="AY130">
        <f t="shared" ref="AY130:AY193" si="112">MAX(V130,AN130)</f>
        <v>83.4</v>
      </c>
      <c r="AZ130" s="5">
        <f t="shared" si="92"/>
        <v>0</v>
      </c>
      <c r="BA130" s="5">
        <f t="shared" ref="BA130:BA193" si="113">(AY130-V130)/AY130</f>
        <v>8.0335731414868133E-2</v>
      </c>
      <c r="BB130" s="19">
        <v>120</v>
      </c>
      <c r="BC130" s="19">
        <f t="shared" si="93"/>
        <v>180</v>
      </c>
      <c r="BD130">
        <v>86</v>
      </c>
      <c r="BE130" s="5">
        <f t="shared" si="94"/>
        <v>3.0232558139534817E-2</v>
      </c>
      <c r="BF130">
        <f t="shared" si="95"/>
        <v>86</v>
      </c>
      <c r="BG130">
        <f t="shared" si="96"/>
        <v>0</v>
      </c>
      <c r="BH130">
        <f t="shared" ref="BH130:BH193" si="114">IF($BF130=H130,1,0)</f>
        <v>0</v>
      </c>
      <c r="BI130">
        <f t="shared" ref="BI130:BI193" si="115">IF($BF130=V130,1,0)</f>
        <v>0</v>
      </c>
      <c r="BJ130">
        <f t="shared" ref="BJ130:BJ193" si="116">IF($BF130=AN130,1,0)</f>
        <v>0</v>
      </c>
      <c r="BK130">
        <f t="shared" si="97"/>
        <v>1</v>
      </c>
      <c r="BL130" s="5">
        <f t="shared" si="98"/>
        <v>0.9802325581395348</v>
      </c>
      <c r="BM130" s="5">
        <f t="shared" ref="BM130:BM193" si="117">($BF130-H130)/$BF130</f>
        <v>0.18953488372093019</v>
      </c>
      <c r="BN130" s="5">
        <f t="shared" ref="BN130:BN193" si="118">($BF130-V130)/$BF130</f>
        <v>0.1081395348837209</v>
      </c>
      <c r="BO130" s="5">
        <f t="shared" ref="BO130:BO193" si="119">($BF130-AN130)/$BF130</f>
        <v>3.0232558139534817E-2</v>
      </c>
      <c r="BP130" s="5">
        <f t="shared" si="99"/>
        <v>0</v>
      </c>
    </row>
    <row r="131" spans="1:68" hidden="1" x14ac:dyDescent="0.3">
      <c r="A131" t="s">
        <v>52</v>
      </c>
      <c r="B131" t="s">
        <v>171</v>
      </c>
      <c r="C131">
        <v>500</v>
      </c>
      <c r="D131">
        <f t="shared" ref="D131:D194" si="120">IF(ISNUMBER(SEARCH("_2_",B131)),2,IF(ISNUMBER(SEARCH("_5_",B131)),5,10))</f>
        <v>2</v>
      </c>
      <c r="F131">
        <v>601.25614881515503</v>
      </c>
      <c r="G131">
        <f t="shared" si="100"/>
        <v>600</v>
      </c>
      <c r="H131">
        <v>51.4</v>
      </c>
      <c r="I131">
        <v>601.184612035751</v>
      </c>
      <c r="J131">
        <v>46.6</v>
      </c>
      <c r="K131">
        <v>661.98233413696198</v>
      </c>
      <c r="L131">
        <f t="shared" ref="L131:L194" si="121">MIN(600,K131)</f>
        <v>600</v>
      </c>
      <c r="M131">
        <v>1.6</v>
      </c>
      <c r="N131">
        <f t="shared" ref="N131:N194" si="122">MAX(H131,J131,M131)</f>
        <v>51.4</v>
      </c>
      <c r="O131">
        <f t="shared" si="101"/>
        <v>1</v>
      </c>
      <c r="P131">
        <f t="shared" ref="P131:P194" si="123">IF(N131=J131,1,0)</f>
        <v>0</v>
      </c>
      <c r="Q131">
        <f t="shared" si="102"/>
        <v>0</v>
      </c>
      <c r="R131">
        <f t="shared" ref="R131:R194" si="124">IF(I131&lt;600,1,0)</f>
        <v>0</v>
      </c>
      <c r="S131" s="5">
        <f t="shared" si="103"/>
        <v>0</v>
      </c>
      <c r="T131" s="5">
        <f t="shared" ref="T131:T194" si="125">(J131-N131)/N131</f>
        <v>-9.3385214007782047E-2</v>
      </c>
      <c r="U131" s="5">
        <f t="shared" ref="U131:U194" si="126">(M131-N131)/N131</f>
        <v>-0.9688715953307393</v>
      </c>
      <c r="V131">
        <v>53.8</v>
      </c>
      <c r="W131" s="11">
        <v>600</v>
      </c>
      <c r="X131" s="11">
        <f t="shared" ref="X131:X194" si="127">MIN(W131,600)</f>
        <v>600</v>
      </c>
      <c r="Y131">
        <f t="shared" si="104"/>
        <v>53.8</v>
      </c>
      <c r="Z131" s="5">
        <f t="shared" ref="Z131:Z194" si="128">(Y131-V131)/Y131</f>
        <v>0</v>
      </c>
      <c r="AA131" s="5">
        <f t="shared" ref="AA131:AA194" si="129">(Y131-H131)/Y131</f>
        <v>4.4609665427509271E-2</v>
      </c>
      <c r="AB131">
        <f t="shared" si="105"/>
        <v>0</v>
      </c>
      <c r="AC131">
        <f t="shared" si="106"/>
        <v>1</v>
      </c>
      <c r="AD131">
        <f t="shared" ref="AD131:AD194" si="130">MAX(H131,J131,V131,M131)</f>
        <v>53.8</v>
      </c>
      <c r="AE131" s="5">
        <f t="shared" ref="AE131:AE194" si="131">(AD131-H131)/AD131</f>
        <v>4.4609665427509271E-2</v>
      </c>
      <c r="AF131" s="5">
        <f t="shared" ref="AF131:AF194" si="132">(AD131-J131)/AD131</f>
        <v>0.13382899628252781</v>
      </c>
      <c r="AG131" s="5">
        <f t="shared" ref="AG131:AG194" si="133">(AD131-V131)/AD131</f>
        <v>0</v>
      </c>
      <c r="AH131" s="5">
        <f t="shared" ref="AH131:AH194" si="134">(AD131-M131)/AD131</f>
        <v>0.97026022304832715</v>
      </c>
      <c r="AI131">
        <f t="shared" ref="AI131:AI194" si="135">IF(AD131=H131,1,0)</f>
        <v>0</v>
      </c>
      <c r="AJ131">
        <f t="shared" ref="AJ131:AJ194" si="136">IF(AD131=J131,1,0)</f>
        <v>0</v>
      </c>
      <c r="AK131">
        <f t="shared" ref="AK131:AK194" si="137">IF(AD131=M131,1,0)</f>
        <v>0</v>
      </c>
      <c r="AL131">
        <f t="shared" ref="AL131:AL194" si="138">IF(AD131=V131,1,0)</f>
        <v>1</v>
      </c>
      <c r="AM131">
        <v>60</v>
      </c>
      <c r="AN131">
        <v>47.3</v>
      </c>
      <c r="AO131">
        <v>60</v>
      </c>
      <c r="AP131">
        <v>45.9</v>
      </c>
      <c r="AQ131" s="5">
        <f t="shared" si="107"/>
        <v>7.9766536964980581E-2</v>
      </c>
      <c r="AR131" s="5">
        <f t="shared" si="108"/>
        <v>0.10700389105058367</v>
      </c>
      <c r="AS131" t="str">
        <f t="shared" ref="AS131:AS194" si="139">IF(AQ131&lt;AR131,"Bias",IF(AQ131&gt;AR131,"BiasByGroup","Igual"))</f>
        <v>Bias</v>
      </c>
      <c r="AT131">
        <f t="shared" si="109"/>
        <v>51.4</v>
      </c>
      <c r="AU131">
        <f t="shared" si="110"/>
        <v>1</v>
      </c>
      <c r="AV131">
        <f t="shared" ref="AV131:AV194" si="140">IF(AT131=AN131,1,0)</f>
        <v>0</v>
      </c>
      <c r="AW131" s="5">
        <f t="shared" si="111"/>
        <v>0</v>
      </c>
      <c r="AX131" s="5">
        <f t="shared" ref="AX131:AX194" si="141">(AT131-AN131)/AT131</f>
        <v>7.9766536964980581E-2</v>
      </c>
      <c r="AY131">
        <f t="shared" si="112"/>
        <v>53.8</v>
      </c>
      <c r="AZ131" s="5">
        <f t="shared" ref="AZ131:AZ194" si="142">(AY131-AN131)/AY131</f>
        <v>0.120817843866171</v>
      </c>
      <c r="BA131" s="5">
        <f t="shared" si="113"/>
        <v>0</v>
      </c>
      <c r="BB131" s="19">
        <v>120</v>
      </c>
      <c r="BC131" s="19">
        <f t="shared" ref="BC131:BC194" si="143">BB131+60</f>
        <v>180</v>
      </c>
      <c r="BD131">
        <v>48.6</v>
      </c>
      <c r="BE131" s="5">
        <f t="shared" ref="BE131:BE194" si="144">(BD131-AN131)/BD131</f>
        <v>2.6748971193415724E-2</v>
      </c>
      <c r="BF131">
        <f t="shared" ref="BF131:BF194" si="145">MAX(V131,M131,H131,AN131,BD131)</f>
        <v>53.8</v>
      </c>
      <c r="BG131">
        <f t="shared" ref="BG131:BG194" si="146">IF($BF131=M131,1,0)</f>
        <v>0</v>
      </c>
      <c r="BH131">
        <f t="shared" si="114"/>
        <v>0</v>
      </c>
      <c r="BI131">
        <f t="shared" si="115"/>
        <v>1</v>
      </c>
      <c r="BJ131">
        <f t="shared" si="116"/>
        <v>0</v>
      </c>
      <c r="BK131">
        <f t="shared" ref="BK131:BK194" si="147">IF($BF131=BD131,1,0)</f>
        <v>0</v>
      </c>
      <c r="BL131" s="5">
        <f t="shared" ref="BL131:BL194" si="148">($BF131-M131)/$BF131</f>
        <v>0.97026022304832715</v>
      </c>
      <c r="BM131" s="5">
        <f t="shared" si="117"/>
        <v>4.4609665427509271E-2</v>
      </c>
      <c r="BN131" s="5">
        <f t="shared" si="118"/>
        <v>0</v>
      </c>
      <c r="BO131" s="5">
        <f t="shared" si="119"/>
        <v>0.120817843866171</v>
      </c>
      <c r="BP131" s="5">
        <f t="shared" ref="BP131:BP194" si="149">($BF131-BD131)/$BF131</f>
        <v>9.6654275092936726E-2</v>
      </c>
    </row>
    <row r="132" spans="1:68" hidden="1" x14ac:dyDescent="0.3">
      <c r="A132" t="s">
        <v>52</v>
      </c>
      <c r="B132" t="s">
        <v>172</v>
      </c>
      <c r="C132">
        <v>500</v>
      </c>
      <c r="D132">
        <f t="shared" si="120"/>
        <v>5</v>
      </c>
      <c r="F132">
        <v>602.94950032234101</v>
      </c>
      <c r="G132">
        <f t="shared" si="100"/>
        <v>600</v>
      </c>
      <c r="H132">
        <v>103.6</v>
      </c>
      <c r="I132">
        <v>602.83130550384499</v>
      </c>
      <c r="J132">
        <v>105.2</v>
      </c>
      <c r="K132">
        <v>659.448657512664</v>
      </c>
      <c r="L132">
        <f t="shared" si="121"/>
        <v>600</v>
      </c>
      <c r="M132">
        <v>5.4</v>
      </c>
      <c r="N132">
        <f t="shared" si="122"/>
        <v>105.2</v>
      </c>
      <c r="O132">
        <f t="shared" si="101"/>
        <v>0</v>
      </c>
      <c r="P132">
        <f t="shared" si="123"/>
        <v>1</v>
      </c>
      <c r="Q132">
        <f t="shared" si="102"/>
        <v>0</v>
      </c>
      <c r="R132">
        <f t="shared" si="124"/>
        <v>0</v>
      </c>
      <c r="S132" s="5">
        <f t="shared" si="103"/>
        <v>-1.5209125475285253E-2</v>
      </c>
      <c r="T132" s="5">
        <f t="shared" si="125"/>
        <v>0</v>
      </c>
      <c r="U132" s="5">
        <f t="shared" si="126"/>
        <v>-0.9486692015209125</v>
      </c>
      <c r="V132">
        <v>131.5</v>
      </c>
      <c r="W132" s="11">
        <v>600</v>
      </c>
      <c r="X132" s="11">
        <f t="shared" si="127"/>
        <v>600</v>
      </c>
      <c r="Y132">
        <f t="shared" si="104"/>
        <v>131.5</v>
      </c>
      <c r="Z132" s="5">
        <f t="shared" si="128"/>
        <v>0</v>
      </c>
      <c r="AA132" s="5">
        <f t="shared" si="129"/>
        <v>0.21216730038022819</v>
      </c>
      <c r="AB132">
        <f t="shared" si="105"/>
        <v>0</v>
      </c>
      <c r="AC132">
        <f t="shared" si="106"/>
        <v>1</v>
      </c>
      <c r="AD132">
        <f t="shared" si="130"/>
        <v>131.5</v>
      </c>
      <c r="AE132" s="5">
        <f t="shared" si="131"/>
        <v>0.21216730038022819</v>
      </c>
      <c r="AF132" s="5">
        <f t="shared" si="132"/>
        <v>0.19999999999999998</v>
      </c>
      <c r="AG132" s="5">
        <f t="shared" si="133"/>
        <v>0</v>
      </c>
      <c r="AH132" s="5">
        <f t="shared" si="134"/>
        <v>0.95893536121672995</v>
      </c>
      <c r="AI132">
        <f t="shared" si="135"/>
        <v>0</v>
      </c>
      <c r="AJ132">
        <f t="shared" si="136"/>
        <v>0</v>
      </c>
      <c r="AK132">
        <f t="shared" si="137"/>
        <v>0</v>
      </c>
      <c r="AL132">
        <f t="shared" si="138"/>
        <v>1</v>
      </c>
      <c r="AM132">
        <v>60</v>
      </c>
      <c r="AN132">
        <v>245.9</v>
      </c>
      <c r="AO132">
        <v>60</v>
      </c>
      <c r="AP132">
        <v>244.4</v>
      </c>
      <c r="AQ132" s="5">
        <f t="shared" si="107"/>
        <v>-1.3374524714828895</v>
      </c>
      <c r="AR132" s="5">
        <f t="shared" si="108"/>
        <v>-1.3231939163498097</v>
      </c>
      <c r="AS132" t="str">
        <f t="shared" si="139"/>
        <v>Bias</v>
      </c>
      <c r="AT132">
        <f t="shared" si="109"/>
        <v>245.9</v>
      </c>
      <c r="AU132">
        <f t="shared" si="110"/>
        <v>0</v>
      </c>
      <c r="AV132">
        <f t="shared" si="140"/>
        <v>1</v>
      </c>
      <c r="AW132" s="5">
        <f t="shared" si="111"/>
        <v>0.57869052460349735</v>
      </c>
      <c r="AX132" s="5">
        <f t="shared" si="141"/>
        <v>0</v>
      </c>
      <c r="AY132">
        <f t="shared" si="112"/>
        <v>245.9</v>
      </c>
      <c r="AZ132" s="5">
        <f t="shared" si="142"/>
        <v>0</v>
      </c>
      <c r="BA132" s="5">
        <f t="shared" si="113"/>
        <v>0.46522976819845469</v>
      </c>
      <c r="BB132" s="19">
        <v>120</v>
      </c>
      <c r="BC132" s="19">
        <f t="shared" si="143"/>
        <v>180</v>
      </c>
      <c r="BD132">
        <v>248.7</v>
      </c>
      <c r="BE132" s="5">
        <f t="shared" si="144"/>
        <v>1.1258544431041347E-2</v>
      </c>
      <c r="BF132">
        <f t="shared" si="145"/>
        <v>248.7</v>
      </c>
      <c r="BG132">
        <f t="shared" si="146"/>
        <v>0</v>
      </c>
      <c r="BH132">
        <f t="shared" si="114"/>
        <v>0</v>
      </c>
      <c r="BI132">
        <f t="shared" si="115"/>
        <v>0</v>
      </c>
      <c r="BJ132">
        <f t="shared" si="116"/>
        <v>0</v>
      </c>
      <c r="BK132">
        <f t="shared" si="147"/>
        <v>1</v>
      </c>
      <c r="BL132" s="5">
        <f t="shared" si="148"/>
        <v>0.97828709288299154</v>
      </c>
      <c r="BM132" s="5">
        <f t="shared" si="117"/>
        <v>0.58343385605146758</v>
      </c>
      <c r="BN132" s="5">
        <f t="shared" si="118"/>
        <v>0.47125050261359064</v>
      </c>
      <c r="BO132" s="5">
        <f t="shared" si="119"/>
        <v>1.1258544431041347E-2</v>
      </c>
      <c r="BP132" s="5">
        <f t="shared" si="149"/>
        <v>0</v>
      </c>
    </row>
    <row r="133" spans="1:68" hidden="1" x14ac:dyDescent="0.3">
      <c r="A133" t="s">
        <v>52</v>
      </c>
      <c r="B133" t="s">
        <v>173</v>
      </c>
      <c r="C133">
        <v>500</v>
      </c>
      <c r="D133">
        <f t="shared" si="120"/>
        <v>5</v>
      </c>
      <c r="F133">
        <v>602.70139336585999</v>
      </c>
      <c r="G133">
        <f t="shared" si="100"/>
        <v>600</v>
      </c>
      <c r="H133">
        <v>65.7</v>
      </c>
      <c r="I133">
        <v>602.45276665687504</v>
      </c>
      <c r="J133">
        <v>89.1</v>
      </c>
      <c r="K133">
        <v>664.03061699867203</v>
      </c>
      <c r="L133">
        <f t="shared" si="121"/>
        <v>600</v>
      </c>
      <c r="M133">
        <v>2</v>
      </c>
      <c r="N133">
        <f t="shared" si="122"/>
        <v>89.1</v>
      </c>
      <c r="O133">
        <f t="shared" si="101"/>
        <v>0</v>
      </c>
      <c r="P133">
        <f t="shared" si="123"/>
        <v>1</v>
      </c>
      <c r="Q133">
        <f t="shared" si="102"/>
        <v>0</v>
      </c>
      <c r="R133">
        <f t="shared" si="124"/>
        <v>0</v>
      </c>
      <c r="S133" s="5">
        <f t="shared" si="103"/>
        <v>-0.26262626262626254</v>
      </c>
      <c r="T133" s="5">
        <f t="shared" si="125"/>
        <v>0</v>
      </c>
      <c r="U133" s="5">
        <f t="shared" si="126"/>
        <v>-0.97755331088664421</v>
      </c>
      <c r="V133">
        <v>77.099999999999994</v>
      </c>
      <c r="W133" s="11">
        <v>600</v>
      </c>
      <c r="X133" s="11">
        <f t="shared" si="127"/>
        <v>600</v>
      </c>
      <c r="Y133">
        <f t="shared" si="104"/>
        <v>77.099999999999994</v>
      </c>
      <c r="Z133" s="5">
        <f t="shared" si="128"/>
        <v>0</v>
      </c>
      <c r="AA133" s="5">
        <f t="shared" si="129"/>
        <v>0.14785992217898822</v>
      </c>
      <c r="AB133">
        <f t="shared" si="105"/>
        <v>0</v>
      </c>
      <c r="AC133">
        <f t="shared" si="106"/>
        <v>1</v>
      </c>
      <c r="AD133">
        <f t="shared" si="130"/>
        <v>89.1</v>
      </c>
      <c r="AE133" s="5">
        <f t="shared" si="131"/>
        <v>0.26262626262626254</v>
      </c>
      <c r="AF133" s="5">
        <f t="shared" si="132"/>
        <v>0</v>
      </c>
      <c r="AG133" s="5">
        <f t="shared" si="133"/>
        <v>0.13468013468013468</v>
      </c>
      <c r="AH133" s="5">
        <f t="shared" si="134"/>
        <v>0.97755331088664421</v>
      </c>
      <c r="AI133">
        <f t="shared" si="135"/>
        <v>0</v>
      </c>
      <c r="AJ133">
        <f t="shared" si="136"/>
        <v>1</v>
      </c>
      <c r="AK133">
        <f t="shared" si="137"/>
        <v>0</v>
      </c>
      <c r="AL133">
        <f t="shared" si="138"/>
        <v>0</v>
      </c>
      <c r="AM133">
        <v>60</v>
      </c>
      <c r="AN133">
        <v>150.30000000000001</v>
      </c>
      <c r="AO133">
        <v>60</v>
      </c>
      <c r="AP133">
        <v>146.6</v>
      </c>
      <c r="AQ133" s="5">
        <f t="shared" si="107"/>
        <v>-0.68686868686868707</v>
      </c>
      <c r="AR133" s="5">
        <f t="shared" si="108"/>
        <v>-0.64534231200897874</v>
      </c>
      <c r="AS133" t="str">
        <f t="shared" si="139"/>
        <v>Bias</v>
      </c>
      <c r="AT133">
        <f t="shared" si="109"/>
        <v>150.30000000000001</v>
      </c>
      <c r="AU133">
        <f t="shared" si="110"/>
        <v>0</v>
      </c>
      <c r="AV133">
        <f t="shared" si="140"/>
        <v>1</v>
      </c>
      <c r="AW133" s="5">
        <f t="shared" si="111"/>
        <v>0.56287425149700598</v>
      </c>
      <c r="AX133" s="5">
        <f t="shared" si="141"/>
        <v>0</v>
      </c>
      <c r="AY133">
        <f t="shared" si="112"/>
        <v>150.30000000000001</v>
      </c>
      <c r="AZ133" s="5">
        <f t="shared" si="142"/>
        <v>0</v>
      </c>
      <c r="BA133" s="5">
        <f t="shared" si="113"/>
        <v>0.48702594810379252</v>
      </c>
      <c r="BB133" s="19">
        <v>120</v>
      </c>
      <c r="BC133" s="19">
        <f t="shared" si="143"/>
        <v>180</v>
      </c>
      <c r="BD133">
        <v>151.30000000000001</v>
      </c>
      <c r="BE133" s="5">
        <f t="shared" si="144"/>
        <v>6.6093853271645729E-3</v>
      </c>
      <c r="BF133">
        <f t="shared" si="145"/>
        <v>151.30000000000001</v>
      </c>
      <c r="BG133">
        <f t="shared" si="146"/>
        <v>0</v>
      </c>
      <c r="BH133">
        <f t="shared" si="114"/>
        <v>0</v>
      </c>
      <c r="BI133">
        <f t="shared" si="115"/>
        <v>0</v>
      </c>
      <c r="BJ133">
        <f t="shared" si="116"/>
        <v>0</v>
      </c>
      <c r="BK133">
        <f t="shared" si="147"/>
        <v>1</v>
      </c>
      <c r="BL133" s="5">
        <f t="shared" si="148"/>
        <v>0.98678122934567081</v>
      </c>
      <c r="BM133" s="5">
        <f t="shared" si="117"/>
        <v>0.56576338400528747</v>
      </c>
      <c r="BN133" s="5">
        <f t="shared" si="118"/>
        <v>0.49041639127561143</v>
      </c>
      <c r="BO133" s="5">
        <f t="shared" si="119"/>
        <v>6.6093853271645729E-3</v>
      </c>
      <c r="BP133" s="5">
        <f t="shared" si="149"/>
        <v>0</v>
      </c>
    </row>
    <row r="134" spans="1:68" hidden="1" x14ac:dyDescent="0.3">
      <c r="A134" t="s">
        <v>52</v>
      </c>
      <c r="B134" t="s">
        <v>174</v>
      </c>
      <c r="C134">
        <v>500</v>
      </c>
      <c r="D134">
        <f t="shared" si="120"/>
        <v>10</v>
      </c>
      <c r="F134">
        <v>604.63559556007306</v>
      </c>
      <c r="G134">
        <f t="shared" si="100"/>
        <v>600</v>
      </c>
      <c r="H134">
        <v>164.8</v>
      </c>
      <c r="I134">
        <v>604.56334972381501</v>
      </c>
      <c r="J134">
        <v>53.7</v>
      </c>
      <c r="K134">
        <v>672.53791880607605</v>
      </c>
      <c r="L134">
        <f t="shared" si="121"/>
        <v>600</v>
      </c>
      <c r="M134">
        <v>10</v>
      </c>
      <c r="N134">
        <f t="shared" si="122"/>
        <v>164.8</v>
      </c>
      <c r="O134">
        <f t="shared" si="101"/>
        <v>1</v>
      </c>
      <c r="P134">
        <f t="shared" si="123"/>
        <v>0</v>
      </c>
      <c r="Q134">
        <f t="shared" si="102"/>
        <v>0</v>
      </c>
      <c r="R134">
        <f t="shared" si="124"/>
        <v>0</v>
      </c>
      <c r="S134" s="5">
        <f t="shared" si="103"/>
        <v>0</v>
      </c>
      <c r="T134" s="5">
        <f t="shared" si="125"/>
        <v>-0.67415048543689315</v>
      </c>
      <c r="U134" s="5">
        <f t="shared" si="126"/>
        <v>-0.93932038834951459</v>
      </c>
      <c r="V134">
        <v>236.8</v>
      </c>
      <c r="W134" s="11">
        <v>600</v>
      </c>
      <c r="X134" s="11">
        <f t="shared" si="127"/>
        <v>600</v>
      </c>
      <c r="Y134">
        <f t="shared" si="104"/>
        <v>236.8</v>
      </c>
      <c r="Z134" s="5">
        <f t="shared" si="128"/>
        <v>0</v>
      </c>
      <c r="AA134" s="5">
        <f t="shared" si="129"/>
        <v>0.30405405405405406</v>
      </c>
      <c r="AB134">
        <f t="shared" si="105"/>
        <v>0</v>
      </c>
      <c r="AC134">
        <f t="shared" si="106"/>
        <v>1</v>
      </c>
      <c r="AD134">
        <f t="shared" si="130"/>
        <v>236.8</v>
      </c>
      <c r="AE134" s="5">
        <f t="shared" si="131"/>
        <v>0.30405405405405406</v>
      </c>
      <c r="AF134" s="5">
        <f t="shared" si="132"/>
        <v>0.77322635135135143</v>
      </c>
      <c r="AG134" s="5">
        <f t="shared" si="133"/>
        <v>0</v>
      </c>
      <c r="AH134" s="5">
        <f t="shared" si="134"/>
        <v>0.95777027027027029</v>
      </c>
      <c r="AI134">
        <f t="shared" si="135"/>
        <v>0</v>
      </c>
      <c r="AJ134">
        <f t="shared" si="136"/>
        <v>0</v>
      </c>
      <c r="AK134">
        <f t="shared" si="137"/>
        <v>0</v>
      </c>
      <c r="AL134">
        <f t="shared" si="138"/>
        <v>1</v>
      </c>
      <c r="AM134">
        <v>60</v>
      </c>
      <c r="AN134">
        <v>477.2</v>
      </c>
      <c r="AO134">
        <v>60</v>
      </c>
      <c r="AP134">
        <v>471</v>
      </c>
      <c r="AQ134" s="5">
        <f t="shared" si="107"/>
        <v>-1.8956310679611648</v>
      </c>
      <c r="AR134" s="5">
        <f t="shared" si="108"/>
        <v>-1.858009708737864</v>
      </c>
      <c r="AS134" t="str">
        <f t="shared" si="139"/>
        <v>Bias</v>
      </c>
      <c r="AT134">
        <f t="shared" si="109"/>
        <v>477.2</v>
      </c>
      <c r="AU134">
        <f t="shared" si="110"/>
        <v>0</v>
      </c>
      <c r="AV134">
        <f t="shared" si="140"/>
        <v>1</v>
      </c>
      <c r="AW134" s="5">
        <f t="shared" si="111"/>
        <v>0.65465213746856665</v>
      </c>
      <c r="AX134" s="5">
        <f t="shared" si="141"/>
        <v>0</v>
      </c>
      <c r="AY134">
        <f t="shared" si="112"/>
        <v>477.2</v>
      </c>
      <c r="AZ134" s="5">
        <f t="shared" si="142"/>
        <v>0</v>
      </c>
      <c r="BA134" s="5">
        <f t="shared" si="113"/>
        <v>0.50377200335289185</v>
      </c>
      <c r="BB134" s="19">
        <v>120</v>
      </c>
      <c r="BC134" s="19">
        <f t="shared" si="143"/>
        <v>180</v>
      </c>
      <c r="BD134">
        <v>484.8</v>
      </c>
      <c r="BE134" s="5">
        <f t="shared" si="144"/>
        <v>1.5676567656765724E-2</v>
      </c>
      <c r="BF134">
        <f t="shared" si="145"/>
        <v>484.8</v>
      </c>
      <c r="BG134">
        <f t="shared" si="146"/>
        <v>0</v>
      </c>
      <c r="BH134">
        <f t="shared" si="114"/>
        <v>0</v>
      </c>
      <c r="BI134">
        <f t="shared" si="115"/>
        <v>0</v>
      </c>
      <c r="BJ134">
        <f t="shared" si="116"/>
        <v>0</v>
      </c>
      <c r="BK134">
        <f t="shared" si="147"/>
        <v>1</v>
      </c>
      <c r="BL134" s="5">
        <f t="shared" si="148"/>
        <v>0.97937293729372943</v>
      </c>
      <c r="BM134" s="5">
        <f t="shared" si="117"/>
        <v>0.66006600660066006</v>
      </c>
      <c r="BN134" s="5">
        <f t="shared" si="118"/>
        <v>0.51155115511551152</v>
      </c>
      <c r="BO134" s="5">
        <f t="shared" si="119"/>
        <v>1.5676567656765724E-2</v>
      </c>
      <c r="BP134" s="5">
        <f t="shared" si="149"/>
        <v>0</v>
      </c>
    </row>
    <row r="135" spans="1:68" hidden="1" x14ac:dyDescent="0.3">
      <c r="A135" t="s">
        <v>52</v>
      </c>
      <c r="B135" t="s">
        <v>175</v>
      </c>
      <c r="C135">
        <v>500</v>
      </c>
      <c r="D135">
        <f t="shared" si="120"/>
        <v>10</v>
      </c>
      <c r="F135">
        <v>604.48949337005604</v>
      </c>
      <c r="G135">
        <f t="shared" si="100"/>
        <v>600</v>
      </c>
      <c r="H135">
        <v>134.1</v>
      </c>
      <c r="I135">
        <v>604.65289640426602</v>
      </c>
      <c r="J135">
        <v>6.3</v>
      </c>
      <c r="K135">
        <v>667.72468686103798</v>
      </c>
      <c r="L135">
        <f t="shared" si="121"/>
        <v>600</v>
      </c>
      <c r="M135">
        <v>5.4</v>
      </c>
      <c r="N135">
        <f t="shared" si="122"/>
        <v>134.1</v>
      </c>
      <c r="O135">
        <f t="shared" si="101"/>
        <v>1</v>
      </c>
      <c r="P135">
        <f t="shared" si="123"/>
        <v>0</v>
      </c>
      <c r="Q135">
        <f t="shared" si="102"/>
        <v>0</v>
      </c>
      <c r="R135">
        <f t="shared" si="124"/>
        <v>0</v>
      </c>
      <c r="S135" s="5">
        <f t="shared" si="103"/>
        <v>0</v>
      </c>
      <c r="T135" s="5">
        <f t="shared" si="125"/>
        <v>-0.95302013422818799</v>
      </c>
      <c r="U135" s="5">
        <f t="shared" si="126"/>
        <v>-0.95973154362416102</v>
      </c>
      <c r="V135">
        <v>183.7</v>
      </c>
      <c r="W135" s="11">
        <v>600</v>
      </c>
      <c r="X135" s="11">
        <f t="shared" si="127"/>
        <v>600</v>
      </c>
      <c r="Y135">
        <f t="shared" si="104"/>
        <v>183.7</v>
      </c>
      <c r="Z135" s="5">
        <f t="shared" si="128"/>
        <v>0</v>
      </c>
      <c r="AA135" s="5">
        <f t="shared" si="129"/>
        <v>0.27000544365813828</v>
      </c>
      <c r="AB135">
        <f t="shared" si="105"/>
        <v>0</v>
      </c>
      <c r="AC135">
        <f t="shared" si="106"/>
        <v>1</v>
      </c>
      <c r="AD135">
        <f t="shared" si="130"/>
        <v>183.7</v>
      </c>
      <c r="AE135" s="5">
        <f t="shared" si="131"/>
        <v>0.27000544365813828</v>
      </c>
      <c r="AF135" s="5">
        <f t="shared" si="132"/>
        <v>0.96570495372890575</v>
      </c>
      <c r="AG135" s="5">
        <f t="shared" si="133"/>
        <v>0</v>
      </c>
      <c r="AH135" s="5">
        <f t="shared" si="134"/>
        <v>0.97060424605334783</v>
      </c>
      <c r="AI135">
        <f t="shared" si="135"/>
        <v>0</v>
      </c>
      <c r="AJ135">
        <f t="shared" si="136"/>
        <v>0</v>
      </c>
      <c r="AK135">
        <f t="shared" si="137"/>
        <v>0</v>
      </c>
      <c r="AL135">
        <f t="shared" si="138"/>
        <v>1</v>
      </c>
      <c r="AM135">
        <v>60</v>
      </c>
      <c r="AN135">
        <v>311.5</v>
      </c>
      <c r="AO135">
        <v>60</v>
      </c>
      <c r="AP135">
        <v>308.60000000000002</v>
      </c>
      <c r="AQ135" s="5">
        <f t="shared" si="107"/>
        <v>-1.3228933631618196</v>
      </c>
      <c r="AR135" s="5">
        <f t="shared" si="108"/>
        <v>-1.3012677106636841</v>
      </c>
      <c r="AS135" t="str">
        <f t="shared" si="139"/>
        <v>Bias</v>
      </c>
      <c r="AT135">
        <f t="shared" si="109"/>
        <v>311.5</v>
      </c>
      <c r="AU135">
        <f t="shared" si="110"/>
        <v>0</v>
      </c>
      <c r="AV135">
        <f t="shared" si="140"/>
        <v>1</v>
      </c>
      <c r="AW135" s="5">
        <f t="shared" si="111"/>
        <v>0.56950240770465488</v>
      </c>
      <c r="AX135" s="5">
        <f t="shared" si="141"/>
        <v>0</v>
      </c>
      <c r="AY135">
        <f t="shared" si="112"/>
        <v>311.5</v>
      </c>
      <c r="AZ135" s="5">
        <f t="shared" si="142"/>
        <v>0</v>
      </c>
      <c r="BA135" s="5">
        <f t="shared" si="113"/>
        <v>0.41027287319422157</v>
      </c>
      <c r="BB135" s="19">
        <v>120</v>
      </c>
      <c r="BC135" s="19">
        <f t="shared" si="143"/>
        <v>180</v>
      </c>
      <c r="BD135">
        <v>314.89999999999998</v>
      </c>
      <c r="BE135" s="5">
        <f t="shared" si="144"/>
        <v>1.0797078437599167E-2</v>
      </c>
      <c r="BF135">
        <f t="shared" si="145"/>
        <v>314.89999999999998</v>
      </c>
      <c r="BG135">
        <f t="shared" si="146"/>
        <v>0</v>
      </c>
      <c r="BH135">
        <f t="shared" si="114"/>
        <v>0</v>
      </c>
      <c r="BI135">
        <f t="shared" si="115"/>
        <v>0</v>
      </c>
      <c r="BJ135">
        <f t="shared" si="116"/>
        <v>0</v>
      </c>
      <c r="BK135">
        <f t="shared" si="147"/>
        <v>1</v>
      </c>
      <c r="BL135" s="5">
        <f t="shared" si="148"/>
        <v>0.98285169895204838</v>
      </c>
      <c r="BM135" s="5">
        <f t="shared" si="117"/>
        <v>0.5741505239758653</v>
      </c>
      <c r="BN135" s="5">
        <f t="shared" si="118"/>
        <v>0.41664020323912354</v>
      </c>
      <c r="BO135" s="5">
        <f t="shared" si="119"/>
        <v>1.0797078437599167E-2</v>
      </c>
      <c r="BP135" s="5">
        <f t="shared" si="149"/>
        <v>0</v>
      </c>
    </row>
    <row r="136" spans="1:68" hidden="1" x14ac:dyDescent="0.3">
      <c r="A136" t="s">
        <v>52</v>
      </c>
      <c r="B136" t="s">
        <v>176</v>
      </c>
      <c r="C136">
        <v>500</v>
      </c>
      <c r="D136">
        <f t="shared" si="120"/>
        <v>2</v>
      </c>
      <c r="F136">
        <v>601.28125023841801</v>
      </c>
      <c r="G136">
        <f t="shared" si="100"/>
        <v>600</v>
      </c>
      <c r="H136">
        <v>81.3</v>
      </c>
      <c r="I136">
        <v>601.27477574348404</v>
      </c>
      <c r="J136">
        <v>77.8</v>
      </c>
      <c r="K136">
        <v>660.25746083259503</v>
      </c>
      <c r="L136">
        <f t="shared" si="121"/>
        <v>600</v>
      </c>
      <c r="M136">
        <v>3.6</v>
      </c>
      <c r="N136">
        <f t="shared" si="122"/>
        <v>81.3</v>
      </c>
      <c r="O136">
        <f t="shared" si="101"/>
        <v>1</v>
      </c>
      <c r="P136">
        <f t="shared" si="123"/>
        <v>0</v>
      </c>
      <c r="Q136">
        <f t="shared" si="102"/>
        <v>0</v>
      </c>
      <c r="R136">
        <f t="shared" si="124"/>
        <v>0</v>
      </c>
      <c r="S136" s="5">
        <f t="shared" si="103"/>
        <v>0</v>
      </c>
      <c r="T136" s="5">
        <f t="shared" si="125"/>
        <v>-4.3050430504305043E-2</v>
      </c>
      <c r="U136" s="5">
        <f t="shared" si="126"/>
        <v>-0.955719557195572</v>
      </c>
      <c r="V136">
        <v>80.2</v>
      </c>
      <c r="W136" s="11">
        <v>600</v>
      </c>
      <c r="X136" s="11">
        <f t="shared" si="127"/>
        <v>600</v>
      </c>
      <c r="Y136">
        <f t="shared" si="104"/>
        <v>81.3</v>
      </c>
      <c r="Z136" s="5">
        <f t="shared" si="128"/>
        <v>1.3530135301352945E-2</v>
      </c>
      <c r="AA136" s="5">
        <f t="shared" si="129"/>
        <v>0</v>
      </c>
      <c r="AB136">
        <f t="shared" si="105"/>
        <v>1</v>
      </c>
      <c r="AC136">
        <f t="shared" si="106"/>
        <v>0</v>
      </c>
      <c r="AD136">
        <f t="shared" si="130"/>
        <v>81.3</v>
      </c>
      <c r="AE136" s="5">
        <f t="shared" si="131"/>
        <v>0</v>
      </c>
      <c r="AF136" s="5">
        <f t="shared" si="132"/>
        <v>4.3050430504305043E-2</v>
      </c>
      <c r="AG136" s="5">
        <f t="shared" si="133"/>
        <v>1.3530135301352945E-2</v>
      </c>
      <c r="AH136" s="5">
        <f t="shared" si="134"/>
        <v>0.955719557195572</v>
      </c>
      <c r="AI136">
        <f t="shared" si="135"/>
        <v>1</v>
      </c>
      <c r="AJ136">
        <f t="shared" si="136"/>
        <v>0</v>
      </c>
      <c r="AK136">
        <f t="shared" si="137"/>
        <v>0</v>
      </c>
      <c r="AL136">
        <f t="shared" si="138"/>
        <v>0</v>
      </c>
      <c r="AM136">
        <v>60</v>
      </c>
      <c r="AN136">
        <v>85.2</v>
      </c>
      <c r="AO136">
        <v>60</v>
      </c>
      <c r="AP136">
        <v>80.900000000000006</v>
      </c>
      <c r="AQ136" s="5">
        <f t="shared" si="107"/>
        <v>-4.797047970479712E-2</v>
      </c>
      <c r="AR136" s="5">
        <f t="shared" si="108"/>
        <v>4.9200492004919001E-3</v>
      </c>
      <c r="AS136" t="str">
        <f t="shared" si="139"/>
        <v>Bias</v>
      </c>
      <c r="AT136">
        <f t="shared" si="109"/>
        <v>85.2</v>
      </c>
      <c r="AU136">
        <f t="shared" si="110"/>
        <v>0</v>
      </c>
      <c r="AV136">
        <f t="shared" si="140"/>
        <v>1</v>
      </c>
      <c r="AW136" s="5">
        <f t="shared" si="111"/>
        <v>4.5774647887324008E-2</v>
      </c>
      <c r="AX136" s="5">
        <f t="shared" si="141"/>
        <v>0</v>
      </c>
      <c r="AY136">
        <f t="shared" si="112"/>
        <v>85.2</v>
      </c>
      <c r="AZ136" s="5">
        <f t="shared" si="142"/>
        <v>0</v>
      </c>
      <c r="BA136" s="5">
        <f t="shared" si="113"/>
        <v>5.8685446009389672E-2</v>
      </c>
      <c r="BB136" s="19">
        <v>120</v>
      </c>
      <c r="BC136" s="19">
        <f t="shared" si="143"/>
        <v>180</v>
      </c>
      <c r="BD136">
        <v>87.6</v>
      </c>
      <c r="BE136" s="5">
        <f t="shared" si="144"/>
        <v>2.7397260273972508E-2</v>
      </c>
      <c r="BF136">
        <f t="shared" si="145"/>
        <v>87.6</v>
      </c>
      <c r="BG136">
        <f t="shared" si="146"/>
        <v>0</v>
      </c>
      <c r="BH136">
        <f t="shared" si="114"/>
        <v>0</v>
      </c>
      <c r="BI136">
        <f t="shared" si="115"/>
        <v>0</v>
      </c>
      <c r="BJ136">
        <f t="shared" si="116"/>
        <v>0</v>
      </c>
      <c r="BK136">
        <f t="shared" si="147"/>
        <v>1</v>
      </c>
      <c r="BL136" s="5">
        <f t="shared" si="148"/>
        <v>0.95890410958904115</v>
      </c>
      <c r="BM136" s="5">
        <f t="shared" si="117"/>
        <v>7.191780821917805E-2</v>
      </c>
      <c r="BN136" s="5">
        <f t="shared" si="118"/>
        <v>8.447488584474877E-2</v>
      </c>
      <c r="BO136" s="5">
        <f t="shared" si="119"/>
        <v>2.7397260273972508E-2</v>
      </c>
      <c r="BP136" s="5">
        <f t="shared" si="149"/>
        <v>0</v>
      </c>
    </row>
    <row r="137" spans="1:68" hidden="1" x14ac:dyDescent="0.3">
      <c r="A137" t="s">
        <v>52</v>
      </c>
      <c r="B137" t="s">
        <v>177</v>
      </c>
      <c r="C137">
        <v>500</v>
      </c>
      <c r="D137">
        <f t="shared" si="120"/>
        <v>2</v>
      </c>
      <c r="F137">
        <v>601.24361252784695</v>
      </c>
      <c r="G137">
        <f t="shared" si="100"/>
        <v>600</v>
      </c>
      <c r="H137">
        <v>55.4</v>
      </c>
      <c r="I137">
        <v>601.22512722015301</v>
      </c>
      <c r="J137">
        <v>49.1</v>
      </c>
      <c r="K137">
        <v>657.63180518150295</v>
      </c>
      <c r="L137">
        <f t="shared" si="121"/>
        <v>600</v>
      </c>
      <c r="M137">
        <v>1.4</v>
      </c>
      <c r="N137">
        <f t="shared" si="122"/>
        <v>55.4</v>
      </c>
      <c r="O137">
        <f t="shared" si="101"/>
        <v>1</v>
      </c>
      <c r="P137">
        <f t="shared" si="123"/>
        <v>0</v>
      </c>
      <c r="Q137">
        <f t="shared" si="102"/>
        <v>0</v>
      </c>
      <c r="R137">
        <f t="shared" si="124"/>
        <v>0</v>
      </c>
      <c r="S137" s="5">
        <f t="shared" si="103"/>
        <v>0</v>
      </c>
      <c r="T137" s="5">
        <f t="shared" si="125"/>
        <v>-0.11371841155234652</v>
      </c>
      <c r="U137" s="5">
        <f t="shared" si="126"/>
        <v>-0.97472924187725629</v>
      </c>
      <c r="V137">
        <v>52.2</v>
      </c>
      <c r="W137" s="11">
        <v>600</v>
      </c>
      <c r="X137" s="11">
        <f t="shared" si="127"/>
        <v>600</v>
      </c>
      <c r="Y137">
        <f t="shared" si="104"/>
        <v>55.4</v>
      </c>
      <c r="Z137" s="5">
        <f t="shared" si="128"/>
        <v>5.7761732851985485E-2</v>
      </c>
      <c r="AA137" s="5">
        <f t="shared" si="129"/>
        <v>0</v>
      </c>
      <c r="AB137">
        <f t="shared" si="105"/>
        <v>1</v>
      </c>
      <c r="AC137">
        <f t="shared" si="106"/>
        <v>0</v>
      </c>
      <c r="AD137">
        <f t="shared" si="130"/>
        <v>55.4</v>
      </c>
      <c r="AE137" s="5">
        <f t="shared" si="131"/>
        <v>0</v>
      </c>
      <c r="AF137" s="5">
        <f t="shared" si="132"/>
        <v>0.11371841155234652</v>
      </c>
      <c r="AG137" s="5">
        <f t="shared" si="133"/>
        <v>5.7761732851985485E-2</v>
      </c>
      <c r="AH137" s="5">
        <f t="shared" si="134"/>
        <v>0.97472924187725629</v>
      </c>
      <c r="AI137">
        <f t="shared" si="135"/>
        <v>1</v>
      </c>
      <c r="AJ137">
        <f t="shared" si="136"/>
        <v>0</v>
      </c>
      <c r="AK137">
        <f t="shared" si="137"/>
        <v>0</v>
      </c>
      <c r="AL137">
        <f t="shared" si="138"/>
        <v>0</v>
      </c>
      <c r="AM137">
        <v>60</v>
      </c>
      <c r="AN137">
        <v>46.6</v>
      </c>
      <c r="AO137">
        <v>60</v>
      </c>
      <c r="AP137">
        <v>47.6</v>
      </c>
      <c r="AQ137" s="5">
        <f t="shared" si="107"/>
        <v>0.15884476534296024</v>
      </c>
      <c r="AR137" s="5">
        <f t="shared" si="108"/>
        <v>0.14079422382671475</v>
      </c>
      <c r="AS137" t="str">
        <f t="shared" si="139"/>
        <v>BiasByGroup</v>
      </c>
      <c r="AT137">
        <f t="shared" si="109"/>
        <v>55.4</v>
      </c>
      <c r="AU137">
        <f t="shared" si="110"/>
        <v>1</v>
      </c>
      <c r="AV137">
        <f t="shared" si="140"/>
        <v>0</v>
      </c>
      <c r="AW137" s="5">
        <f t="shared" si="111"/>
        <v>0</v>
      </c>
      <c r="AX137" s="5">
        <f t="shared" si="141"/>
        <v>0.15884476534296024</v>
      </c>
      <c r="AY137">
        <f t="shared" si="112"/>
        <v>52.2</v>
      </c>
      <c r="AZ137" s="5">
        <f t="shared" si="142"/>
        <v>0.10727969348659006</v>
      </c>
      <c r="BA137" s="5">
        <f t="shared" si="113"/>
        <v>0</v>
      </c>
      <c r="BB137" s="19">
        <v>120</v>
      </c>
      <c r="BC137" s="19">
        <f t="shared" si="143"/>
        <v>180</v>
      </c>
      <c r="BD137">
        <v>48.8</v>
      </c>
      <c r="BE137" s="5">
        <f t="shared" si="144"/>
        <v>4.5081967213114672E-2</v>
      </c>
      <c r="BF137">
        <f t="shared" si="145"/>
        <v>55.4</v>
      </c>
      <c r="BG137">
        <f t="shared" si="146"/>
        <v>0</v>
      </c>
      <c r="BH137">
        <f t="shared" si="114"/>
        <v>1</v>
      </c>
      <c r="BI137">
        <f t="shared" si="115"/>
        <v>0</v>
      </c>
      <c r="BJ137">
        <f t="shared" si="116"/>
        <v>0</v>
      </c>
      <c r="BK137">
        <f t="shared" si="147"/>
        <v>0</v>
      </c>
      <c r="BL137" s="5">
        <f t="shared" si="148"/>
        <v>0.97472924187725629</v>
      </c>
      <c r="BM137" s="5">
        <f t="shared" si="117"/>
        <v>0</v>
      </c>
      <c r="BN137" s="5">
        <f t="shared" si="118"/>
        <v>5.7761732851985485E-2</v>
      </c>
      <c r="BO137" s="5">
        <f t="shared" si="119"/>
        <v>0.15884476534296024</v>
      </c>
      <c r="BP137" s="5">
        <f t="shared" si="149"/>
        <v>0.11913357400722024</v>
      </c>
    </row>
    <row r="138" spans="1:68" hidden="1" x14ac:dyDescent="0.3">
      <c r="A138" t="s">
        <v>52</v>
      </c>
      <c r="B138" t="s">
        <v>178</v>
      </c>
      <c r="C138">
        <v>500</v>
      </c>
      <c r="D138">
        <f t="shared" si="120"/>
        <v>5</v>
      </c>
      <c r="F138">
        <v>602.56780552863995</v>
      </c>
      <c r="G138">
        <f t="shared" si="100"/>
        <v>600</v>
      </c>
      <c r="H138">
        <v>112.3</v>
      </c>
      <c r="I138">
        <v>602.35529637336697</v>
      </c>
      <c r="J138">
        <v>5.4</v>
      </c>
      <c r="K138">
        <v>660.41317152976899</v>
      </c>
      <c r="L138">
        <f t="shared" si="121"/>
        <v>600</v>
      </c>
      <c r="M138">
        <v>2.1</v>
      </c>
      <c r="N138">
        <f t="shared" si="122"/>
        <v>112.3</v>
      </c>
      <c r="O138">
        <f t="shared" si="101"/>
        <v>1</v>
      </c>
      <c r="P138">
        <f t="shared" si="123"/>
        <v>0</v>
      </c>
      <c r="Q138">
        <f t="shared" si="102"/>
        <v>0</v>
      </c>
      <c r="R138">
        <f t="shared" si="124"/>
        <v>0</v>
      </c>
      <c r="S138" s="5">
        <f t="shared" si="103"/>
        <v>0</v>
      </c>
      <c r="T138" s="5">
        <f t="shared" si="125"/>
        <v>-0.95191451469278709</v>
      </c>
      <c r="U138" s="5">
        <f t="shared" si="126"/>
        <v>-0.98130008904719501</v>
      </c>
      <c r="V138">
        <v>132</v>
      </c>
      <c r="W138" s="11">
        <v>600</v>
      </c>
      <c r="X138" s="11">
        <f t="shared" si="127"/>
        <v>600</v>
      </c>
      <c r="Y138">
        <f t="shared" si="104"/>
        <v>132</v>
      </c>
      <c r="Z138" s="5">
        <f t="shared" si="128"/>
        <v>0</v>
      </c>
      <c r="AA138" s="5">
        <f t="shared" si="129"/>
        <v>0.14924242424242426</v>
      </c>
      <c r="AB138">
        <f t="shared" si="105"/>
        <v>0</v>
      </c>
      <c r="AC138">
        <f t="shared" si="106"/>
        <v>1</v>
      </c>
      <c r="AD138">
        <f t="shared" si="130"/>
        <v>132</v>
      </c>
      <c r="AE138" s="5">
        <f t="shared" si="131"/>
        <v>0.14924242424242426</v>
      </c>
      <c r="AF138" s="5">
        <f t="shared" si="132"/>
        <v>0.95909090909090899</v>
      </c>
      <c r="AG138" s="5">
        <f t="shared" si="133"/>
        <v>0</v>
      </c>
      <c r="AH138" s="5">
        <f t="shared" si="134"/>
        <v>0.98409090909090913</v>
      </c>
      <c r="AI138">
        <f t="shared" si="135"/>
        <v>0</v>
      </c>
      <c r="AJ138">
        <f t="shared" si="136"/>
        <v>0</v>
      </c>
      <c r="AK138">
        <f t="shared" si="137"/>
        <v>0</v>
      </c>
      <c r="AL138">
        <f t="shared" si="138"/>
        <v>1</v>
      </c>
      <c r="AM138">
        <v>60</v>
      </c>
      <c r="AN138">
        <v>244.8</v>
      </c>
      <c r="AO138">
        <v>60</v>
      </c>
      <c r="AP138">
        <v>239</v>
      </c>
      <c r="AQ138" s="5">
        <f t="shared" si="107"/>
        <v>-1.1798753339269814</v>
      </c>
      <c r="AR138" s="5">
        <f t="shared" si="108"/>
        <v>-1.1282279608192343</v>
      </c>
      <c r="AS138" t="str">
        <f t="shared" si="139"/>
        <v>Bias</v>
      </c>
      <c r="AT138">
        <f t="shared" si="109"/>
        <v>244.8</v>
      </c>
      <c r="AU138">
        <f t="shared" si="110"/>
        <v>0</v>
      </c>
      <c r="AV138">
        <f t="shared" si="140"/>
        <v>1</v>
      </c>
      <c r="AW138" s="5">
        <f t="shared" si="111"/>
        <v>0.54125816993464049</v>
      </c>
      <c r="AX138" s="5">
        <f t="shared" si="141"/>
        <v>0</v>
      </c>
      <c r="AY138">
        <f t="shared" si="112"/>
        <v>244.8</v>
      </c>
      <c r="AZ138" s="5">
        <f t="shared" si="142"/>
        <v>0</v>
      </c>
      <c r="BA138" s="5">
        <f t="shared" si="113"/>
        <v>0.46078431372549022</v>
      </c>
      <c r="BB138" s="19">
        <v>120</v>
      </c>
      <c r="BC138" s="19">
        <f t="shared" si="143"/>
        <v>180</v>
      </c>
      <c r="BD138">
        <v>248.6</v>
      </c>
      <c r="BE138" s="5">
        <f t="shared" si="144"/>
        <v>1.5285599356395748E-2</v>
      </c>
      <c r="BF138">
        <f t="shared" si="145"/>
        <v>248.6</v>
      </c>
      <c r="BG138">
        <f t="shared" si="146"/>
        <v>0</v>
      </c>
      <c r="BH138">
        <f t="shared" si="114"/>
        <v>0</v>
      </c>
      <c r="BI138">
        <f t="shared" si="115"/>
        <v>0</v>
      </c>
      <c r="BJ138">
        <f t="shared" si="116"/>
        <v>0</v>
      </c>
      <c r="BK138">
        <f t="shared" si="147"/>
        <v>1</v>
      </c>
      <c r="BL138" s="5">
        <f t="shared" si="148"/>
        <v>0.99155269509251809</v>
      </c>
      <c r="BM138" s="5">
        <f t="shared" si="117"/>
        <v>0.5482703137570395</v>
      </c>
      <c r="BN138" s="5">
        <f t="shared" si="118"/>
        <v>0.46902654867256638</v>
      </c>
      <c r="BO138" s="5">
        <f t="shared" si="119"/>
        <v>1.5285599356395748E-2</v>
      </c>
      <c r="BP138" s="5">
        <f t="shared" si="149"/>
        <v>0</v>
      </c>
    </row>
    <row r="139" spans="1:68" hidden="1" x14ac:dyDescent="0.3">
      <c r="A139" t="s">
        <v>52</v>
      </c>
      <c r="B139" t="s">
        <v>179</v>
      </c>
      <c r="C139">
        <v>500</v>
      </c>
      <c r="D139">
        <f t="shared" si="120"/>
        <v>5</v>
      </c>
      <c r="F139">
        <v>602.46508693695</v>
      </c>
      <c r="G139">
        <f t="shared" si="100"/>
        <v>600</v>
      </c>
      <c r="H139">
        <v>76</v>
      </c>
      <c r="I139">
        <v>602.39875793456997</v>
      </c>
      <c r="J139">
        <v>22.9</v>
      </c>
      <c r="K139">
        <v>658.19388628005902</v>
      </c>
      <c r="L139">
        <f t="shared" si="121"/>
        <v>600</v>
      </c>
      <c r="M139">
        <v>1.9</v>
      </c>
      <c r="N139">
        <f t="shared" si="122"/>
        <v>76</v>
      </c>
      <c r="O139">
        <f t="shared" si="101"/>
        <v>1</v>
      </c>
      <c r="P139">
        <f t="shared" si="123"/>
        <v>0</v>
      </c>
      <c r="Q139">
        <f t="shared" si="102"/>
        <v>0</v>
      </c>
      <c r="R139">
        <f t="shared" si="124"/>
        <v>0</v>
      </c>
      <c r="S139" s="5">
        <f t="shared" si="103"/>
        <v>0</v>
      </c>
      <c r="T139" s="5">
        <f t="shared" si="125"/>
        <v>-0.6986842105263158</v>
      </c>
      <c r="U139" s="5">
        <f t="shared" si="126"/>
        <v>-0.97499999999999998</v>
      </c>
      <c r="V139">
        <v>95.8</v>
      </c>
      <c r="W139" s="11">
        <v>600</v>
      </c>
      <c r="X139" s="11">
        <f t="shared" si="127"/>
        <v>600</v>
      </c>
      <c r="Y139">
        <f t="shared" si="104"/>
        <v>95.8</v>
      </c>
      <c r="Z139" s="5">
        <f t="shared" si="128"/>
        <v>0</v>
      </c>
      <c r="AA139" s="5">
        <f t="shared" si="129"/>
        <v>0.20668058455114821</v>
      </c>
      <c r="AB139">
        <f t="shared" si="105"/>
        <v>0</v>
      </c>
      <c r="AC139">
        <f t="shared" si="106"/>
        <v>1</v>
      </c>
      <c r="AD139">
        <f t="shared" si="130"/>
        <v>95.8</v>
      </c>
      <c r="AE139" s="5">
        <f t="shared" si="131"/>
        <v>0.20668058455114821</v>
      </c>
      <c r="AF139" s="5">
        <f t="shared" si="132"/>
        <v>0.76096033402922769</v>
      </c>
      <c r="AG139" s="5">
        <f t="shared" si="133"/>
        <v>0</v>
      </c>
      <c r="AH139" s="5">
        <f t="shared" si="134"/>
        <v>0.98016701461377864</v>
      </c>
      <c r="AI139">
        <f t="shared" si="135"/>
        <v>0</v>
      </c>
      <c r="AJ139">
        <f t="shared" si="136"/>
        <v>0</v>
      </c>
      <c r="AK139">
        <f t="shared" si="137"/>
        <v>0</v>
      </c>
      <c r="AL139">
        <f t="shared" si="138"/>
        <v>1</v>
      </c>
      <c r="AM139">
        <v>60</v>
      </c>
      <c r="AN139">
        <v>147.5</v>
      </c>
      <c r="AO139">
        <v>60</v>
      </c>
      <c r="AP139">
        <v>143.4</v>
      </c>
      <c r="AQ139" s="5">
        <f t="shared" si="107"/>
        <v>-0.94078947368421051</v>
      </c>
      <c r="AR139" s="5">
        <f t="shared" si="108"/>
        <v>-0.88684210526315799</v>
      </c>
      <c r="AS139" t="str">
        <f t="shared" si="139"/>
        <v>Bias</v>
      </c>
      <c r="AT139">
        <f t="shared" si="109"/>
        <v>147.5</v>
      </c>
      <c r="AU139">
        <f t="shared" si="110"/>
        <v>0</v>
      </c>
      <c r="AV139">
        <f t="shared" si="140"/>
        <v>1</v>
      </c>
      <c r="AW139" s="5">
        <f t="shared" si="111"/>
        <v>0.48474576271186443</v>
      </c>
      <c r="AX139" s="5">
        <f t="shared" si="141"/>
        <v>0</v>
      </c>
      <c r="AY139">
        <f t="shared" si="112"/>
        <v>147.5</v>
      </c>
      <c r="AZ139" s="5">
        <f t="shared" si="142"/>
        <v>0</v>
      </c>
      <c r="BA139" s="5">
        <f t="shared" si="113"/>
        <v>0.35050847457627121</v>
      </c>
      <c r="BB139" s="19">
        <v>120</v>
      </c>
      <c r="BC139" s="19">
        <f t="shared" si="143"/>
        <v>180</v>
      </c>
      <c r="BD139">
        <v>149.30000000000001</v>
      </c>
      <c r="BE139" s="5">
        <f t="shared" si="144"/>
        <v>1.2056262558606907E-2</v>
      </c>
      <c r="BF139">
        <f t="shared" si="145"/>
        <v>149.30000000000001</v>
      </c>
      <c r="BG139">
        <f t="shared" si="146"/>
        <v>0</v>
      </c>
      <c r="BH139">
        <f t="shared" si="114"/>
        <v>0</v>
      </c>
      <c r="BI139">
        <f t="shared" si="115"/>
        <v>0</v>
      </c>
      <c r="BJ139">
        <f t="shared" si="116"/>
        <v>0</v>
      </c>
      <c r="BK139">
        <f t="shared" si="147"/>
        <v>1</v>
      </c>
      <c r="BL139" s="5">
        <f t="shared" si="148"/>
        <v>0.98727394507702604</v>
      </c>
      <c r="BM139" s="5">
        <f t="shared" si="117"/>
        <v>0.49095780308104492</v>
      </c>
      <c r="BN139" s="5">
        <f t="shared" si="118"/>
        <v>0.35833891493636977</v>
      </c>
      <c r="BO139" s="5">
        <f t="shared" si="119"/>
        <v>1.2056262558606907E-2</v>
      </c>
      <c r="BP139" s="5">
        <f t="shared" si="149"/>
        <v>0</v>
      </c>
    </row>
    <row r="140" spans="1:68" hidden="1" x14ac:dyDescent="0.3">
      <c r="A140" t="s">
        <v>52</v>
      </c>
      <c r="B140" t="s">
        <v>180</v>
      </c>
      <c r="C140">
        <v>500</v>
      </c>
      <c r="D140">
        <f t="shared" si="120"/>
        <v>10</v>
      </c>
      <c r="F140">
        <v>604.51803350448597</v>
      </c>
      <c r="G140">
        <f t="shared" si="100"/>
        <v>600</v>
      </c>
      <c r="H140">
        <v>185.8</v>
      </c>
      <c r="I140">
        <v>604.63467812538101</v>
      </c>
      <c r="J140">
        <v>19.2</v>
      </c>
      <c r="K140">
        <v>693.357598543167</v>
      </c>
      <c r="L140">
        <f t="shared" si="121"/>
        <v>600</v>
      </c>
      <c r="M140">
        <v>19.100000000000001</v>
      </c>
      <c r="N140">
        <f t="shared" si="122"/>
        <v>185.8</v>
      </c>
      <c r="O140">
        <f t="shared" si="101"/>
        <v>1</v>
      </c>
      <c r="P140">
        <f t="shared" si="123"/>
        <v>0</v>
      </c>
      <c r="Q140">
        <f t="shared" si="102"/>
        <v>0</v>
      </c>
      <c r="R140">
        <f t="shared" si="124"/>
        <v>0</v>
      </c>
      <c r="S140" s="5">
        <f t="shared" si="103"/>
        <v>0</v>
      </c>
      <c r="T140" s="5">
        <f t="shared" si="125"/>
        <v>-0.89666307857911742</v>
      </c>
      <c r="U140" s="5">
        <f t="shared" si="126"/>
        <v>-0.89720129171151775</v>
      </c>
      <c r="V140">
        <v>259.39999999999998</v>
      </c>
      <c r="W140" s="11">
        <v>600</v>
      </c>
      <c r="X140" s="11">
        <f t="shared" si="127"/>
        <v>600</v>
      </c>
      <c r="Y140">
        <f t="shared" si="104"/>
        <v>259.39999999999998</v>
      </c>
      <c r="Z140" s="5">
        <f t="shared" si="128"/>
        <v>0</v>
      </c>
      <c r="AA140" s="5">
        <f t="shared" si="129"/>
        <v>0.28373168851195057</v>
      </c>
      <c r="AB140">
        <f t="shared" si="105"/>
        <v>0</v>
      </c>
      <c r="AC140">
        <f t="shared" si="106"/>
        <v>1</v>
      </c>
      <c r="AD140">
        <f t="shared" si="130"/>
        <v>259.39999999999998</v>
      </c>
      <c r="AE140" s="5">
        <f t="shared" si="131"/>
        <v>0.28373168851195057</v>
      </c>
      <c r="AF140" s="5">
        <f t="shared" si="132"/>
        <v>0.9259830377794912</v>
      </c>
      <c r="AG140" s="5">
        <f t="shared" si="133"/>
        <v>0</v>
      </c>
      <c r="AH140" s="5">
        <f t="shared" si="134"/>
        <v>0.92636854279105629</v>
      </c>
      <c r="AI140">
        <f t="shared" si="135"/>
        <v>0</v>
      </c>
      <c r="AJ140">
        <f t="shared" si="136"/>
        <v>0</v>
      </c>
      <c r="AK140">
        <f t="shared" si="137"/>
        <v>0</v>
      </c>
      <c r="AL140">
        <f t="shared" si="138"/>
        <v>1</v>
      </c>
      <c r="AM140">
        <v>60</v>
      </c>
      <c r="AN140">
        <v>483.9</v>
      </c>
      <c r="AO140">
        <v>60</v>
      </c>
      <c r="AP140">
        <v>461.6</v>
      </c>
      <c r="AQ140" s="5">
        <f t="shared" si="107"/>
        <v>-1.6044133476856832</v>
      </c>
      <c r="AR140" s="5">
        <f t="shared" si="108"/>
        <v>-1.4843918191603875</v>
      </c>
      <c r="AS140" t="str">
        <f t="shared" si="139"/>
        <v>Bias</v>
      </c>
      <c r="AT140">
        <f t="shared" si="109"/>
        <v>483.9</v>
      </c>
      <c r="AU140">
        <f t="shared" si="110"/>
        <v>0</v>
      </c>
      <c r="AV140">
        <f t="shared" si="140"/>
        <v>1</v>
      </c>
      <c r="AW140" s="5">
        <f t="shared" si="111"/>
        <v>0.61603637115106424</v>
      </c>
      <c r="AX140" s="5">
        <f t="shared" si="141"/>
        <v>0</v>
      </c>
      <c r="AY140">
        <f t="shared" si="112"/>
        <v>483.9</v>
      </c>
      <c r="AZ140" s="5">
        <f t="shared" si="142"/>
        <v>0</v>
      </c>
      <c r="BA140" s="5">
        <f t="shared" si="113"/>
        <v>0.46393883033684646</v>
      </c>
      <c r="BB140" s="19">
        <v>120</v>
      </c>
      <c r="BC140" s="19">
        <f t="shared" si="143"/>
        <v>180</v>
      </c>
      <c r="BD140">
        <v>488.9</v>
      </c>
      <c r="BE140" s="5">
        <f t="shared" si="144"/>
        <v>1.0227040294538761E-2</v>
      </c>
      <c r="BF140">
        <f t="shared" si="145"/>
        <v>488.9</v>
      </c>
      <c r="BG140">
        <f t="shared" si="146"/>
        <v>0</v>
      </c>
      <c r="BH140">
        <f t="shared" si="114"/>
        <v>0</v>
      </c>
      <c r="BI140">
        <f t="shared" si="115"/>
        <v>0</v>
      </c>
      <c r="BJ140">
        <f t="shared" si="116"/>
        <v>0</v>
      </c>
      <c r="BK140">
        <f t="shared" si="147"/>
        <v>1</v>
      </c>
      <c r="BL140" s="5">
        <f t="shared" si="148"/>
        <v>0.96093270607486192</v>
      </c>
      <c r="BM140" s="5">
        <f t="shared" si="117"/>
        <v>0.61996318265493966</v>
      </c>
      <c r="BN140" s="5">
        <f t="shared" si="118"/>
        <v>0.46942114951932912</v>
      </c>
      <c r="BO140" s="5">
        <f t="shared" si="119"/>
        <v>1.0227040294538761E-2</v>
      </c>
      <c r="BP140" s="5">
        <f t="shared" si="149"/>
        <v>0</v>
      </c>
    </row>
    <row r="141" spans="1:68" hidden="1" x14ac:dyDescent="0.3">
      <c r="A141" t="s">
        <v>52</v>
      </c>
      <c r="B141" t="s">
        <v>181</v>
      </c>
      <c r="C141">
        <v>500</v>
      </c>
      <c r="D141">
        <f t="shared" si="120"/>
        <v>10</v>
      </c>
      <c r="F141">
        <v>604.60871338844299</v>
      </c>
      <c r="G141">
        <f t="shared" si="100"/>
        <v>600</v>
      </c>
      <c r="H141">
        <v>164.6</v>
      </c>
      <c r="I141">
        <v>604.55220890045098</v>
      </c>
      <c r="J141">
        <v>2.2000000000000002</v>
      </c>
      <c r="K141">
        <v>668.40748333930901</v>
      </c>
      <c r="L141">
        <f t="shared" si="121"/>
        <v>600</v>
      </c>
      <c r="M141">
        <v>5.6</v>
      </c>
      <c r="N141">
        <f t="shared" si="122"/>
        <v>164.6</v>
      </c>
      <c r="O141">
        <f t="shared" si="101"/>
        <v>1</v>
      </c>
      <c r="P141">
        <f t="shared" si="123"/>
        <v>0</v>
      </c>
      <c r="Q141">
        <f t="shared" si="102"/>
        <v>0</v>
      </c>
      <c r="R141">
        <f t="shared" si="124"/>
        <v>0</v>
      </c>
      <c r="S141" s="5">
        <f t="shared" si="103"/>
        <v>0</v>
      </c>
      <c r="T141" s="5">
        <f t="shared" si="125"/>
        <v>-0.98663426488456873</v>
      </c>
      <c r="U141" s="5">
        <f t="shared" si="126"/>
        <v>-0.96597812879708389</v>
      </c>
      <c r="V141">
        <v>130.4</v>
      </c>
      <c r="W141" s="11">
        <v>600</v>
      </c>
      <c r="X141" s="11">
        <f t="shared" si="127"/>
        <v>600</v>
      </c>
      <c r="Y141">
        <f t="shared" si="104"/>
        <v>164.6</v>
      </c>
      <c r="Z141" s="5">
        <f t="shared" si="128"/>
        <v>0.20777642770352364</v>
      </c>
      <c r="AA141" s="5">
        <f t="shared" si="129"/>
        <v>0</v>
      </c>
      <c r="AB141">
        <f t="shared" si="105"/>
        <v>1</v>
      </c>
      <c r="AC141">
        <f t="shared" si="106"/>
        <v>0</v>
      </c>
      <c r="AD141">
        <f t="shared" si="130"/>
        <v>164.6</v>
      </c>
      <c r="AE141" s="5">
        <f t="shared" si="131"/>
        <v>0</v>
      </c>
      <c r="AF141" s="5">
        <f t="shared" si="132"/>
        <v>0.98663426488456873</v>
      </c>
      <c r="AG141" s="5">
        <f t="shared" si="133"/>
        <v>0.20777642770352364</v>
      </c>
      <c r="AH141" s="5">
        <f t="shared" si="134"/>
        <v>0.96597812879708389</v>
      </c>
      <c r="AI141">
        <f t="shared" si="135"/>
        <v>1</v>
      </c>
      <c r="AJ141">
        <f t="shared" si="136"/>
        <v>0</v>
      </c>
      <c r="AK141">
        <f t="shared" si="137"/>
        <v>0</v>
      </c>
      <c r="AL141">
        <f t="shared" si="138"/>
        <v>0</v>
      </c>
      <c r="AM141">
        <v>60</v>
      </c>
      <c r="AN141">
        <v>312.8</v>
      </c>
      <c r="AO141">
        <v>60</v>
      </c>
      <c r="AP141">
        <v>305.60000000000002</v>
      </c>
      <c r="AQ141" s="5">
        <f t="shared" si="107"/>
        <v>-0.90036452004860279</v>
      </c>
      <c r="AR141" s="5">
        <f t="shared" si="108"/>
        <v>-0.85662211421628209</v>
      </c>
      <c r="AS141" t="str">
        <f t="shared" si="139"/>
        <v>Bias</v>
      </c>
      <c r="AT141">
        <f t="shared" si="109"/>
        <v>312.8</v>
      </c>
      <c r="AU141">
        <f t="shared" si="110"/>
        <v>0</v>
      </c>
      <c r="AV141">
        <f t="shared" si="140"/>
        <v>1</v>
      </c>
      <c r="AW141" s="5">
        <f t="shared" si="111"/>
        <v>0.47378516624040923</v>
      </c>
      <c r="AX141" s="5">
        <f t="shared" si="141"/>
        <v>0</v>
      </c>
      <c r="AY141">
        <f t="shared" si="112"/>
        <v>312.8</v>
      </c>
      <c r="AZ141" s="5">
        <f t="shared" si="142"/>
        <v>0</v>
      </c>
      <c r="BA141" s="5">
        <f t="shared" si="113"/>
        <v>0.58312020460358061</v>
      </c>
      <c r="BB141" s="19">
        <v>120</v>
      </c>
      <c r="BC141" s="19">
        <f t="shared" si="143"/>
        <v>180</v>
      </c>
      <c r="BD141">
        <v>316.10000000000002</v>
      </c>
      <c r="BE141" s="5">
        <f t="shared" si="144"/>
        <v>1.0439734261309747E-2</v>
      </c>
      <c r="BF141">
        <f t="shared" si="145"/>
        <v>316.10000000000002</v>
      </c>
      <c r="BG141">
        <f t="shared" si="146"/>
        <v>0</v>
      </c>
      <c r="BH141">
        <f t="shared" si="114"/>
        <v>0</v>
      </c>
      <c r="BI141">
        <f t="shared" si="115"/>
        <v>0</v>
      </c>
      <c r="BJ141">
        <f t="shared" si="116"/>
        <v>0</v>
      </c>
      <c r="BK141">
        <f t="shared" si="147"/>
        <v>1</v>
      </c>
      <c r="BL141" s="5">
        <f t="shared" si="148"/>
        <v>0.98228408731414107</v>
      </c>
      <c r="BM141" s="5">
        <f t="shared" si="117"/>
        <v>0.47927870926921867</v>
      </c>
      <c r="BN141" s="5">
        <f t="shared" si="118"/>
        <v>0.58747231888642837</v>
      </c>
      <c r="BO141" s="5">
        <f t="shared" si="119"/>
        <v>1.0439734261309747E-2</v>
      </c>
      <c r="BP141" s="5">
        <f t="shared" si="149"/>
        <v>0</v>
      </c>
    </row>
    <row r="142" spans="1:68" hidden="1" x14ac:dyDescent="0.3">
      <c r="A142" t="s">
        <v>52</v>
      </c>
      <c r="B142" t="s">
        <v>182</v>
      </c>
      <c r="C142">
        <v>500</v>
      </c>
      <c r="D142">
        <f t="shared" si="120"/>
        <v>2</v>
      </c>
      <c r="F142">
        <v>601.18848752975396</v>
      </c>
      <c r="G142">
        <f t="shared" si="100"/>
        <v>600</v>
      </c>
      <c r="H142">
        <v>88.1</v>
      </c>
      <c r="I142">
        <v>601.21588134765602</v>
      </c>
      <c r="J142">
        <v>76.7</v>
      </c>
      <c r="K142">
        <v>652.24485421180702</v>
      </c>
      <c r="L142">
        <f t="shared" si="121"/>
        <v>600</v>
      </c>
      <c r="M142">
        <v>0.8</v>
      </c>
      <c r="N142">
        <f t="shared" si="122"/>
        <v>88.1</v>
      </c>
      <c r="O142">
        <f t="shared" si="101"/>
        <v>1</v>
      </c>
      <c r="P142">
        <f t="shared" si="123"/>
        <v>0</v>
      </c>
      <c r="Q142">
        <f t="shared" si="102"/>
        <v>0</v>
      </c>
      <c r="R142">
        <f t="shared" si="124"/>
        <v>0</v>
      </c>
      <c r="S142" s="5">
        <f t="shared" si="103"/>
        <v>0</v>
      </c>
      <c r="T142" s="5">
        <f t="shared" si="125"/>
        <v>-0.1293984108967082</v>
      </c>
      <c r="U142" s="5">
        <f t="shared" si="126"/>
        <v>-0.99091940976163451</v>
      </c>
      <c r="V142">
        <v>68.400000000000006</v>
      </c>
      <c r="W142" s="11">
        <v>600</v>
      </c>
      <c r="X142" s="11">
        <f t="shared" si="127"/>
        <v>600</v>
      </c>
      <c r="Y142">
        <f t="shared" si="104"/>
        <v>88.1</v>
      </c>
      <c r="Z142" s="5">
        <f t="shared" si="128"/>
        <v>0.22360953461975017</v>
      </c>
      <c r="AA142" s="5">
        <f t="shared" si="129"/>
        <v>0</v>
      </c>
      <c r="AB142">
        <f t="shared" si="105"/>
        <v>1</v>
      </c>
      <c r="AC142">
        <f t="shared" si="106"/>
        <v>0</v>
      </c>
      <c r="AD142">
        <f t="shared" si="130"/>
        <v>88.1</v>
      </c>
      <c r="AE142" s="5">
        <f t="shared" si="131"/>
        <v>0</v>
      </c>
      <c r="AF142" s="5">
        <f t="shared" si="132"/>
        <v>0.1293984108967082</v>
      </c>
      <c r="AG142" s="5">
        <f t="shared" si="133"/>
        <v>0.22360953461975017</v>
      </c>
      <c r="AH142" s="5">
        <f t="shared" si="134"/>
        <v>0.99091940976163451</v>
      </c>
      <c r="AI142">
        <f t="shared" si="135"/>
        <v>1</v>
      </c>
      <c r="AJ142">
        <f t="shared" si="136"/>
        <v>0</v>
      </c>
      <c r="AK142">
        <f t="shared" si="137"/>
        <v>0</v>
      </c>
      <c r="AL142">
        <f t="shared" si="138"/>
        <v>0</v>
      </c>
      <c r="AM142">
        <v>60</v>
      </c>
      <c r="AN142">
        <v>81.3</v>
      </c>
      <c r="AO142">
        <v>60</v>
      </c>
      <c r="AP142">
        <v>79.5</v>
      </c>
      <c r="AQ142" s="5">
        <f t="shared" si="107"/>
        <v>7.7185017026106667E-2</v>
      </c>
      <c r="AR142" s="5">
        <f t="shared" si="108"/>
        <v>9.7616345062429E-2</v>
      </c>
      <c r="AS142" t="str">
        <f t="shared" si="139"/>
        <v>Bias</v>
      </c>
      <c r="AT142">
        <f t="shared" si="109"/>
        <v>88.1</v>
      </c>
      <c r="AU142">
        <f t="shared" si="110"/>
        <v>1</v>
      </c>
      <c r="AV142">
        <f t="shared" si="140"/>
        <v>0</v>
      </c>
      <c r="AW142" s="5">
        <f t="shared" si="111"/>
        <v>0</v>
      </c>
      <c r="AX142" s="5">
        <f t="shared" si="141"/>
        <v>7.7185017026106667E-2</v>
      </c>
      <c r="AY142">
        <f t="shared" si="112"/>
        <v>81.3</v>
      </c>
      <c r="AZ142" s="5">
        <f t="shared" si="142"/>
        <v>0</v>
      </c>
      <c r="BA142" s="5">
        <f t="shared" si="113"/>
        <v>0.15867158671586706</v>
      </c>
      <c r="BB142" s="19">
        <v>120</v>
      </c>
      <c r="BC142" s="19">
        <f t="shared" si="143"/>
        <v>180</v>
      </c>
      <c r="BD142">
        <v>85.1</v>
      </c>
      <c r="BE142" s="5">
        <f t="shared" si="144"/>
        <v>4.4653349001175055E-2</v>
      </c>
      <c r="BF142">
        <f t="shared" si="145"/>
        <v>88.1</v>
      </c>
      <c r="BG142">
        <f t="shared" si="146"/>
        <v>0</v>
      </c>
      <c r="BH142">
        <f t="shared" si="114"/>
        <v>1</v>
      </c>
      <c r="BI142">
        <f t="shared" si="115"/>
        <v>0</v>
      </c>
      <c r="BJ142">
        <f t="shared" si="116"/>
        <v>0</v>
      </c>
      <c r="BK142">
        <f t="shared" si="147"/>
        <v>0</v>
      </c>
      <c r="BL142" s="5">
        <f t="shared" si="148"/>
        <v>0.99091940976163451</v>
      </c>
      <c r="BM142" s="5">
        <f t="shared" si="117"/>
        <v>0</v>
      </c>
      <c r="BN142" s="5">
        <f t="shared" si="118"/>
        <v>0.22360953461975017</v>
      </c>
      <c r="BO142" s="5">
        <f t="shared" si="119"/>
        <v>7.7185017026106667E-2</v>
      </c>
      <c r="BP142" s="5">
        <f t="shared" si="149"/>
        <v>3.4052213393870601E-2</v>
      </c>
    </row>
    <row r="143" spans="1:68" hidden="1" x14ac:dyDescent="0.3">
      <c r="A143" t="s">
        <v>52</v>
      </c>
      <c r="B143" t="s">
        <v>183</v>
      </c>
      <c r="C143">
        <v>500</v>
      </c>
      <c r="D143">
        <f t="shared" si="120"/>
        <v>2</v>
      </c>
      <c r="F143">
        <v>601.23833513259797</v>
      </c>
      <c r="G143">
        <f t="shared" si="100"/>
        <v>600</v>
      </c>
      <c r="H143">
        <v>53.6</v>
      </c>
      <c r="I143">
        <v>601.26644992828301</v>
      </c>
      <c r="J143">
        <v>43.3</v>
      </c>
      <c r="K143">
        <v>655.49455881118695</v>
      </c>
      <c r="L143">
        <f t="shared" si="121"/>
        <v>600</v>
      </c>
      <c r="M143">
        <v>0.7</v>
      </c>
      <c r="N143">
        <f t="shared" si="122"/>
        <v>53.6</v>
      </c>
      <c r="O143">
        <f t="shared" si="101"/>
        <v>1</v>
      </c>
      <c r="P143">
        <f t="shared" si="123"/>
        <v>0</v>
      </c>
      <c r="Q143">
        <f t="shared" si="102"/>
        <v>0</v>
      </c>
      <c r="R143">
        <f t="shared" si="124"/>
        <v>0</v>
      </c>
      <c r="S143" s="5">
        <f t="shared" si="103"/>
        <v>0</v>
      </c>
      <c r="T143" s="5">
        <f t="shared" si="125"/>
        <v>-0.19216417910447769</v>
      </c>
      <c r="U143" s="5">
        <f t="shared" si="126"/>
        <v>-0.98694029850746268</v>
      </c>
      <c r="V143">
        <v>48.5</v>
      </c>
      <c r="W143" s="11">
        <v>600</v>
      </c>
      <c r="X143" s="11">
        <f t="shared" si="127"/>
        <v>600</v>
      </c>
      <c r="Y143">
        <f t="shared" si="104"/>
        <v>53.6</v>
      </c>
      <c r="Z143" s="5">
        <f t="shared" si="128"/>
        <v>9.5149253731343308E-2</v>
      </c>
      <c r="AA143" s="5">
        <f t="shared" si="129"/>
        <v>0</v>
      </c>
      <c r="AB143">
        <f t="shared" si="105"/>
        <v>1</v>
      </c>
      <c r="AC143">
        <f t="shared" si="106"/>
        <v>0</v>
      </c>
      <c r="AD143">
        <f t="shared" si="130"/>
        <v>53.6</v>
      </c>
      <c r="AE143" s="5">
        <f t="shared" si="131"/>
        <v>0</v>
      </c>
      <c r="AF143" s="5">
        <f t="shared" si="132"/>
        <v>0.19216417910447769</v>
      </c>
      <c r="AG143" s="5">
        <f t="shared" si="133"/>
        <v>9.5149253731343308E-2</v>
      </c>
      <c r="AH143" s="5">
        <f t="shared" si="134"/>
        <v>0.98694029850746268</v>
      </c>
      <c r="AI143">
        <f t="shared" si="135"/>
        <v>1</v>
      </c>
      <c r="AJ143">
        <f t="shared" si="136"/>
        <v>0</v>
      </c>
      <c r="AK143">
        <f t="shared" si="137"/>
        <v>0</v>
      </c>
      <c r="AL143">
        <f t="shared" si="138"/>
        <v>0</v>
      </c>
      <c r="AM143">
        <v>60</v>
      </c>
      <c r="AN143">
        <v>45</v>
      </c>
      <c r="AO143">
        <v>60</v>
      </c>
      <c r="AP143">
        <v>45.2</v>
      </c>
      <c r="AQ143" s="5">
        <f t="shared" si="107"/>
        <v>0.16044776119402987</v>
      </c>
      <c r="AR143" s="5">
        <f t="shared" si="108"/>
        <v>0.15671641791044774</v>
      </c>
      <c r="AS143" t="str">
        <f t="shared" si="139"/>
        <v>BiasByGroup</v>
      </c>
      <c r="AT143">
        <f t="shared" si="109"/>
        <v>53.6</v>
      </c>
      <c r="AU143">
        <f t="shared" si="110"/>
        <v>1</v>
      </c>
      <c r="AV143">
        <f t="shared" si="140"/>
        <v>0</v>
      </c>
      <c r="AW143" s="5">
        <f t="shared" si="111"/>
        <v>0</v>
      </c>
      <c r="AX143" s="5">
        <f t="shared" si="141"/>
        <v>0.16044776119402987</v>
      </c>
      <c r="AY143">
        <f t="shared" si="112"/>
        <v>48.5</v>
      </c>
      <c r="AZ143" s="5">
        <f t="shared" si="142"/>
        <v>7.2164948453608241E-2</v>
      </c>
      <c r="BA143" s="5">
        <f t="shared" si="113"/>
        <v>0</v>
      </c>
      <c r="BB143" s="19">
        <v>120</v>
      </c>
      <c r="BC143" s="19">
        <f t="shared" si="143"/>
        <v>180</v>
      </c>
      <c r="BD143">
        <v>46.1</v>
      </c>
      <c r="BE143" s="5">
        <f t="shared" si="144"/>
        <v>2.3861171366594391E-2</v>
      </c>
      <c r="BF143">
        <f t="shared" si="145"/>
        <v>53.6</v>
      </c>
      <c r="BG143">
        <f t="shared" si="146"/>
        <v>0</v>
      </c>
      <c r="BH143">
        <f t="shared" si="114"/>
        <v>1</v>
      </c>
      <c r="BI143">
        <f t="shared" si="115"/>
        <v>0</v>
      </c>
      <c r="BJ143">
        <f t="shared" si="116"/>
        <v>0</v>
      </c>
      <c r="BK143">
        <f t="shared" si="147"/>
        <v>0</v>
      </c>
      <c r="BL143" s="5">
        <f t="shared" si="148"/>
        <v>0.98694029850746268</v>
      </c>
      <c r="BM143" s="5">
        <f t="shared" si="117"/>
        <v>0</v>
      </c>
      <c r="BN143" s="5">
        <f t="shared" si="118"/>
        <v>9.5149253731343308E-2</v>
      </c>
      <c r="BO143" s="5">
        <f t="shared" si="119"/>
        <v>0.16044776119402987</v>
      </c>
      <c r="BP143" s="5">
        <f t="shared" si="149"/>
        <v>0.13992537313432835</v>
      </c>
    </row>
    <row r="144" spans="1:68" hidden="1" x14ac:dyDescent="0.3">
      <c r="A144" t="s">
        <v>52</v>
      </c>
      <c r="B144" t="s">
        <v>184</v>
      </c>
      <c r="C144">
        <v>500</v>
      </c>
      <c r="D144">
        <f t="shared" si="120"/>
        <v>5</v>
      </c>
      <c r="F144">
        <v>602.77290678024201</v>
      </c>
      <c r="G144">
        <f t="shared" si="100"/>
        <v>600</v>
      </c>
      <c r="H144">
        <v>99.6</v>
      </c>
      <c r="I144">
        <v>602.79579186439503</v>
      </c>
      <c r="J144">
        <v>126</v>
      </c>
      <c r="K144">
        <v>666.02615427970795</v>
      </c>
      <c r="L144">
        <f t="shared" si="121"/>
        <v>600</v>
      </c>
      <c r="M144">
        <v>7.8</v>
      </c>
      <c r="N144">
        <f t="shared" si="122"/>
        <v>126</v>
      </c>
      <c r="O144">
        <f t="shared" si="101"/>
        <v>0</v>
      </c>
      <c r="P144">
        <f t="shared" si="123"/>
        <v>1</v>
      </c>
      <c r="Q144">
        <f t="shared" si="102"/>
        <v>0</v>
      </c>
      <c r="R144">
        <f t="shared" si="124"/>
        <v>0</v>
      </c>
      <c r="S144" s="5">
        <f t="shared" si="103"/>
        <v>-0.20952380952380956</v>
      </c>
      <c r="T144" s="5">
        <f t="shared" si="125"/>
        <v>0</v>
      </c>
      <c r="U144" s="5">
        <f t="shared" si="126"/>
        <v>-0.93809523809523809</v>
      </c>
      <c r="V144">
        <v>171.2</v>
      </c>
      <c r="W144" s="11">
        <v>600</v>
      </c>
      <c r="X144" s="11">
        <f t="shared" si="127"/>
        <v>600</v>
      </c>
      <c r="Y144">
        <f t="shared" si="104"/>
        <v>171.2</v>
      </c>
      <c r="Z144" s="5">
        <f t="shared" si="128"/>
        <v>0</v>
      </c>
      <c r="AA144" s="5">
        <f t="shared" si="129"/>
        <v>0.41822429906542058</v>
      </c>
      <c r="AB144">
        <f t="shared" si="105"/>
        <v>0</v>
      </c>
      <c r="AC144">
        <f t="shared" si="106"/>
        <v>1</v>
      </c>
      <c r="AD144">
        <f t="shared" si="130"/>
        <v>171.2</v>
      </c>
      <c r="AE144" s="5">
        <f t="shared" si="131"/>
        <v>0.41822429906542058</v>
      </c>
      <c r="AF144" s="5">
        <f t="shared" si="132"/>
        <v>0.26401869158878499</v>
      </c>
      <c r="AG144" s="5">
        <f t="shared" si="133"/>
        <v>0</v>
      </c>
      <c r="AH144" s="5">
        <f t="shared" si="134"/>
        <v>0.95443925233644855</v>
      </c>
      <c r="AI144">
        <f t="shared" si="135"/>
        <v>0</v>
      </c>
      <c r="AJ144">
        <f t="shared" si="136"/>
        <v>0</v>
      </c>
      <c r="AK144">
        <f t="shared" si="137"/>
        <v>0</v>
      </c>
      <c r="AL144">
        <f t="shared" si="138"/>
        <v>1</v>
      </c>
      <c r="AM144">
        <v>60</v>
      </c>
      <c r="AN144">
        <v>243.7</v>
      </c>
      <c r="AO144">
        <v>60</v>
      </c>
      <c r="AP144">
        <v>235</v>
      </c>
      <c r="AQ144" s="5">
        <f t="shared" si="107"/>
        <v>-0.93412698412698403</v>
      </c>
      <c r="AR144" s="5">
        <f t="shared" si="108"/>
        <v>-0.86507936507936511</v>
      </c>
      <c r="AS144" t="str">
        <f t="shared" si="139"/>
        <v>Bias</v>
      </c>
      <c r="AT144">
        <f t="shared" si="109"/>
        <v>243.7</v>
      </c>
      <c r="AU144">
        <f t="shared" si="110"/>
        <v>0</v>
      </c>
      <c r="AV144">
        <f t="shared" si="140"/>
        <v>1</v>
      </c>
      <c r="AW144" s="5">
        <f t="shared" si="111"/>
        <v>0.59130077964710714</v>
      </c>
      <c r="AX144" s="5">
        <f t="shared" si="141"/>
        <v>0</v>
      </c>
      <c r="AY144">
        <f t="shared" si="112"/>
        <v>243.7</v>
      </c>
      <c r="AZ144" s="5">
        <f t="shared" si="142"/>
        <v>0</v>
      </c>
      <c r="BA144" s="5">
        <f t="shared" si="113"/>
        <v>0.29749692244562986</v>
      </c>
      <c r="BB144" s="19">
        <v>120</v>
      </c>
      <c r="BC144" s="19">
        <f t="shared" si="143"/>
        <v>180</v>
      </c>
      <c r="BD144">
        <v>249.8</v>
      </c>
      <c r="BE144" s="5">
        <f t="shared" si="144"/>
        <v>2.4419535628502891E-2</v>
      </c>
      <c r="BF144">
        <f t="shared" si="145"/>
        <v>249.8</v>
      </c>
      <c r="BG144">
        <f t="shared" si="146"/>
        <v>0</v>
      </c>
      <c r="BH144">
        <f t="shared" si="114"/>
        <v>0</v>
      </c>
      <c r="BI144">
        <f t="shared" si="115"/>
        <v>0</v>
      </c>
      <c r="BJ144">
        <f t="shared" si="116"/>
        <v>0</v>
      </c>
      <c r="BK144">
        <f t="shared" si="147"/>
        <v>1</v>
      </c>
      <c r="BL144" s="5">
        <f t="shared" si="148"/>
        <v>0.96877502001601279</v>
      </c>
      <c r="BM144" s="5">
        <f t="shared" si="117"/>
        <v>0.6012810248198559</v>
      </c>
      <c r="BN144" s="5">
        <f t="shared" si="118"/>
        <v>0.31465172137710173</v>
      </c>
      <c r="BO144" s="5">
        <f t="shared" si="119"/>
        <v>2.4419535628502891E-2</v>
      </c>
      <c r="BP144" s="5">
        <f t="shared" si="149"/>
        <v>0</v>
      </c>
    </row>
    <row r="145" spans="1:68" hidden="1" x14ac:dyDescent="0.3">
      <c r="A145" t="s">
        <v>52</v>
      </c>
      <c r="B145" t="s">
        <v>185</v>
      </c>
      <c r="C145">
        <v>500</v>
      </c>
      <c r="D145">
        <f t="shared" si="120"/>
        <v>5</v>
      </c>
      <c r="F145">
        <v>602.74179720878601</v>
      </c>
      <c r="G145">
        <f t="shared" si="100"/>
        <v>600</v>
      </c>
      <c r="H145">
        <v>80.7</v>
      </c>
      <c r="I145">
        <v>602.43984937667801</v>
      </c>
      <c r="J145">
        <v>12.8</v>
      </c>
      <c r="K145">
        <v>664.16683626174904</v>
      </c>
      <c r="L145">
        <f t="shared" si="121"/>
        <v>600</v>
      </c>
      <c r="M145">
        <v>2.6</v>
      </c>
      <c r="N145">
        <f t="shared" si="122"/>
        <v>80.7</v>
      </c>
      <c r="O145">
        <f t="shared" si="101"/>
        <v>1</v>
      </c>
      <c r="P145">
        <f t="shared" si="123"/>
        <v>0</v>
      </c>
      <c r="Q145">
        <f t="shared" si="102"/>
        <v>0</v>
      </c>
      <c r="R145">
        <f t="shared" si="124"/>
        <v>0</v>
      </c>
      <c r="S145" s="5">
        <f t="shared" si="103"/>
        <v>0</v>
      </c>
      <c r="T145" s="5">
        <f t="shared" si="125"/>
        <v>-0.84138785625774482</v>
      </c>
      <c r="U145" s="5">
        <f t="shared" si="126"/>
        <v>-0.96778190830235444</v>
      </c>
      <c r="V145">
        <v>97.6</v>
      </c>
      <c r="W145" s="11">
        <v>600</v>
      </c>
      <c r="X145" s="11">
        <f t="shared" si="127"/>
        <v>600</v>
      </c>
      <c r="Y145">
        <f t="shared" si="104"/>
        <v>97.6</v>
      </c>
      <c r="Z145" s="5">
        <f t="shared" si="128"/>
        <v>0</v>
      </c>
      <c r="AA145" s="5">
        <f t="shared" si="129"/>
        <v>0.17315573770491796</v>
      </c>
      <c r="AB145">
        <f t="shared" si="105"/>
        <v>0</v>
      </c>
      <c r="AC145">
        <f t="shared" si="106"/>
        <v>1</v>
      </c>
      <c r="AD145">
        <f t="shared" si="130"/>
        <v>97.6</v>
      </c>
      <c r="AE145" s="5">
        <f t="shared" si="131"/>
        <v>0.17315573770491796</v>
      </c>
      <c r="AF145" s="5">
        <f t="shared" si="132"/>
        <v>0.86885245901639352</v>
      </c>
      <c r="AG145" s="5">
        <f t="shared" si="133"/>
        <v>0</v>
      </c>
      <c r="AH145" s="5">
        <f t="shared" si="134"/>
        <v>0.97336065573770503</v>
      </c>
      <c r="AI145">
        <f t="shared" si="135"/>
        <v>0</v>
      </c>
      <c r="AJ145">
        <f t="shared" si="136"/>
        <v>0</v>
      </c>
      <c r="AK145">
        <f t="shared" si="137"/>
        <v>0</v>
      </c>
      <c r="AL145">
        <f t="shared" si="138"/>
        <v>1</v>
      </c>
      <c r="AM145">
        <v>60</v>
      </c>
      <c r="AN145">
        <v>152.80000000000001</v>
      </c>
      <c r="AO145">
        <v>60</v>
      </c>
      <c r="AP145">
        <v>148.19999999999999</v>
      </c>
      <c r="AQ145" s="5">
        <f t="shared" si="107"/>
        <v>-0.89343246592317227</v>
      </c>
      <c r="AR145" s="5">
        <f t="shared" si="108"/>
        <v>-0.83643122676579906</v>
      </c>
      <c r="AS145" t="str">
        <f t="shared" si="139"/>
        <v>Bias</v>
      </c>
      <c r="AT145">
        <f t="shared" si="109"/>
        <v>152.80000000000001</v>
      </c>
      <c r="AU145">
        <f t="shared" si="110"/>
        <v>0</v>
      </c>
      <c r="AV145">
        <f t="shared" si="140"/>
        <v>1</v>
      </c>
      <c r="AW145" s="5">
        <f t="shared" si="111"/>
        <v>0.47185863874345552</v>
      </c>
      <c r="AX145" s="5">
        <f t="shared" si="141"/>
        <v>0</v>
      </c>
      <c r="AY145">
        <f t="shared" si="112"/>
        <v>152.80000000000001</v>
      </c>
      <c r="AZ145" s="5">
        <f t="shared" si="142"/>
        <v>0</v>
      </c>
      <c r="BA145" s="5">
        <f t="shared" si="113"/>
        <v>0.3612565445026179</v>
      </c>
      <c r="BB145" s="19">
        <v>120</v>
      </c>
      <c r="BC145" s="19">
        <f t="shared" si="143"/>
        <v>180</v>
      </c>
      <c r="BD145">
        <v>155.5</v>
      </c>
      <c r="BE145" s="5">
        <f t="shared" si="144"/>
        <v>1.7363344051446874E-2</v>
      </c>
      <c r="BF145">
        <f t="shared" si="145"/>
        <v>155.5</v>
      </c>
      <c r="BG145">
        <f t="shared" si="146"/>
        <v>0</v>
      </c>
      <c r="BH145">
        <f t="shared" si="114"/>
        <v>0</v>
      </c>
      <c r="BI145">
        <f t="shared" si="115"/>
        <v>0</v>
      </c>
      <c r="BJ145">
        <f t="shared" si="116"/>
        <v>0</v>
      </c>
      <c r="BK145">
        <f t="shared" si="147"/>
        <v>1</v>
      </c>
      <c r="BL145" s="5">
        <f t="shared" si="148"/>
        <v>0.9832797427652733</v>
      </c>
      <c r="BM145" s="5">
        <f t="shared" si="117"/>
        <v>0.48102893890675241</v>
      </c>
      <c r="BN145" s="5">
        <f t="shared" si="118"/>
        <v>0.37234726688102898</v>
      </c>
      <c r="BO145" s="5">
        <f t="shared" si="119"/>
        <v>1.7363344051446874E-2</v>
      </c>
      <c r="BP145" s="5">
        <f t="shared" si="149"/>
        <v>0</v>
      </c>
    </row>
    <row r="146" spans="1:68" hidden="1" x14ac:dyDescent="0.3">
      <c r="A146" t="s">
        <v>52</v>
      </c>
      <c r="B146" t="s">
        <v>186</v>
      </c>
      <c r="C146">
        <v>500</v>
      </c>
      <c r="D146">
        <f t="shared" si="120"/>
        <v>10</v>
      </c>
      <c r="F146">
        <v>604.43868756294205</v>
      </c>
      <c r="G146">
        <f t="shared" si="100"/>
        <v>600</v>
      </c>
      <c r="H146">
        <v>141.30000000000001</v>
      </c>
      <c r="I146">
        <v>604.55888342857304</v>
      </c>
      <c r="J146">
        <v>87.7</v>
      </c>
      <c r="K146">
        <v>674.05021286010697</v>
      </c>
      <c r="L146">
        <f t="shared" si="121"/>
        <v>600</v>
      </c>
      <c r="M146">
        <v>9.9</v>
      </c>
      <c r="N146">
        <f t="shared" si="122"/>
        <v>141.30000000000001</v>
      </c>
      <c r="O146">
        <f t="shared" si="101"/>
        <v>1</v>
      </c>
      <c r="P146">
        <f t="shared" si="123"/>
        <v>0</v>
      </c>
      <c r="Q146">
        <f t="shared" si="102"/>
        <v>0</v>
      </c>
      <c r="R146">
        <f t="shared" si="124"/>
        <v>0</v>
      </c>
      <c r="S146" s="5">
        <f t="shared" si="103"/>
        <v>0</v>
      </c>
      <c r="T146" s="5">
        <f t="shared" si="125"/>
        <v>-0.37933474876150036</v>
      </c>
      <c r="U146" s="5">
        <f t="shared" si="126"/>
        <v>-0.92993630573248409</v>
      </c>
      <c r="V146">
        <v>350.2</v>
      </c>
      <c r="W146" s="11">
        <v>600</v>
      </c>
      <c r="X146" s="11">
        <f t="shared" si="127"/>
        <v>600</v>
      </c>
      <c r="Y146">
        <f t="shared" si="104"/>
        <v>350.2</v>
      </c>
      <c r="Z146" s="5">
        <f t="shared" si="128"/>
        <v>0</v>
      </c>
      <c r="AA146" s="5">
        <f t="shared" si="129"/>
        <v>0.59651627641347793</v>
      </c>
      <c r="AB146">
        <f t="shared" si="105"/>
        <v>0</v>
      </c>
      <c r="AC146">
        <f t="shared" si="106"/>
        <v>1</v>
      </c>
      <c r="AD146">
        <f t="shared" si="130"/>
        <v>350.2</v>
      </c>
      <c r="AE146" s="5">
        <f t="shared" si="131"/>
        <v>0.59651627641347793</v>
      </c>
      <c r="AF146" s="5">
        <f t="shared" si="132"/>
        <v>0.74957167332952601</v>
      </c>
      <c r="AG146" s="5">
        <f t="shared" si="133"/>
        <v>0</v>
      </c>
      <c r="AH146" s="5">
        <f t="shared" si="134"/>
        <v>0.97173043974871509</v>
      </c>
      <c r="AI146">
        <f t="shared" si="135"/>
        <v>0</v>
      </c>
      <c r="AJ146">
        <f t="shared" si="136"/>
        <v>0</v>
      </c>
      <c r="AK146">
        <f t="shared" si="137"/>
        <v>0</v>
      </c>
      <c r="AL146">
        <f t="shared" si="138"/>
        <v>1</v>
      </c>
      <c r="AM146">
        <v>60</v>
      </c>
      <c r="AN146">
        <v>485</v>
      </c>
      <c r="AO146">
        <v>60</v>
      </c>
      <c r="AP146">
        <v>468.6</v>
      </c>
      <c r="AQ146" s="5">
        <f t="shared" si="107"/>
        <v>-2.4324133050247698</v>
      </c>
      <c r="AR146" s="5">
        <f t="shared" si="108"/>
        <v>-2.3163481953290868</v>
      </c>
      <c r="AS146" t="str">
        <f t="shared" si="139"/>
        <v>Bias</v>
      </c>
      <c r="AT146">
        <f t="shared" si="109"/>
        <v>485</v>
      </c>
      <c r="AU146">
        <f t="shared" si="110"/>
        <v>0</v>
      </c>
      <c r="AV146">
        <f t="shared" si="140"/>
        <v>1</v>
      </c>
      <c r="AW146" s="5">
        <f t="shared" si="111"/>
        <v>0.708659793814433</v>
      </c>
      <c r="AX146" s="5">
        <f t="shared" si="141"/>
        <v>0</v>
      </c>
      <c r="AY146">
        <f t="shared" si="112"/>
        <v>485</v>
      </c>
      <c r="AZ146" s="5">
        <f t="shared" si="142"/>
        <v>0</v>
      </c>
      <c r="BA146" s="5">
        <f t="shared" si="113"/>
        <v>0.27793814432989694</v>
      </c>
      <c r="BB146" s="19">
        <v>120</v>
      </c>
      <c r="BC146" s="19">
        <f t="shared" si="143"/>
        <v>180</v>
      </c>
      <c r="BD146">
        <v>493.5</v>
      </c>
      <c r="BE146" s="5">
        <f t="shared" si="144"/>
        <v>1.7223910840932118E-2</v>
      </c>
      <c r="BF146">
        <f t="shared" si="145"/>
        <v>493.5</v>
      </c>
      <c r="BG146">
        <f t="shared" si="146"/>
        <v>0</v>
      </c>
      <c r="BH146">
        <f t="shared" si="114"/>
        <v>0</v>
      </c>
      <c r="BI146">
        <f t="shared" si="115"/>
        <v>0</v>
      </c>
      <c r="BJ146">
        <f t="shared" si="116"/>
        <v>0</v>
      </c>
      <c r="BK146">
        <f t="shared" si="147"/>
        <v>1</v>
      </c>
      <c r="BL146" s="5">
        <f t="shared" si="148"/>
        <v>0.97993920972644377</v>
      </c>
      <c r="BM146" s="5">
        <f t="shared" si="117"/>
        <v>0.71367781155015197</v>
      </c>
      <c r="BN146" s="5">
        <f t="shared" si="118"/>
        <v>0.2903748733535968</v>
      </c>
      <c r="BO146" s="5">
        <f t="shared" si="119"/>
        <v>1.7223910840932118E-2</v>
      </c>
      <c r="BP146" s="5">
        <f t="shared" si="149"/>
        <v>0</v>
      </c>
    </row>
    <row r="147" spans="1:68" hidden="1" x14ac:dyDescent="0.3">
      <c r="A147" t="s">
        <v>52</v>
      </c>
      <c r="B147" t="s">
        <v>187</v>
      </c>
      <c r="C147">
        <v>500</v>
      </c>
      <c r="D147">
        <f t="shared" si="120"/>
        <v>10</v>
      </c>
      <c r="F147">
        <v>604.55528736114502</v>
      </c>
      <c r="G147">
        <f t="shared" si="100"/>
        <v>600</v>
      </c>
      <c r="H147">
        <v>158.30000000000001</v>
      </c>
      <c r="I147">
        <v>604.68239808082501</v>
      </c>
      <c r="J147">
        <v>1.3</v>
      </c>
      <c r="K147">
        <v>667.97262525558403</v>
      </c>
      <c r="L147">
        <f t="shared" si="121"/>
        <v>600</v>
      </c>
      <c r="M147">
        <v>3.6</v>
      </c>
      <c r="N147">
        <f t="shared" si="122"/>
        <v>158.30000000000001</v>
      </c>
      <c r="O147">
        <f t="shared" si="101"/>
        <v>1</v>
      </c>
      <c r="P147">
        <f t="shared" si="123"/>
        <v>0</v>
      </c>
      <c r="Q147">
        <f t="shared" si="102"/>
        <v>0</v>
      </c>
      <c r="R147">
        <f t="shared" si="124"/>
        <v>0</v>
      </c>
      <c r="S147" s="5">
        <f t="shared" si="103"/>
        <v>0</v>
      </c>
      <c r="T147" s="5">
        <f t="shared" si="125"/>
        <v>-0.99178774478837639</v>
      </c>
      <c r="U147" s="5">
        <f t="shared" si="126"/>
        <v>-0.9772583701831965</v>
      </c>
      <c r="V147">
        <v>214.5</v>
      </c>
      <c r="W147" s="11">
        <v>600</v>
      </c>
      <c r="X147" s="11">
        <f t="shared" si="127"/>
        <v>600</v>
      </c>
      <c r="Y147">
        <f t="shared" si="104"/>
        <v>214.5</v>
      </c>
      <c r="Z147" s="5">
        <f t="shared" si="128"/>
        <v>0</v>
      </c>
      <c r="AA147" s="5">
        <f t="shared" si="129"/>
        <v>0.26200466200466194</v>
      </c>
      <c r="AB147">
        <f t="shared" si="105"/>
        <v>0</v>
      </c>
      <c r="AC147">
        <f t="shared" si="106"/>
        <v>1</v>
      </c>
      <c r="AD147">
        <f t="shared" si="130"/>
        <v>214.5</v>
      </c>
      <c r="AE147" s="5">
        <f t="shared" si="131"/>
        <v>0.26200466200466194</v>
      </c>
      <c r="AF147" s="5">
        <f t="shared" si="132"/>
        <v>0.9939393939393939</v>
      </c>
      <c r="AG147" s="5">
        <f t="shared" si="133"/>
        <v>0</v>
      </c>
      <c r="AH147" s="5">
        <f t="shared" si="134"/>
        <v>0.9832167832167833</v>
      </c>
      <c r="AI147">
        <f t="shared" si="135"/>
        <v>0</v>
      </c>
      <c r="AJ147">
        <f t="shared" si="136"/>
        <v>0</v>
      </c>
      <c r="AK147">
        <f t="shared" si="137"/>
        <v>0</v>
      </c>
      <c r="AL147">
        <f t="shared" si="138"/>
        <v>1</v>
      </c>
      <c r="AM147">
        <v>60</v>
      </c>
      <c r="AN147">
        <v>313.39999999999998</v>
      </c>
      <c r="AO147">
        <v>60</v>
      </c>
      <c r="AP147">
        <v>305.8</v>
      </c>
      <c r="AQ147" s="5">
        <f t="shared" si="107"/>
        <v>-0.97978521794061879</v>
      </c>
      <c r="AR147" s="5">
        <f t="shared" si="108"/>
        <v>-0.93177511054958928</v>
      </c>
      <c r="AS147" t="str">
        <f t="shared" si="139"/>
        <v>Bias</v>
      </c>
      <c r="AT147">
        <f t="shared" si="109"/>
        <v>313.39999999999998</v>
      </c>
      <c r="AU147">
        <f t="shared" si="110"/>
        <v>0</v>
      </c>
      <c r="AV147">
        <f t="shared" si="140"/>
        <v>1</v>
      </c>
      <c r="AW147" s="5">
        <f t="shared" si="111"/>
        <v>0.49489470325462659</v>
      </c>
      <c r="AX147" s="5">
        <f t="shared" si="141"/>
        <v>0</v>
      </c>
      <c r="AY147">
        <f t="shared" si="112"/>
        <v>313.39999999999998</v>
      </c>
      <c r="AZ147" s="5">
        <f t="shared" si="142"/>
        <v>0</v>
      </c>
      <c r="BA147" s="5">
        <f t="shared" si="113"/>
        <v>0.31557115507338857</v>
      </c>
      <c r="BB147" s="19">
        <v>120</v>
      </c>
      <c r="BC147" s="19">
        <f t="shared" si="143"/>
        <v>180</v>
      </c>
      <c r="BD147">
        <v>318.10000000000002</v>
      </c>
      <c r="BE147" s="5">
        <f t="shared" si="144"/>
        <v>1.4775227915749907E-2</v>
      </c>
      <c r="BF147">
        <f t="shared" si="145"/>
        <v>318.10000000000002</v>
      </c>
      <c r="BG147">
        <f t="shared" si="146"/>
        <v>0</v>
      </c>
      <c r="BH147">
        <f t="shared" si="114"/>
        <v>0</v>
      </c>
      <c r="BI147">
        <f t="shared" si="115"/>
        <v>0</v>
      </c>
      <c r="BJ147">
        <f t="shared" si="116"/>
        <v>0</v>
      </c>
      <c r="BK147">
        <f t="shared" si="147"/>
        <v>1</v>
      </c>
      <c r="BL147" s="5">
        <f t="shared" si="148"/>
        <v>0.98868280414963838</v>
      </c>
      <c r="BM147" s="5">
        <f t="shared" si="117"/>
        <v>0.50235774913549203</v>
      </c>
      <c r="BN147" s="5">
        <f t="shared" si="118"/>
        <v>0.32568374724929272</v>
      </c>
      <c r="BO147" s="5">
        <f t="shared" si="119"/>
        <v>1.4775227915749907E-2</v>
      </c>
      <c r="BP147" s="5">
        <f t="shared" si="149"/>
        <v>0</v>
      </c>
    </row>
    <row r="148" spans="1:68" hidden="1" x14ac:dyDescent="0.3">
      <c r="A148" t="s">
        <v>52</v>
      </c>
      <c r="B148" t="s">
        <v>188</v>
      </c>
      <c r="C148">
        <v>500</v>
      </c>
      <c r="D148">
        <f t="shared" si="120"/>
        <v>2</v>
      </c>
      <c r="F148">
        <v>601.16872572898797</v>
      </c>
      <c r="G148">
        <f t="shared" si="100"/>
        <v>600</v>
      </c>
      <c r="H148">
        <v>85.2</v>
      </c>
      <c r="I148">
        <v>601.258399963378</v>
      </c>
      <c r="J148">
        <v>75.599999999999994</v>
      </c>
      <c r="K148">
        <v>651.27025794982899</v>
      </c>
      <c r="L148">
        <f t="shared" si="121"/>
        <v>600</v>
      </c>
      <c r="M148">
        <v>2.1</v>
      </c>
      <c r="N148">
        <f t="shared" si="122"/>
        <v>85.2</v>
      </c>
      <c r="O148">
        <f t="shared" si="101"/>
        <v>1</v>
      </c>
      <c r="P148">
        <f t="shared" si="123"/>
        <v>0</v>
      </c>
      <c r="Q148">
        <f t="shared" si="102"/>
        <v>0</v>
      </c>
      <c r="R148">
        <f t="shared" si="124"/>
        <v>0</v>
      </c>
      <c r="S148" s="5">
        <f t="shared" si="103"/>
        <v>0</v>
      </c>
      <c r="T148" s="5">
        <f t="shared" si="125"/>
        <v>-0.11267605633802827</v>
      </c>
      <c r="U148" s="5">
        <f t="shared" si="126"/>
        <v>-0.97535211267605637</v>
      </c>
      <c r="V148">
        <v>75.400000000000006</v>
      </c>
      <c r="W148" s="11">
        <v>600</v>
      </c>
      <c r="X148" s="11">
        <f t="shared" si="127"/>
        <v>600</v>
      </c>
      <c r="Y148">
        <f t="shared" si="104"/>
        <v>85.2</v>
      </c>
      <c r="Z148" s="5">
        <f t="shared" si="128"/>
        <v>0.11502347417840372</v>
      </c>
      <c r="AA148" s="5">
        <f t="shared" si="129"/>
        <v>0</v>
      </c>
      <c r="AB148">
        <f t="shared" si="105"/>
        <v>1</v>
      </c>
      <c r="AC148">
        <f t="shared" si="106"/>
        <v>0</v>
      </c>
      <c r="AD148">
        <f t="shared" si="130"/>
        <v>85.2</v>
      </c>
      <c r="AE148" s="5">
        <f t="shared" si="131"/>
        <v>0</v>
      </c>
      <c r="AF148" s="5">
        <f t="shared" si="132"/>
        <v>0.11267605633802827</v>
      </c>
      <c r="AG148" s="5">
        <f t="shared" si="133"/>
        <v>0.11502347417840372</v>
      </c>
      <c r="AH148" s="5">
        <f t="shared" si="134"/>
        <v>0.97535211267605637</v>
      </c>
      <c r="AI148">
        <f t="shared" si="135"/>
        <v>1</v>
      </c>
      <c r="AJ148">
        <f t="shared" si="136"/>
        <v>0</v>
      </c>
      <c r="AK148">
        <f t="shared" si="137"/>
        <v>0</v>
      </c>
      <c r="AL148">
        <f t="shared" si="138"/>
        <v>0</v>
      </c>
      <c r="AM148">
        <v>60</v>
      </c>
      <c r="AN148">
        <v>81.099999999999994</v>
      </c>
      <c r="AO148">
        <v>60</v>
      </c>
      <c r="AP148">
        <v>79.5</v>
      </c>
      <c r="AQ148" s="5">
        <f t="shared" si="107"/>
        <v>4.8122065727699628E-2</v>
      </c>
      <c r="AR148" s="5">
        <f t="shared" si="108"/>
        <v>6.6901408450704261E-2</v>
      </c>
      <c r="AS148" t="str">
        <f t="shared" si="139"/>
        <v>Bias</v>
      </c>
      <c r="AT148">
        <f t="shared" si="109"/>
        <v>85.2</v>
      </c>
      <c r="AU148">
        <f t="shared" si="110"/>
        <v>1</v>
      </c>
      <c r="AV148">
        <f t="shared" si="140"/>
        <v>0</v>
      </c>
      <c r="AW148" s="5">
        <f t="shared" si="111"/>
        <v>0</v>
      </c>
      <c r="AX148" s="5">
        <f t="shared" si="141"/>
        <v>4.8122065727699628E-2</v>
      </c>
      <c r="AY148">
        <f t="shared" si="112"/>
        <v>81.099999999999994</v>
      </c>
      <c r="AZ148" s="5">
        <f t="shared" si="142"/>
        <v>0</v>
      </c>
      <c r="BA148" s="5">
        <f t="shared" si="113"/>
        <v>7.0283600493218121E-2</v>
      </c>
      <c r="BB148" s="19">
        <v>120</v>
      </c>
      <c r="BC148" s="19">
        <f t="shared" si="143"/>
        <v>180</v>
      </c>
      <c r="BD148">
        <v>84.5</v>
      </c>
      <c r="BE148" s="5">
        <f t="shared" si="144"/>
        <v>4.0236686390532614E-2</v>
      </c>
      <c r="BF148">
        <f t="shared" si="145"/>
        <v>85.2</v>
      </c>
      <c r="BG148">
        <f t="shared" si="146"/>
        <v>0</v>
      </c>
      <c r="BH148">
        <f t="shared" si="114"/>
        <v>1</v>
      </c>
      <c r="BI148">
        <f t="shared" si="115"/>
        <v>0</v>
      </c>
      <c r="BJ148">
        <f t="shared" si="116"/>
        <v>0</v>
      </c>
      <c r="BK148">
        <f t="shared" si="147"/>
        <v>0</v>
      </c>
      <c r="BL148" s="5">
        <f t="shared" si="148"/>
        <v>0.97535211267605637</v>
      </c>
      <c r="BM148" s="5">
        <f t="shared" si="117"/>
        <v>0</v>
      </c>
      <c r="BN148" s="5">
        <f t="shared" si="118"/>
        <v>0.11502347417840372</v>
      </c>
      <c r="BO148" s="5">
        <f t="shared" si="119"/>
        <v>4.8122065727699628E-2</v>
      </c>
      <c r="BP148" s="5">
        <f t="shared" si="149"/>
        <v>8.2159624413145876E-3</v>
      </c>
    </row>
    <row r="149" spans="1:68" hidden="1" x14ac:dyDescent="0.3">
      <c r="A149" t="s">
        <v>52</v>
      </c>
      <c r="B149" t="s">
        <v>189</v>
      </c>
      <c r="C149">
        <v>500</v>
      </c>
      <c r="D149">
        <f t="shared" si="120"/>
        <v>2</v>
      </c>
      <c r="F149">
        <v>601.25331258773804</v>
      </c>
      <c r="G149">
        <f t="shared" si="100"/>
        <v>600</v>
      </c>
      <c r="H149">
        <v>52.8</v>
      </c>
      <c r="I149">
        <v>601.16592836380005</v>
      </c>
      <c r="J149">
        <v>46.3</v>
      </c>
      <c r="K149">
        <v>658.38409161567597</v>
      </c>
      <c r="L149">
        <f t="shared" si="121"/>
        <v>600</v>
      </c>
      <c r="M149">
        <v>1.3</v>
      </c>
      <c r="N149">
        <f t="shared" si="122"/>
        <v>52.8</v>
      </c>
      <c r="O149">
        <f t="shared" si="101"/>
        <v>1</v>
      </c>
      <c r="P149">
        <f t="shared" si="123"/>
        <v>0</v>
      </c>
      <c r="Q149">
        <f t="shared" si="102"/>
        <v>0</v>
      </c>
      <c r="R149">
        <f t="shared" si="124"/>
        <v>0</v>
      </c>
      <c r="S149" s="5">
        <f t="shared" si="103"/>
        <v>0</v>
      </c>
      <c r="T149" s="5">
        <f t="shared" si="125"/>
        <v>-0.12310606060606061</v>
      </c>
      <c r="U149" s="5">
        <f t="shared" si="126"/>
        <v>-0.97537878787878796</v>
      </c>
      <c r="V149">
        <v>52.4</v>
      </c>
      <c r="W149" s="11">
        <v>600</v>
      </c>
      <c r="X149" s="11">
        <f t="shared" si="127"/>
        <v>600</v>
      </c>
      <c r="Y149">
        <f t="shared" si="104"/>
        <v>52.8</v>
      </c>
      <c r="Z149" s="5">
        <f t="shared" si="128"/>
        <v>7.5757575757575491E-3</v>
      </c>
      <c r="AA149" s="5">
        <f t="shared" si="129"/>
        <v>0</v>
      </c>
      <c r="AB149">
        <f t="shared" si="105"/>
        <v>1</v>
      </c>
      <c r="AC149">
        <f t="shared" si="106"/>
        <v>0</v>
      </c>
      <c r="AD149">
        <f t="shared" si="130"/>
        <v>52.8</v>
      </c>
      <c r="AE149" s="5">
        <f t="shared" si="131"/>
        <v>0</v>
      </c>
      <c r="AF149" s="5">
        <f t="shared" si="132"/>
        <v>0.12310606060606061</v>
      </c>
      <c r="AG149" s="5">
        <f t="shared" si="133"/>
        <v>7.5757575757575491E-3</v>
      </c>
      <c r="AH149" s="5">
        <f t="shared" si="134"/>
        <v>0.97537878787878796</v>
      </c>
      <c r="AI149">
        <f t="shared" si="135"/>
        <v>1</v>
      </c>
      <c r="AJ149">
        <f t="shared" si="136"/>
        <v>0</v>
      </c>
      <c r="AK149">
        <f t="shared" si="137"/>
        <v>0</v>
      </c>
      <c r="AL149">
        <f t="shared" si="138"/>
        <v>0</v>
      </c>
      <c r="AM149">
        <v>60</v>
      </c>
      <c r="AN149">
        <v>45.2</v>
      </c>
      <c r="AO149">
        <v>60</v>
      </c>
      <c r="AP149">
        <v>45.3</v>
      </c>
      <c r="AQ149" s="5">
        <f t="shared" si="107"/>
        <v>0.14393939393939384</v>
      </c>
      <c r="AR149" s="5">
        <f t="shared" si="108"/>
        <v>0.14204545454545456</v>
      </c>
      <c r="AS149" t="str">
        <f t="shared" si="139"/>
        <v>BiasByGroup</v>
      </c>
      <c r="AT149">
        <f t="shared" si="109"/>
        <v>52.8</v>
      </c>
      <c r="AU149">
        <f t="shared" si="110"/>
        <v>1</v>
      </c>
      <c r="AV149">
        <f t="shared" si="140"/>
        <v>0</v>
      </c>
      <c r="AW149" s="5">
        <f t="shared" si="111"/>
        <v>0</v>
      </c>
      <c r="AX149" s="5">
        <f t="shared" si="141"/>
        <v>0.14393939393939384</v>
      </c>
      <c r="AY149">
        <f t="shared" si="112"/>
        <v>52.4</v>
      </c>
      <c r="AZ149" s="5">
        <f t="shared" si="142"/>
        <v>0.13740458015267168</v>
      </c>
      <c r="BA149" s="5">
        <f t="shared" si="113"/>
        <v>0</v>
      </c>
      <c r="BB149" s="19">
        <v>120</v>
      </c>
      <c r="BC149" s="19">
        <f t="shared" si="143"/>
        <v>180</v>
      </c>
      <c r="BD149">
        <v>47</v>
      </c>
      <c r="BE149" s="5">
        <f t="shared" si="144"/>
        <v>3.8297872340425469E-2</v>
      </c>
      <c r="BF149">
        <f t="shared" si="145"/>
        <v>52.8</v>
      </c>
      <c r="BG149">
        <f t="shared" si="146"/>
        <v>0</v>
      </c>
      <c r="BH149">
        <f t="shared" si="114"/>
        <v>1</v>
      </c>
      <c r="BI149">
        <f t="shared" si="115"/>
        <v>0</v>
      </c>
      <c r="BJ149">
        <f t="shared" si="116"/>
        <v>0</v>
      </c>
      <c r="BK149">
        <f t="shared" si="147"/>
        <v>0</v>
      </c>
      <c r="BL149" s="5">
        <f t="shared" si="148"/>
        <v>0.97537878787878796</v>
      </c>
      <c r="BM149" s="5">
        <f t="shared" si="117"/>
        <v>0</v>
      </c>
      <c r="BN149" s="5">
        <f t="shared" si="118"/>
        <v>7.5757575757575491E-3</v>
      </c>
      <c r="BO149" s="5">
        <f t="shared" si="119"/>
        <v>0.14393939393939384</v>
      </c>
      <c r="BP149" s="5">
        <f t="shared" si="149"/>
        <v>0.10984848484848481</v>
      </c>
    </row>
    <row r="150" spans="1:68" hidden="1" x14ac:dyDescent="0.3">
      <c r="A150" t="s">
        <v>52</v>
      </c>
      <c r="B150" t="s">
        <v>190</v>
      </c>
      <c r="C150">
        <v>500</v>
      </c>
      <c r="D150">
        <f t="shared" si="120"/>
        <v>5</v>
      </c>
      <c r="F150">
        <v>602.70754623412995</v>
      </c>
      <c r="G150">
        <f t="shared" si="100"/>
        <v>600</v>
      </c>
      <c r="H150">
        <v>101.5</v>
      </c>
      <c r="I150">
        <v>602.64459848403897</v>
      </c>
      <c r="J150">
        <v>146.80000000000001</v>
      </c>
      <c r="K150">
        <v>670.31459474563599</v>
      </c>
      <c r="L150">
        <f t="shared" si="121"/>
        <v>600</v>
      </c>
      <c r="M150">
        <v>6.7</v>
      </c>
      <c r="N150">
        <f t="shared" si="122"/>
        <v>146.80000000000001</v>
      </c>
      <c r="O150">
        <f t="shared" si="101"/>
        <v>0</v>
      </c>
      <c r="P150">
        <f t="shared" si="123"/>
        <v>1</v>
      </c>
      <c r="Q150">
        <f t="shared" si="102"/>
        <v>0</v>
      </c>
      <c r="R150">
        <f t="shared" si="124"/>
        <v>0</v>
      </c>
      <c r="S150" s="5">
        <f t="shared" si="103"/>
        <v>-0.30858310626703001</v>
      </c>
      <c r="T150" s="5">
        <f t="shared" si="125"/>
        <v>0</v>
      </c>
      <c r="U150" s="5">
        <f t="shared" si="126"/>
        <v>-0.95435967302452329</v>
      </c>
      <c r="V150">
        <v>189.6</v>
      </c>
      <c r="W150" s="11">
        <v>600</v>
      </c>
      <c r="X150" s="11">
        <f t="shared" si="127"/>
        <v>600</v>
      </c>
      <c r="Y150">
        <f t="shared" si="104"/>
        <v>189.6</v>
      </c>
      <c r="Z150" s="5">
        <f t="shared" si="128"/>
        <v>0</v>
      </c>
      <c r="AA150" s="5">
        <f t="shared" si="129"/>
        <v>0.46466244725738393</v>
      </c>
      <c r="AB150">
        <f t="shared" si="105"/>
        <v>0</v>
      </c>
      <c r="AC150">
        <f t="shared" si="106"/>
        <v>1</v>
      </c>
      <c r="AD150">
        <f t="shared" si="130"/>
        <v>189.6</v>
      </c>
      <c r="AE150" s="5">
        <f t="shared" si="131"/>
        <v>0.46466244725738393</v>
      </c>
      <c r="AF150" s="5">
        <f t="shared" si="132"/>
        <v>0.22573839662447248</v>
      </c>
      <c r="AG150" s="5">
        <f t="shared" si="133"/>
        <v>0</v>
      </c>
      <c r="AH150" s="5">
        <f t="shared" si="134"/>
        <v>0.96466244725738404</v>
      </c>
      <c r="AI150">
        <f t="shared" si="135"/>
        <v>0</v>
      </c>
      <c r="AJ150">
        <f t="shared" si="136"/>
        <v>0</v>
      </c>
      <c r="AK150">
        <f t="shared" si="137"/>
        <v>0</v>
      </c>
      <c r="AL150">
        <f t="shared" si="138"/>
        <v>1</v>
      </c>
      <c r="AM150">
        <v>60</v>
      </c>
      <c r="AN150">
        <v>236.9</v>
      </c>
      <c r="AO150">
        <v>60</v>
      </c>
      <c r="AP150">
        <v>238.3</v>
      </c>
      <c r="AQ150" s="5">
        <f t="shared" si="107"/>
        <v>-0.6137602179836511</v>
      </c>
      <c r="AR150" s="5">
        <f t="shared" si="108"/>
        <v>-0.6232970027247956</v>
      </c>
      <c r="AS150" t="str">
        <f t="shared" si="139"/>
        <v>BiasByGroup</v>
      </c>
      <c r="AT150">
        <f t="shared" si="109"/>
        <v>236.9</v>
      </c>
      <c r="AU150">
        <f t="shared" si="110"/>
        <v>0</v>
      </c>
      <c r="AV150">
        <f t="shared" si="140"/>
        <v>1</v>
      </c>
      <c r="AW150" s="5">
        <f t="shared" si="111"/>
        <v>0.57154917686787676</v>
      </c>
      <c r="AX150" s="5">
        <f t="shared" si="141"/>
        <v>0</v>
      </c>
      <c r="AY150">
        <f t="shared" si="112"/>
        <v>236.9</v>
      </c>
      <c r="AZ150" s="5">
        <f t="shared" si="142"/>
        <v>0</v>
      </c>
      <c r="BA150" s="5">
        <f t="shared" si="113"/>
        <v>0.19966230476994518</v>
      </c>
      <c r="BB150" s="19">
        <v>120</v>
      </c>
      <c r="BC150" s="19">
        <f t="shared" si="143"/>
        <v>180</v>
      </c>
      <c r="BD150">
        <v>240.2</v>
      </c>
      <c r="BE150" s="5">
        <f t="shared" si="144"/>
        <v>1.3738551207327157E-2</v>
      </c>
      <c r="BF150">
        <f t="shared" si="145"/>
        <v>240.2</v>
      </c>
      <c r="BG150">
        <f t="shared" si="146"/>
        <v>0</v>
      </c>
      <c r="BH150">
        <f t="shared" si="114"/>
        <v>0</v>
      </c>
      <c r="BI150">
        <f t="shared" si="115"/>
        <v>0</v>
      </c>
      <c r="BJ150">
        <f t="shared" si="116"/>
        <v>0</v>
      </c>
      <c r="BK150">
        <f t="shared" si="147"/>
        <v>1</v>
      </c>
      <c r="BL150" s="5">
        <f t="shared" si="148"/>
        <v>0.97210657785179022</v>
      </c>
      <c r="BM150" s="5">
        <f t="shared" si="117"/>
        <v>0.57743547044129895</v>
      </c>
      <c r="BN150" s="5">
        <f t="shared" si="118"/>
        <v>0.21065778517901748</v>
      </c>
      <c r="BO150" s="5">
        <f t="shared" si="119"/>
        <v>1.3738551207327157E-2</v>
      </c>
      <c r="BP150" s="5">
        <f t="shared" si="149"/>
        <v>0</v>
      </c>
    </row>
    <row r="151" spans="1:68" hidden="1" x14ac:dyDescent="0.3">
      <c r="A151" t="s">
        <v>52</v>
      </c>
      <c r="B151" t="s">
        <v>191</v>
      </c>
      <c r="C151">
        <v>500</v>
      </c>
      <c r="D151">
        <f t="shared" si="120"/>
        <v>5</v>
      </c>
      <c r="F151">
        <v>602.39976620674099</v>
      </c>
      <c r="G151">
        <f t="shared" ref="G151:G214" si="150">MIN(600,F151)</f>
        <v>600</v>
      </c>
      <c r="H151">
        <v>76.900000000000006</v>
      </c>
      <c r="I151">
        <v>602.37273812293995</v>
      </c>
      <c r="J151">
        <v>65</v>
      </c>
      <c r="K151">
        <v>663.62822246551502</v>
      </c>
      <c r="L151">
        <f t="shared" si="121"/>
        <v>600</v>
      </c>
      <c r="M151">
        <v>3.5</v>
      </c>
      <c r="N151">
        <f t="shared" si="122"/>
        <v>76.900000000000006</v>
      </c>
      <c r="O151">
        <f t="shared" si="101"/>
        <v>1</v>
      </c>
      <c r="P151">
        <f t="shared" si="123"/>
        <v>0</v>
      </c>
      <c r="Q151">
        <f t="shared" si="102"/>
        <v>0</v>
      </c>
      <c r="R151">
        <f t="shared" si="124"/>
        <v>0</v>
      </c>
      <c r="S151" s="5">
        <f t="shared" si="103"/>
        <v>0</v>
      </c>
      <c r="T151" s="5">
        <f t="shared" si="125"/>
        <v>-0.15474642392717822</v>
      </c>
      <c r="U151" s="5">
        <f t="shared" si="126"/>
        <v>-0.95448634590377113</v>
      </c>
      <c r="V151">
        <v>134.30000000000001</v>
      </c>
      <c r="W151" s="11">
        <v>600</v>
      </c>
      <c r="X151" s="11">
        <f t="shared" si="127"/>
        <v>600</v>
      </c>
      <c r="Y151">
        <f t="shared" si="104"/>
        <v>134.30000000000001</v>
      </c>
      <c r="Z151" s="5">
        <f t="shared" si="128"/>
        <v>0</v>
      </c>
      <c r="AA151" s="5">
        <f t="shared" si="129"/>
        <v>0.42740134028294863</v>
      </c>
      <c r="AB151">
        <f t="shared" si="105"/>
        <v>0</v>
      </c>
      <c r="AC151">
        <f t="shared" si="106"/>
        <v>1</v>
      </c>
      <c r="AD151">
        <f t="shared" si="130"/>
        <v>134.30000000000001</v>
      </c>
      <c r="AE151" s="5">
        <f t="shared" si="131"/>
        <v>0.42740134028294863</v>
      </c>
      <c r="AF151" s="5">
        <f t="shared" si="132"/>
        <v>0.51600893521965752</v>
      </c>
      <c r="AG151" s="5">
        <f t="shared" si="133"/>
        <v>0</v>
      </c>
      <c r="AH151" s="5">
        <f t="shared" si="134"/>
        <v>0.97393894266567382</v>
      </c>
      <c r="AI151">
        <f t="shared" si="135"/>
        <v>0</v>
      </c>
      <c r="AJ151">
        <f t="shared" si="136"/>
        <v>0</v>
      </c>
      <c r="AK151">
        <f t="shared" si="137"/>
        <v>0</v>
      </c>
      <c r="AL151">
        <f t="shared" si="138"/>
        <v>1</v>
      </c>
      <c r="AM151">
        <v>60</v>
      </c>
      <c r="AN151">
        <v>144.4</v>
      </c>
      <c r="AO151">
        <v>60</v>
      </c>
      <c r="AP151">
        <v>142.5</v>
      </c>
      <c r="AQ151" s="5">
        <f t="shared" si="107"/>
        <v>-0.87776332899869958</v>
      </c>
      <c r="AR151" s="5">
        <f t="shared" si="108"/>
        <v>-0.85305591677503234</v>
      </c>
      <c r="AS151" t="str">
        <f t="shared" si="139"/>
        <v>Bias</v>
      </c>
      <c r="AT151">
        <f t="shared" si="109"/>
        <v>144.4</v>
      </c>
      <c r="AU151">
        <f t="shared" si="110"/>
        <v>0</v>
      </c>
      <c r="AV151">
        <f t="shared" si="140"/>
        <v>1</v>
      </c>
      <c r="AW151" s="5">
        <f t="shared" si="111"/>
        <v>0.46745152354570635</v>
      </c>
      <c r="AX151" s="5">
        <f t="shared" si="141"/>
        <v>0</v>
      </c>
      <c r="AY151">
        <f t="shared" si="112"/>
        <v>144.4</v>
      </c>
      <c r="AZ151" s="5">
        <f t="shared" si="142"/>
        <v>0</v>
      </c>
      <c r="BA151" s="5">
        <f t="shared" si="113"/>
        <v>6.9944598337950095E-2</v>
      </c>
      <c r="BB151" s="19">
        <v>120</v>
      </c>
      <c r="BC151" s="19">
        <f t="shared" si="143"/>
        <v>180</v>
      </c>
      <c r="BD151">
        <v>146.69999999999999</v>
      </c>
      <c r="BE151" s="5">
        <f t="shared" si="144"/>
        <v>1.5678254942058507E-2</v>
      </c>
      <c r="BF151">
        <f t="shared" si="145"/>
        <v>146.69999999999999</v>
      </c>
      <c r="BG151">
        <f t="shared" si="146"/>
        <v>0</v>
      </c>
      <c r="BH151">
        <f t="shared" si="114"/>
        <v>0</v>
      </c>
      <c r="BI151">
        <f t="shared" si="115"/>
        <v>0</v>
      </c>
      <c r="BJ151">
        <f t="shared" si="116"/>
        <v>0</v>
      </c>
      <c r="BK151">
        <f t="shared" si="147"/>
        <v>1</v>
      </c>
      <c r="BL151" s="5">
        <f t="shared" si="148"/>
        <v>0.97614178595773693</v>
      </c>
      <c r="BM151" s="5">
        <f t="shared" si="117"/>
        <v>0.47580095432856162</v>
      </c>
      <c r="BN151" s="5">
        <f t="shared" si="118"/>
        <v>8.4526244035446341E-2</v>
      </c>
      <c r="BO151" s="5">
        <f t="shared" si="119"/>
        <v>1.5678254942058507E-2</v>
      </c>
      <c r="BP151" s="5">
        <f t="shared" si="149"/>
        <v>0</v>
      </c>
    </row>
    <row r="152" spans="1:68" hidden="1" x14ac:dyDescent="0.3">
      <c r="A152" t="s">
        <v>52</v>
      </c>
      <c r="B152" t="s">
        <v>192</v>
      </c>
      <c r="C152">
        <v>500</v>
      </c>
      <c r="D152">
        <f t="shared" si="120"/>
        <v>10</v>
      </c>
      <c r="F152">
        <v>604.56264162063599</v>
      </c>
      <c r="G152">
        <f t="shared" si="150"/>
        <v>600</v>
      </c>
      <c r="H152">
        <v>218.9</v>
      </c>
      <c r="I152">
        <v>604.56150817871003</v>
      </c>
      <c r="J152">
        <v>0.5</v>
      </c>
      <c r="K152">
        <v>646.15398168563797</v>
      </c>
      <c r="L152">
        <f t="shared" si="121"/>
        <v>600</v>
      </c>
      <c r="M152">
        <v>4.2</v>
      </c>
      <c r="N152">
        <f t="shared" si="122"/>
        <v>218.9</v>
      </c>
      <c r="O152">
        <f t="shared" si="101"/>
        <v>1</v>
      </c>
      <c r="P152">
        <f t="shared" si="123"/>
        <v>0</v>
      </c>
      <c r="Q152">
        <f t="shared" si="102"/>
        <v>0</v>
      </c>
      <c r="R152">
        <f t="shared" si="124"/>
        <v>0</v>
      </c>
      <c r="S152" s="5">
        <f t="shared" si="103"/>
        <v>0</v>
      </c>
      <c r="T152" s="5">
        <f t="shared" si="125"/>
        <v>-0.9977158519872088</v>
      </c>
      <c r="U152" s="5">
        <f t="shared" si="126"/>
        <v>-0.98081315669255376</v>
      </c>
      <c r="V152">
        <v>276</v>
      </c>
      <c r="W152" s="11">
        <v>600</v>
      </c>
      <c r="X152" s="11">
        <f t="shared" si="127"/>
        <v>600</v>
      </c>
      <c r="Y152">
        <f t="shared" si="104"/>
        <v>276</v>
      </c>
      <c r="Z152" s="5">
        <f t="shared" si="128"/>
        <v>0</v>
      </c>
      <c r="AA152" s="5">
        <f t="shared" si="129"/>
        <v>0.20688405797101447</v>
      </c>
      <c r="AB152">
        <f t="shared" si="105"/>
        <v>0</v>
      </c>
      <c r="AC152">
        <f t="shared" si="106"/>
        <v>1</v>
      </c>
      <c r="AD152">
        <f t="shared" si="130"/>
        <v>276</v>
      </c>
      <c r="AE152" s="5">
        <f t="shared" si="131"/>
        <v>0.20688405797101447</v>
      </c>
      <c r="AF152" s="5">
        <f t="shared" si="132"/>
        <v>0.99818840579710144</v>
      </c>
      <c r="AG152" s="5">
        <f t="shared" si="133"/>
        <v>0</v>
      </c>
      <c r="AH152" s="5">
        <f t="shared" si="134"/>
        <v>0.98478260869565226</v>
      </c>
      <c r="AI152">
        <f t="shared" si="135"/>
        <v>0</v>
      </c>
      <c r="AJ152">
        <f t="shared" si="136"/>
        <v>0</v>
      </c>
      <c r="AK152">
        <f t="shared" si="137"/>
        <v>0</v>
      </c>
      <c r="AL152">
        <f t="shared" si="138"/>
        <v>1</v>
      </c>
      <c r="AM152">
        <v>60</v>
      </c>
      <c r="AN152">
        <v>469.2</v>
      </c>
      <c r="AO152">
        <v>60</v>
      </c>
      <c r="AP152">
        <v>467.9</v>
      </c>
      <c r="AQ152" s="5">
        <f t="shared" si="107"/>
        <v>-1.1434444952032892</v>
      </c>
      <c r="AR152" s="5">
        <f t="shared" si="108"/>
        <v>-1.1375057103700319</v>
      </c>
      <c r="AS152" t="str">
        <f t="shared" si="139"/>
        <v>Bias</v>
      </c>
      <c r="AT152">
        <f t="shared" si="109"/>
        <v>469.2</v>
      </c>
      <c r="AU152">
        <f t="shared" si="110"/>
        <v>0</v>
      </c>
      <c r="AV152">
        <f t="shared" si="140"/>
        <v>1</v>
      </c>
      <c r="AW152" s="5">
        <f t="shared" si="111"/>
        <v>0.53346121057118501</v>
      </c>
      <c r="AX152" s="5">
        <f t="shared" si="141"/>
        <v>0</v>
      </c>
      <c r="AY152">
        <f t="shared" si="112"/>
        <v>469.2</v>
      </c>
      <c r="AZ152" s="5">
        <f t="shared" si="142"/>
        <v>0</v>
      </c>
      <c r="BA152" s="5">
        <f t="shared" si="113"/>
        <v>0.41176470588235292</v>
      </c>
      <c r="BB152" s="19">
        <v>120</v>
      </c>
      <c r="BC152" s="19">
        <f t="shared" si="143"/>
        <v>180</v>
      </c>
      <c r="BD152">
        <v>479.5</v>
      </c>
      <c r="BE152" s="5">
        <f t="shared" si="144"/>
        <v>2.1480709071949971E-2</v>
      </c>
      <c r="BF152">
        <f t="shared" si="145"/>
        <v>479.5</v>
      </c>
      <c r="BG152">
        <f t="shared" si="146"/>
        <v>0</v>
      </c>
      <c r="BH152">
        <f t="shared" si="114"/>
        <v>0</v>
      </c>
      <c r="BI152">
        <f t="shared" si="115"/>
        <v>0</v>
      </c>
      <c r="BJ152">
        <f t="shared" si="116"/>
        <v>0</v>
      </c>
      <c r="BK152">
        <f t="shared" si="147"/>
        <v>1</v>
      </c>
      <c r="BL152" s="5">
        <f t="shared" si="148"/>
        <v>0.99124087591240884</v>
      </c>
      <c r="BM152" s="5">
        <f t="shared" si="117"/>
        <v>0.54348279457768511</v>
      </c>
      <c r="BN152" s="5">
        <f t="shared" si="118"/>
        <v>0.42440041710114701</v>
      </c>
      <c r="BO152" s="5">
        <f t="shared" si="119"/>
        <v>2.1480709071949971E-2</v>
      </c>
      <c r="BP152" s="5">
        <f t="shared" si="149"/>
        <v>0</v>
      </c>
    </row>
    <row r="153" spans="1:68" hidden="1" x14ac:dyDescent="0.3">
      <c r="A153" t="s">
        <v>52</v>
      </c>
      <c r="B153" t="s">
        <v>193</v>
      </c>
      <c r="C153">
        <v>500</v>
      </c>
      <c r="D153">
        <f t="shared" si="120"/>
        <v>10</v>
      </c>
      <c r="F153">
        <v>604.57187342643704</v>
      </c>
      <c r="G153">
        <f t="shared" si="150"/>
        <v>600</v>
      </c>
      <c r="H153">
        <v>166.2</v>
      </c>
      <c r="I153">
        <v>604.62511920928898</v>
      </c>
      <c r="J153">
        <v>1.8</v>
      </c>
      <c r="K153">
        <v>655.52424073219299</v>
      </c>
      <c r="L153">
        <f t="shared" si="121"/>
        <v>600</v>
      </c>
      <c r="M153">
        <v>2.9</v>
      </c>
      <c r="N153">
        <f t="shared" si="122"/>
        <v>166.2</v>
      </c>
      <c r="O153">
        <f t="shared" si="101"/>
        <v>1</v>
      </c>
      <c r="P153">
        <f t="shared" si="123"/>
        <v>0</v>
      </c>
      <c r="Q153">
        <f t="shared" si="102"/>
        <v>0</v>
      </c>
      <c r="R153">
        <f t="shared" si="124"/>
        <v>0</v>
      </c>
      <c r="S153" s="5">
        <f t="shared" si="103"/>
        <v>0</v>
      </c>
      <c r="T153" s="5">
        <f t="shared" si="125"/>
        <v>-0.98916967509025266</v>
      </c>
      <c r="U153" s="5">
        <f t="shared" si="126"/>
        <v>-0.98255114320096271</v>
      </c>
      <c r="V153">
        <v>218.2</v>
      </c>
      <c r="W153" s="11">
        <v>600</v>
      </c>
      <c r="X153" s="11">
        <f t="shared" si="127"/>
        <v>600</v>
      </c>
      <c r="Y153">
        <f t="shared" si="104"/>
        <v>218.2</v>
      </c>
      <c r="Z153" s="5">
        <f t="shared" si="128"/>
        <v>0</v>
      </c>
      <c r="AA153" s="5">
        <f t="shared" si="129"/>
        <v>0.23831347387717691</v>
      </c>
      <c r="AB153">
        <f t="shared" si="105"/>
        <v>0</v>
      </c>
      <c r="AC153">
        <f t="shared" si="106"/>
        <v>1</v>
      </c>
      <c r="AD153">
        <f t="shared" si="130"/>
        <v>218.2</v>
      </c>
      <c r="AE153" s="5">
        <f t="shared" si="131"/>
        <v>0.23831347387717691</v>
      </c>
      <c r="AF153" s="5">
        <f t="shared" si="132"/>
        <v>0.99175068744271311</v>
      </c>
      <c r="AG153" s="5">
        <f t="shared" si="133"/>
        <v>0</v>
      </c>
      <c r="AH153" s="5">
        <f t="shared" si="134"/>
        <v>0.98670944087992662</v>
      </c>
      <c r="AI153">
        <f t="shared" si="135"/>
        <v>0</v>
      </c>
      <c r="AJ153">
        <f t="shared" si="136"/>
        <v>0</v>
      </c>
      <c r="AK153">
        <f t="shared" si="137"/>
        <v>0</v>
      </c>
      <c r="AL153">
        <f t="shared" si="138"/>
        <v>1</v>
      </c>
      <c r="AM153">
        <v>60</v>
      </c>
      <c r="AN153">
        <v>305.7</v>
      </c>
      <c r="AO153">
        <v>60</v>
      </c>
      <c r="AP153">
        <v>303.3</v>
      </c>
      <c r="AQ153" s="5">
        <f t="shared" si="107"/>
        <v>-0.83935018050541521</v>
      </c>
      <c r="AR153" s="5">
        <f t="shared" si="108"/>
        <v>-0.82490974729241895</v>
      </c>
      <c r="AS153" t="str">
        <f t="shared" si="139"/>
        <v>Bias</v>
      </c>
      <c r="AT153">
        <f t="shared" si="109"/>
        <v>305.7</v>
      </c>
      <c r="AU153">
        <f t="shared" si="110"/>
        <v>0</v>
      </c>
      <c r="AV153">
        <f t="shared" si="140"/>
        <v>1</v>
      </c>
      <c r="AW153" s="5">
        <f t="shared" si="111"/>
        <v>0.45632973503434743</v>
      </c>
      <c r="AX153" s="5">
        <f t="shared" si="141"/>
        <v>0</v>
      </c>
      <c r="AY153">
        <f t="shared" si="112"/>
        <v>305.7</v>
      </c>
      <c r="AZ153" s="5">
        <f t="shared" si="142"/>
        <v>0</v>
      </c>
      <c r="BA153" s="5">
        <f t="shared" si="113"/>
        <v>0.28622832842656198</v>
      </c>
      <c r="BB153" s="19">
        <v>120</v>
      </c>
      <c r="BC153" s="19">
        <f t="shared" si="143"/>
        <v>180</v>
      </c>
      <c r="BD153">
        <v>307.3</v>
      </c>
      <c r="BE153" s="5">
        <f t="shared" si="144"/>
        <v>5.2066384640417273E-3</v>
      </c>
      <c r="BF153">
        <f t="shared" si="145"/>
        <v>307.3</v>
      </c>
      <c r="BG153">
        <f t="shared" si="146"/>
        <v>0</v>
      </c>
      <c r="BH153">
        <f t="shared" si="114"/>
        <v>0</v>
      </c>
      <c r="BI153">
        <f t="shared" si="115"/>
        <v>0</v>
      </c>
      <c r="BJ153">
        <f t="shared" si="116"/>
        <v>0</v>
      </c>
      <c r="BK153">
        <f t="shared" si="147"/>
        <v>1</v>
      </c>
      <c r="BL153" s="5">
        <f t="shared" si="148"/>
        <v>0.99056296778392461</v>
      </c>
      <c r="BM153" s="5">
        <f t="shared" si="117"/>
        <v>0.45916042954767333</v>
      </c>
      <c r="BN153" s="5">
        <f t="shared" si="118"/>
        <v>0.28994467946631963</v>
      </c>
      <c r="BO153" s="5">
        <f t="shared" si="119"/>
        <v>5.2066384640417273E-3</v>
      </c>
      <c r="BP153" s="5">
        <f t="shared" si="149"/>
        <v>0</v>
      </c>
    </row>
    <row r="154" spans="1:68" hidden="1" x14ac:dyDescent="0.3">
      <c r="A154" t="s">
        <v>52</v>
      </c>
      <c r="B154" t="s">
        <v>194</v>
      </c>
      <c r="C154">
        <v>500</v>
      </c>
      <c r="D154">
        <f t="shared" si="120"/>
        <v>2</v>
      </c>
      <c r="F154">
        <v>601.20606946945099</v>
      </c>
      <c r="G154">
        <f t="shared" si="150"/>
        <v>600</v>
      </c>
      <c r="H154">
        <v>94.8</v>
      </c>
      <c r="I154">
        <v>601.37448477744999</v>
      </c>
      <c r="J154">
        <v>78.3</v>
      </c>
      <c r="K154">
        <v>649.27815341949395</v>
      </c>
      <c r="L154">
        <f t="shared" si="121"/>
        <v>600</v>
      </c>
      <c r="M154">
        <v>2.6</v>
      </c>
      <c r="N154">
        <f t="shared" si="122"/>
        <v>94.8</v>
      </c>
      <c r="O154">
        <f t="shared" si="101"/>
        <v>1</v>
      </c>
      <c r="P154">
        <f t="shared" si="123"/>
        <v>0</v>
      </c>
      <c r="Q154">
        <f t="shared" si="102"/>
        <v>0</v>
      </c>
      <c r="R154">
        <f t="shared" si="124"/>
        <v>0</v>
      </c>
      <c r="S154" s="5">
        <f t="shared" si="103"/>
        <v>0</v>
      </c>
      <c r="T154" s="5">
        <f t="shared" si="125"/>
        <v>-0.17405063291139242</v>
      </c>
      <c r="U154" s="5">
        <f t="shared" si="126"/>
        <v>-0.97257383966244737</v>
      </c>
      <c r="V154">
        <v>97.9</v>
      </c>
      <c r="W154" s="11">
        <v>600</v>
      </c>
      <c r="X154" s="11">
        <f t="shared" si="127"/>
        <v>600</v>
      </c>
      <c r="Y154">
        <f t="shared" si="104"/>
        <v>97.9</v>
      </c>
      <c r="Z154" s="5">
        <f t="shared" si="128"/>
        <v>0</v>
      </c>
      <c r="AA154" s="5">
        <f t="shared" si="129"/>
        <v>3.1664964249233998E-2</v>
      </c>
      <c r="AB154">
        <f t="shared" si="105"/>
        <v>0</v>
      </c>
      <c r="AC154">
        <f t="shared" si="106"/>
        <v>1</v>
      </c>
      <c r="AD154">
        <f t="shared" si="130"/>
        <v>97.9</v>
      </c>
      <c r="AE154" s="5">
        <f t="shared" si="131"/>
        <v>3.1664964249233998E-2</v>
      </c>
      <c r="AF154" s="5">
        <f t="shared" si="132"/>
        <v>0.20020429009193061</v>
      </c>
      <c r="AG154" s="5">
        <f t="shared" si="133"/>
        <v>0</v>
      </c>
      <c r="AH154" s="5">
        <f t="shared" si="134"/>
        <v>0.97344228804902966</v>
      </c>
      <c r="AI154">
        <f t="shared" si="135"/>
        <v>0</v>
      </c>
      <c r="AJ154">
        <f t="shared" si="136"/>
        <v>0</v>
      </c>
      <c r="AK154">
        <f t="shared" si="137"/>
        <v>0</v>
      </c>
      <c r="AL154">
        <f t="shared" si="138"/>
        <v>1</v>
      </c>
      <c r="AM154">
        <v>60</v>
      </c>
      <c r="AN154">
        <v>81.900000000000006</v>
      </c>
      <c r="AO154">
        <v>60</v>
      </c>
      <c r="AP154">
        <v>84</v>
      </c>
      <c r="AQ154" s="5">
        <f t="shared" si="107"/>
        <v>0.13607594936708853</v>
      </c>
      <c r="AR154" s="5">
        <f t="shared" si="108"/>
        <v>0.11392405063291136</v>
      </c>
      <c r="AS154" t="str">
        <f t="shared" si="139"/>
        <v>BiasByGroup</v>
      </c>
      <c r="AT154">
        <f t="shared" si="109"/>
        <v>94.8</v>
      </c>
      <c r="AU154">
        <f t="shared" si="110"/>
        <v>1</v>
      </c>
      <c r="AV154">
        <f t="shared" si="140"/>
        <v>0</v>
      </c>
      <c r="AW154" s="5">
        <f t="shared" si="111"/>
        <v>0</v>
      </c>
      <c r="AX154" s="5">
        <f t="shared" si="141"/>
        <v>0.13607594936708853</v>
      </c>
      <c r="AY154">
        <f t="shared" si="112"/>
        <v>97.9</v>
      </c>
      <c r="AZ154" s="5">
        <f t="shared" si="142"/>
        <v>0.16343207354443309</v>
      </c>
      <c r="BA154" s="5">
        <f t="shared" si="113"/>
        <v>0</v>
      </c>
      <c r="BB154" s="19">
        <v>120</v>
      </c>
      <c r="BC154" s="19">
        <f t="shared" si="143"/>
        <v>180</v>
      </c>
      <c r="BD154">
        <v>84.4</v>
      </c>
      <c r="BE154" s="5">
        <f t="shared" si="144"/>
        <v>2.9620853080568717E-2</v>
      </c>
      <c r="BF154">
        <f t="shared" si="145"/>
        <v>97.9</v>
      </c>
      <c r="BG154">
        <f t="shared" si="146"/>
        <v>0</v>
      </c>
      <c r="BH154">
        <f t="shared" si="114"/>
        <v>0</v>
      </c>
      <c r="BI154">
        <f t="shared" si="115"/>
        <v>1</v>
      </c>
      <c r="BJ154">
        <f t="shared" si="116"/>
        <v>0</v>
      </c>
      <c r="BK154">
        <f t="shared" si="147"/>
        <v>0</v>
      </c>
      <c r="BL154" s="5">
        <f t="shared" si="148"/>
        <v>0.97344228804902966</v>
      </c>
      <c r="BM154" s="5">
        <f t="shared" si="117"/>
        <v>3.1664964249233998E-2</v>
      </c>
      <c r="BN154" s="5">
        <f t="shared" si="118"/>
        <v>0</v>
      </c>
      <c r="BO154" s="5">
        <f t="shared" si="119"/>
        <v>0.16343207354443309</v>
      </c>
      <c r="BP154" s="5">
        <f t="shared" si="149"/>
        <v>0.13789581205311541</v>
      </c>
    </row>
    <row r="155" spans="1:68" hidden="1" x14ac:dyDescent="0.3">
      <c r="A155" t="s">
        <v>52</v>
      </c>
      <c r="B155" t="s">
        <v>195</v>
      </c>
      <c r="C155">
        <v>500</v>
      </c>
      <c r="D155">
        <f t="shared" si="120"/>
        <v>2</v>
      </c>
      <c r="F155">
        <v>601.30212235450699</v>
      </c>
      <c r="G155">
        <f t="shared" si="150"/>
        <v>600</v>
      </c>
      <c r="H155">
        <v>52.6</v>
      </c>
      <c r="I155">
        <v>601.33240103721596</v>
      </c>
      <c r="J155">
        <v>43.2</v>
      </c>
      <c r="K155">
        <v>653.93804049491803</v>
      </c>
      <c r="L155">
        <f t="shared" si="121"/>
        <v>600</v>
      </c>
      <c r="M155">
        <v>2</v>
      </c>
      <c r="N155">
        <f t="shared" si="122"/>
        <v>52.6</v>
      </c>
      <c r="O155">
        <f t="shared" si="101"/>
        <v>1</v>
      </c>
      <c r="P155">
        <f t="shared" si="123"/>
        <v>0</v>
      </c>
      <c r="Q155">
        <f t="shared" si="102"/>
        <v>0</v>
      </c>
      <c r="R155">
        <f t="shared" si="124"/>
        <v>0</v>
      </c>
      <c r="S155" s="5">
        <f t="shared" si="103"/>
        <v>0</v>
      </c>
      <c r="T155" s="5">
        <f t="shared" si="125"/>
        <v>-0.17870722433460073</v>
      </c>
      <c r="U155" s="5">
        <f t="shared" si="126"/>
        <v>-0.96197718631178708</v>
      </c>
      <c r="V155">
        <v>53.3</v>
      </c>
      <c r="W155" s="11">
        <v>600</v>
      </c>
      <c r="X155" s="11">
        <f t="shared" si="127"/>
        <v>600</v>
      </c>
      <c r="Y155">
        <f t="shared" si="104"/>
        <v>53.3</v>
      </c>
      <c r="Z155" s="5">
        <f t="shared" si="128"/>
        <v>0</v>
      </c>
      <c r="AA155" s="5">
        <f t="shared" si="129"/>
        <v>1.3133208255159396E-2</v>
      </c>
      <c r="AB155">
        <f t="shared" si="105"/>
        <v>0</v>
      </c>
      <c r="AC155">
        <f t="shared" si="106"/>
        <v>1</v>
      </c>
      <c r="AD155">
        <f t="shared" si="130"/>
        <v>53.3</v>
      </c>
      <c r="AE155" s="5">
        <f t="shared" si="131"/>
        <v>1.3133208255159396E-2</v>
      </c>
      <c r="AF155" s="5">
        <f t="shared" si="132"/>
        <v>0.18949343339587232</v>
      </c>
      <c r="AG155" s="5">
        <f t="shared" si="133"/>
        <v>0</v>
      </c>
      <c r="AH155" s="5">
        <f t="shared" si="134"/>
        <v>0.96247654784240155</v>
      </c>
      <c r="AI155">
        <f t="shared" si="135"/>
        <v>0</v>
      </c>
      <c r="AJ155">
        <f t="shared" si="136"/>
        <v>0</v>
      </c>
      <c r="AK155">
        <f t="shared" si="137"/>
        <v>0</v>
      </c>
      <c r="AL155">
        <f t="shared" si="138"/>
        <v>1</v>
      </c>
      <c r="AM155">
        <v>60</v>
      </c>
      <c r="AN155">
        <v>44.5</v>
      </c>
      <c r="AO155">
        <v>60</v>
      </c>
      <c r="AP155">
        <v>45</v>
      </c>
      <c r="AQ155" s="5">
        <f t="shared" si="107"/>
        <v>0.15399239543726237</v>
      </c>
      <c r="AR155" s="5">
        <f t="shared" si="108"/>
        <v>0.14448669201520914</v>
      </c>
      <c r="AS155" t="str">
        <f t="shared" si="139"/>
        <v>BiasByGroup</v>
      </c>
      <c r="AT155">
        <f t="shared" si="109"/>
        <v>52.6</v>
      </c>
      <c r="AU155">
        <f t="shared" si="110"/>
        <v>1</v>
      </c>
      <c r="AV155">
        <f t="shared" si="140"/>
        <v>0</v>
      </c>
      <c r="AW155" s="5">
        <f t="shared" si="111"/>
        <v>0</v>
      </c>
      <c r="AX155" s="5">
        <f t="shared" si="141"/>
        <v>0.15399239543726237</v>
      </c>
      <c r="AY155">
        <f t="shared" si="112"/>
        <v>53.3</v>
      </c>
      <c r="AZ155" s="5">
        <f t="shared" si="142"/>
        <v>0.16510318949343336</v>
      </c>
      <c r="BA155" s="5">
        <f t="shared" si="113"/>
        <v>0</v>
      </c>
      <c r="BB155" s="19">
        <v>120</v>
      </c>
      <c r="BC155" s="19">
        <f t="shared" si="143"/>
        <v>180</v>
      </c>
      <c r="BD155">
        <v>45.5</v>
      </c>
      <c r="BE155" s="5">
        <f t="shared" si="144"/>
        <v>2.197802197802198E-2</v>
      </c>
      <c r="BF155">
        <f t="shared" si="145"/>
        <v>53.3</v>
      </c>
      <c r="BG155">
        <f t="shared" si="146"/>
        <v>0</v>
      </c>
      <c r="BH155">
        <f t="shared" si="114"/>
        <v>0</v>
      </c>
      <c r="BI155">
        <f t="shared" si="115"/>
        <v>1</v>
      </c>
      <c r="BJ155">
        <f t="shared" si="116"/>
        <v>0</v>
      </c>
      <c r="BK155">
        <f t="shared" si="147"/>
        <v>0</v>
      </c>
      <c r="BL155" s="5">
        <f t="shared" si="148"/>
        <v>0.96247654784240155</v>
      </c>
      <c r="BM155" s="5">
        <f t="shared" si="117"/>
        <v>1.3133208255159396E-2</v>
      </c>
      <c r="BN155" s="5">
        <f t="shared" si="118"/>
        <v>0</v>
      </c>
      <c r="BO155" s="5">
        <f t="shared" si="119"/>
        <v>0.16510318949343336</v>
      </c>
      <c r="BP155" s="5">
        <f t="shared" si="149"/>
        <v>0.14634146341463411</v>
      </c>
    </row>
    <row r="156" spans="1:68" hidden="1" x14ac:dyDescent="0.3">
      <c r="A156" t="s">
        <v>52</v>
      </c>
      <c r="B156" t="s">
        <v>196</v>
      </c>
      <c r="C156">
        <v>500</v>
      </c>
      <c r="D156">
        <f t="shared" si="120"/>
        <v>5</v>
      </c>
      <c r="F156">
        <v>602.73569989204395</v>
      </c>
      <c r="G156">
        <f t="shared" si="150"/>
        <v>600</v>
      </c>
      <c r="H156">
        <v>126</v>
      </c>
      <c r="I156">
        <v>602.39197301864601</v>
      </c>
      <c r="J156">
        <v>106.2</v>
      </c>
      <c r="K156">
        <v>660.55277919769196</v>
      </c>
      <c r="L156">
        <f t="shared" si="121"/>
        <v>600</v>
      </c>
      <c r="M156">
        <v>4</v>
      </c>
      <c r="N156">
        <f t="shared" si="122"/>
        <v>126</v>
      </c>
      <c r="O156">
        <f t="shared" si="101"/>
        <v>1</v>
      </c>
      <c r="P156">
        <f t="shared" si="123"/>
        <v>0</v>
      </c>
      <c r="Q156">
        <f t="shared" si="102"/>
        <v>0</v>
      </c>
      <c r="R156">
        <f t="shared" si="124"/>
        <v>0</v>
      </c>
      <c r="S156" s="5">
        <f t="shared" si="103"/>
        <v>0</v>
      </c>
      <c r="T156" s="5">
        <f t="shared" si="125"/>
        <v>-0.15714285714285711</v>
      </c>
      <c r="U156" s="5">
        <f t="shared" si="126"/>
        <v>-0.96825396825396826</v>
      </c>
      <c r="V156">
        <v>144.80000000000001</v>
      </c>
      <c r="W156" s="11">
        <v>600</v>
      </c>
      <c r="X156" s="11">
        <f t="shared" si="127"/>
        <v>600</v>
      </c>
      <c r="Y156">
        <f t="shared" si="104"/>
        <v>144.80000000000001</v>
      </c>
      <c r="Z156" s="5">
        <f t="shared" si="128"/>
        <v>0</v>
      </c>
      <c r="AA156" s="5">
        <f t="shared" si="129"/>
        <v>0.12983425414364647</v>
      </c>
      <c r="AB156">
        <f t="shared" si="105"/>
        <v>0</v>
      </c>
      <c r="AC156">
        <f t="shared" si="106"/>
        <v>1</v>
      </c>
      <c r="AD156">
        <f t="shared" si="130"/>
        <v>144.80000000000001</v>
      </c>
      <c r="AE156" s="5">
        <f t="shared" si="131"/>
        <v>0.12983425414364647</v>
      </c>
      <c r="AF156" s="5">
        <f t="shared" si="132"/>
        <v>0.26657458563535913</v>
      </c>
      <c r="AG156" s="5">
        <f t="shared" si="133"/>
        <v>0</v>
      </c>
      <c r="AH156" s="5">
        <f t="shared" si="134"/>
        <v>0.97237569060773477</v>
      </c>
      <c r="AI156">
        <f t="shared" si="135"/>
        <v>0</v>
      </c>
      <c r="AJ156">
        <f t="shared" si="136"/>
        <v>0</v>
      </c>
      <c r="AK156">
        <f t="shared" si="137"/>
        <v>0</v>
      </c>
      <c r="AL156">
        <f t="shared" si="138"/>
        <v>1</v>
      </c>
      <c r="AM156">
        <v>60</v>
      </c>
      <c r="AN156">
        <v>241.4</v>
      </c>
      <c r="AO156">
        <v>60</v>
      </c>
      <c r="AP156">
        <v>237.2</v>
      </c>
      <c r="AQ156" s="5">
        <f t="shared" si="107"/>
        <v>-0.91587301587301595</v>
      </c>
      <c r="AR156" s="5">
        <f t="shared" si="108"/>
        <v>-0.8825396825396824</v>
      </c>
      <c r="AS156" t="str">
        <f t="shared" si="139"/>
        <v>Bias</v>
      </c>
      <c r="AT156">
        <f t="shared" si="109"/>
        <v>241.4</v>
      </c>
      <c r="AU156">
        <f t="shared" si="110"/>
        <v>0</v>
      </c>
      <c r="AV156">
        <f t="shared" si="140"/>
        <v>1</v>
      </c>
      <c r="AW156" s="5">
        <f t="shared" si="111"/>
        <v>0.47804473902236955</v>
      </c>
      <c r="AX156" s="5">
        <f t="shared" si="141"/>
        <v>0</v>
      </c>
      <c r="AY156">
        <f t="shared" si="112"/>
        <v>241.4</v>
      </c>
      <c r="AZ156" s="5">
        <f t="shared" si="142"/>
        <v>0</v>
      </c>
      <c r="BA156" s="5">
        <f t="shared" si="113"/>
        <v>0.40016570008285002</v>
      </c>
      <c r="BB156" s="19">
        <v>120</v>
      </c>
      <c r="BC156" s="19">
        <f t="shared" si="143"/>
        <v>180</v>
      </c>
      <c r="BD156">
        <v>244.2</v>
      </c>
      <c r="BE156" s="5">
        <f t="shared" si="144"/>
        <v>1.1466011466011396E-2</v>
      </c>
      <c r="BF156">
        <f t="shared" si="145"/>
        <v>244.2</v>
      </c>
      <c r="BG156">
        <f t="shared" si="146"/>
        <v>0</v>
      </c>
      <c r="BH156">
        <f t="shared" si="114"/>
        <v>0</v>
      </c>
      <c r="BI156">
        <f t="shared" si="115"/>
        <v>0</v>
      </c>
      <c r="BJ156">
        <f t="shared" si="116"/>
        <v>0</v>
      </c>
      <c r="BK156">
        <f t="shared" si="147"/>
        <v>1</v>
      </c>
      <c r="BL156" s="5">
        <f t="shared" si="148"/>
        <v>0.9836199836199836</v>
      </c>
      <c r="BM156" s="5">
        <f t="shared" si="117"/>
        <v>0.48402948402948398</v>
      </c>
      <c r="BN156" s="5">
        <f t="shared" si="118"/>
        <v>0.40704340704340697</v>
      </c>
      <c r="BO156" s="5">
        <f t="shared" si="119"/>
        <v>1.1466011466011396E-2</v>
      </c>
      <c r="BP156" s="5">
        <f t="shared" si="149"/>
        <v>0</v>
      </c>
    </row>
    <row r="157" spans="1:68" hidden="1" x14ac:dyDescent="0.3">
      <c r="A157" t="s">
        <v>52</v>
      </c>
      <c r="B157" t="s">
        <v>197</v>
      </c>
      <c r="C157">
        <v>500</v>
      </c>
      <c r="D157">
        <f t="shared" si="120"/>
        <v>5</v>
      </c>
      <c r="F157">
        <v>602.36581563949505</v>
      </c>
      <c r="G157">
        <f t="shared" si="150"/>
        <v>600</v>
      </c>
      <c r="H157">
        <v>78.3</v>
      </c>
      <c r="I157">
        <v>602.37818574905396</v>
      </c>
      <c r="J157">
        <v>40.6</v>
      </c>
      <c r="K157">
        <v>647.90454840660095</v>
      </c>
      <c r="L157">
        <f t="shared" si="121"/>
        <v>600</v>
      </c>
      <c r="M157">
        <v>2.7</v>
      </c>
      <c r="N157">
        <f t="shared" si="122"/>
        <v>78.3</v>
      </c>
      <c r="O157">
        <f t="shared" si="101"/>
        <v>1</v>
      </c>
      <c r="P157">
        <f t="shared" si="123"/>
        <v>0</v>
      </c>
      <c r="Q157">
        <f t="shared" si="102"/>
        <v>0</v>
      </c>
      <c r="R157">
        <f t="shared" si="124"/>
        <v>0</v>
      </c>
      <c r="S157" s="5">
        <f t="shared" si="103"/>
        <v>0</v>
      </c>
      <c r="T157" s="5">
        <f t="shared" si="125"/>
        <v>-0.48148148148148145</v>
      </c>
      <c r="U157" s="5">
        <f t="shared" si="126"/>
        <v>-0.96551724137931028</v>
      </c>
      <c r="V157">
        <v>92.8</v>
      </c>
      <c r="W157" s="11">
        <v>600</v>
      </c>
      <c r="X157" s="11">
        <f t="shared" si="127"/>
        <v>600</v>
      </c>
      <c r="Y157">
        <f t="shared" si="104"/>
        <v>92.8</v>
      </c>
      <c r="Z157" s="5">
        <f t="shared" si="128"/>
        <v>0</v>
      </c>
      <c r="AA157" s="5">
        <f t="shared" si="129"/>
        <v>0.15625</v>
      </c>
      <c r="AB157">
        <f t="shared" si="105"/>
        <v>0</v>
      </c>
      <c r="AC157">
        <f t="shared" si="106"/>
        <v>1</v>
      </c>
      <c r="AD157">
        <f t="shared" si="130"/>
        <v>92.8</v>
      </c>
      <c r="AE157" s="5">
        <f t="shared" si="131"/>
        <v>0.15625</v>
      </c>
      <c r="AF157" s="5">
        <f t="shared" si="132"/>
        <v>0.5625</v>
      </c>
      <c r="AG157" s="5">
        <f t="shared" si="133"/>
        <v>0</v>
      </c>
      <c r="AH157" s="5">
        <f t="shared" si="134"/>
        <v>0.97090517241379304</v>
      </c>
      <c r="AI157">
        <f t="shared" si="135"/>
        <v>0</v>
      </c>
      <c r="AJ157">
        <f t="shared" si="136"/>
        <v>0</v>
      </c>
      <c r="AK157">
        <f t="shared" si="137"/>
        <v>0</v>
      </c>
      <c r="AL157">
        <f t="shared" si="138"/>
        <v>1</v>
      </c>
      <c r="AM157">
        <v>60</v>
      </c>
      <c r="AN157">
        <v>149.69999999999999</v>
      </c>
      <c r="AO157">
        <v>60</v>
      </c>
      <c r="AP157">
        <v>143.4</v>
      </c>
      <c r="AQ157" s="5">
        <f t="shared" si="107"/>
        <v>-0.91187739463601525</v>
      </c>
      <c r="AR157" s="5">
        <f t="shared" si="108"/>
        <v>-0.83141762452107293</v>
      </c>
      <c r="AS157" t="str">
        <f t="shared" si="139"/>
        <v>Bias</v>
      </c>
      <c r="AT157">
        <f t="shared" si="109"/>
        <v>149.69999999999999</v>
      </c>
      <c r="AU157">
        <f t="shared" si="110"/>
        <v>0</v>
      </c>
      <c r="AV157">
        <f t="shared" si="140"/>
        <v>1</v>
      </c>
      <c r="AW157" s="5">
        <f t="shared" si="111"/>
        <v>0.47695390781563124</v>
      </c>
      <c r="AX157" s="5">
        <f t="shared" si="141"/>
        <v>0</v>
      </c>
      <c r="AY157">
        <f t="shared" si="112"/>
        <v>149.69999999999999</v>
      </c>
      <c r="AZ157" s="5">
        <f t="shared" si="142"/>
        <v>0</v>
      </c>
      <c r="BA157" s="5">
        <f t="shared" si="113"/>
        <v>0.38009352037408145</v>
      </c>
      <c r="BB157" s="19">
        <v>120</v>
      </c>
      <c r="BC157" s="19">
        <f t="shared" si="143"/>
        <v>180</v>
      </c>
      <c r="BD157">
        <v>151.19999999999999</v>
      </c>
      <c r="BE157" s="5">
        <f t="shared" si="144"/>
        <v>9.9206349206349218E-3</v>
      </c>
      <c r="BF157">
        <f t="shared" si="145"/>
        <v>151.19999999999999</v>
      </c>
      <c r="BG157">
        <f t="shared" si="146"/>
        <v>0</v>
      </c>
      <c r="BH157">
        <f t="shared" si="114"/>
        <v>0</v>
      </c>
      <c r="BI157">
        <f t="shared" si="115"/>
        <v>0</v>
      </c>
      <c r="BJ157">
        <f t="shared" si="116"/>
        <v>0</v>
      </c>
      <c r="BK157">
        <f t="shared" si="147"/>
        <v>1</v>
      </c>
      <c r="BL157" s="5">
        <f t="shared" si="148"/>
        <v>0.98214285714285721</v>
      </c>
      <c r="BM157" s="5">
        <f t="shared" si="117"/>
        <v>0.4821428571428571</v>
      </c>
      <c r="BN157" s="5">
        <f t="shared" si="118"/>
        <v>0.38624338624338622</v>
      </c>
      <c r="BO157" s="5">
        <f t="shared" si="119"/>
        <v>9.9206349206349218E-3</v>
      </c>
      <c r="BP157" s="5">
        <f t="shared" si="149"/>
        <v>0</v>
      </c>
    </row>
    <row r="158" spans="1:68" hidden="1" x14ac:dyDescent="0.3">
      <c r="A158" t="s">
        <v>52</v>
      </c>
      <c r="B158" t="s">
        <v>198</v>
      </c>
      <c r="C158">
        <v>500</v>
      </c>
      <c r="D158">
        <f t="shared" si="120"/>
        <v>10</v>
      </c>
      <c r="F158">
        <v>604.52982044219902</v>
      </c>
      <c r="G158">
        <f t="shared" si="150"/>
        <v>600</v>
      </c>
      <c r="H158">
        <v>106</v>
      </c>
      <c r="I158">
        <v>604.55780196189801</v>
      </c>
      <c r="J158">
        <v>21</v>
      </c>
      <c r="K158">
        <v>669.46390318870499</v>
      </c>
      <c r="L158">
        <f t="shared" si="121"/>
        <v>600</v>
      </c>
      <c r="M158">
        <v>4.9000000000000004</v>
      </c>
      <c r="N158">
        <f t="shared" si="122"/>
        <v>106</v>
      </c>
      <c r="O158">
        <f t="shared" si="101"/>
        <v>1</v>
      </c>
      <c r="P158">
        <f t="shared" si="123"/>
        <v>0</v>
      </c>
      <c r="Q158">
        <f t="shared" si="102"/>
        <v>0</v>
      </c>
      <c r="R158">
        <f t="shared" si="124"/>
        <v>0</v>
      </c>
      <c r="S158" s="5">
        <f t="shared" si="103"/>
        <v>0</v>
      </c>
      <c r="T158" s="5">
        <f t="shared" si="125"/>
        <v>-0.80188679245283023</v>
      </c>
      <c r="U158" s="5">
        <f t="shared" si="126"/>
        <v>-0.95377358490566033</v>
      </c>
      <c r="V158">
        <v>260.39999999999998</v>
      </c>
      <c r="W158" s="11">
        <v>600</v>
      </c>
      <c r="X158" s="11">
        <f t="shared" si="127"/>
        <v>600</v>
      </c>
      <c r="Y158">
        <f t="shared" si="104"/>
        <v>260.39999999999998</v>
      </c>
      <c r="Z158" s="5">
        <f t="shared" si="128"/>
        <v>0</v>
      </c>
      <c r="AA158" s="5">
        <f t="shared" si="129"/>
        <v>0.5929339477726574</v>
      </c>
      <c r="AB158">
        <f t="shared" si="105"/>
        <v>0</v>
      </c>
      <c r="AC158">
        <f t="shared" si="106"/>
        <v>1</v>
      </c>
      <c r="AD158">
        <f t="shared" si="130"/>
        <v>260.39999999999998</v>
      </c>
      <c r="AE158" s="5">
        <f t="shared" si="131"/>
        <v>0.5929339477726574</v>
      </c>
      <c r="AF158" s="5">
        <f t="shared" si="132"/>
        <v>0.91935483870967738</v>
      </c>
      <c r="AG158" s="5">
        <f t="shared" si="133"/>
        <v>0</v>
      </c>
      <c r="AH158" s="5">
        <f t="shared" si="134"/>
        <v>0.98118279569892475</v>
      </c>
      <c r="AI158">
        <f t="shared" si="135"/>
        <v>0</v>
      </c>
      <c r="AJ158">
        <f t="shared" si="136"/>
        <v>0</v>
      </c>
      <c r="AK158">
        <f t="shared" si="137"/>
        <v>0</v>
      </c>
      <c r="AL158">
        <f t="shared" si="138"/>
        <v>1</v>
      </c>
      <c r="AM158">
        <v>60</v>
      </c>
      <c r="AN158">
        <v>478.5</v>
      </c>
      <c r="AO158">
        <v>60</v>
      </c>
      <c r="AP158">
        <v>474.2</v>
      </c>
      <c r="AQ158" s="5">
        <f t="shared" si="107"/>
        <v>-3.5141509433962264</v>
      </c>
      <c r="AR158" s="5">
        <f t="shared" si="108"/>
        <v>-3.4735849056603771</v>
      </c>
      <c r="AS158" t="str">
        <f t="shared" si="139"/>
        <v>Bias</v>
      </c>
      <c r="AT158">
        <f t="shared" si="109"/>
        <v>478.5</v>
      </c>
      <c r="AU158">
        <f t="shared" si="110"/>
        <v>0</v>
      </c>
      <c r="AV158">
        <f t="shared" si="140"/>
        <v>1</v>
      </c>
      <c r="AW158" s="5">
        <f t="shared" si="111"/>
        <v>0.77847439916405436</v>
      </c>
      <c r="AX158" s="5">
        <f t="shared" si="141"/>
        <v>0</v>
      </c>
      <c r="AY158">
        <f t="shared" si="112"/>
        <v>478.5</v>
      </c>
      <c r="AZ158" s="5">
        <f t="shared" si="142"/>
        <v>0</v>
      </c>
      <c r="BA158" s="5">
        <f t="shared" si="113"/>
        <v>0.45579937304075241</v>
      </c>
      <c r="BB158" s="19">
        <v>120</v>
      </c>
      <c r="BC158" s="19">
        <f t="shared" si="143"/>
        <v>180</v>
      </c>
      <c r="BD158">
        <v>484.3</v>
      </c>
      <c r="BE158" s="5">
        <f t="shared" si="144"/>
        <v>1.197604790419164E-2</v>
      </c>
      <c r="BF158">
        <f t="shared" si="145"/>
        <v>484.3</v>
      </c>
      <c r="BG158">
        <f t="shared" si="146"/>
        <v>0</v>
      </c>
      <c r="BH158">
        <f t="shared" si="114"/>
        <v>0</v>
      </c>
      <c r="BI158">
        <f t="shared" si="115"/>
        <v>0</v>
      </c>
      <c r="BJ158">
        <f t="shared" si="116"/>
        <v>0</v>
      </c>
      <c r="BK158">
        <f t="shared" si="147"/>
        <v>1</v>
      </c>
      <c r="BL158" s="5">
        <f t="shared" si="148"/>
        <v>0.98988230435680369</v>
      </c>
      <c r="BM158" s="5">
        <f t="shared" si="117"/>
        <v>0.7811274003716705</v>
      </c>
      <c r="BN158" s="5">
        <f t="shared" si="118"/>
        <v>0.46231674581870746</v>
      </c>
      <c r="BO158" s="5">
        <f t="shared" si="119"/>
        <v>1.197604790419164E-2</v>
      </c>
      <c r="BP158" s="5">
        <f t="shared" si="149"/>
        <v>0</v>
      </c>
    </row>
    <row r="159" spans="1:68" hidden="1" x14ac:dyDescent="0.3">
      <c r="A159" t="s">
        <v>52</v>
      </c>
      <c r="B159" t="s">
        <v>199</v>
      </c>
      <c r="C159">
        <v>500</v>
      </c>
      <c r="D159">
        <f t="shared" si="120"/>
        <v>10</v>
      </c>
      <c r="F159">
        <v>604.57528162002495</v>
      </c>
      <c r="G159">
        <f t="shared" si="150"/>
        <v>600</v>
      </c>
      <c r="H159">
        <v>155.9</v>
      </c>
      <c r="I159">
        <v>604.60996556281998</v>
      </c>
      <c r="J159">
        <v>20.3</v>
      </c>
      <c r="K159">
        <v>667.79454112052895</v>
      </c>
      <c r="L159">
        <f t="shared" si="121"/>
        <v>600</v>
      </c>
      <c r="M159">
        <v>5.3</v>
      </c>
      <c r="N159">
        <f t="shared" si="122"/>
        <v>155.9</v>
      </c>
      <c r="O159">
        <f t="shared" si="101"/>
        <v>1</v>
      </c>
      <c r="P159">
        <f t="shared" si="123"/>
        <v>0</v>
      </c>
      <c r="Q159">
        <f t="shared" si="102"/>
        <v>0</v>
      </c>
      <c r="R159">
        <f t="shared" si="124"/>
        <v>0</v>
      </c>
      <c r="S159" s="5">
        <f t="shared" si="103"/>
        <v>0</v>
      </c>
      <c r="T159" s="5">
        <f t="shared" si="125"/>
        <v>-0.86978832584990373</v>
      </c>
      <c r="U159" s="5">
        <f t="shared" si="126"/>
        <v>-0.96600384862091082</v>
      </c>
      <c r="V159">
        <v>258.5</v>
      </c>
      <c r="W159" s="11">
        <v>600</v>
      </c>
      <c r="X159" s="11">
        <f t="shared" si="127"/>
        <v>600</v>
      </c>
      <c r="Y159">
        <f t="shared" si="104"/>
        <v>258.5</v>
      </c>
      <c r="Z159" s="5">
        <f t="shared" si="128"/>
        <v>0</v>
      </c>
      <c r="AA159" s="5">
        <f t="shared" si="129"/>
        <v>0.39690522243713733</v>
      </c>
      <c r="AB159">
        <f t="shared" si="105"/>
        <v>0</v>
      </c>
      <c r="AC159">
        <f t="shared" si="106"/>
        <v>1</v>
      </c>
      <c r="AD159">
        <f t="shared" si="130"/>
        <v>258.5</v>
      </c>
      <c r="AE159" s="5">
        <f t="shared" si="131"/>
        <v>0.39690522243713733</v>
      </c>
      <c r="AF159" s="5">
        <f t="shared" si="132"/>
        <v>0.92147001934235973</v>
      </c>
      <c r="AG159" s="5">
        <f t="shared" si="133"/>
        <v>0</v>
      </c>
      <c r="AH159" s="5">
        <f t="shared" si="134"/>
        <v>0.97949709864603474</v>
      </c>
      <c r="AI159">
        <f t="shared" si="135"/>
        <v>0</v>
      </c>
      <c r="AJ159">
        <f t="shared" si="136"/>
        <v>0</v>
      </c>
      <c r="AK159">
        <f t="shared" si="137"/>
        <v>0</v>
      </c>
      <c r="AL159">
        <f t="shared" si="138"/>
        <v>1</v>
      </c>
      <c r="AM159">
        <v>60</v>
      </c>
      <c r="AN159">
        <v>321.3</v>
      </c>
      <c r="AO159">
        <v>60</v>
      </c>
      <c r="AP159">
        <v>314.3</v>
      </c>
      <c r="AQ159" s="5">
        <f t="shared" si="107"/>
        <v>-1.0609364977549711</v>
      </c>
      <c r="AR159" s="5">
        <f t="shared" si="108"/>
        <v>-1.0160359204618346</v>
      </c>
      <c r="AS159" t="str">
        <f t="shared" si="139"/>
        <v>Bias</v>
      </c>
      <c r="AT159">
        <f t="shared" si="109"/>
        <v>321.3</v>
      </c>
      <c r="AU159">
        <f t="shared" si="110"/>
        <v>0</v>
      </c>
      <c r="AV159">
        <f t="shared" si="140"/>
        <v>1</v>
      </c>
      <c r="AW159" s="5">
        <f t="shared" si="111"/>
        <v>0.51478369125427947</v>
      </c>
      <c r="AX159" s="5">
        <f t="shared" si="141"/>
        <v>0</v>
      </c>
      <c r="AY159">
        <f t="shared" si="112"/>
        <v>321.3</v>
      </c>
      <c r="AZ159" s="5">
        <f t="shared" si="142"/>
        <v>0</v>
      </c>
      <c r="BA159" s="5">
        <f t="shared" si="113"/>
        <v>0.19545596016184255</v>
      </c>
      <c r="BB159" s="19">
        <v>120</v>
      </c>
      <c r="BC159" s="19">
        <f t="shared" si="143"/>
        <v>180</v>
      </c>
      <c r="BD159">
        <v>322.10000000000002</v>
      </c>
      <c r="BE159" s="5">
        <f t="shared" si="144"/>
        <v>2.4837007140639904E-3</v>
      </c>
      <c r="BF159">
        <f t="shared" si="145"/>
        <v>322.10000000000002</v>
      </c>
      <c r="BG159">
        <f t="shared" si="146"/>
        <v>0</v>
      </c>
      <c r="BH159">
        <f t="shared" si="114"/>
        <v>0</v>
      </c>
      <c r="BI159">
        <f t="shared" si="115"/>
        <v>0</v>
      </c>
      <c r="BJ159">
        <f t="shared" si="116"/>
        <v>0</v>
      </c>
      <c r="BK159">
        <f t="shared" si="147"/>
        <v>1</v>
      </c>
      <c r="BL159" s="5">
        <f t="shared" si="148"/>
        <v>0.9835454827693263</v>
      </c>
      <c r="BM159" s="5">
        <f t="shared" si="117"/>
        <v>0.51598882334678675</v>
      </c>
      <c r="BN159" s="5">
        <f t="shared" si="118"/>
        <v>0.19745420676808451</v>
      </c>
      <c r="BO159" s="5">
        <f t="shared" si="119"/>
        <v>2.4837007140639904E-3</v>
      </c>
      <c r="BP159" s="5">
        <f t="shared" si="149"/>
        <v>0</v>
      </c>
    </row>
    <row r="160" spans="1:68" hidden="1" x14ac:dyDescent="0.3">
      <c r="A160" t="s">
        <v>52</v>
      </c>
      <c r="B160" t="s">
        <v>200</v>
      </c>
      <c r="C160">
        <v>500</v>
      </c>
      <c r="D160">
        <f t="shared" si="120"/>
        <v>2</v>
      </c>
      <c r="F160">
        <v>601.14948272704999</v>
      </c>
      <c r="G160">
        <f t="shared" si="150"/>
        <v>600</v>
      </c>
      <c r="H160">
        <v>58.5</v>
      </c>
      <c r="I160">
        <v>601.31177711486805</v>
      </c>
      <c r="J160">
        <v>74.7</v>
      </c>
      <c r="K160">
        <v>648.80822873115505</v>
      </c>
      <c r="L160">
        <f t="shared" si="121"/>
        <v>600</v>
      </c>
      <c r="M160">
        <v>2.1</v>
      </c>
      <c r="N160">
        <f t="shared" si="122"/>
        <v>74.7</v>
      </c>
      <c r="O160">
        <f t="shared" si="101"/>
        <v>0</v>
      </c>
      <c r="P160">
        <f t="shared" si="123"/>
        <v>1</v>
      </c>
      <c r="Q160">
        <f t="shared" si="102"/>
        <v>0</v>
      </c>
      <c r="R160">
        <f t="shared" si="124"/>
        <v>0</v>
      </c>
      <c r="S160" s="5">
        <f t="shared" si="103"/>
        <v>-0.2168674698795181</v>
      </c>
      <c r="T160" s="5">
        <f t="shared" si="125"/>
        <v>0</v>
      </c>
      <c r="U160" s="5">
        <f t="shared" si="126"/>
        <v>-0.97188755020080331</v>
      </c>
      <c r="V160">
        <v>87.9</v>
      </c>
      <c r="W160" s="11">
        <v>600</v>
      </c>
      <c r="X160" s="11">
        <f t="shared" si="127"/>
        <v>600</v>
      </c>
      <c r="Y160">
        <f t="shared" si="104"/>
        <v>87.9</v>
      </c>
      <c r="Z160" s="5">
        <f t="shared" si="128"/>
        <v>0</v>
      </c>
      <c r="AA160" s="5">
        <f t="shared" si="129"/>
        <v>0.33447098976109219</v>
      </c>
      <c r="AB160">
        <f t="shared" si="105"/>
        <v>0</v>
      </c>
      <c r="AC160">
        <f t="shared" si="106"/>
        <v>1</v>
      </c>
      <c r="AD160">
        <f t="shared" si="130"/>
        <v>87.9</v>
      </c>
      <c r="AE160" s="5">
        <f t="shared" si="131"/>
        <v>0.33447098976109219</v>
      </c>
      <c r="AF160" s="5">
        <f t="shared" si="132"/>
        <v>0.15017064846416384</v>
      </c>
      <c r="AG160" s="5">
        <f t="shared" si="133"/>
        <v>0</v>
      </c>
      <c r="AH160" s="5">
        <f t="shared" si="134"/>
        <v>0.97610921501706494</v>
      </c>
      <c r="AI160">
        <f t="shared" si="135"/>
        <v>0</v>
      </c>
      <c r="AJ160">
        <f t="shared" si="136"/>
        <v>0</v>
      </c>
      <c r="AK160">
        <f t="shared" si="137"/>
        <v>0</v>
      </c>
      <c r="AL160">
        <f t="shared" si="138"/>
        <v>1</v>
      </c>
      <c r="AM160">
        <v>60</v>
      </c>
      <c r="AN160">
        <v>83.2</v>
      </c>
      <c r="AO160">
        <v>60</v>
      </c>
      <c r="AP160">
        <v>80.7</v>
      </c>
      <c r="AQ160" s="5">
        <f t="shared" si="107"/>
        <v>-0.11378848728246319</v>
      </c>
      <c r="AR160" s="5">
        <f t="shared" si="108"/>
        <v>-8.0321285140562249E-2</v>
      </c>
      <c r="AS160" t="str">
        <f t="shared" si="139"/>
        <v>Bias</v>
      </c>
      <c r="AT160">
        <f t="shared" si="109"/>
        <v>83.2</v>
      </c>
      <c r="AU160">
        <f t="shared" si="110"/>
        <v>0</v>
      </c>
      <c r="AV160">
        <f t="shared" si="140"/>
        <v>1</v>
      </c>
      <c r="AW160" s="5">
        <f t="shared" si="111"/>
        <v>0.296875</v>
      </c>
      <c r="AX160" s="5">
        <f t="shared" si="141"/>
        <v>0</v>
      </c>
      <c r="AY160">
        <f t="shared" si="112"/>
        <v>87.9</v>
      </c>
      <c r="AZ160" s="5">
        <f t="shared" si="142"/>
        <v>5.3469852104664421E-2</v>
      </c>
      <c r="BA160" s="5">
        <f t="shared" si="113"/>
        <v>0</v>
      </c>
      <c r="BB160" s="19">
        <v>120</v>
      </c>
      <c r="BC160" s="19">
        <f t="shared" si="143"/>
        <v>180</v>
      </c>
      <c r="BD160">
        <v>86.5</v>
      </c>
      <c r="BE160" s="5">
        <f t="shared" si="144"/>
        <v>3.8150289017341008E-2</v>
      </c>
      <c r="BF160">
        <f t="shared" si="145"/>
        <v>87.9</v>
      </c>
      <c r="BG160">
        <f t="shared" si="146"/>
        <v>0</v>
      </c>
      <c r="BH160">
        <f t="shared" si="114"/>
        <v>0</v>
      </c>
      <c r="BI160">
        <f t="shared" si="115"/>
        <v>1</v>
      </c>
      <c r="BJ160">
        <f t="shared" si="116"/>
        <v>0</v>
      </c>
      <c r="BK160">
        <f t="shared" si="147"/>
        <v>0</v>
      </c>
      <c r="BL160" s="5">
        <f t="shared" si="148"/>
        <v>0.97610921501706494</v>
      </c>
      <c r="BM160" s="5">
        <f t="shared" si="117"/>
        <v>0.33447098976109219</v>
      </c>
      <c r="BN160" s="5">
        <f t="shared" si="118"/>
        <v>0</v>
      </c>
      <c r="BO160" s="5">
        <f t="shared" si="119"/>
        <v>5.3469852104664421E-2</v>
      </c>
      <c r="BP160" s="5">
        <f t="shared" si="149"/>
        <v>1.59271899886235E-2</v>
      </c>
    </row>
    <row r="161" spans="1:68" hidden="1" x14ac:dyDescent="0.3">
      <c r="A161" t="s">
        <v>52</v>
      </c>
      <c r="B161" t="s">
        <v>201</v>
      </c>
      <c r="C161">
        <v>500</v>
      </c>
      <c r="D161">
        <f t="shared" si="120"/>
        <v>2</v>
      </c>
      <c r="F161">
        <v>601.299634933471</v>
      </c>
      <c r="G161">
        <f t="shared" si="150"/>
        <v>600</v>
      </c>
      <c r="H161">
        <v>50.2</v>
      </c>
      <c r="I161">
        <v>601.17117667198102</v>
      </c>
      <c r="J161">
        <v>44.6</v>
      </c>
      <c r="K161">
        <v>651.37832283973603</v>
      </c>
      <c r="L161">
        <f t="shared" si="121"/>
        <v>600</v>
      </c>
      <c r="M161">
        <v>1.6</v>
      </c>
      <c r="N161">
        <f t="shared" si="122"/>
        <v>50.2</v>
      </c>
      <c r="O161">
        <f t="shared" si="101"/>
        <v>1</v>
      </c>
      <c r="P161">
        <f t="shared" si="123"/>
        <v>0</v>
      </c>
      <c r="Q161">
        <f t="shared" si="102"/>
        <v>0</v>
      </c>
      <c r="R161">
        <f t="shared" si="124"/>
        <v>0</v>
      </c>
      <c r="S161" s="5">
        <f t="shared" si="103"/>
        <v>0</v>
      </c>
      <c r="T161" s="5">
        <f t="shared" si="125"/>
        <v>-0.11155378486055779</v>
      </c>
      <c r="U161" s="5">
        <f t="shared" si="126"/>
        <v>-0.96812749003984067</v>
      </c>
      <c r="V161">
        <v>50.1</v>
      </c>
      <c r="W161" s="11">
        <v>600</v>
      </c>
      <c r="X161" s="11">
        <f t="shared" si="127"/>
        <v>600</v>
      </c>
      <c r="Y161">
        <f t="shared" si="104"/>
        <v>50.2</v>
      </c>
      <c r="Z161" s="5">
        <f t="shared" si="128"/>
        <v>1.9920318725099883E-3</v>
      </c>
      <c r="AA161" s="5">
        <f t="shared" si="129"/>
        <v>0</v>
      </c>
      <c r="AB161">
        <f t="shared" si="105"/>
        <v>1</v>
      </c>
      <c r="AC161">
        <f t="shared" si="106"/>
        <v>0</v>
      </c>
      <c r="AD161">
        <f t="shared" si="130"/>
        <v>50.2</v>
      </c>
      <c r="AE161" s="5">
        <f t="shared" si="131"/>
        <v>0</v>
      </c>
      <c r="AF161" s="5">
        <f t="shared" si="132"/>
        <v>0.11155378486055779</v>
      </c>
      <c r="AG161" s="5">
        <f t="shared" si="133"/>
        <v>1.9920318725099883E-3</v>
      </c>
      <c r="AH161" s="5">
        <f t="shared" si="134"/>
        <v>0.96812749003984067</v>
      </c>
      <c r="AI161">
        <f t="shared" si="135"/>
        <v>1</v>
      </c>
      <c r="AJ161">
        <f t="shared" si="136"/>
        <v>0</v>
      </c>
      <c r="AK161">
        <f t="shared" si="137"/>
        <v>0</v>
      </c>
      <c r="AL161">
        <f t="shared" si="138"/>
        <v>0</v>
      </c>
      <c r="AM161">
        <v>60</v>
      </c>
      <c r="AN161">
        <v>46.1</v>
      </c>
      <c r="AO161">
        <v>60</v>
      </c>
      <c r="AP161">
        <v>46</v>
      </c>
      <c r="AQ161" s="5">
        <f t="shared" si="107"/>
        <v>8.1673306772908391E-2</v>
      </c>
      <c r="AR161" s="5">
        <f t="shared" si="108"/>
        <v>8.3665338645418377E-2</v>
      </c>
      <c r="AS161" t="str">
        <f t="shared" si="139"/>
        <v>Bias</v>
      </c>
      <c r="AT161">
        <f t="shared" si="109"/>
        <v>50.2</v>
      </c>
      <c r="AU161">
        <f t="shared" si="110"/>
        <v>1</v>
      </c>
      <c r="AV161">
        <f t="shared" si="140"/>
        <v>0</v>
      </c>
      <c r="AW161" s="5">
        <f t="shared" si="111"/>
        <v>0</v>
      </c>
      <c r="AX161" s="5">
        <f t="shared" si="141"/>
        <v>8.1673306772908391E-2</v>
      </c>
      <c r="AY161">
        <f t="shared" si="112"/>
        <v>50.1</v>
      </c>
      <c r="AZ161" s="5">
        <f t="shared" si="142"/>
        <v>7.9840319361277445E-2</v>
      </c>
      <c r="BA161" s="5">
        <f t="shared" si="113"/>
        <v>0</v>
      </c>
      <c r="BB161" s="19">
        <v>120</v>
      </c>
      <c r="BC161" s="19">
        <f t="shared" si="143"/>
        <v>180</v>
      </c>
      <c r="BD161">
        <v>47.6</v>
      </c>
      <c r="BE161" s="5">
        <f t="shared" si="144"/>
        <v>3.1512605042016806E-2</v>
      </c>
      <c r="BF161">
        <f t="shared" si="145"/>
        <v>50.2</v>
      </c>
      <c r="BG161">
        <f t="shared" si="146"/>
        <v>0</v>
      </c>
      <c r="BH161">
        <f t="shared" si="114"/>
        <v>1</v>
      </c>
      <c r="BI161">
        <f t="shared" si="115"/>
        <v>0</v>
      </c>
      <c r="BJ161">
        <f t="shared" si="116"/>
        <v>0</v>
      </c>
      <c r="BK161">
        <f t="shared" si="147"/>
        <v>0</v>
      </c>
      <c r="BL161" s="5">
        <f t="shared" si="148"/>
        <v>0.96812749003984067</v>
      </c>
      <c r="BM161" s="5">
        <f t="shared" si="117"/>
        <v>0</v>
      </c>
      <c r="BN161" s="5">
        <f t="shared" si="118"/>
        <v>1.9920318725099883E-3</v>
      </c>
      <c r="BO161" s="5">
        <f t="shared" si="119"/>
        <v>8.1673306772908391E-2</v>
      </c>
      <c r="BP161" s="5">
        <f t="shared" si="149"/>
        <v>5.1792828685258988E-2</v>
      </c>
    </row>
    <row r="162" spans="1:68" hidden="1" x14ac:dyDescent="0.3">
      <c r="A162" t="s">
        <v>52</v>
      </c>
      <c r="B162" t="s">
        <v>202</v>
      </c>
      <c r="C162">
        <v>500</v>
      </c>
      <c r="D162">
        <f t="shared" si="120"/>
        <v>5</v>
      </c>
      <c r="F162">
        <v>602.56389427185002</v>
      </c>
      <c r="G162">
        <f t="shared" si="150"/>
        <v>600</v>
      </c>
      <c r="H162">
        <v>84.7</v>
      </c>
      <c r="I162">
        <v>602.38288140296902</v>
      </c>
      <c r="J162">
        <v>125.5</v>
      </c>
      <c r="K162">
        <v>666.20635700225796</v>
      </c>
      <c r="L162">
        <f t="shared" si="121"/>
        <v>600</v>
      </c>
      <c r="M162">
        <v>3.8</v>
      </c>
      <c r="N162">
        <f t="shared" si="122"/>
        <v>125.5</v>
      </c>
      <c r="O162">
        <f t="shared" si="101"/>
        <v>0</v>
      </c>
      <c r="P162">
        <f t="shared" si="123"/>
        <v>1</v>
      </c>
      <c r="Q162">
        <f t="shared" si="102"/>
        <v>0</v>
      </c>
      <c r="R162">
        <f t="shared" si="124"/>
        <v>0</v>
      </c>
      <c r="S162" s="5">
        <f t="shared" si="103"/>
        <v>-0.3250996015936255</v>
      </c>
      <c r="T162" s="5">
        <f t="shared" si="125"/>
        <v>0</v>
      </c>
      <c r="U162" s="5">
        <f t="shared" si="126"/>
        <v>-0.96972111553784868</v>
      </c>
      <c r="V162">
        <v>194.8</v>
      </c>
      <c r="W162" s="11">
        <v>600</v>
      </c>
      <c r="X162" s="11">
        <f t="shared" si="127"/>
        <v>600</v>
      </c>
      <c r="Y162">
        <f t="shared" si="104"/>
        <v>194.8</v>
      </c>
      <c r="Z162" s="5">
        <f t="shared" si="128"/>
        <v>0</v>
      </c>
      <c r="AA162" s="5">
        <f t="shared" si="129"/>
        <v>0.5651950718685832</v>
      </c>
      <c r="AB162">
        <f t="shared" si="105"/>
        <v>0</v>
      </c>
      <c r="AC162">
        <f t="shared" si="106"/>
        <v>1</v>
      </c>
      <c r="AD162">
        <f t="shared" si="130"/>
        <v>194.8</v>
      </c>
      <c r="AE162" s="5">
        <f t="shared" si="131"/>
        <v>0.5651950718685832</v>
      </c>
      <c r="AF162" s="5">
        <f t="shared" si="132"/>
        <v>0.35574948665297745</v>
      </c>
      <c r="AG162" s="5">
        <f t="shared" si="133"/>
        <v>0</v>
      </c>
      <c r="AH162" s="5">
        <f t="shared" si="134"/>
        <v>0.98049281314168368</v>
      </c>
      <c r="AI162">
        <f t="shared" si="135"/>
        <v>0</v>
      </c>
      <c r="AJ162">
        <f t="shared" si="136"/>
        <v>0</v>
      </c>
      <c r="AK162">
        <f t="shared" si="137"/>
        <v>0</v>
      </c>
      <c r="AL162">
        <f t="shared" si="138"/>
        <v>1</v>
      </c>
      <c r="AM162">
        <v>60</v>
      </c>
      <c r="AN162">
        <v>244.8</v>
      </c>
      <c r="AO162">
        <v>60</v>
      </c>
      <c r="AP162">
        <v>244.1</v>
      </c>
      <c r="AQ162" s="5">
        <f t="shared" si="107"/>
        <v>-0.9505976095617531</v>
      </c>
      <c r="AR162" s="5">
        <f t="shared" si="108"/>
        <v>-0.94501992031872506</v>
      </c>
      <c r="AS162" t="str">
        <f t="shared" si="139"/>
        <v>Bias</v>
      </c>
      <c r="AT162">
        <f t="shared" si="109"/>
        <v>244.8</v>
      </c>
      <c r="AU162">
        <f t="shared" si="110"/>
        <v>0</v>
      </c>
      <c r="AV162">
        <f t="shared" si="140"/>
        <v>1</v>
      </c>
      <c r="AW162" s="5">
        <f t="shared" si="111"/>
        <v>0.65400326797385622</v>
      </c>
      <c r="AX162" s="5">
        <f t="shared" si="141"/>
        <v>0</v>
      </c>
      <c r="AY162">
        <f t="shared" si="112"/>
        <v>244.8</v>
      </c>
      <c r="AZ162" s="5">
        <f t="shared" si="142"/>
        <v>0</v>
      </c>
      <c r="BA162" s="5">
        <f t="shared" si="113"/>
        <v>0.20424836601307189</v>
      </c>
      <c r="BB162" s="19">
        <v>120</v>
      </c>
      <c r="BC162" s="19">
        <f t="shared" si="143"/>
        <v>180</v>
      </c>
      <c r="BD162">
        <v>248.2</v>
      </c>
      <c r="BE162" s="5">
        <f t="shared" si="144"/>
        <v>1.369863013698621E-2</v>
      </c>
      <c r="BF162">
        <f t="shared" si="145"/>
        <v>248.2</v>
      </c>
      <c r="BG162">
        <f t="shared" si="146"/>
        <v>0</v>
      </c>
      <c r="BH162">
        <f t="shared" si="114"/>
        <v>0</v>
      </c>
      <c r="BI162">
        <f t="shared" si="115"/>
        <v>0</v>
      </c>
      <c r="BJ162">
        <f t="shared" si="116"/>
        <v>0</v>
      </c>
      <c r="BK162">
        <f t="shared" si="147"/>
        <v>1</v>
      </c>
      <c r="BL162" s="5">
        <f t="shared" si="148"/>
        <v>0.98468976631748584</v>
      </c>
      <c r="BM162" s="5">
        <f t="shared" si="117"/>
        <v>0.6587429492344884</v>
      </c>
      <c r="BN162" s="5">
        <f t="shared" si="118"/>
        <v>0.21514907332796124</v>
      </c>
      <c r="BO162" s="5">
        <f t="shared" si="119"/>
        <v>1.369863013698621E-2</v>
      </c>
      <c r="BP162" s="5">
        <f t="shared" si="149"/>
        <v>0</v>
      </c>
    </row>
    <row r="163" spans="1:68" hidden="1" x14ac:dyDescent="0.3">
      <c r="A163" t="s">
        <v>52</v>
      </c>
      <c r="B163" t="s">
        <v>203</v>
      </c>
      <c r="C163">
        <v>500</v>
      </c>
      <c r="D163">
        <f t="shared" si="120"/>
        <v>5</v>
      </c>
      <c r="F163">
        <v>602.41665983200005</v>
      </c>
      <c r="G163">
        <f t="shared" si="150"/>
        <v>600</v>
      </c>
      <c r="H163">
        <v>77.900000000000006</v>
      </c>
      <c r="I163">
        <v>602.40512132644596</v>
      </c>
      <c r="J163">
        <v>89.1</v>
      </c>
      <c r="K163">
        <v>665.49374794959999</v>
      </c>
      <c r="L163">
        <f t="shared" si="121"/>
        <v>600</v>
      </c>
      <c r="M163">
        <v>2.7</v>
      </c>
      <c r="N163">
        <f t="shared" si="122"/>
        <v>89.1</v>
      </c>
      <c r="O163">
        <f t="shared" si="101"/>
        <v>0</v>
      </c>
      <c r="P163">
        <f t="shared" si="123"/>
        <v>1</v>
      </c>
      <c r="Q163">
        <f t="shared" si="102"/>
        <v>0</v>
      </c>
      <c r="R163">
        <f t="shared" si="124"/>
        <v>0</v>
      </c>
      <c r="S163" s="5">
        <f t="shared" si="103"/>
        <v>-0.12570145903479224</v>
      </c>
      <c r="T163" s="5">
        <f t="shared" si="125"/>
        <v>0</v>
      </c>
      <c r="U163" s="5">
        <f t="shared" si="126"/>
        <v>-0.96969696969696961</v>
      </c>
      <c r="V163">
        <v>84.8</v>
      </c>
      <c r="W163" s="11">
        <v>600</v>
      </c>
      <c r="X163" s="11">
        <f t="shared" si="127"/>
        <v>600</v>
      </c>
      <c r="Y163">
        <f t="shared" si="104"/>
        <v>84.8</v>
      </c>
      <c r="Z163" s="5">
        <f t="shared" si="128"/>
        <v>0</v>
      </c>
      <c r="AA163" s="5">
        <f t="shared" si="129"/>
        <v>8.1367924528301785E-2</v>
      </c>
      <c r="AB163">
        <f t="shared" si="105"/>
        <v>0</v>
      </c>
      <c r="AC163">
        <f t="shared" si="106"/>
        <v>1</v>
      </c>
      <c r="AD163">
        <f t="shared" si="130"/>
        <v>89.1</v>
      </c>
      <c r="AE163" s="5">
        <f t="shared" si="131"/>
        <v>0.12570145903479224</v>
      </c>
      <c r="AF163" s="5">
        <f t="shared" si="132"/>
        <v>0</v>
      </c>
      <c r="AG163" s="5">
        <f t="shared" si="133"/>
        <v>4.8260381593714902E-2</v>
      </c>
      <c r="AH163" s="5">
        <f t="shared" si="134"/>
        <v>0.96969696969696961</v>
      </c>
      <c r="AI163">
        <f t="shared" si="135"/>
        <v>0</v>
      </c>
      <c r="AJ163">
        <f t="shared" si="136"/>
        <v>1</v>
      </c>
      <c r="AK163">
        <f t="shared" si="137"/>
        <v>0</v>
      </c>
      <c r="AL163">
        <f t="shared" si="138"/>
        <v>0</v>
      </c>
      <c r="AM163">
        <v>60</v>
      </c>
      <c r="AN163">
        <v>148.6</v>
      </c>
      <c r="AO163">
        <v>60</v>
      </c>
      <c r="AP163">
        <v>140.69999999999999</v>
      </c>
      <c r="AQ163" s="5">
        <f t="shared" si="107"/>
        <v>-0.66778900112233452</v>
      </c>
      <c r="AR163" s="5">
        <f t="shared" si="108"/>
        <v>-0.57912457912457915</v>
      </c>
      <c r="AS163" t="str">
        <f t="shared" si="139"/>
        <v>Bias</v>
      </c>
      <c r="AT163">
        <f t="shared" si="109"/>
        <v>148.6</v>
      </c>
      <c r="AU163">
        <f t="shared" si="110"/>
        <v>0</v>
      </c>
      <c r="AV163">
        <f t="shared" si="140"/>
        <v>1</v>
      </c>
      <c r="AW163" s="5">
        <f t="shared" si="111"/>
        <v>0.47577388963660827</v>
      </c>
      <c r="AX163" s="5">
        <f t="shared" si="141"/>
        <v>0</v>
      </c>
      <c r="AY163">
        <f t="shared" si="112"/>
        <v>148.6</v>
      </c>
      <c r="AZ163" s="5">
        <f t="shared" si="142"/>
        <v>0</v>
      </c>
      <c r="BA163" s="5">
        <f t="shared" si="113"/>
        <v>0.42934051144010765</v>
      </c>
      <c r="BB163" s="19">
        <v>120</v>
      </c>
      <c r="BC163" s="19">
        <f t="shared" si="143"/>
        <v>180</v>
      </c>
      <c r="BD163">
        <v>151</v>
      </c>
      <c r="BE163" s="5">
        <f t="shared" si="144"/>
        <v>1.5894039735099376E-2</v>
      </c>
      <c r="BF163">
        <f t="shared" si="145"/>
        <v>151</v>
      </c>
      <c r="BG163">
        <f t="shared" si="146"/>
        <v>0</v>
      </c>
      <c r="BH163">
        <f t="shared" si="114"/>
        <v>0</v>
      </c>
      <c r="BI163">
        <f t="shared" si="115"/>
        <v>0</v>
      </c>
      <c r="BJ163">
        <f t="shared" si="116"/>
        <v>0</v>
      </c>
      <c r="BK163">
        <f t="shared" si="147"/>
        <v>1</v>
      </c>
      <c r="BL163" s="5">
        <f t="shared" si="148"/>
        <v>0.98211920529801333</v>
      </c>
      <c r="BM163" s="5">
        <f t="shared" si="117"/>
        <v>0.4841059602649006</v>
      </c>
      <c r="BN163" s="5">
        <f t="shared" si="118"/>
        <v>0.43841059602649007</v>
      </c>
      <c r="BO163" s="5">
        <f t="shared" si="119"/>
        <v>1.5894039735099376E-2</v>
      </c>
      <c r="BP163" s="5">
        <f t="shared" si="149"/>
        <v>0</v>
      </c>
    </row>
    <row r="164" spans="1:68" hidden="1" x14ac:dyDescent="0.3">
      <c r="A164" t="s">
        <v>52</v>
      </c>
      <c r="B164" t="s">
        <v>204</v>
      </c>
      <c r="C164">
        <v>500</v>
      </c>
      <c r="D164">
        <f t="shared" si="120"/>
        <v>10</v>
      </c>
      <c r="F164">
        <v>604.54185080528202</v>
      </c>
      <c r="G164">
        <f t="shared" si="150"/>
        <v>600</v>
      </c>
      <c r="H164">
        <v>98.6</v>
      </c>
      <c r="I164">
        <v>604.66247653961102</v>
      </c>
      <c r="J164">
        <v>9</v>
      </c>
      <c r="K164">
        <v>691.37339425086896</v>
      </c>
      <c r="L164">
        <f t="shared" si="121"/>
        <v>600</v>
      </c>
      <c r="M164">
        <v>10.9</v>
      </c>
      <c r="N164">
        <f t="shared" si="122"/>
        <v>98.6</v>
      </c>
      <c r="O164">
        <f t="shared" si="101"/>
        <v>1</v>
      </c>
      <c r="P164">
        <f t="shared" si="123"/>
        <v>0</v>
      </c>
      <c r="Q164">
        <f t="shared" si="102"/>
        <v>0</v>
      </c>
      <c r="R164">
        <f t="shared" si="124"/>
        <v>0</v>
      </c>
      <c r="S164" s="5">
        <f t="shared" si="103"/>
        <v>0</v>
      </c>
      <c r="T164" s="5">
        <f t="shared" si="125"/>
        <v>-0.90872210953346855</v>
      </c>
      <c r="U164" s="5">
        <f t="shared" si="126"/>
        <v>-0.88945233265720069</v>
      </c>
      <c r="V164">
        <v>269.89999999999998</v>
      </c>
      <c r="W164" s="11">
        <v>600</v>
      </c>
      <c r="X164" s="11">
        <f t="shared" si="127"/>
        <v>600</v>
      </c>
      <c r="Y164">
        <f t="shared" si="104"/>
        <v>269.89999999999998</v>
      </c>
      <c r="Z164" s="5">
        <f t="shared" si="128"/>
        <v>0</v>
      </c>
      <c r="AA164" s="5">
        <f t="shared" si="129"/>
        <v>0.6346795109299741</v>
      </c>
      <c r="AB164">
        <f t="shared" si="105"/>
        <v>0</v>
      </c>
      <c r="AC164">
        <f t="shared" si="106"/>
        <v>1</v>
      </c>
      <c r="AD164">
        <f t="shared" si="130"/>
        <v>269.89999999999998</v>
      </c>
      <c r="AE164" s="5">
        <f t="shared" si="131"/>
        <v>0.6346795109299741</v>
      </c>
      <c r="AF164" s="5">
        <f t="shared" si="132"/>
        <v>0.96665431641348643</v>
      </c>
      <c r="AG164" s="5">
        <f t="shared" si="133"/>
        <v>0</v>
      </c>
      <c r="AH164" s="5">
        <f t="shared" si="134"/>
        <v>0.95961467210077811</v>
      </c>
      <c r="AI164">
        <f t="shared" si="135"/>
        <v>0</v>
      </c>
      <c r="AJ164">
        <f t="shared" si="136"/>
        <v>0</v>
      </c>
      <c r="AK164">
        <f t="shared" si="137"/>
        <v>0</v>
      </c>
      <c r="AL164">
        <f t="shared" si="138"/>
        <v>1</v>
      </c>
      <c r="AM164">
        <v>60</v>
      </c>
      <c r="AN164">
        <v>471.9</v>
      </c>
      <c r="AO164">
        <v>60</v>
      </c>
      <c r="AP164">
        <v>469.7</v>
      </c>
      <c r="AQ164" s="5">
        <f t="shared" si="107"/>
        <v>-3.7860040567951314</v>
      </c>
      <c r="AR164" s="5">
        <f t="shared" si="108"/>
        <v>-3.7636916835699803</v>
      </c>
      <c r="AS164" t="str">
        <f t="shared" si="139"/>
        <v>Bias</v>
      </c>
      <c r="AT164">
        <f t="shared" si="109"/>
        <v>471.9</v>
      </c>
      <c r="AU164">
        <f t="shared" si="110"/>
        <v>0</v>
      </c>
      <c r="AV164">
        <f t="shared" si="140"/>
        <v>1</v>
      </c>
      <c r="AW164" s="5">
        <f t="shared" si="111"/>
        <v>0.79105742742106377</v>
      </c>
      <c r="AX164" s="5">
        <f t="shared" si="141"/>
        <v>0</v>
      </c>
      <c r="AY164">
        <f t="shared" si="112"/>
        <v>471.9</v>
      </c>
      <c r="AZ164" s="5">
        <f t="shared" si="142"/>
        <v>0</v>
      </c>
      <c r="BA164" s="5">
        <f t="shared" si="113"/>
        <v>0.42805679169315536</v>
      </c>
      <c r="BB164" s="19">
        <v>120</v>
      </c>
      <c r="BC164" s="19">
        <f t="shared" si="143"/>
        <v>180</v>
      </c>
      <c r="BD164">
        <v>475.4</v>
      </c>
      <c r="BE164" s="5">
        <f t="shared" si="144"/>
        <v>7.3622212873369801E-3</v>
      </c>
      <c r="BF164">
        <f t="shared" si="145"/>
        <v>475.4</v>
      </c>
      <c r="BG164">
        <f t="shared" si="146"/>
        <v>0</v>
      </c>
      <c r="BH164">
        <f t="shared" si="114"/>
        <v>0</v>
      </c>
      <c r="BI164">
        <f t="shared" si="115"/>
        <v>0</v>
      </c>
      <c r="BJ164">
        <f t="shared" si="116"/>
        <v>0</v>
      </c>
      <c r="BK164">
        <f t="shared" si="147"/>
        <v>1</v>
      </c>
      <c r="BL164" s="5">
        <f t="shared" si="148"/>
        <v>0.97707193941943626</v>
      </c>
      <c r="BM164" s="5">
        <f t="shared" si="117"/>
        <v>0.79259570887673536</v>
      </c>
      <c r="BN164" s="5">
        <f t="shared" si="118"/>
        <v>0.43226756415649981</v>
      </c>
      <c r="BO164" s="5">
        <f t="shared" si="119"/>
        <v>7.3622212873369801E-3</v>
      </c>
      <c r="BP164" s="5">
        <f t="shared" si="149"/>
        <v>0</v>
      </c>
    </row>
    <row r="165" spans="1:68" hidden="1" x14ac:dyDescent="0.3">
      <c r="A165" t="s">
        <v>52</v>
      </c>
      <c r="B165" t="s">
        <v>205</v>
      </c>
      <c r="C165">
        <v>500</v>
      </c>
      <c r="D165">
        <f t="shared" si="120"/>
        <v>10</v>
      </c>
      <c r="F165">
        <v>604.51113247871399</v>
      </c>
      <c r="G165">
        <f t="shared" si="150"/>
        <v>600</v>
      </c>
      <c r="H165">
        <v>151.30000000000001</v>
      </c>
      <c r="I165">
        <v>604.64266991615295</v>
      </c>
      <c r="J165">
        <v>20.7</v>
      </c>
      <c r="K165">
        <v>669.27618384361199</v>
      </c>
      <c r="L165">
        <f t="shared" si="121"/>
        <v>600</v>
      </c>
      <c r="M165">
        <v>2.5</v>
      </c>
      <c r="N165">
        <f t="shared" si="122"/>
        <v>151.30000000000001</v>
      </c>
      <c r="O165">
        <f t="shared" si="101"/>
        <v>1</v>
      </c>
      <c r="P165">
        <f t="shared" si="123"/>
        <v>0</v>
      </c>
      <c r="Q165">
        <f t="shared" si="102"/>
        <v>0</v>
      </c>
      <c r="R165">
        <f t="shared" si="124"/>
        <v>0</v>
      </c>
      <c r="S165" s="5">
        <f t="shared" si="103"/>
        <v>0</v>
      </c>
      <c r="T165" s="5">
        <f t="shared" si="125"/>
        <v>-0.86318572372769342</v>
      </c>
      <c r="U165" s="5">
        <f t="shared" si="126"/>
        <v>-0.98347653668208856</v>
      </c>
      <c r="V165">
        <v>205</v>
      </c>
      <c r="W165" s="11">
        <v>600</v>
      </c>
      <c r="X165" s="11">
        <f t="shared" si="127"/>
        <v>600</v>
      </c>
      <c r="Y165">
        <f t="shared" si="104"/>
        <v>205</v>
      </c>
      <c r="Z165" s="5">
        <f t="shared" si="128"/>
        <v>0</v>
      </c>
      <c r="AA165" s="5">
        <f t="shared" si="129"/>
        <v>0.26195121951219508</v>
      </c>
      <c r="AB165">
        <f t="shared" si="105"/>
        <v>0</v>
      </c>
      <c r="AC165">
        <f t="shared" si="106"/>
        <v>1</v>
      </c>
      <c r="AD165">
        <f t="shared" si="130"/>
        <v>205</v>
      </c>
      <c r="AE165" s="5">
        <f t="shared" si="131"/>
        <v>0.26195121951219508</v>
      </c>
      <c r="AF165" s="5">
        <f t="shared" si="132"/>
        <v>0.89902439024390246</v>
      </c>
      <c r="AG165" s="5">
        <f t="shared" si="133"/>
        <v>0</v>
      </c>
      <c r="AH165" s="5">
        <f t="shared" si="134"/>
        <v>0.98780487804878048</v>
      </c>
      <c r="AI165">
        <f t="shared" si="135"/>
        <v>0</v>
      </c>
      <c r="AJ165">
        <f t="shared" si="136"/>
        <v>0</v>
      </c>
      <c r="AK165">
        <f t="shared" si="137"/>
        <v>0</v>
      </c>
      <c r="AL165">
        <f t="shared" si="138"/>
        <v>1</v>
      </c>
      <c r="AM165">
        <v>60</v>
      </c>
      <c r="AN165">
        <v>312.8</v>
      </c>
      <c r="AO165">
        <v>60</v>
      </c>
      <c r="AP165">
        <v>310.7</v>
      </c>
      <c r="AQ165" s="5">
        <f t="shared" si="107"/>
        <v>-1.0674157303370786</v>
      </c>
      <c r="AR165" s="5">
        <f t="shared" si="108"/>
        <v>-1.0535360211500329</v>
      </c>
      <c r="AS165" t="str">
        <f t="shared" si="139"/>
        <v>Bias</v>
      </c>
      <c r="AT165">
        <f t="shared" si="109"/>
        <v>312.8</v>
      </c>
      <c r="AU165">
        <f t="shared" si="110"/>
        <v>0</v>
      </c>
      <c r="AV165">
        <f t="shared" si="140"/>
        <v>1</v>
      </c>
      <c r="AW165" s="5">
        <f t="shared" si="111"/>
        <v>0.51630434782608692</v>
      </c>
      <c r="AX165" s="5">
        <f t="shared" si="141"/>
        <v>0</v>
      </c>
      <c r="AY165">
        <f t="shared" si="112"/>
        <v>312.8</v>
      </c>
      <c r="AZ165" s="5">
        <f t="shared" si="142"/>
        <v>0</v>
      </c>
      <c r="BA165" s="5">
        <f t="shared" si="113"/>
        <v>0.3446291560102302</v>
      </c>
      <c r="BB165" s="19">
        <v>120</v>
      </c>
      <c r="BC165" s="19">
        <f t="shared" si="143"/>
        <v>180</v>
      </c>
      <c r="BD165">
        <v>317.39999999999998</v>
      </c>
      <c r="BE165" s="5">
        <f t="shared" si="144"/>
        <v>1.44927536231883E-2</v>
      </c>
      <c r="BF165">
        <f t="shared" si="145"/>
        <v>317.39999999999998</v>
      </c>
      <c r="BG165">
        <f t="shared" si="146"/>
        <v>0</v>
      </c>
      <c r="BH165">
        <f t="shared" si="114"/>
        <v>0</v>
      </c>
      <c r="BI165">
        <f t="shared" si="115"/>
        <v>0</v>
      </c>
      <c r="BJ165">
        <f t="shared" si="116"/>
        <v>0</v>
      </c>
      <c r="BK165">
        <f t="shared" si="147"/>
        <v>1</v>
      </c>
      <c r="BL165" s="5">
        <f t="shared" si="148"/>
        <v>0.99212350346565847</v>
      </c>
      <c r="BM165" s="5">
        <f t="shared" si="117"/>
        <v>0.52331442974165088</v>
      </c>
      <c r="BN165" s="5">
        <f t="shared" si="118"/>
        <v>0.35412728418399492</v>
      </c>
      <c r="BO165" s="5">
        <f t="shared" si="119"/>
        <v>1.44927536231883E-2</v>
      </c>
      <c r="BP165" s="5">
        <f t="shared" si="149"/>
        <v>0</v>
      </c>
    </row>
    <row r="166" spans="1:68" hidden="1" x14ac:dyDescent="0.3">
      <c r="A166" t="s">
        <v>52</v>
      </c>
      <c r="B166" t="s">
        <v>206</v>
      </c>
      <c r="C166">
        <v>500</v>
      </c>
      <c r="D166">
        <f t="shared" si="120"/>
        <v>2</v>
      </c>
      <c r="F166">
        <v>601.206150531768</v>
      </c>
      <c r="G166">
        <f t="shared" si="150"/>
        <v>600</v>
      </c>
      <c r="H166">
        <v>69.3</v>
      </c>
      <c r="I166">
        <v>601.38840699195805</v>
      </c>
      <c r="J166">
        <v>82.7</v>
      </c>
      <c r="K166">
        <v>652.57787680625904</v>
      </c>
      <c r="L166">
        <f t="shared" si="121"/>
        <v>600</v>
      </c>
      <c r="M166">
        <v>1.9</v>
      </c>
      <c r="N166">
        <f t="shared" si="122"/>
        <v>82.7</v>
      </c>
      <c r="O166">
        <f t="shared" si="101"/>
        <v>0</v>
      </c>
      <c r="P166">
        <f t="shared" si="123"/>
        <v>1</v>
      </c>
      <c r="Q166">
        <f t="shared" si="102"/>
        <v>0</v>
      </c>
      <c r="R166">
        <f t="shared" si="124"/>
        <v>0</v>
      </c>
      <c r="S166" s="5">
        <f t="shared" si="103"/>
        <v>-0.16203143893591301</v>
      </c>
      <c r="T166" s="5">
        <f t="shared" si="125"/>
        <v>0</v>
      </c>
      <c r="U166" s="5">
        <f t="shared" si="126"/>
        <v>-0.97702539298669888</v>
      </c>
      <c r="V166">
        <v>98.3</v>
      </c>
      <c r="W166" s="11">
        <v>600</v>
      </c>
      <c r="X166" s="11">
        <f t="shared" si="127"/>
        <v>600</v>
      </c>
      <c r="Y166">
        <f t="shared" si="104"/>
        <v>98.3</v>
      </c>
      <c r="Z166" s="5">
        <f t="shared" si="128"/>
        <v>0</v>
      </c>
      <c r="AA166" s="5">
        <f t="shared" si="129"/>
        <v>0.29501525940996948</v>
      </c>
      <c r="AB166">
        <f t="shared" si="105"/>
        <v>0</v>
      </c>
      <c r="AC166">
        <f t="shared" si="106"/>
        <v>1</v>
      </c>
      <c r="AD166">
        <f t="shared" si="130"/>
        <v>98.3</v>
      </c>
      <c r="AE166" s="5">
        <f t="shared" si="131"/>
        <v>0.29501525940996948</v>
      </c>
      <c r="AF166" s="5">
        <f t="shared" si="132"/>
        <v>0.15869786368260422</v>
      </c>
      <c r="AG166" s="5">
        <f t="shared" si="133"/>
        <v>0</v>
      </c>
      <c r="AH166" s="5">
        <f t="shared" si="134"/>
        <v>0.9806714140386571</v>
      </c>
      <c r="AI166">
        <f t="shared" si="135"/>
        <v>0</v>
      </c>
      <c r="AJ166">
        <f t="shared" si="136"/>
        <v>0</v>
      </c>
      <c r="AK166">
        <f t="shared" si="137"/>
        <v>0</v>
      </c>
      <c r="AL166">
        <f t="shared" si="138"/>
        <v>1</v>
      </c>
      <c r="AM166">
        <v>60</v>
      </c>
      <c r="AN166">
        <v>82.7</v>
      </c>
      <c r="AO166">
        <v>60</v>
      </c>
      <c r="AP166">
        <v>87.2</v>
      </c>
      <c r="AQ166" s="5">
        <f t="shared" si="107"/>
        <v>0</v>
      </c>
      <c r="AR166" s="5">
        <f t="shared" si="108"/>
        <v>-5.4413542926239421E-2</v>
      </c>
      <c r="AS166" t="str">
        <f t="shared" si="139"/>
        <v>BiasByGroup</v>
      </c>
      <c r="AT166">
        <f t="shared" si="109"/>
        <v>82.7</v>
      </c>
      <c r="AU166">
        <f t="shared" si="110"/>
        <v>0</v>
      </c>
      <c r="AV166">
        <f t="shared" si="140"/>
        <v>1</v>
      </c>
      <c r="AW166" s="5">
        <f t="shared" si="111"/>
        <v>0.16203143893591301</v>
      </c>
      <c r="AX166" s="5">
        <f t="shared" si="141"/>
        <v>0</v>
      </c>
      <c r="AY166">
        <f t="shared" si="112"/>
        <v>98.3</v>
      </c>
      <c r="AZ166" s="5">
        <f t="shared" si="142"/>
        <v>0.15869786368260422</v>
      </c>
      <c r="BA166" s="5">
        <f t="shared" si="113"/>
        <v>0</v>
      </c>
      <c r="BB166" s="19">
        <v>120</v>
      </c>
      <c r="BC166" s="19">
        <f t="shared" si="143"/>
        <v>180</v>
      </c>
      <c r="BD166">
        <v>86</v>
      </c>
      <c r="BE166" s="5">
        <f t="shared" si="144"/>
        <v>3.8372093023255782E-2</v>
      </c>
      <c r="BF166">
        <f t="shared" si="145"/>
        <v>98.3</v>
      </c>
      <c r="BG166">
        <f t="shared" si="146"/>
        <v>0</v>
      </c>
      <c r="BH166">
        <f t="shared" si="114"/>
        <v>0</v>
      </c>
      <c r="BI166">
        <f t="shared" si="115"/>
        <v>1</v>
      </c>
      <c r="BJ166">
        <f t="shared" si="116"/>
        <v>0</v>
      </c>
      <c r="BK166">
        <f t="shared" si="147"/>
        <v>0</v>
      </c>
      <c r="BL166" s="5">
        <f t="shared" si="148"/>
        <v>0.9806714140386571</v>
      </c>
      <c r="BM166" s="5">
        <f t="shared" si="117"/>
        <v>0.29501525940996948</v>
      </c>
      <c r="BN166" s="5">
        <f t="shared" si="118"/>
        <v>0</v>
      </c>
      <c r="BO166" s="5">
        <f t="shared" si="119"/>
        <v>0.15869786368260422</v>
      </c>
      <c r="BP166" s="5">
        <f t="shared" si="149"/>
        <v>0.12512716174974564</v>
      </c>
    </row>
    <row r="167" spans="1:68" hidden="1" x14ac:dyDescent="0.3">
      <c r="A167" t="s">
        <v>52</v>
      </c>
      <c r="B167" t="s">
        <v>207</v>
      </c>
      <c r="C167">
        <v>500</v>
      </c>
      <c r="D167">
        <f t="shared" si="120"/>
        <v>2</v>
      </c>
      <c r="F167">
        <v>601.18649625778198</v>
      </c>
      <c r="G167">
        <f t="shared" si="150"/>
        <v>600</v>
      </c>
      <c r="H167">
        <v>46.3</v>
      </c>
      <c r="I167">
        <v>601.384254932403</v>
      </c>
      <c r="J167">
        <v>41.6</v>
      </c>
      <c r="K167">
        <v>660.23666429519596</v>
      </c>
      <c r="L167">
        <f t="shared" si="121"/>
        <v>600</v>
      </c>
      <c r="M167">
        <v>0.8</v>
      </c>
      <c r="N167">
        <f t="shared" si="122"/>
        <v>46.3</v>
      </c>
      <c r="O167">
        <f t="shared" si="101"/>
        <v>1</v>
      </c>
      <c r="P167">
        <f t="shared" si="123"/>
        <v>0</v>
      </c>
      <c r="Q167">
        <f t="shared" si="102"/>
        <v>0</v>
      </c>
      <c r="R167">
        <f t="shared" si="124"/>
        <v>0</v>
      </c>
      <c r="S167" s="5">
        <f t="shared" si="103"/>
        <v>0</v>
      </c>
      <c r="T167" s="5">
        <f t="shared" si="125"/>
        <v>-0.10151187904967594</v>
      </c>
      <c r="U167" s="5">
        <f t="shared" si="126"/>
        <v>-0.98272138228941686</v>
      </c>
      <c r="V167">
        <v>53</v>
      </c>
      <c r="W167" s="11">
        <v>600</v>
      </c>
      <c r="X167" s="11">
        <f t="shared" si="127"/>
        <v>600</v>
      </c>
      <c r="Y167">
        <f t="shared" si="104"/>
        <v>53</v>
      </c>
      <c r="Z167" s="5">
        <f t="shared" si="128"/>
        <v>0</v>
      </c>
      <c r="AA167" s="5">
        <f t="shared" si="129"/>
        <v>0.1264150943396227</v>
      </c>
      <c r="AB167">
        <f t="shared" si="105"/>
        <v>0</v>
      </c>
      <c r="AC167">
        <f t="shared" si="106"/>
        <v>1</v>
      </c>
      <c r="AD167">
        <f t="shared" si="130"/>
        <v>53</v>
      </c>
      <c r="AE167" s="5">
        <f t="shared" si="131"/>
        <v>0.1264150943396227</v>
      </c>
      <c r="AF167" s="5">
        <f t="shared" si="132"/>
        <v>0.21509433962264149</v>
      </c>
      <c r="AG167" s="5">
        <f t="shared" si="133"/>
        <v>0</v>
      </c>
      <c r="AH167" s="5">
        <f t="shared" si="134"/>
        <v>0.98490566037735849</v>
      </c>
      <c r="AI167">
        <f t="shared" si="135"/>
        <v>0</v>
      </c>
      <c r="AJ167">
        <f t="shared" si="136"/>
        <v>0</v>
      </c>
      <c r="AK167">
        <f t="shared" si="137"/>
        <v>0</v>
      </c>
      <c r="AL167">
        <f t="shared" si="138"/>
        <v>1</v>
      </c>
      <c r="AM167">
        <v>60</v>
      </c>
      <c r="AN167">
        <v>48</v>
      </c>
      <c r="AO167">
        <v>60</v>
      </c>
      <c r="AP167">
        <v>47.7</v>
      </c>
      <c r="AQ167" s="5">
        <f t="shared" si="107"/>
        <v>-3.6717062634989264E-2</v>
      </c>
      <c r="AR167" s="5">
        <f t="shared" si="108"/>
        <v>-3.0237580993520644E-2</v>
      </c>
      <c r="AS167" t="str">
        <f t="shared" si="139"/>
        <v>Bias</v>
      </c>
      <c r="AT167">
        <f t="shared" si="109"/>
        <v>48</v>
      </c>
      <c r="AU167">
        <f t="shared" si="110"/>
        <v>0</v>
      </c>
      <c r="AV167">
        <f t="shared" si="140"/>
        <v>1</v>
      </c>
      <c r="AW167" s="5">
        <f t="shared" si="111"/>
        <v>3.5416666666666728E-2</v>
      </c>
      <c r="AX167" s="5">
        <f t="shared" si="141"/>
        <v>0</v>
      </c>
      <c r="AY167">
        <f t="shared" si="112"/>
        <v>53</v>
      </c>
      <c r="AZ167" s="5">
        <f t="shared" si="142"/>
        <v>9.4339622641509441E-2</v>
      </c>
      <c r="BA167" s="5">
        <f t="shared" si="113"/>
        <v>0</v>
      </c>
      <c r="BB167" s="19">
        <v>120</v>
      </c>
      <c r="BC167" s="19">
        <f t="shared" si="143"/>
        <v>180</v>
      </c>
      <c r="BD167">
        <v>49.9</v>
      </c>
      <c r="BE167" s="5">
        <f t="shared" si="144"/>
        <v>3.8076152304609194E-2</v>
      </c>
      <c r="BF167">
        <f t="shared" si="145"/>
        <v>53</v>
      </c>
      <c r="BG167">
        <f t="shared" si="146"/>
        <v>0</v>
      </c>
      <c r="BH167">
        <f t="shared" si="114"/>
        <v>0</v>
      </c>
      <c r="BI167">
        <f t="shared" si="115"/>
        <v>1</v>
      </c>
      <c r="BJ167">
        <f t="shared" si="116"/>
        <v>0</v>
      </c>
      <c r="BK167">
        <f t="shared" si="147"/>
        <v>0</v>
      </c>
      <c r="BL167" s="5">
        <f t="shared" si="148"/>
        <v>0.98490566037735849</v>
      </c>
      <c r="BM167" s="5">
        <f t="shared" si="117"/>
        <v>0.1264150943396227</v>
      </c>
      <c r="BN167" s="5">
        <f t="shared" si="118"/>
        <v>0</v>
      </c>
      <c r="BO167" s="5">
        <f t="shared" si="119"/>
        <v>9.4339622641509441E-2</v>
      </c>
      <c r="BP167" s="5">
        <f t="shared" si="149"/>
        <v>5.8490566037735878E-2</v>
      </c>
    </row>
    <row r="168" spans="1:68" hidden="1" x14ac:dyDescent="0.3">
      <c r="A168" t="s">
        <v>52</v>
      </c>
      <c r="B168" t="s">
        <v>208</v>
      </c>
      <c r="C168">
        <v>500</v>
      </c>
      <c r="D168">
        <f t="shared" si="120"/>
        <v>5</v>
      </c>
      <c r="F168">
        <v>602.776929855346</v>
      </c>
      <c r="G168">
        <f t="shared" si="150"/>
        <v>600</v>
      </c>
      <c r="H168">
        <v>105.6</v>
      </c>
      <c r="I168">
        <v>607.18151855468705</v>
      </c>
      <c r="J168">
        <v>94.5</v>
      </c>
      <c r="K168">
        <v>669.94325828552201</v>
      </c>
      <c r="L168">
        <f t="shared" si="121"/>
        <v>600</v>
      </c>
      <c r="M168">
        <v>7.7</v>
      </c>
      <c r="N168">
        <f t="shared" si="122"/>
        <v>105.6</v>
      </c>
      <c r="O168">
        <f t="shared" si="101"/>
        <v>1</v>
      </c>
      <c r="P168">
        <f t="shared" si="123"/>
        <v>0</v>
      </c>
      <c r="Q168">
        <f t="shared" si="102"/>
        <v>0</v>
      </c>
      <c r="R168">
        <f t="shared" si="124"/>
        <v>0</v>
      </c>
      <c r="S168" s="5">
        <f t="shared" si="103"/>
        <v>0</v>
      </c>
      <c r="T168" s="5">
        <f t="shared" si="125"/>
        <v>-0.10511363636363631</v>
      </c>
      <c r="U168" s="5">
        <f t="shared" si="126"/>
        <v>-0.92708333333333326</v>
      </c>
      <c r="V168">
        <v>208.2</v>
      </c>
      <c r="W168" s="11">
        <v>600</v>
      </c>
      <c r="X168" s="11">
        <f t="shared" si="127"/>
        <v>600</v>
      </c>
      <c r="Y168">
        <f t="shared" si="104"/>
        <v>208.2</v>
      </c>
      <c r="Z168" s="5">
        <f t="shared" si="128"/>
        <v>0</v>
      </c>
      <c r="AA168" s="5">
        <f t="shared" si="129"/>
        <v>0.49279538904899134</v>
      </c>
      <c r="AB168">
        <f t="shared" si="105"/>
        <v>0</v>
      </c>
      <c r="AC168">
        <f t="shared" si="106"/>
        <v>1</v>
      </c>
      <c r="AD168">
        <f t="shared" si="130"/>
        <v>208.2</v>
      </c>
      <c r="AE168" s="5">
        <f t="shared" si="131"/>
        <v>0.49279538904899134</v>
      </c>
      <c r="AF168" s="5">
        <f t="shared" si="132"/>
        <v>0.54610951008645525</v>
      </c>
      <c r="AG168" s="5">
        <f t="shared" si="133"/>
        <v>0</v>
      </c>
      <c r="AH168" s="5">
        <f t="shared" si="134"/>
        <v>0.96301633045148904</v>
      </c>
      <c r="AI168">
        <f t="shared" si="135"/>
        <v>0</v>
      </c>
      <c r="AJ168">
        <f t="shared" si="136"/>
        <v>0</v>
      </c>
      <c r="AK168">
        <f t="shared" si="137"/>
        <v>0</v>
      </c>
      <c r="AL168">
        <f t="shared" si="138"/>
        <v>1</v>
      </c>
      <c r="AM168">
        <v>60</v>
      </c>
      <c r="AN168">
        <v>249.2</v>
      </c>
      <c r="AO168">
        <v>60</v>
      </c>
      <c r="AP168">
        <v>240.3</v>
      </c>
      <c r="AQ168" s="5">
        <f t="shared" si="107"/>
        <v>-1.3598484848484849</v>
      </c>
      <c r="AR168" s="5">
        <f t="shared" si="108"/>
        <v>-1.2755681818181821</v>
      </c>
      <c r="AS168" t="str">
        <f t="shared" si="139"/>
        <v>Bias</v>
      </c>
      <c r="AT168">
        <f t="shared" si="109"/>
        <v>249.2</v>
      </c>
      <c r="AU168">
        <f t="shared" si="110"/>
        <v>0</v>
      </c>
      <c r="AV168">
        <f t="shared" si="140"/>
        <v>1</v>
      </c>
      <c r="AW168" s="5">
        <f t="shared" si="111"/>
        <v>0.5762439807383628</v>
      </c>
      <c r="AX168" s="5">
        <f t="shared" si="141"/>
        <v>0</v>
      </c>
      <c r="AY168">
        <f t="shared" si="112"/>
        <v>249.2</v>
      </c>
      <c r="AZ168" s="5">
        <f t="shared" si="142"/>
        <v>0</v>
      </c>
      <c r="BA168" s="5">
        <f t="shared" si="113"/>
        <v>0.16452648475120385</v>
      </c>
      <c r="BB168" s="19">
        <v>120</v>
      </c>
      <c r="BC168" s="19">
        <f t="shared" si="143"/>
        <v>180</v>
      </c>
      <c r="BD168">
        <v>250.9</v>
      </c>
      <c r="BE168" s="5">
        <f t="shared" si="144"/>
        <v>6.7756078118773096E-3</v>
      </c>
      <c r="BF168">
        <f t="shared" si="145"/>
        <v>250.9</v>
      </c>
      <c r="BG168">
        <f t="shared" si="146"/>
        <v>0</v>
      </c>
      <c r="BH168">
        <f t="shared" si="114"/>
        <v>0</v>
      </c>
      <c r="BI168">
        <f t="shared" si="115"/>
        <v>0</v>
      </c>
      <c r="BJ168">
        <f t="shared" si="116"/>
        <v>0</v>
      </c>
      <c r="BK168">
        <f t="shared" si="147"/>
        <v>1</v>
      </c>
      <c r="BL168" s="5">
        <f t="shared" si="148"/>
        <v>0.96931048226385019</v>
      </c>
      <c r="BM168" s="5">
        <f t="shared" si="117"/>
        <v>0.57911518533280193</v>
      </c>
      <c r="BN168" s="5">
        <f t="shared" si="118"/>
        <v>0.17018732562774019</v>
      </c>
      <c r="BO168" s="5">
        <f t="shared" si="119"/>
        <v>6.7756078118773096E-3</v>
      </c>
      <c r="BP168" s="5">
        <f t="shared" si="149"/>
        <v>0</v>
      </c>
    </row>
    <row r="169" spans="1:68" hidden="1" x14ac:dyDescent="0.3">
      <c r="A169" t="s">
        <v>52</v>
      </c>
      <c r="B169" t="s">
        <v>209</v>
      </c>
      <c r="C169">
        <v>500</v>
      </c>
      <c r="D169">
        <f t="shared" si="120"/>
        <v>5</v>
      </c>
      <c r="F169">
        <v>602.80945372581402</v>
      </c>
      <c r="G169">
        <f t="shared" si="150"/>
        <v>600</v>
      </c>
      <c r="H169">
        <v>82.9</v>
      </c>
      <c r="I169">
        <v>602.41083598136902</v>
      </c>
      <c r="J169">
        <v>35.200000000000003</v>
      </c>
      <c r="K169">
        <v>654.97326111793495</v>
      </c>
      <c r="L169">
        <f t="shared" si="121"/>
        <v>600</v>
      </c>
      <c r="M169">
        <v>2.5</v>
      </c>
      <c r="N169">
        <f t="shared" si="122"/>
        <v>82.9</v>
      </c>
      <c r="O169">
        <f t="shared" si="101"/>
        <v>1</v>
      </c>
      <c r="P169">
        <f t="shared" si="123"/>
        <v>0</v>
      </c>
      <c r="Q169">
        <f t="shared" si="102"/>
        <v>0</v>
      </c>
      <c r="R169">
        <f t="shared" si="124"/>
        <v>0</v>
      </c>
      <c r="S169" s="5">
        <f t="shared" si="103"/>
        <v>0</v>
      </c>
      <c r="T169" s="5">
        <f t="shared" si="125"/>
        <v>-0.57539203860072374</v>
      </c>
      <c r="U169" s="5">
        <f t="shared" si="126"/>
        <v>-0.96984318455971052</v>
      </c>
      <c r="V169">
        <v>132.6</v>
      </c>
      <c r="W169" s="11">
        <v>600</v>
      </c>
      <c r="X169" s="11">
        <f t="shared" si="127"/>
        <v>600</v>
      </c>
      <c r="Y169">
        <f t="shared" si="104"/>
        <v>132.6</v>
      </c>
      <c r="Z169" s="5">
        <f t="shared" si="128"/>
        <v>0</v>
      </c>
      <c r="AA169" s="5">
        <f t="shared" si="129"/>
        <v>0.37481146304675711</v>
      </c>
      <c r="AB169">
        <f t="shared" si="105"/>
        <v>0</v>
      </c>
      <c r="AC169">
        <f t="shared" si="106"/>
        <v>1</v>
      </c>
      <c r="AD169">
        <f t="shared" si="130"/>
        <v>132.6</v>
      </c>
      <c r="AE169" s="5">
        <f t="shared" si="131"/>
        <v>0.37481146304675711</v>
      </c>
      <c r="AF169" s="5">
        <f t="shared" si="132"/>
        <v>0.73453996983408743</v>
      </c>
      <c r="AG169" s="5">
        <f t="shared" si="133"/>
        <v>0</v>
      </c>
      <c r="AH169" s="5">
        <f t="shared" si="134"/>
        <v>0.9811463046757164</v>
      </c>
      <c r="AI169">
        <f t="shared" si="135"/>
        <v>0</v>
      </c>
      <c r="AJ169">
        <f t="shared" si="136"/>
        <v>0</v>
      </c>
      <c r="AK169">
        <f t="shared" si="137"/>
        <v>0</v>
      </c>
      <c r="AL169">
        <f t="shared" si="138"/>
        <v>1</v>
      </c>
      <c r="AM169">
        <v>60</v>
      </c>
      <c r="AN169">
        <v>149.1</v>
      </c>
      <c r="AO169">
        <v>60</v>
      </c>
      <c r="AP169">
        <v>147.69999999999999</v>
      </c>
      <c r="AQ169" s="5">
        <f t="shared" si="107"/>
        <v>-0.79855247285886588</v>
      </c>
      <c r="AR169" s="5">
        <f t="shared" si="108"/>
        <v>-0.78166465621230374</v>
      </c>
      <c r="AS169" t="str">
        <f t="shared" si="139"/>
        <v>Bias</v>
      </c>
      <c r="AT169">
        <f t="shared" si="109"/>
        <v>149.1</v>
      </c>
      <c r="AU169">
        <f t="shared" si="110"/>
        <v>0</v>
      </c>
      <c r="AV169">
        <f t="shared" si="140"/>
        <v>1</v>
      </c>
      <c r="AW169" s="5">
        <f t="shared" si="111"/>
        <v>0.44399731723675379</v>
      </c>
      <c r="AX169" s="5">
        <f t="shared" si="141"/>
        <v>0</v>
      </c>
      <c r="AY169">
        <f t="shared" si="112"/>
        <v>149.1</v>
      </c>
      <c r="AZ169" s="5">
        <f t="shared" si="142"/>
        <v>0</v>
      </c>
      <c r="BA169" s="5">
        <f t="shared" si="113"/>
        <v>0.11066398390342053</v>
      </c>
      <c r="BB169" s="19">
        <v>120</v>
      </c>
      <c r="BC169" s="19">
        <f t="shared" si="143"/>
        <v>180</v>
      </c>
      <c r="BD169">
        <v>151.30000000000001</v>
      </c>
      <c r="BE169" s="5">
        <f t="shared" si="144"/>
        <v>1.4540647719762174E-2</v>
      </c>
      <c r="BF169">
        <f t="shared" si="145"/>
        <v>151.30000000000001</v>
      </c>
      <c r="BG169">
        <f t="shared" si="146"/>
        <v>0</v>
      </c>
      <c r="BH169">
        <f t="shared" si="114"/>
        <v>0</v>
      </c>
      <c r="BI169">
        <f t="shared" si="115"/>
        <v>0</v>
      </c>
      <c r="BJ169">
        <f t="shared" si="116"/>
        <v>0</v>
      </c>
      <c r="BK169">
        <f t="shared" si="147"/>
        <v>1</v>
      </c>
      <c r="BL169" s="5">
        <f t="shared" si="148"/>
        <v>0.98347653668208856</v>
      </c>
      <c r="BM169" s="5">
        <f t="shared" si="117"/>
        <v>0.45208195637805687</v>
      </c>
      <c r="BN169" s="5">
        <f t="shared" si="118"/>
        <v>0.12359550561797764</v>
      </c>
      <c r="BO169" s="5">
        <f t="shared" si="119"/>
        <v>1.4540647719762174E-2</v>
      </c>
      <c r="BP169" s="5">
        <f t="shared" si="149"/>
        <v>0</v>
      </c>
    </row>
    <row r="170" spans="1:68" hidden="1" x14ac:dyDescent="0.3">
      <c r="A170" t="s">
        <v>52</v>
      </c>
      <c r="B170" t="s">
        <v>210</v>
      </c>
      <c r="C170">
        <v>500</v>
      </c>
      <c r="D170">
        <f t="shared" si="120"/>
        <v>10</v>
      </c>
      <c r="F170">
        <v>604.56043004989601</v>
      </c>
      <c r="G170">
        <f t="shared" si="150"/>
        <v>600</v>
      </c>
      <c r="H170">
        <v>276.3</v>
      </c>
      <c r="I170">
        <v>604.60869359970002</v>
      </c>
      <c r="J170">
        <v>72.2</v>
      </c>
      <c r="K170">
        <v>670.07218599319401</v>
      </c>
      <c r="L170">
        <f t="shared" si="121"/>
        <v>600</v>
      </c>
      <c r="M170">
        <v>5.5</v>
      </c>
      <c r="N170">
        <f t="shared" si="122"/>
        <v>276.3</v>
      </c>
      <c r="O170">
        <f t="shared" si="101"/>
        <v>1</v>
      </c>
      <c r="P170">
        <f t="shared" si="123"/>
        <v>0</v>
      </c>
      <c r="Q170">
        <f t="shared" si="102"/>
        <v>0</v>
      </c>
      <c r="R170">
        <f t="shared" si="124"/>
        <v>0</v>
      </c>
      <c r="S170" s="5">
        <f t="shared" si="103"/>
        <v>0</v>
      </c>
      <c r="T170" s="5">
        <f t="shared" si="125"/>
        <v>-0.73868982989504173</v>
      </c>
      <c r="U170" s="5">
        <f t="shared" si="126"/>
        <v>-0.98009410061527324</v>
      </c>
      <c r="V170">
        <v>393.4</v>
      </c>
      <c r="W170" s="11">
        <v>600</v>
      </c>
      <c r="X170" s="11">
        <f t="shared" si="127"/>
        <v>600</v>
      </c>
      <c r="Y170">
        <f t="shared" si="104"/>
        <v>393.4</v>
      </c>
      <c r="Z170" s="5">
        <f t="shared" si="128"/>
        <v>0</v>
      </c>
      <c r="AA170" s="5">
        <f t="shared" si="129"/>
        <v>0.29766141331977625</v>
      </c>
      <c r="AB170">
        <f t="shared" si="105"/>
        <v>0</v>
      </c>
      <c r="AC170">
        <f t="shared" si="106"/>
        <v>1</v>
      </c>
      <c r="AD170">
        <f t="shared" si="130"/>
        <v>393.4</v>
      </c>
      <c r="AE170" s="5">
        <f t="shared" si="131"/>
        <v>0.29766141331977625</v>
      </c>
      <c r="AF170" s="5">
        <f t="shared" si="132"/>
        <v>0.8164717844433147</v>
      </c>
      <c r="AG170" s="5">
        <f t="shared" si="133"/>
        <v>0</v>
      </c>
      <c r="AH170" s="5">
        <f t="shared" si="134"/>
        <v>0.9860193187595323</v>
      </c>
      <c r="AI170">
        <f t="shared" si="135"/>
        <v>0</v>
      </c>
      <c r="AJ170">
        <f t="shared" si="136"/>
        <v>0</v>
      </c>
      <c r="AK170">
        <f t="shared" si="137"/>
        <v>0</v>
      </c>
      <c r="AL170">
        <f t="shared" si="138"/>
        <v>1</v>
      </c>
      <c r="AM170">
        <v>60</v>
      </c>
      <c r="AN170">
        <v>470.7</v>
      </c>
      <c r="AO170">
        <v>60</v>
      </c>
      <c r="AP170">
        <v>469.3</v>
      </c>
      <c r="AQ170" s="5">
        <f t="shared" si="107"/>
        <v>-0.70358306188925068</v>
      </c>
      <c r="AR170" s="5">
        <f t="shared" si="108"/>
        <v>-0.69851610568222944</v>
      </c>
      <c r="AS170" t="str">
        <f t="shared" si="139"/>
        <v>Bias</v>
      </c>
      <c r="AT170">
        <f t="shared" si="109"/>
        <v>470.7</v>
      </c>
      <c r="AU170">
        <f t="shared" si="110"/>
        <v>0</v>
      </c>
      <c r="AV170">
        <f t="shared" si="140"/>
        <v>1</v>
      </c>
      <c r="AW170" s="5">
        <f t="shared" si="111"/>
        <v>0.41300191204588904</v>
      </c>
      <c r="AX170" s="5">
        <f t="shared" si="141"/>
        <v>0</v>
      </c>
      <c r="AY170">
        <f t="shared" si="112"/>
        <v>470.7</v>
      </c>
      <c r="AZ170" s="5">
        <f t="shared" si="142"/>
        <v>0</v>
      </c>
      <c r="BA170" s="5">
        <f t="shared" si="113"/>
        <v>0.16422349691948165</v>
      </c>
      <c r="BB170" s="19">
        <v>120</v>
      </c>
      <c r="BC170" s="19">
        <f t="shared" si="143"/>
        <v>180</v>
      </c>
      <c r="BD170">
        <v>479.2</v>
      </c>
      <c r="BE170" s="5">
        <f t="shared" si="144"/>
        <v>1.773789649415693E-2</v>
      </c>
      <c r="BF170">
        <f t="shared" si="145"/>
        <v>479.2</v>
      </c>
      <c r="BG170">
        <f t="shared" si="146"/>
        <v>0</v>
      </c>
      <c r="BH170">
        <f t="shared" si="114"/>
        <v>0</v>
      </c>
      <c r="BI170">
        <f t="shared" si="115"/>
        <v>0</v>
      </c>
      <c r="BJ170">
        <f t="shared" si="116"/>
        <v>0</v>
      </c>
      <c r="BK170">
        <f t="shared" si="147"/>
        <v>1</v>
      </c>
      <c r="BL170" s="5">
        <f t="shared" si="148"/>
        <v>0.98852253756260433</v>
      </c>
      <c r="BM170" s="5">
        <f t="shared" si="117"/>
        <v>0.42341402337228712</v>
      </c>
      <c r="BN170" s="5">
        <f t="shared" si="118"/>
        <v>0.17904841402337232</v>
      </c>
      <c r="BO170" s="5">
        <f t="shared" si="119"/>
        <v>1.773789649415693E-2</v>
      </c>
      <c r="BP170" s="5">
        <f t="shared" si="149"/>
        <v>0</v>
      </c>
    </row>
    <row r="171" spans="1:68" hidden="1" x14ac:dyDescent="0.3">
      <c r="A171" t="s">
        <v>52</v>
      </c>
      <c r="B171" t="s">
        <v>211</v>
      </c>
      <c r="C171">
        <v>500</v>
      </c>
      <c r="D171">
        <f t="shared" si="120"/>
        <v>10</v>
      </c>
      <c r="F171">
        <v>604.69059133529595</v>
      </c>
      <c r="G171">
        <f t="shared" si="150"/>
        <v>600</v>
      </c>
      <c r="H171">
        <v>158.1</v>
      </c>
      <c r="I171">
        <v>604.62866330146699</v>
      </c>
      <c r="J171">
        <v>47</v>
      </c>
      <c r="K171">
        <v>659.88166809081997</v>
      </c>
      <c r="L171">
        <f t="shared" si="121"/>
        <v>600</v>
      </c>
      <c r="M171">
        <v>2</v>
      </c>
      <c r="N171">
        <f t="shared" si="122"/>
        <v>158.1</v>
      </c>
      <c r="O171">
        <f t="shared" si="101"/>
        <v>1</v>
      </c>
      <c r="P171">
        <f t="shared" si="123"/>
        <v>0</v>
      </c>
      <c r="Q171">
        <f t="shared" si="102"/>
        <v>0</v>
      </c>
      <c r="R171">
        <f t="shared" si="124"/>
        <v>0</v>
      </c>
      <c r="S171" s="5">
        <f t="shared" si="103"/>
        <v>0</v>
      </c>
      <c r="T171" s="5">
        <f t="shared" si="125"/>
        <v>-0.70271979759645797</v>
      </c>
      <c r="U171" s="5">
        <f t="shared" si="126"/>
        <v>-0.98734977862112583</v>
      </c>
      <c r="V171">
        <v>181.7</v>
      </c>
      <c r="W171" s="11">
        <v>600</v>
      </c>
      <c r="X171" s="11">
        <f t="shared" si="127"/>
        <v>600</v>
      </c>
      <c r="Y171">
        <f t="shared" si="104"/>
        <v>181.7</v>
      </c>
      <c r="Z171" s="5">
        <f t="shared" si="128"/>
        <v>0</v>
      </c>
      <c r="AA171" s="5">
        <f t="shared" si="129"/>
        <v>0.1298844248761695</v>
      </c>
      <c r="AB171">
        <f t="shared" si="105"/>
        <v>0</v>
      </c>
      <c r="AC171">
        <f t="shared" si="106"/>
        <v>1</v>
      </c>
      <c r="AD171">
        <f t="shared" si="130"/>
        <v>181.7</v>
      </c>
      <c r="AE171" s="5">
        <f t="shared" si="131"/>
        <v>0.1298844248761695</v>
      </c>
      <c r="AF171" s="5">
        <f t="shared" si="132"/>
        <v>0.74133186571271326</v>
      </c>
      <c r="AG171" s="5">
        <f t="shared" si="133"/>
        <v>0</v>
      </c>
      <c r="AH171" s="5">
        <f t="shared" si="134"/>
        <v>0.98899284534947718</v>
      </c>
      <c r="AI171">
        <f t="shared" si="135"/>
        <v>0</v>
      </c>
      <c r="AJ171">
        <f t="shared" si="136"/>
        <v>0</v>
      </c>
      <c r="AK171">
        <f t="shared" si="137"/>
        <v>0</v>
      </c>
      <c r="AL171">
        <f t="shared" si="138"/>
        <v>1</v>
      </c>
      <c r="AM171">
        <v>60</v>
      </c>
      <c r="AN171">
        <v>315.10000000000002</v>
      </c>
      <c r="AO171">
        <v>60</v>
      </c>
      <c r="AP171">
        <v>304.8</v>
      </c>
      <c r="AQ171" s="5">
        <f t="shared" si="107"/>
        <v>-0.99304237824161945</v>
      </c>
      <c r="AR171" s="5">
        <f t="shared" si="108"/>
        <v>-0.92789373814041765</v>
      </c>
      <c r="AS171" t="str">
        <f t="shared" si="139"/>
        <v>Bias</v>
      </c>
      <c r="AT171">
        <f t="shared" si="109"/>
        <v>315.10000000000002</v>
      </c>
      <c r="AU171">
        <f t="shared" si="110"/>
        <v>0</v>
      </c>
      <c r="AV171">
        <f t="shared" si="140"/>
        <v>1</v>
      </c>
      <c r="AW171" s="5">
        <f t="shared" si="111"/>
        <v>0.49825452237384965</v>
      </c>
      <c r="AX171" s="5">
        <f t="shared" si="141"/>
        <v>0</v>
      </c>
      <c r="AY171">
        <f t="shared" si="112"/>
        <v>315.10000000000002</v>
      </c>
      <c r="AZ171" s="5">
        <f t="shared" si="142"/>
        <v>0</v>
      </c>
      <c r="BA171" s="5">
        <f t="shared" si="113"/>
        <v>0.42335766423357674</v>
      </c>
      <c r="BB171" s="19">
        <v>120</v>
      </c>
      <c r="BC171" s="19">
        <f t="shared" si="143"/>
        <v>180</v>
      </c>
      <c r="BD171">
        <v>317.2</v>
      </c>
      <c r="BE171" s="5">
        <f t="shared" si="144"/>
        <v>6.6204287515761852E-3</v>
      </c>
      <c r="BF171">
        <f t="shared" si="145"/>
        <v>317.2</v>
      </c>
      <c r="BG171">
        <f t="shared" si="146"/>
        <v>0</v>
      </c>
      <c r="BH171">
        <f t="shared" si="114"/>
        <v>0</v>
      </c>
      <c r="BI171">
        <f t="shared" si="115"/>
        <v>0</v>
      </c>
      <c r="BJ171">
        <f t="shared" si="116"/>
        <v>0</v>
      </c>
      <c r="BK171">
        <f t="shared" si="147"/>
        <v>1</v>
      </c>
      <c r="BL171" s="5">
        <f t="shared" si="148"/>
        <v>0.99369482976040358</v>
      </c>
      <c r="BM171" s="5">
        <f t="shared" si="117"/>
        <v>0.50157629255989911</v>
      </c>
      <c r="BN171" s="5">
        <f t="shared" si="118"/>
        <v>0.42717528373266078</v>
      </c>
      <c r="BO171" s="5">
        <f t="shared" si="119"/>
        <v>6.6204287515761852E-3</v>
      </c>
      <c r="BP171" s="5">
        <f t="shared" si="149"/>
        <v>0</v>
      </c>
    </row>
    <row r="172" spans="1:68" hidden="1" x14ac:dyDescent="0.3">
      <c r="A172" t="s">
        <v>52</v>
      </c>
      <c r="B172" t="s">
        <v>212</v>
      </c>
      <c r="C172">
        <v>500</v>
      </c>
      <c r="D172">
        <f t="shared" si="120"/>
        <v>2</v>
      </c>
      <c r="F172">
        <v>601.15217423439003</v>
      </c>
      <c r="G172">
        <f t="shared" si="150"/>
        <v>600</v>
      </c>
      <c r="H172">
        <v>73.8</v>
      </c>
      <c r="I172">
        <v>601.33889937400795</v>
      </c>
      <c r="J172">
        <v>80.099999999999994</v>
      </c>
      <c r="K172">
        <v>656.31717824935902</v>
      </c>
      <c r="L172">
        <f t="shared" si="121"/>
        <v>600</v>
      </c>
      <c r="M172">
        <v>2.4</v>
      </c>
      <c r="N172">
        <f t="shared" si="122"/>
        <v>80.099999999999994</v>
      </c>
      <c r="O172">
        <f t="shared" si="101"/>
        <v>0</v>
      </c>
      <c r="P172">
        <f t="shared" si="123"/>
        <v>1</v>
      </c>
      <c r="Q172">
        <f t="shared" si="102"/>
        <v>0</v>
      </c>
      <c r="R172">
        <f t="shared" si="124"/>
        <v>0</v>
      </c>
      <c r="S172" s="5">
        <f t="shared" si="103"/>
        <v>-7.8651685393258397E-2</v>
      </c>
      <c r="T172" s="5">
        <f t="shared" si="125"/>
        <v>0</v>
      </c>
      <c r="U172" s="5">
        <f t="shared" si="126"/>
        <v>-0.97003745318352053</v>
      </c>
      <c r="V172">
        <v>96.5</v>
      </c>
      <c r="W172" s="11">
        <v>600</v>
      </c>
      <c r="X172" s="11">
        <f t="shared" si="127"/>
        <v>600</v>
      </c>
      <c r="Y172">
        <f t="shared" si="104"/>
        <v>96.5</v>
      </c>
      <c r="Z172" s="5">
        <f t="shared" si="128"/>
        <v>0</v>
      </c>
      <c r="AA172" s="5">
        <f t="shared" si="129"/>
        <v>0.23523316062176169</v>
      </c>
      <c r="AB172">
        <f t="shared" si="105"/>
        <v>0</v>
      </c>
      <c r="AC172">
        <f t="shared" si="106"/>
        <v>1</v>
      </c>
      <c r="AD172">
        <f t="shared" si="130"/>
        <v>96.5</v>
      </c>
      <c r="AE172" s="5">
        <f t="shared" si="131"/>
        <v>0.23523316062176169</v>
      </c>
      <c r="AF172" s="5">
        <f t="shared" si="132"/>
        <v>0.16994818652849747</v>
      </c>
      <c r="AG172" s="5">
        <f t="shared" si="133"/>
        <v>0</v>
      </c>
      <c r="AH172" s="5">
        <f t="shared" si="134"/>
        <v>0.97512953367875643</v>
      </c>
      <c r="AI172">
        <f t="shared" si="135"/>
        <v>0</v>
      </c>
      <c r="AJ172">
        <f t="shared" si="136"/>
        <v>0</v>
      </c>
      <c r="AK172">
        <f t="shared" si="137"/>
        <v>0</v>
      </c>
      <c r="AL172">
        <f t="shared" si="138"/>
        <v>1</v>
      </c>
      <c r="AM172">
        <v>60</v>
      </c>
      <c r="AN172">
        <v>85.9</v>
      </c>
      <c r="AO172">
        <v>60</v>
      </c>
      <c r="AP172">
        <v>81.2</v>
      </c>
      <c r="AQ172" s="5">
        <f t="shared" si="107"/>
        <v>-7.2409488139825368E-2</v>
      </c>
      <c r="AR172" s="5">
        <f t="shared" si="108"/>
        <v>-1.3732833957553167E-2</v>
      </c>
      <c r="AS172" t="str">
        <f t="shared" si="139"/>
        <v>Bias</v>
      </c>
      <c r="AT172">
        <f t="shared" si="109"/>
        <v>85.9</v>
      </c>
      <c r="AU172">
        <f t="shared" si="110"/>
        <v>0</v>
      </c>
      <c r="AV172">
        <f t="shared" si="140"/>
        <v>1</v>
      </c>
      <c r="AW172" s="5">
        <f t="shared" si="111"/>
        <v>0.14086146682188599</v>
      </c>
      <c r="AX172" s="5">
        <f t="shared" si="141"/>
        <v>0</v>
      </c>
      <c r="AY172">
        <f t="shared" si="112"/>
        <v>96.5</v>
      </c>
      <c r="AZ172" s="5">
        <f t="shared" si="142"/>
        <v>0.10984455958549216</v>
      </c>
      <c r="BA172" s="5">
        <f t="shared" si="113"/>
        <v>0</v>
      </c>
      <c r="BB172" s="19">
        <v>120</v>
      </c>
      <c r="BC172" s="19">
        <f t="shared" si="143"/>
        <v>180</v>
      </c>
      <c r="BD172">
        <v>86.6</v>
      </c>
      <c r="BE172" s="5">
        <f t="shared" si="144"/>
        <v>8.0831408775980211E-3</v>
      </c>
      <c r="BF172">
        <f t="shared" si="145"/>
        <v>96.5</v>
      </c>
      <c r="BG172">
        <f t="shared" si="146"/>
        <v>0</v>
      </c>
      <c r="BH172">
        <f t="shared" si="114"/>
        <v>0</v>
      </c>
      <c r="BI172">
        <f t="shared" si="115"/>
        <v>1</v>
      </c>
      <c r="BJ172">
        <f t="shared" si="116"/>
        <v>0</v>
      </c>
      <c r="BK172">
        <f t="shared" si="147"/>
        <v>0</v>
      </c>
      <c r="BL172" s="5">
        <f t="shared" si="148"/>
        <v>0.97512953367875643</v>
      </c>
      <c r="BM172" s="5">
        <f t="shared" si="117"/>
        <v>0.23523316062176169</v>
      </c>
      <c r="BN172" s="5">
        <f t="shared" si="118"/>
        <v>0</v>
      </c>
      <c r="BO172" s="5">
        <f t="shared" si="119"/>
        <v>0.10984455958549216</v>
      </c>
      <c r="BP172" s="5">
        <f t="shared" si="149"/>
        <v>0.10259067357512959</v>
      </c>
    </row>
    <row r="173" spans="1:68" hidden="1" x14ac:dyDescent="0.3">
      <c r="A173" t="s">
        <v>52</v>
      </c>
      <c r="B173" t="s">
        <v>213</v>
      </c>
      <c r="C173">
        <v>500</v>
      </c>
      <c r="D173">
        <f t="shared" si="120"/>
        <v>2</v>
      </c>
      <c r="F173">
        <v>601.37256145477295</v>
      </c>
      <c r="G173">
        <f t="shared" si="150"/>
        <v>600</v>
      </c>
      <c r="H173">
        <v>50.3</v>
      </c>
      <c r="I173">
        <v>601.19528031349103</v>
      </c>
      <c r="J173">
        <v>47.6</v>
      </c>
      <c r="K173">
        <v>651.30026984214703</v>
      </c>
      <c r="L173">
        <f t="shared" si="121"/>
        <v>600</v>
      </c>
      <c r="M173">
        <v>1.7</v>
      </c>
      <c r="N173">
        <f t="shared" si="122"/>
        <v>50.3</v>
      </c>
      <c r="O173">
        <f t="shared" si="101"/>
        <v>1</v>
      </c>
      <c r="P173">
        <f t="shared" si="123"/>
        <v>0</v>
      </c>
      <c r="Q173">
        <f t="shared" si="102"/>
        <v>0</v>
      </c>
      <c r="R173">
        <f t="shared" si="124"/>
        <v>0</v>
      </c>
      <c r="S173" s="5">
        <f t="shared" si="103"/>
        <v>0</v>
      </c>
      <c r="T173" s="5">
        <f t="shared" si="125"/>
        <v>-5.3677932405566516E-2</v>
      </c>
      <c r="U173" s="5">
        <f t="shared" si="126"/>
        <v>-0.96620278330019871</v>
      </c>
      <c r="V173">
        <v>54</v>
      </c>
      <c r="W173" s="11">
        <v>600</v>
      </c>
      <c r="X173" s="11">
        <f t="shared" si="127"/>
        <v>600</v>
      </c>
      <c r="Y173">
        <f t="shared" si="104"/>
        <v>54</v>
      </c>
      <c r="Z173" s="5">
        <f t="shared" si="128"/>
        <v>0</v>
      </c>
      <c r="AA173" s="5">
        <f t="shared" si="129"/>
        <v>6.8518518518518576E-2</v>
      </c>
      <c r="AB173">
        <f t="shared" si="105"/>
        <v>0</v>
      </c>
      <c r="AC173">
        <f t="shared" si="106"/>
        <v>1</v>
      </c>
      <c r="AD173">
        <f t="shared" si="130"/>
        <v>54</v>
      </c>
      <c r="AE173" s="5">
        <f t="shared" si="131"/>
        <v>6.8518518518518576E-2</v>
      </c>
      <c r="AF173" s="5">
        <f t="shared" si="132"/>
        <v>0.1185185185185185</v>
      </c>
      <c r="AG173" s="5">
        <f t="shared" si="133"/>
        <v>0</v>
      </c>
      <c r="AH173" s="5">
        <f t="shared" si="134"/>
        <v>0.96851851851851845</v>
      </c>
      <c r="AI173">
        <f t="shared" si="135"/>
        <v>0</v>
      </c>
      <c r="AJ173">
        <f t="shared" si="136"/>
        <v>0</v>
      </c>
      <c r="AK173">
        <f t="shared" si="137"/>
        <v>0</v>
      </c>
      <c r="AL173">
        <f t="shared" si="138"/>
        <v>1</v>
      </c>
      <c r="AM173">
        <v>60</v>
      </c>
      <c r="AN173">
        <v>46.3</v>
      </c>
      <c r="AO173">
        <v>60</v>
      </c>
      <c r="AP173">
        <v>45.8</v>
      </c>
      <c r="AQ173" s="5">
        <f t="shared" si="107"/>
        <v>7.9522862823061632E-2</v>
      </c>
      <c r="AR173" s="5">
        <f t="shared" si="108"/>
        <v>8.9463220675944338E-2</v>
      </c>
      <c r="AS173" t="str">
        <f t="shared" si="139"/>
        <v>Bias</v>
      </c>
      <c r="AT173">
        <f t="shared" si="109"/>
        <v>50.3</v>
      </c>
      <c r="AU173">
        <f t="shared" si="110"/>
        <v>1</v>
      </c>
      <c r="AV173">
        <f t="shared" si="140"/>
        <v>0</v>
      </c>
      <c r="AW173" s="5">
        <f t="shared" si="111"/>
        <v>0</v>
      </c>
      <c r="AX173" s="5">
        <f t="shared" si="141"/>
        <v>7.9522862823061632E-2</v>
      </c>
      <c r="AY173">
        <f t="shared" si="112"/>
        <v>54</v>
      </c>
      <c r="AZ173" s="5">
        <f t="shared" si="142"/>
        <v>0.14259259259259263</v>
      </c>
      <c r="BA173" s="5">
        <f t="shared" si="113"/>
        <v>0</v>
      </c>
      <c r="BB173" s="19">
        <v>120</v>
      </c>
      <c r="BC173" s="19">
        <f t="shared" si="143"/>
        <v>180</v>
      </c>
      <c r="BD173">
        <v>47.7</v>
      </c>
      <c r="BE173" s="5">
        <f t="shared" si="144"/>
        <v>2.9350104821803051E-2</v>
      </c>
      <c r="BF173">
        <f t="shared" si="145"/>
        <v>54</v>
      </c>
      <c r="BG173">
        <f t="shared" si="146"/>
        <v>0</v>
      </c>
      <c r="BH173">
        <f t="shared" si="114"/>
        <v>0</v>
      </c>
      <c r="BI173">
        <f t="shared" si="115"/>
        <v>1</v>
      </c>
      <c r="BJ173">
        <f t="shared" si="116"/>
        <v>0</v>
      </c>
      <c r="BK173">
        <f t="shared" si="147"/>
        <v>0</v>
      </c>
      <c r="BL173" s="5">
        <f t="shared" si="148"/>
        <v>0.96851851851851845</v>
      </c>
      <c r="BM173" s="5">
        <f t="shared" si="117"/>
        <v>6.8518518518518576E-2</v>
      </c>
      <c r="BN173" s="5">
        <f t="shared" si="118"/>
        <v>0</v>
      </c>
      <c r="BO173" s="5">
        <f t="shared" si="119"/>
        <v>0.14259259259259263</v>
      </c>
      <c r="BP173" s="5">
        <f t="shared" si="149"/>
        <v>0.11666666666666661</v>
      </c>
    </row>
    <row r="174" spans="1:68" hidden="1" x14ac:dyDescent="0.3">
      <c r="A174" t="s">
        <v>52</v>
      </c>
      <c r="B174" t="s">
        <v>214</v>
      </c>
      <c r="C174">
        <v>500</v>
      </c>
      <c r="D174">
        <f t="shared" si="120"/>
        <v>5</v>
      </c>
      <c r="F174">
        <v>602.706876039505</v>
      </c>
      <c r="G174">
        <f t="shared" si="150"/>
        <v>600</v>
      </c>
      <c r="H174">
        <v>93.8</v>
      </c>
      <c r="I174">
        <v>602.32404780387799</v>
      </c>
      <c r="J174">
        <v>111.7</v>
      </c>
      <c r="K174">
        <v>662.802030324935</v>
      </c>
      <c r="L174">
        <f t="shared" si="121"/>
        <v>600</v>
      </c>
      <c r="M174">
        <v>3.4</v>
      </c>
      <c r="N174">
        <f t="shared" si="122"/>
        <v>111.7</v>
      </c>
      <c r="O174">
        <f t="shared" si="101"/>
        <v>0</v>
      </c>
      <c r="P174">
        <f t="shared" si="123"/>
        <v>1</v>
      </c>
      <c r="Q174">
        <f t="shared" si="102"/>
        <v>0</v>
      </c>
      <c r="R174">
        <f t="shared" si="124"/>
        <v>0</v>
      </c>
      <c r="S174" s="5">
        <f t="shared" si="103"/>
        <v>-0.16025067144136085</v>
      </c>
      <c r="T174" s="5">
        <f t="shared" si="125"/>
        <v>0</v>
      </c>
      <c r="U174" s="5">
        <f t="shared" si="126"/>
        <v>-0.9695613249776186</v>
      </c>
      <c r="V174">
        <v>230.2</v>
      </c>
      <c r="W174" s="11">
        <v>600</v>
      </c>
      <c r="X174" s="11">
        <f t="shared" si="127"/>
        <v>600</v>
      </c>
      <c r="Y174">
        <f t="shared" si="104"/>
        <v>230.2</v>
      </c>
      <c r="Z174" s="5">
        <f t="shared" si="128"/>
        <v>0</v>
      </c>
      <c r="AA174" s="5">
        <f t="shared" si="129"/>
        <v>0.59252823631624663</v>
      </c>
      <c r="AB174">
        <f t="shared" si="105"/>
        <v>0</v>
      </c>
      <c r="AC174">
        <f t="shared" si="106"/>
        <v>1</v>
      </c>
      <c r="AD174">
        <f t="shared" si="130"/>
        <v>230.2</v>
      </c>
      <c r="AE174" s="5">
        <f t="shared" si="131"/>
        <v>0.59252823631624663</v>
      </c>
      <c r="AF174" s="5">
        <f t="shared" si="132"/>
        <v>0.51476976542137265</v>
      </c>
      <c r="AG174" s="5">
        <f t="shared" si="133"/>
        <v>0</v>
      </c>
      <c r="AH174" s="5">
        <f t="shared" si="134"/>
        <v>0.98523023457862724</v>
      </c>
      <c r="AI174">
        <f t="shared" si="135"/>
        <v>0</v>
      </c>
      <c r="AJ174">
        <f t="shared" si="136"/>
        <v>0</v>
      </c>
      <c r="AK174">
        <f t="shared" si="137"/>
        <v>0</v>
      </c>
      <c r="AL174">
        <f t="shared" si="138"/>
        <v>1</v>
      </c>
      <c r="AM174">
        <v>60</v>
      </c>
      <c r="AN174">
        <v>240.5</v>
      </c>
      <c r="AO174">
        <v>60</v>
      </c>
      <c r="AP174">
        <v>238.5</v>
      </c>
      <c r="AQ174" s="5">
        <f t="shared" si="107"/>
        <v>-1.1530886302596242</v>
      </c>
      <c r="AR174" s="5">
        <f t="shared" si="108"/>
        <v>-1.1351835273052819</v>
      </c>
      <c r="AS174" t="str">
        <f t="shared" si="139"/>
        <v>Bias</v>
      </c>
      <c r="AT174">
        <f t="shared" si="109"/>
        <v>240.5</v>
      </c>
      <c r="AU174">
        <f t="shared" si="110"/>
        <v>0</v>
      </c>
      <c r="AV174">
        <f t="shared" si="140"/>
        <v>1</v>
      </c>
      <c r="AW174" s="5">
        <f t="shared" si="111"/>
        <v>0.60997920997920996</v>
      </c>
      <c r="AX174" s="5">
        <f t="shared" si="141"/>
        <v>0</v>
      </c>
      <c r="AY174">
        <f t="shared" si="112"/>
        <v>240.5</v>
      </c>
      <c r="AZ174" s="5">
        <f t="shared" si="142"/>
        <v>0</v>
      </c>
      <c r="BA174" s="5">
        <f t="shared" si="113"/>
        <v>4.2827442827442871E-2</v>
      </c>
      <c r="BB174" s="19">
        <v>120</v>
      </c>
      <c r="BC174" s="19">
        <f t="shared" si="143"/>
        <v>180</v>
      </c>
      <c r="BD174">
        <v>243</v>
      </c>
      <c r="BE174" s="5">
        <f t="shared" si="144"/>
        <v>1.0288065843621399E-2</v>
      </c>
      <c r="BF174">
        <f t="shared" si="145"/>
        <v>243</v>
      </c>
      <c r="BG174">
        <f t="shared" si="146"/>
        <v>0</v>
      </c>
      <c r="BH174">
        <f t="shared" si="114"/>
        <v>0</v>
      </c>
      <c r="BI174">
        <f t="shared" si="115"/>
        <v>0</v>
      </c>
      <c r="BJ174">
        <f t="shared" si="116"/>
        <v>0</v>
      </c>
      <c r="BK174">
        <f t="shared" si="147"/>
        <v>1</v>
      </c>
      <c r="BL174" s="5">
        <f t="shared" si="148"/>
        <v>0.98600823045267483</v>
      </c>
      <c r="BM174" s="5">
        <f t="shared" si="117"/>
        <v>0.61399176954732504</v>
      </c>
      <c r="BN174" s="5">
        <f t="shared" si="118"/>
        <v>5.2674897119341611E-2</v>
      </c>
      <c r="BO174" s="5">
        <f t="shared" si="119"/>
        <v>1.0288065843621399E-2</v>
      </c>
      <c r="BP174" s="5">
        <f t="shared" si="149"/>
        <v>0</v>
      </c>
    </row>
    <row r="175" spans="1:68" hidden="1" x14ac:dyDescent="0.3">
      <c r="A175" t="s">
        <v>52</v>
      </c>
      <c r="B175" t="s">
        <v>215</v>
      </c>
      <c r="C175">
        <v>500</v>
      </c>
      <c r="D175">
        <f t="shared" si="120"/>
        <v>5</v>
      </c>
      <c r="F175">
        <v>602.48604106902997</v>
      </c>
      <c r="G175">
        <f t="shared" si="150"/>
        <v>600</v>
      </c>
      <c r="H175">
        <v>78.8</v>
      </c>
      <c r="I175">
        <v>602.40123414993195</v>
      </c>
      <c r="J175">
        <v>18.399999999999999</v>
      </c>
      <c r="K175">
        <v>662.43932747840802</v>
      </c>
      <c r="L175">
        <f t="shared" si="121"/>
        <v>600</v>
      </c>
      <c r="M175">
        <v>1.3</v>
      </c>
      <c r="N175">
        <f t="shared" si="122"/>
        <v>78.8</v>
      </c>
      <c r="O175">
        <f t="shared" si="101"/>
        <v>1</v>
      </c>
      <c r="P175">
        <f t="shared" si="123"/>
        <v>0</v>
      </c>
      <c r="Q175">
        <f t="shared" si="102"/>
        <v>0</v>
      </c>
      <c r="R175">
        <f t="shared" si="124"/>
        <v>0</v>
      </c>
      <c r="S175" s="5">
        <f t="shared" si="103"/>
        <v>0</v>
      </c>
      <c r="T175" s="5">
        <f t="shared" si="125"/>
        <v>-0.76649746192893398</v>
      </c>
      <c r="U175" s="5">
        <f t="shared" si="126"/>
        <v>-0.98350253807106602</v>
      </c>
      <c r="V175">
        <v>124.3</v>
      </c>
      <c r="W175" s="11">
        <v>600</v>
      </c>
      <c r="X175" s="11">
        <f t="shared" si="127"/>
        <v>600</v>
      </c>
      <c r="Y175">
        <f t="shared" si="104"/>
        <v>124.3</v>
      </c>
      <c r="Z175" s="5">
        <f t="shared" si="128"/>
        <v>0</v>
      </c>
      <c r="AA175" s="5">
        <f t="shared" si="129"/>
        <v>0.36604987932421562</v>
      </c>
      <c r="AB175">
        <f t="shared" si="105"/>
        <v>0</v>
      </c>
      <c r="AC175">
        <f t="shared" si="106"/>
        <v>1</v>
      </c>
      <c r="AD175">
        <f t="shared" si="130"/>
        <v>124.3</v>
      </c>
      <c r="AE175" s="5">
        <f t="shared" si="131"/>
        <v>0.36604987932421562</v>
      </c>
      <c r="AF175" s="5">
        <f t="shared" si="132"/>
        <v>0.85197103781174588</v>
      </c>
      <c r="AG175" s="5">
        <f t="shared" si="133"/>
        <v>0</v>
      </c>
      <c r="AH175" s="5">
        <f t="shared" si="134"/>
        <v>0.98954143201930811</v>
      </c>
      <c r="AI175">
        <f t="shared" si="135"/>
        <v>0</v>
      </c>
      <c r="AJ175">
        <f t="shared" si="136"/>
        <v>0</v>
      </c>
      <c r="AK175">
        <f t="shared" si="137"/>
        <v>0</v>
      </c>
      <c r="AL175">
        <f t="shared" si="138"/>
        <v>1</v>
      </c>
      <c r="AM175">
        <v>60</v>
      </c>
      <c r="AN175">
        <v>149.69999999999999</v>
      </c>
      <c r="AO175">
        <v>60</v>
      </c>
      <c r="AP175">
        <v>144.4</v>
      </c>
      <c r="AQ175" s="5">
        <f t="shared" si="107"/>
        <v>-0.89974619289340096</v>
      </c>
      <c r="AR175" s="5">
        <f t="shared" si="108"/>
        <v>-0.83248730964467021</v>
      </c>
      <c r="AS175" t="str">
        <f t="shared" si="139"/>
        <v>Bias</v>
      </c>
      <c r="AT175">
        <f t="shared" si="109"/>
        <v>149.69999999999999</v>
      </c>
      <c r="AU175">
        <f t="shared" si="110"/>
        <v>0</v>
      </c>
      <c r="AV175">
        <f t="shared" si="140"/>
        <v>1</v>
      </c>
      <c r="AW175" s="5">
        <f t="shared" si="111"/>
        <v>0.47361389445557778</v>
      </c>
      <c r="AX175" s="5">
        <f t="shared" si="141"/>
        <v>0</v>
      </c>
      <c r="AY175">
        <f t="shared" si="112"/>
        <v>149.69999999999999</v>
      </c>
      <c r="AZ175" s="5">
        <f t="shared" si="142"/>
        <v>0</v>
      </c>
      <c r="BA175" s="5">
        <f t="shared" si="113"/>
        <v>0.16967267869071473</v>
      </c>
      <c r="BB175" s="19">
        <v>120</v>
      </c>
      <c r="BC175" s="19">
        <f t="shared" si="143"/>
        <v>180</v>
      </c>
      <c r="BD175">
        <v>150.80000000000001</v>
      </c>
      <c r="BE175" s="5">
        <f t="shared" si="144"/>
        <v>7.2944297082229619E-3</v>
      </c>
      <c r="BF175">
        <f t="shared" si="145"/>
        <v>150.80000000000001</v>
      </c>
      <c r="BG175">
        <f t="shared" si="146"/>
        <v>0</v>
      </c>
      <c r="BH175">
        <f t="shared" si="114"/>
        <v>0</v>
      </c>
      <c r="BI175">
        <f t="shared" si="115"/>
        <v>0</v>
      </c>
      <c r="BJ175">
        <f t="shared" si="116"/>
        <v>0</v>
      </c>
      <c r="BK175">
        <f t="shared" si="147"/>
        <v>1</v>
      </c>
      <c r="BL175" s="5">
        <f t="shared" si="148"/>
        <v>0.99137931034482751</v>
      </c>
      <c r="BM175" s="5">
        <f t="shared" si="117"/>
        <v>0.4774535809018568</v>
      </c>
      <c r="BN175" s="5">
        <f t="shared" si="118"/>
        <v>0.17572944297082235</v>
      </c>
      <c r="BO175" s="5">
        <f t="shared" si="119"/>
        <v>7.2944297082229619E-3</v>
      </c>
      <c r="BP175" s="5">
        <f t="shared" si="149"/>
        <v>0</v>
      </c>
    </row>
    <row r="176" spans="1:68" hidden="1" x14ac:dyDescent="0.3">
      <c r="A176" t="s">
        <v>52</v>
      </c>
      <c r="B176" t="s">
        <v>216</v>
      </c>
      <c r="C176">
        <v>500</v>
      </c>
      <c r="D176">
        <f t="shared" si="120"/>
        <v>10</v>
      </c>
      <c r="F176">
        <v>605.30141019821099</v>
      </c>
      <c r="G176">
        <f t="shared" si="150"/>
        <v>600</v>
      </c>
      <c r="H176">
        <v>287.10000000000002</v>
      </c>
      <c r="I176">
        <v>604.54725670814503</v>
      </c>
      <c r="J176">
        <v>12.8</v>
      </c>
      <c r="K176">
        <v>676.40459799766495</v>
      </c>
      <c r="L176">
        <f t="shared" si="121"/>
        <v>600</v>
      </c>
      <c r="M176">
        <v>10.4</v>
      </c>
      <c r="N176">
        <f t="shared" si="122"/>
        <v>287.10000000000002</v>
      </c>
      <c r="O176">
        <f t="shared" si="101"/>
        <v>1</v>
      </c>
      <c r="P176">
        <f t="shared" si="123"/>
        <v>0</v>
      </c>
      <c r="Q176">
        <f t="shared" si="102"/>
        <v>0</v>
      </c>
      <c r="R176">
        <f t="shared" si="124"/>
        <v>0</v>
      </c>
      <c r="S176" s="5">
        <f t="shared" si="103"/>
        <v>0</v>
      </c>
      <c r="T176" s="5">
        <f t="shared" si="125"/>
        <v>-0.95541623127830022</v>
      </c>
      <c r="U176" s="5">
        <f t="shared" si="126"/>
        <v>-0.96377568791361901</v>
      </c>
      <c r="V176">
        <v>261.2</v>
      </c>
      <c r="W176" s="11">
        <v>600</v>
      </c>
      <c r="X176" s="11">
        <f t="shared" si="127"/>
        <v>600</v>
      </c>
      <c r="Y176">
        <f t="shared" si="104"/>
        <v>287.10000000000002</v>
      </c>
      <c r="Z176" s="5">
        <f t="shared" si="128"/>
        <v>9.0212469522814462E-2</v>
      </c>
      <c r="AA176" s="5">
        <f t="shared" si="129"/>
        <v>0</v>
      </c>
      <c r="AB176">
        <f t="shared" si="105"/>
        <v>1</v>
      </c>
      <c r="AC176">
        <f t="shared" si="106"/>
        <v>0</v>
      </c>
      <c r="AD176">
        <f t="shared" si="130"/>
        <v>287.10000000000002</v>
      </c>
      <c r="AE176" s="5">
        <f t="shared" si="131"/>
        <v>0</v>
      </c>
      <c r="AF176" s="5">
        <f t="shared" si="132"/>
        <v>0.95541623127830022</v>
      </c>
      <c r="AG176" s="5">
        <f t="shared" si="133"/>
        <v>9.0212469522814462E-2</v>
      </c>
      <c r="AH176" s="5">
        <f t="shared" si="134"/>
        <v>0.96377568791361901</v>
      </c>
      <c r="AI176">
        <f t="shared" si="135"/>
        <v>1</v>
      </c>
      <c r="AJ176">
        <f t="shared" si="136"/>
        <v>0</v>
      </c>
      <c r="AK176">
        <f t="shared" si="137"/>
        <v>0</v>
      </c>
      <c r="AL176">
        <f t="shared" si="138"/>
        <v>0</v>
      </c>
      <c r="AM176">
        <v>60</v>
      </c>
      <c r="AN176">
        <v>491.7</v>
      </c>
      <c r="AO176">
        <v>60</v>
      </c>
      <c r="AP176">
        <v>483.4</v>
      </c>
      <c r="AQ176" s="5">
        <f t="shared" si="107"/>
        <v>-0.71264367816091934</v>
      </c>
      <c r="AR176" s="5">
        <f t="shared" si="108"/>
        <v>-0.6837338906304421</v>
      </c>
      <c r="AS176" t="str">
        <f t="shared" si="139"/>
        <v>Bias</v>
      </c>
      <c r="AT176">
        <f t="shared" si="109"/>
        <v>491.7</v>
      </c>
      <c r="AU176">
        <f t="shared" si="110"/>
        <v>0</v>
      </c>
      <c r="AV176">
        <f t="shared" si="140"/>
        <v>1</v>
      </c>
      <c r="AW176" s="5">
        <f t="shared" si="111"/>
        <v>0.41610738255033553</v>
      </c>
      <c r="AX176" s="5">
        <f t="shared" si="141"/>
        <v>0</v>
      </c>
      <c r="AY176">
        <f t="shared" si="112"/>
        <v>491.7</v>
      </c>
      <c r="AZ176" s="5">
        <f t="shared" si="142"/>
        <v>0</v>
      </c>
      <c r="BA176" s="5">
        <f t="shared" si="113"/>
        <v>0.46878177750660971</v>
      </c>
      <c r="BB176" s="19">
        <v>120</v>
      </c>
      <c r="BC176" s="19">
        <f t="shared" si="143"/>
        <v>180</v>
      </c>
      <c r="BD176">
        <v>496.4</v>
      </c>
      <c r="BE176" s="5">
        <f t="shared" si="144"/>
        <v>9.4681708299758031E-3</v>
      </c>
      <c r="BF176">
        <f t="shared" si="145"/>
        <v>496.4</v>
      </c>
      <c r="BG176">
        <f t="shared" si="146"/>
        <v>0</v>
      </c>
      <c r="BH176">
        <f t="shared" si="114"/>
        <v>0</v>
      </c>
      <c r="BI176">
        <f t="shared" si="115"/>
        <v>0</v>
      </c>
      <c r="BJ176">
        <f t="shared" si="116"/>
        <v>0</v>
      </c>
      <c r="BK176">
        <f t="shared" si="147"/>
        <v>1</v>
      </c>
      <c r="BL176" s="5">
        <f t="shared" si="148"/>
        <v>0.97904915390813863</v>
      </c>
      <c r="BM176" s="5">
        <f t="shared" si="117"/>
        <v>0.42163577759871063</v>
      </c>
      <c r="BN176" s="5">
        <f t="shared" si="118"/>
        <v>0.47381144238517325</v>
      </c>
      <c r="BO176" s="5">
        <f t="shared" si="119"/>
        <v>9.4681708299758031E-3</v>
      </c>
      <c r="BP176" s="5">
        <f t="shared" si="149"/>
        <v>0</v>
      </c>
    </row>
    <row r="177" spans="1:68" hidden="1" x14ac:dyDescent="0.3">
      <c r="A177" t="s">
        <v>52</v>
      </c>
      <c r="B177" t="s">
        <v>217</v>
      </c>
      <c r="C177">
        <v>500</v>
      </c>
      <c r="D177">
        <f t="shared" si="120"/>
        <v>10</v>
      </c>
      <c r="F177">
        <v>604.51138830184902</v>
      </c>
      <c r="G177">
        <f t="shared" si="150"/>
        <v>600</v>
      </c>
      <c r="H177">
        <v>137</v>
      </c>
      <c r="I177">
        <v>604.656574010849</v>
      </c>
      <c r="J177">
        <v>35</v>
      </c>
      <c r="K177">
        <v>662.14601349830605</v>
      </c>
      <c r="L177">
        <f t="shared" si="121"/>
        <v>600</v>
      </c>
      <c r="M177">
        <v>2.6</v>
      </c>
      <c r="N177">
        <f t="shared" si="122"/>
        <v>137</v>
      </c>
      <c r="O177">
        <f t="shared" si="101"/>
        <v>1</v>
      </c>
      <c r="P177">
        <f t="shared" si="123"/>
        <v>0</v>
      </c>
      <c r="Q177">
        <f t="shared" si="102"/>
        <v>0</v>
      </c>
      <c r="R177">
        <f t="shared" si="124"/>
        <v>0</v>
      </c>
      <c r="S177" s="5">
        <f t="shared" si="103"/>
        <v>0</v>
      </c>
      <c r="T177" s="5">
        <f t="shared" si="125"/>
        <v>-0.74452554744525545</v>
      </c>
      <c r="U177" s="5">
        <f t="shared" si="126"/>
        <v>-0.98102189781021898</v>
      </c>
      <c r="V177">
        <v>210.2</v>
      </c>
      <c r="W177" s="11">
        <v>600</v>
      </c>
      <c r="X177" s="11">
        <f t="shared" si="127"/>
        <v>600</v>
      </c>
      <c r="Y177">
        <f t="shared" si="104"/>
        <v>210.2</v>
      </c>
      <c r="Z177" s="5">
        <f t="shared" si="128"/>
        <v>0</v>
      </c>
      <c r="AA177" s="5">
        <f t="shared" si="129"/>
        <v>0.34823977164605135</v>
      </c>
      <c r="AB177">
        <f t="shared" si="105"/>
        <v>0</v>
      </c>
      <c r="AC177">
        <f t="shared" si="106"/>
        <v>1</v>
      </c>
      <c r="AD177">
        <f t="shared" si="130"/>
        <v>210.2</v>
      </c>
      <c r="AE177" s="5">
        <f t="shared" si="131"/>
        <v>0.34823977164605135</v>
      </c>
      <c r="AF177" s="5">
        <f t="shared" si="132"/>
        <v>0.83349191246431964</v>
      </c>
      <c r="AG177" s="5">
        <f t="shared" si="133"/>
        <v>0</v>
      </c>
      <c r="AH177" s="5">
        <f t="shared" si="134"/>
        <v>0.98763082778306377</v>
      </c>
      <c r="AI177">
        <f t="shared" si="135"/>
        <v>0</v>
      </c>
      <c r="AJ177">
        <f t="shared" si="136"/>
        <v>0</v>
      </c>
      <c r="AK177">
        <f t="shared" si="137"/>
        <v>0</v>
      </c>
      <c r="AL177">
        <f t="shared" si="138"/>
        <v>1</v>
      </c>
      <c r="AM177">
        <v>60</v>
      </c>
      <c r="AN177">
        <v>314.89999999999998</v>
      </c>
      <c r="AO177">
        <v>60</v>
      </c>
      <c r="AP177">
        <v>305.60000000000002</v>
      </c>
      <c r="AQ177" s="5">
        <f t="shared" si="107"/>
        <v>-1.2985401459854014</v>
      </c>
      <c r="AR177" s="5">
        <f t="shared" si="108"/>
        <v>-1.2306569343065694</v>
      </c>
      <c r="AS177" t="str">
        <f t="shared" si="139"/>
        <v>Bias</v>
      </c>
      <c r="AT177">
        <f t="shared" si="109"/>
        <v>314.89999999999998</v>
      </c>
      <c r="AU177">
        <f t="shared" si="110"/>
        <v>0</v>
      </c>
      <c r="AV177">
        <f t="shared" si="140"/>
        <v>1</v>
      </c>
      <c r="AW177" s="5">
        <f t="shared" si="111"/>
        <v>0.56494125119085425</v>
      </c>
      <c r="AX177" s="5">
        <f t="shared" si="141"/>
        <v>0</v>
      </c>
      <c r="AY177">
        <f t="shared" si="112"/>
        <v>314.89999999999998</v>
      </c>
      <c r="AZ177" s="5">
        <f t="shared" si="142"/>
        <v>0</v>
      </c>
      <c r="BA177" s="5">
        <f t="shared" si="113"/>
        <v>0.33248650365195298</v>
      </c>
      <c r="BB177" s="19">
        <v>120</v>
      </c>
      <c r="BC177" s="19">
        <f t="shared" si="143"/>
        <v>180</v>
      </c>
      <c r="BD177">
        <v>320.5</v>
      </c>
      <c r="BE177" s="5">
        <f t="shared" si="144"/>
        <v>1.7472698907956389E-2</v>
      </c>
      <c r="BF177">
        <f t="shared" si="145"/>
        <v>320.5</v>
      </c>
      <c r="BG177">
        <f t="shared" si="146"/>
        <v>0</v>
      </c>
      <c r="BH177">
        <f t="shared" si="114"/>
        <v>0</v>
      </c>
      <c r="BI177">
        <f t="shared" si="115"/>
        <v>0</v>
      </c>
      <c r="BJ177">
        <f t="shared" si="116"/>
        <v>0</v>
      </c>
      <c r="BK177">
        <f t="shared" si="147"/>
        <v>1</v>
      </c>
      <c r="BL177" s="5">
        <f t="shared" si="148"/>
        <v>0.99188767550702017</v>
      </c>
      <c r="BM177" s="5">
        <f t="shared" si="117"/>
        <v>0.5725429017160687</v>
      </c>
      <c r="BN177" s="5">
        <f t="shared" si="118"/>
        <v>0.34414976599063968</v>
      </c>
      <c r="BO177" s="5">
        <f t="shared" si="119"/>
        <v>1.7472698907956389E-2</v>
      </c>
      <c r="BP177" s="5">
        <f t="shared" si="149"/>
        <v>0</v>
      </c>
    </row>
    <row r="178" spans="1:68" hidden="1" x14ac:dyDescent="0.3">
      <c r="A178" t="s">
        <v>52</v>
      </c>
      <c r="B178" t="s">
        <v>218</v>
      </c>
      <c r="C178">
        <v>500</v>
      </c>
      <c r="D178">
        <f t="shared" si="120"/>
        <v>2</v>
      </c>
      <c r="F178">
        <v>601.28488421440102</v>
      </c>
      <c r="G178">
        <f t="shared" si="150"/>
        <v>600</v>
      </c>
      <c r="H178">
        <v>87.3</v>
      </c>
      <c r="I178">
        <v>601.18772816657997</v>
      </c>
      <c r="J178">
        <v>77.5</v>
      </c>
      <c r="K178">
        <v>653.78593015670697</v>
      </c>
      <c r="L178">
        <f t="shared" si="121"/>
        <v>600</v>
      </c>
      <c r="M178">
        <v>2.7</v>
      </c>
      <c r="N178">
        <f t="shared" si="122"/>
        <v>87.3</v>
      </c>
      <c r="O178">
        <f t="shared" si="101"/>
        <v>1</v>
      </c>
      <c r="P178">
        <f t="shared" si="123"/>
        <v>0</v>
      </c>
      <c r="Q178">
        <f t="shared" si="102"/>
        <v>0</v>
      </c>
      <c r="R178">
        <f t="shared" si="124"/>
        <v>0</v>
      </c>
      <c r="S178" s="5">
        <f t="shared" si="103"/>
        <v>0</v>
      </c>
      <c r="T178" s="5">
        <f t="shared" si="125"/>
        <v>-0.11225658648339058</v>
      </c>
      <c r="U178" s="5">
        <f t="shared" si="126"/>
        <v>-0.96907216494845361</v>
      </c>
      <c r="V178">
        <v>72.599999999999994</v>
      </c>
      <c r="W178" s="11">
        <v>600</v>
      </c>
      <c r="X178" s="11">
        <f t="shared" si="127"/>
        <v>600</v>
      </c>
      <c r="Y178">
        <f t="shared" si="104"/>
        <v>87.3</v>
      </c>
      <c r="Z178" s="5">
        <f t="shared" si="128"/>
        <v>0.16838487972508595</v>
      </c>
      <c r="AA178" s="5">
        <f t="shared" si="129"/>
        <v>0</v>
      </c>
      <c r="AB178">
        <f t="shared" si="105"/>
        <v>1</v>
      </c>
      <c r="AC178">
        <f t="shared" si="106"/>
        <v>0</v>
      </c>
      <c r="AD178">
        <f t="shared" si="130"/>
        <v>87.3</v>
      </c>
      <c r="AE178" s="5">
        <f t="shared" si="131"/>
        <v>0</v>
      </c>
      <c r="AF178" s="5">
        <f t="shared" si="132"/>
        <v>0.11225658648339058</v>
      </c>
      <c r="AG178" s="5">
        <f t="shared" si="133"/>
        <v>0.16838487972508595</v>
      </c>
      <c r="AH178" s="5">
        <f t="shared" si="134"/>
        <v>0.96907216494845361</v>
      </c>
      <c r="AI178">
        <f t="shared" si="135"/>
        <v>1</v>
      </c>
      <c r="AJ178">
        <f t="shared" si="136"/>
        <v>0</v>
      </c>
      <c r="AK178">
        <f t="shared" si="137"/>
        <v>0</v>
      </c>
      <c r="AL178">
        <f t="shared" si="138"/>
        <v>0</v>
      </c>
      <c r="AM178">
        <v>60</v>
      </c>
      <c r="AN178">
        <v>83.4</v>
      </c>
      <c r="AO178">
        <v>60</v>
      </c>
      <c r="AP178">
        <v>83.1</v>
      </c>
      <c r="AQ178" s="5">
        <f t="shared" si="107"/>
        <v>4.4673539518900247E-2</v>
      </c>
      <c r="AR178" s="5">
        <f t="shared" si="108"/>
        <v>4.8109965635738869E-2</v>
      </c>
      <c r="AS178" t="str">
        <f t="shared" si="139"/>
        <v>Bias</v>
      </c>
      <c r="AT178">
        <f t="shared" si="109"/>
        <v>87.3</v>
      </c>
      <c r="AU178">
        <f t="shared" si="110"/>
        <v>1</v>
      </c>
      <c r="AV178">
        <f t="shared" si="140"/>
        <v>0</v>
      </c>
      <c r="AW178" s="5">
        <f t="shared" si="111"/>
        <v>0</v>
      </c>
      <c r="AX178" s="5">
        <f t="shared" si="141"/>
        <v>4.4673539518900247E-2</v>
      </c>
      <c r="AY178">
        <f t="shared" si="112"/>
        <v>83.4</v>
      </c>
      <c r="AZ178" s="5">
        <f t="shared" si="142"/>
        <v>0</v>
      </c>
      <c r="BA178" s="5">
        <f t="shared" si="113"/>
        <v>0.12949640287769798</v>
      </c>
      <c r="BB178" s="19">
        <v>120</v>
      </c>
      <c r="BC178" s="19">
        <f t="shared" si="143"/>
        <v>180</v>
      </c>
      <c r="BD178">
        <v>87.3</v>
      </c>
      <c r="BE178" s="5">
        <f t="shared" si="144"/>
        <v>4.4673539518900247E-2</v>
      </c>
      <c r="BF178">
        <f t="shared" si="145"/>
        <v>87.3</v>
      </c>
      <c r="BG178">
        <f t="shared" si="146"/>
        <v>0</v>
      </c>
      <c r="BH178">
        <f t="shared" si="114"/>
        <v>1</v>
      </c>
      <c r="BI178">
        <f t="shared" si="115"/>
        <v>0</v>
      </c>
      <c r="BJ178">
        <f t="shared" si="116"/>
        <v>0</v>
      </c>
      <c r="BK178">
        <f t="shared" si="147"/>
        <v>1</v>
      </c>
      <c r="BL178" s="5">
        <f t="shared" si="148"/>
        <v>0.96907216494845361</v>
      </c>
      <c r="BM178" s="5">
        <f t="shared" si="117"/>
        <v>0</v>
      </c>
      <c r="BN178" s="5">
        <f t="shared" si="118"/>
        <v>0.16838487972508595</v>
      </c>
      <c r="BO178" s="5">
        <f t="shared" si="119"/>
        <v>4.4673539518900247E-2</v>
      </c>
      <c r="BP178" s="5">
        <f t="shared" si="149"/>
        <v>0</v>
      </c>
    </row>
    <row r="179" spans="1:68" hidden="1" x14ac:dyDescent="0.3">
      <c r="A179" t="s">
        <v>52</v>
      </c>
      <c r="B179" t="s">
        <v>219</v>
      </c>
      <c r="C179">
        <v>500</v>
      </c>
      <c r="D179">
        <f t="shared" si="120"/>
        <v>2</v>
      </c>
      <c r="F179">
        <v>601.17483878135602</v>
      </c>
      <c r="G179">
        <f t="shared" si="150"/>
        <v>600</v>
      </c>
      <c r="H179">
        <v>37.299999999999997</v>
      </c>
      <c r="I179">
        <v>601.275639295578</v>
      </c>
      <c r="J179">
        <v>47.5</v>
      </c>
      <c r="K179">
        <v>656.40051007270802</v>
      </c>
      <c r="L179">
        <f t="shared" si="121"/>
        <v>600</v>
      </c>
      <c r="M179">
        <v>1.3</v>
      </c>
      <c r="N179">
        <f t="shared" si="122"/>
        <v>47.5</v>
      </c>
      <c r="O179">
        <f t="shared" si="101"/>
        <v>0</v>
      </c>
      <c r="P179">
        <f t="shared" si="123"/>
        <v>1</v>
      </c>
      <c r="Q179">
        <f t="shared" si="102"/>
        <v>0</v>
      </c>
      <c r="R179">
        <f t="shared" si="124"/>
        <v>0</v>
      </c>
      <c r="S179" s="5">
        <f t="shared" si="103"/>
        <v>-0.21473684210526323</v>
      </c>
      <c r="T179" s="5">
        <f t="shared" si="125"/>
        <v>0</v>
      </c>
      <c r="U179" s="5">
        <f t="shared" si="126"/>
        <v>-0.97263157894736851</v>
      </c>
      <c r="V179">
        <v>54.1</v>
      </c>
      <c r="W179" s="11">
        <v>600</v>
      </c>
      <c r="X179" s="11">
        <f t="shared" si="127"/>
        <v>600</v>
      </c>
      <c r="Y179">
        <f t="shared" si="104"/>
        <v>54.1</v>
      </c>
      <c r="Z179" s="5">
        <f t="shared" si="128"/>
        <v>0</v>
      </c>
      <c r="AA179" s="5">
        <f t="shared" si="129"/>
        <v>0.3105360443622921</v>
      </c>
      <c r="AB179">
        <f t="shared" si="105"/>
        <v>0</v>
      </c>
      <c r="AC179">
        <f t="shared" si="106"/>
        <v>1</v>
      </c>
      <c r="AD179">
        <f t="shared" si="130"/>
        <v>54.1</v>
      </c>
      <c r="AE179" s="5">
        <f t="shared" si="131"/>
        <v>0.3105360443622921</v>
      </c>
      <c r="AF179" s="5">
        <f t="shared" si="132"/>
        <v>0.12199630314232904</v>
      </c>
      <c r="AG179" s="5">
        <f t="shared" si="133"/>
        <v>0</v>
      </c>
      <c r="AH179" s="5">
        <f t="shared" si="134"/>
        <v>0.97597042513863219</v>
      </c>
      <c r="AI179">
        <f t="shared" si="135"/>
        <v>0</v>
      </c>
      <c r="AJ179">
        <f t="shared" si="136"/>
        <v>0</v>
      </c>
      <c r="AK179">
        <f t="shared" si="137"/>
        <v>0</v>
      </c>
      <c r="AL179">
        <f t="shared" si="138"/>
        <v>1</v>
      </c>
      <c r="AM179">
        <v>60</v>
      </c>
      <c r="AN179">
        <v>46</v>
      </c>
      <c r="AO179">
        <v>60</v>
      </c>
      <c r="AP179">
        <v>45.5</v>
      </c>
      <c r="AQ179" s="5">
        <f t="shared" si="107"/>
        <v>3.1578947368421054E-2</v>
      </c>
      <c r="AR179" s="5">
        <f t="shared" si="108"/>
        <v>4.2105263157894736E-2</v>
      </c>
      <c r="AS179" t="str">
        <f t="shared" si="139"/>
        <v>Bias</v>
      </c>
      <c r="AT179">
        <f t="shared" si="109"/>
        <v>46</v>
      </c>
      <c r="AU179">
        <f t="shared" si="110"/>
        <v>0</v>
      </c>
      <c r="AV179">
        <f t="shared" si="140"/>
        <v>1</v>
      </c>
      <c r="AW179" s="5">
        <f t="shared" si="111"/>
        <v>0.18913043478260877</v>
      </c>
      <c r="AX179" s="5">
        <f t="shared" si="141"/>
        <v>0</v>
      </c>
      <c r="AY179">
        <f t="shared" si="112"/>
        <v>54.1</v>
      </c>
      <c r="AZ179" s="5">
        <f t="shared" si="142"/>
        <v>0.14972273567467656</v>
      </c>
      <c r="BA179" s="5">
        <f t="shared" si="113"/>
        <v>0</v>
      </c>
      <c r="BB179" s="19">
        <v>120</v>
      </c>
      <c r="BC179" s="19">
        <f t="shared" si="143"/>
        <v>180</v>
      </c>
      <c r="BD179">
        <v>47.8</v>
      </c>
      <c r="BE179" s="5">
        <f t="shared" si="144"/>
        <v>3.7656903765690322E-2</v>
      </c>
      <c r="BF179">
        <f t="shared" si="145"/>
        <v>54.1</v>
      </c>
      <c r="BG179">
        <f t="shared" si="146"/>
        <v>0</v>
      </c>
      <c r="BH179">
        <f t="shared" si="114"/>
        <v>0</v>
      </c>
      <c r="BI179">
        <f t="shared" si="115"/>
        <v>1</v>
      </c>
      <c r="BJ179">
        <f t="shared" si="116"/>
        <v>0</v>
      </c>
      <c r="BK179">
        <f t="shared" si="147"/>
        <v>0</v>
      </c>
      <c r="BL179" s="5">
        <f t="shared" si="148"/>
        <v>0.97597042513863219</v>
      </c>
      <c r="BM179" s="5">
        <f t="shared" si="117"/>
        <v>0.3105360443622921</v>
      </c>
      <c r="BN179" s="5">
        <f t="shared" si="118"/>
        <v>0</v>
      </c>
      <c r="BO179" s="5">
        <f t="shared" si="119"/>
        <v>0.14972273567467656</v>
      </c>
      <c r="BP179" s="5">
        <f t="shared" si="149"/>
        <v>0.11645101663585959</v>
      </c>
    </row>
    <row r="180" spans="1:68" hidden="1" x14ac:dyDescent="0.3">
      <c r="A180" t="s">
        <v>52</v>
      </c>
      <c r="B180" t="s">
        <v>220</v>
      </c>
      <c r="C180">
        <v>500</v>
      </c>
      <c r="D180">
        <f t="shared" si="120"/>
        <v>5</v>
      </c>
      <c r="F180">
        <v>602.58530545234601</v>
      </c>
      <c r="G180">
        <f t="shared" si="150"/>
        <v>600</v>
      </c>
      <c r="H180">
        <v>93.8</v>
      </c>
      <c r="I180">
        <v>602.32733988761902</v>
      </c>
      <c r="J180">
        <v>71.400000000000006</v>
      </c>
      <c r="K180">
        <v>660.32048416137695</v>
      </c>
      <c r="L180">
        <f t="shared" si="121"/>
        <v>600</v>
      </c>
      <c r="M180">
        <v>2.2999999999999998</v>
      </c>
      <c r="N180">
        <f t="shared" si="122"/>
        <v>93.8</v>
      </c>
      <c r="O180">
        <f t="shared" si="101"/>
        <v>1</v>
      </c>
      <c r="P180">
        <f t="shared" si="123"/>
        <v>0</v>
      </c>
      <c r="Q180">
        <f t="shared" si="102"/>
        <v>0</v>
      </c>
      <c r="R180">
        <f t="shared" si="124"/>
        <v>0</v>
      </c>
      <c r="S180" s="5">
        <f t="shared" si="103"/>
        <v>0</v>
      </c>
      <c r="T180" s="5">
        <f t="shared" si="125"/>
        <v>-0.23880597014925364</v>
      </c>
      <c r="U180" s="5">
        <f t="shared" si="126"/>
        <v>-0.97547974413646055</v>
      </c>
      <c r="V180">
        <v>187.2</v>
      </c>
      <c r="W180" s="11">
        <v>600</v>
      </c>
      <c r="X180" s="11">
        <f t="shared" si="127"/>
        <v>600</v>
      </c>
      <c r="Y180">
        <f t="shared" si="104"/>
        <v>187.2</v>
      </c>
      <c r="Z180" s="5">
        <f t="shared" si="128"/>
        <v>0</v>
      </c>
      <c r="AA180" s="5">
        <f t="shared" si="129"/>
        <v>0.49893162393162394</v>
      </c>
      <c r="AB180">
        <f t="shared" si="105"/>
        <v>0</v>
      </c>
      <c r="AC180">
        <f t="shared" si="106"/>
        <v>1</v>
      </c>
      <c r="AD180">
        <f t="shared" si="130"/>
        <v>187.2</v>
      </c>
      <c r="AE180" s="5">
        <f t="shared" si="131"/>
        <v>0.49893162393162394</v>
      </c>
      <c r="AF180" s="5">
        <f t="shared" si="132"/>
        <v>0.6185897435897435</v>
      </c>
      <c r="AG180" s="5">
        <f t="shared" si="133"/>
        <v>0</v>
      </c>
      <c r="AH180" s="5">
        <f t="shared" si="134"/>
        <v>0.98771367521367515</v>
      </c>
      <c r="AI180">
        <f t="shared" si="135"/>
        <v>0</v>
      </c>
      <c r="AJ180">
        <f t="shared" si="136"/>
        <v>0</v>
      </c>
      <c r="AK180">
        <f t="shared" si="137"/>
        <v>0</v>
      </c>
      <c r="AL180">
        <f t="shared" si="138"/>
        <v>1</v>
      </c>
      <c r="AM180">
        <v>60</v>
      </c>
      <c r="AN180">
        <v>234.7</v>
      </c>
      <c r="AO180">
        <v>60</v>
      </c>
      <c r="AP180">
        <v>239.1</v>
      </c>
      <c r="AQ180" s="5">
        <f t="shared" si="107"/>
        <v>-1.5021321961620466</v>
      </c>
      <c r="AR180" s="5">
        <f t="shared" si="108"/>
        <v>-1.5490405117270791</v>
      </c>
      <c r="AS180" t="str">
        <f t="shared" si="139"/>
        <v>BiasByGroup</v>
      </c>
      <c r="AT180">
        <f t="shared" si="109"/>
        <v>234.7</v>
      </c>
      <c r="AU180">
        <f t="shared" si="110"/>
        <v>0</v>
      </c>
      <c r="AV180">
        <f t="shared" si="140"/>
        <v>1</v>
      </c>
      <c r="AW180" s="5">
        <f t="shared" si="111"/>
        <v>0.60034086067319981</v>
      </c>
      <c r="AX180" s="5">
        <f t="shared" si="141"/>
        <v>0</v>
      </c>
      <c r="AY180">
        <f t="shared" si="112"/>
        <v>234.7</v>
      </c>
      <c r="AZ180" s="5">
        <f t="shared" si="142"/>
        <v>0</v>
      </c>
      <c r="BA180" s="5">
        <f t="shared" si="113"/>
        <v>0.2023860247123988</v>
      </c>
      <c r="BB180" s="19">
        <v>120</v>
      </c>
      <c r="BC180" s="19">
        <f t="shared" si="143"/>
        <v>180</v>
      </c>
      <c r="BD180">
        <v>237.7</v>
      </c>
      <c r="BE180" s="5">
        <f t="shared" si="144"/>
        <v>1.2620950778291964E-2</v>
      </c>
      <c r="BF180">
        <f t="shared" si="145"/>
        <v>237.7</v>
      </c>
      <c r="BG180">
        <f t="shared" si="146"/>
        <v>0</v>
      </c>
      <c r="BH180">
        <f t="shared" si="114"/>
        <v>0</v>
      </c>
      <c r="BI180">
        <f t="shared" si="115"/>
        <v>0</v>
      </c>
      <c r="BJ180">
        <f t="shared" si="116"/>
        <v>0</v>
      </c>
      <c r="BK180">
        <f t="shared" si="147"/>
        <v>1</v>
      </c>
      <c r="BL180" s="5">
        <f t="shared" si="148"/>
        <v>0.99032393773664273</v>
      </c>
      <c r="BM180" s="5">
        <f t="shared" si="117"/>
        <v>0.6053849389987378</v>
      </c>
      <c r="BN180" s="5">
        <f t="shared" si="118"/>
        <v>0.21245267143458141</v>
      </c>
      <c r="BO180" s="5">
        <f t="shared" si="119"/>
        <v>1.2620950778291964E-2</v>
      </c>
      <c r="BP180" s="5">
        <f t="shared" si="149"/>
        <v>0</v>
      </c>
    </row>
    <row r="181" spans="1:68" hidden="1" x14ac:dyDescent="0.3">
      <c r="A181" t="s">
        <v>52</v>
      </c>
      <c r="B181" t="s">
        <v>221</v>
      </c>
      <c r="C181">
        <v>500</v>
      </c>
      <c r="D181">
        <f t="shared" si="120"/>
        <v>5</v>
      </c>
      <c r="F181">
        <v>602.58942055702198</v>
      </c>
      <c r="G181">
        <f t="shared" si="150"/>
        <v>600</v>
      </c>
      <c r="H181">
        <v>64</v>
      </c>
      <c r="I181">
        <v>602.46484351158097</v>
      </c>
      <c r="J181">
        <v>6.3</v>
      </c>
      <c r="K181">
        <v>657.62041282653797</v>
      </c>
      <c r="L181">
        <f t="shared" si="121"/>
        <v>600</v>
      </c>
      <c r="M181">
        <v>1.9</v>
      </c>
      <c r="N181">
        <f t="shared" si="122"/>
        <v>64</v>
      </c>
      <c r="O181">
        <f t="shared" si="101"/>
        <v>1</v>
      </c>
      <c r="P181">
        <f t="shared" si="123"/>
        <v>0</v>
      </c>
      <c r="Q181">
        <f t="shared" si="102"/>
        <v>0</v>
      </c>
      <c r="R181">
        <f t="shared" si="124"/>
        <v>0</v>
      </c>
      <c r="S181" s="5">
        <f t="shared" si="103"/>
        <v>0</v>
      </c>
      <c r="T181" s="5">
        <f t="shared" si="125"/>
        <v>-0.90156250000000004</v>
      </c>
      <c r="U181" s="5">
        <f t="shared" si="126"/>
        <v>-0.97031250000000002</v>
      </c>
      <c r="V181">
        <v>86</v>
      </c>
      <c r="W181" s="11">
        <v>600</v>
      </c>
      <c r="X181" s="11">
        <f t="shared" si="127"/>
        <v>600</v>
      </c>
      <c r="Y181">
        <f t="shared" si="104"/>
        <v>86</v>
      </c>
      <c r="Z181" s="5">
        <f t="shared" si="128"/>
        <v>0</v>
      </c>
      <c r="AA181" s="5">
        <f t="shared" si="129"/>
        <v>0.2558139534883721</v>
      </c>
      <c r="AB181">
        <f t="shared" si="105"/>
        <v>0</v>
      </c>
      <c r="AC181">
        <f t="shared" si="106"/>
        <v>1</v>
      </c>
      <c r="AD181">
        <f t="shared" si="130"/>
        <v>86</v>
      </c>
      <c r="AE181" s="5">
        <f t="shared" si="131"/>
        <v>0.2558139534883721</v>
      </c>
      <c r="AF181" s="5">
        <f t="shared" si="132"/>
        <v>0.92674418604651165</v>
      </c>
      <c r="AG181" s="5">
        <f t="shared" si="133"/>
        <v>0</v>
      </c>
      <c r="AH181" s="5">
        <f t="shared" si="134"/>
        <v>0.97790697674418603</v>
      </c>
      <c r="AI181">
        <f t="shared" si="135"/>
        <v>0</v>
      </c>
      <c r="AJ181">
        <f t="shared" si="136"/>
        <v>0</v>
      </c>
      <c r="AK181">
        <f t="shared" si="137"/>
        <v>0</v>
      </c>
      <c r="AL181">
        <f t="shared" si="138"/>
        <v>1</v>
      </c>
      <c r="AM181">
        <v>60</v>
      </c>
      <c r="AN181">
        <v>145.6</v>
      </c>
      <c r="AO181">
        <v>60</v>
      </c>
      <c r="AP181">
        <v>148.6</v>
      </c>
      <c r="AQ181" s="5">
        <f t="shared" si="107"/>
        <v>-1.2749999999999999</v>
      </c>
      <c r="AR181" s="5">
        <f t="shared" si="108"/>
        <v>-1.3218749999999999</v>
      </c>
      <c r="AS181" t="str">
        <f t="shared" si="139"/>
        <v>BiasByGroup</v>
      </c>
      <c r="AT181">
        <f t="shared" si="109"/>
        <v>145.6</v>
      </c>
      <c r="AU181">
        <f t="shared" si="110"/>
        <v>0</v>
      </c>
      <c r="AV181">
        <f t="shared" si="140"/>
        <v>1</v>
      </c>
      <c r="AW181" s="5">
        <f t="shared" si="111"/>
        <v>0.56043956043956045</v>
      </c>
      <c r="AX181" s="5">
        <f t="shared" si="141"/>
        <v>0</v>
      </c>
      <c r="AY181">
        <f t="shared" si="112"/>
        <v>145.6</v>
      </c>
      <c r="AZ181" s="5">
        <f t="shared" si="142"/>
        <v>0</v>
      </c>
      <c r="BA181" s="5">
        <f t="shared" si="113"/>
        <v>0.40934065934065933</v>
      </c>
      <c r="BB181" s="19">
        <v>120</v>
      </c>
      <c r="BC181" s="19">
        <f t="shared" si="143"/>
        <v>180</v>
      </c>
      <c r="BD181">
        <v>147.80000000000001</v>
      </c>
      <c r="BE181" s="5">
        <f t="shared" si="144"/>
        <v>1.4884979702300519E-2</v>
      </c>
      <c r="BF181">
        <f t="shared" si="145"/>
        <v>147.80000000000001</v>
      </c>
      <c r="BG181">
        <f t="shared" si="146"/>
        <v>0</v>
      </c>
      <c r="BH181">
        <f t="shared" si="114"/>
        <v>0</v>
      </c>
      <c r="BI181">
        <f t="shared" si="115"/>
        <v>0</v>
      </c>
      <c r="BJ181">
        <f t="shared" si="116"/>
        <v>0</v>
      </c>
      <c r="BK181">
        <f t="shared" si="147"/>
        <v>1</v>
      </c>
      <c r="BL181" s="5">
        <f t="shared" si="148"/>
        <v>0.98714479025710411</v>
      </c>
      <c r="BM181" s="5">
        <f t="shared" si="117"/>
        <v>0.56698240866035188</v>
      </c>
      <c r="BN181" s="5">
        <f t="shared" si="118"/>
        <v>0.41813261163734783</v>
      </c>
      <c r="BO181" s="5">
        <f t="shared" si="119"/>
        <v>1.4884979702300519E-2</v>
      </c>
      <c r="BP181" s="5">
        <f t="shared" si="149"/>
        <v>0</v>
      </c>
    </row>
    <row r="182" spans="1:68" x14ac:dyDescent="0.3">
      <c r="A182" t="s">
        <v>53</v>
      </c>
      <c r="B182" t="s">
        <v>22</v>
      </c>
      <c r="C182">
        <v>500</v>
      </c>
      <c r="D182">
        <f t="shared" si="120"/>
        <v>2</v>
      </c>
      <c r="E182" t="s">
        <v>321</v>
      </c>
      <c r="F182">
        <v>226.31904959678599</v>
      </c>
      <c r="G182">
        <f t="shared" si="150"/>
        <v>226.31904959678599</v>
      </c>
      <c r="H182">
        <v>14</v>
      </c>
      <c r="I182">
        <v>601.12560129165604</v>
      </c>
      <c r="J182">
        <v>13</v>
      </c>
      <c r="K182">
        <v>11.628816604614199</v>
      </c>
      <c r="L182">
        <f t="shared" si="121"/>
        <v>11.628816604614199</v>
      </c>
      <c r="M182">
        <v>14</v>
      </c>
      <c r="N182">
        <f t="shared" si="122"/>
        <v>14</v>
      </c>
      <c r="O182">
        <f t="shared" si="101"/>
        <v>1</v>
      </c>
      <c r="P182">
        <f t="shared" si="123"/>
        <v>0</v>
      </c>
      <c r="Q182">
        <f t="shared" si="102"/>
        <v>1</v>
      </c>
      <c r="R182">
        <f t="shared" si="124"/>
        <v>0</v>
      </c>
      <c r="S182" s="5">
        <f t="shared" si="103"/>
        <v>0</v>
      </c>
      <c r="T182" s="5">
        <f t="shared" si="125"/>
        <v>-7.1428571428571425E-2</v>
      </c>
      <c r="U182" s="5">
        <f t="shared" si="126"/>
        <v>0</v>
      </c>
      <c r="V182">
        <v>13</v>
      </c>
      <c r="W182" s="11">
        <v>171.37046217918299</v>
      </c>
      <c r="X182" s="11">
        <f t="shared" si="127"/>
        <v>171.37046217918299</v>
      </c>
      <c r="Y182">
        <f t="shared" si="104"/>
        <v>14</v>
      </c>
      <c r="Z182" s="5">
        <f t="shared" si="128"/>
        <v>7.1428571428571425E-2</v>
      </c>
      <c r="AA182" s="5">
        <f t="shared" si="129"/>
        <v>0</v>
      </c>
      <c r="AB182">
        <f t="shared" si="105"/>
        <v>1</v>
      </c>
      <c r="AC182">
        <f t="shared" si="106"/>
        <v>0</v>
      </c>
      <c r="AD182">
        <f t="shared" si="130"/>
        <v>14</v>
      </c>
      <c r="AE182" s="5">
        <f t="shared" si="131"/>
        <v>0</v>
      </c>
      <c r="AF182" s="5">
        <f t="shared" si="132"/>
        <v>7.1428571428571425E-2</v>
      </c>
      <c r="AG182" s="5">
        <f t="shared" si="133"/>
        <v>7.1428571428571425E-2</v>
      </c>
      <c r="AH182" s="5">
        <f t="shared" si="134"/>
        <v>0</v>
      </c>
      <c r="AI182">
        <f t="shared" si="135"/>
        <v>1</v>
      </c>
      <c r="AJ182">
        <f t="shared" si="136"/>
        <v>0</v>
      </c>
      <c r="AK182">
        <f t="shared" si="137"/>
        <v>1</v>
      </c>
      <c r="AL182">
        <f t="shared" si="138"/>
        <v>0</v>
      </c>
      <c r="AM182">
        <v>60</v>
      </c>
      <c r="AN182">
        <v>13</v>
      </c>
      <c r="AO182">
        <v>60</v>
      </c>
      <c r="AP182">
        <v>13</v>
      </c>
      <c r="AQ182" s="5">
        <f t="shared" si="107"/>
        <v>7.1428571428571425E-2</v>
      </c>
      <c r="AR182" s="5">
        <f t="shared" si="108"/>
        <v>7.1428571428571425E-2</v>
      </c>
      <c r="AS182" t="str">
        <f t="shared" si="139"/>
        <v>Igual</v>
      </c>
      <c r="AT182">
        <f t="shared" si="109"/>
        <v>14</v>
      </c>
      <c r="AU182">
        <f t="shared" si="110"/>
        <v>1</v>
      </c>
      <c r="AV182">
        <f t="shared" si="140"/>
        <v>0</v>
      </c>
      <c r="AW182" s="5">
        <f t="shared" si="111"/>
        <v>0</v>
      </c>
      <c r="AX182" s="5">
        <f t="shared" si="141"/>
        <v>7.1428571428571425E-2</v>
      </c>
      <c r="AY182">
        <f t="shared" si="112"/>
        <v>13</v>
      </c>
      <c r="AZ182" s="5">
        <f t="shared" si="142"/>
        <v>0</v>
      </c>
      <c r="BA182" s="5">
        <f t="shared" si="113"/>
        <v>0</v>
      </c>
      <c r="BB182" s="19">
        <v>3</v>
      </c>
      <c r="BC182" s="19">
        <f t="shared" si="143"/>
        <v>63</v>
      </c>
      <c r="BD182">
        <v>14</v>
      </c>
      <c r="BE182" s="5">
        <f t="shared" si="144"/>
        <v>7.1428571428571425E-2</v>
      </c>
      <c r="BF182">
        <f t="shared" si="145"/>
        <v>14</v>
      </c>
      <c r="BG182">
        <f t="shared" si="146"/>
        <v>1</v>
      </c>
      <c r="BH182">
        <f t="shared" si="114"/>
        <v>1</v>
      </c>
      <c r="BI182">
        <f t="shared" si="115"/>
        <v>0</v>
      </c>
      <c r="BJ182">
        <f t="shared" si="116"/>
        <v>0</v>
      </c>
      <c r="BK182">
        <f t="shared" si="147"/>
        <v>1</v>
      </c>
      <c r="BL182" s="5">
        <f t="shared" si="148"/>
        <v>0</v>
      </c>
      <c r="BM182" s="5">
        <f t="shared" si="117"/>
        <v>0</v>
      </c>
      <c r="BN182" s="5">
        <f t="shared" si="118"/>
        <v>7.1428571428571425E-2</v>
      </c>
      <c r="BO182" s="5">
        <f t="shared" si="119"/>
        <v>7.1428571428571425E-2</v>
      </c>
      <c r="BP182" s="5">
        <f t="shared" si="149"/>
        <v>0</v>
      </c>
    </row>
    <row r="183" spans="1:68" x14ac:dyDescent="0.3">
      <c r="A183" t="s">
        <v>53</v>
      </c>
      <c r="B183" t="s">
        <v>23</v>
      </c>
      <c r="C183">
        <v>500</v>
      </c>
      <c r="D183">
        <f t="shared" si="120"/>
        <v>2</v>
      </c>
      <c r="E183" t="s">
        <v>321</v>
      </c>
      <c r="F183">
        <v>287.78286170959399</v>
      </c>
      <c r="G183">
        <f t="shared" si="150"/>
        <v>287.78286170959399</v>
      </c>
      <c r="H183">
        <v>11</v>
      </c>
      <c r="I183">
        <v>601.15949583053498</v>
      </c>
      <c r="J183">
        <v>9</v>
      </c>
      <c r="K183">
        <v>8.4398860931396396</v>
      </c>
      <c r="L183">
        <f t="shared" si="121"/>
        <v>8.4398860931396396</v>
      </c>
      <c r="M183">
        <v>11</v>
      </c>
      <c r="N183">
        <f t="shared" si="122"/>
        <v>11</v>
      </c>
      <c r="O183">
        <f t="shared" si="101"/>
        <v>1</v>
      </c>
      <c r="P183">
        <f t="shared" si="123"/>
        <v>0</v>
      </c>
      <c r="Q183">
        <f t="shared" si="102"/>
        <v>1</v>
      </c>
      <c r="R183">
        <f t="shared" si="124"/>
        <v>0</v>
      </c>
      <c r="S183" s="5">
        <f t="shared" si="103"/>
        <v>0</v>
      </c>
      <c r="T183" s="5">
        <f t="shared" si="125"/>
        <v>-0.18181818181818182</v>
      </c>
      <c r="U183" s="5">
        <f t="shared" si="126"/>
        <v>0</v>
      </c>
      <c r="V183">
        <v>10</v>
      </c>
      <c r="W183" s="11">
        <v>257.86910676956097</v>
      </c>
      <c r="X183" s="11">
        <f t="shared" si="127"/>
        <v>257.86910676956097</v>
      </c>
      <c r="Y183">
        <f t="shared" si="104"/>
        <v>11</v>
      </c>
      <c r="Z183" s="5">
        <f t="shared" si="128"/>
        <v>9.0909090909090912E-2</v>
      </c>
      <c r="AA183" s="5">
        <f t="shared" si="129"/>
        <v>0</v>
      </c>
      <c r="AB183">
        <f t="shared" si="105"/>
        <v>1</v>
      </c>
      <c r="AC183">
        <f t="shared" si="106"/>
        <v>0</v>
      </c>
      <c r="AD183">
        <f t="shared" si="130"/>
        <v>11</v>
      </c>
      <c r="AE183" s="5">
        <f t="shared" si="131"/>
        <v>0</v>
      </c>
      <c r="AF183" s="5">
        <f t="shared" si="132"/>
        <v>0.18181818181818182</v>
      </c>
      <c r="AG183" s="5">
        <f t="shared" si="133"/>
        <v>9.0909090909090912E-2</v>
      </c>
      <c r="AH183" s="5">
        <f t="shared" si="134"/>
        <v>0</v>
      </c>
      <c r="AI183">
        <f t="shared" si="135"/>
        <v>1</v>
      </c>
      <c r="AJ183">
        <f t="shared" si="136"/>
        <v>0</v>
      </c>
      <c r="AK183">
        <f t="shared" si="137"/>
        <v>1</v>
      </c>
      <c r="AL183">
        <f t="shared" si="138"/>
        <v>0</v>
      </c>
      <c r="AM183">
        <v>60</v>
      </c>
      <c r="AN183">
        <v>10</v>
      </c>
      <c r="AO183">
        <v>60</v>
      </c>
      <c r="AP183">
        <v>10</v>
      </c>
      <c r="AQ183" s="5">
        <f t="shared" si="107"/>
        <v>9.0909090909090912E-2</v>
      </c>
      <c r="AR183" s="5">
        <f t="shared" si="108"/>
        <v>9.0909090909090912E-2</v>
      </c>
      <c r="AS183" t="str">
        <f t="shared" si="139"/>
        <v>Igual</v>
      </c>
      <c r="AT183">
        <f t="shared" si="109"/>
        <v>11</v>
      </c>
      <c r="AU183">
        <f t="shared" si="110"/>
        <v>1</v>
      </c>
      <c r="AV183">
        <f t="shared" si="140"/>
        <v>0</v>
      </c>
      <c r="AW183" s="5">
        <f t="shared" si="111"/>
        <v>0</v>
      </c>
      <c r="AX183" s="5">
        <f t="shared" si="141"/>
        <v>9.0909090909090912E-2</v>
      </c>
      <c r="AY183">
        <f t="shared" si="112"/>
        <v>10</v>
      </c>
      <c r="AZ183" s="5">
        <f t="shared" si="142"/>
        <v>0</v>
      </c>
      <c r="BA183" s="5">
        <f t="shared" si="113"/>
        <v>0</v>
      </c>
      <c r="BB183" s="19">
        <v>3</v>
      </c>
      <c r="BC183" s="19">
        <f t="shared" si="143"/>
        <v>63</v>
      </c>
      <c r="BD183">
        <v>11</v>
      </c>
      <c r="BE183" s="5">
        <f t="shared" si="144"/>
        <v>9.0909090909090912E-2</v>
      </c>
      <c r="BF183">
        <f t="shared" si="145"/>
        <v>11</v>
      </c>
      <c r="BG183">
        <f t="shared" si="146"/>
        <v>1</v>
      </c>
      <c r="BH183">
        <f t="shared" si="114"/>
        <v>1</v>
      </c>
      <c r="BI183">
        <f t="shared" si="115"/>
        <v>0</v>
      </c>
      <c r="BJ183">
        <f t="shared" si="116"/>
        <v>0</v>
      </c>
      <c r="BK183">
        <f t="shared" si="147"/>
        <v>1</v>
      </c>
      <c r="BL183" s="5">
        <f t="shared" si="148"/>
        <v>0</v>
      </c>
      <c r="BM183" s="5">
        <f t="shared" si="117"/>
        <v>0</v>
      </c>
      <c r="BN183" s="5">
        <f t="shared" si="118"/>
        <v>9.0909090909090912E-2</v>
      </c>
      <c r="BO183" s="5">
        <f t="shared" si="119"/>
        <v>9.0909090909090912E-2</v>
      </c>
      <c r="BP183" s="5">
        <f t="shared" si="149"/>
        <v>0</v>
      </c>
    </row>
    <row r="184" spans="1:68" x14ac:dyDescent="0.3">
      <c r="A184" t="s">
        <v>53</v>
      </c>
      <c r="B184" t="s">
        <v>24</v>
      </c>
      <c r="C184">
        <v>500</v>
      </c>
      <c r="D184">
        <f t="shared" si="120"/>
        <v>5</v>
      </c>
      <c r="E184" t="s">
        <v>321</v>
      </c>
      <c r="F184">
        <v>602.70307374000504</v>
      </c>
      <c r="G184">
        <f t="shared" si="150"/>
        <v>600</v>
      </c>
      <c r="H184">
        <v>21</v>
      </c>
      <c r="I184">
        <v>602.38653612136795</v>
      </c>
      <c r="J184">
        <v>15</v>
      </c>
      <c r="K184">
        <v>289.54302835464398</v>
      </c>
      <c r="L184">
        <f t="shared" si="121"/>
        <v>289.54302835464398</v>
      </c>
      <c r="M184">
        <v>22</v>
      </c>
      <c r="N184">
        <f t="shared" si="122"/>
        <v>22</v>
      </c>
      <c r="O184">
        <f t="shared" si="101"/>
        <v>0</v>
      </c>
      <c r="P184">
        <f t="shared" si="123"/>
        <v>0</v>
      </c>
      <c r="Q184">
        <f t="shared" si="102"/>
        <v>0</v>
      </c>
      <c r="R184">
        <f t="shared" si="124"/>
        <v>0</v>
      </c>
      <c r="S184" s="5">
        <f t="shared" si="103"/>
        <v>-4.5454545454545456E-2</v>
      </c>
      <c r="T184" s="5">
        <f t="shared" si="125"/>
        <v>-0.31818181818181818</v>
      </c>
      <c r="U184" s="5">
        <f t="shared" si="126"/>
        <v>0</v>
      </c>
      <c r="V184">
        <v>20</v>
      </c>
      <c r="W184" s="11">
        <v>522.40768289565995</v>
      </c>
      <c r="X184" s="11">
        <f t="shared" si="127"/>
        <v>522.40768289565995</v>
      </c>
      <c r="Y184">
        <f t="shared" si="104"/>
        <v>21</v>
      </c>
      <c r="Z184" s="5">
        <f t="shared" si="128"/>
        <v>4.7619047619047616E-2</v>
      </c>
      <c r="AA184" s="5">
        <f t="shared" si="129"/>
        <v>0</v>
      </c>
      <c r="AB184">
        <f t="shared" si="105"/>
        <v>1</v>
      </c>
      <c r="AC184">
        <f t="shared" si="106"/>
        <v>0</v>
      </c>
      <c r="AD184">
        <f t="shared" si="130"/>
        <v>22</v>
      </c>
      <c r="AE184" s="5">
        <f t="shared" si="131"/>
        <v>4.5454545454545456E-2</v>
      </c>
      <c r="AF184" s="5">
        <f t="shared" si="132"/>
        <v>0.31818181818181818</v>
      </c>
      <c r="AG184" s="5">
        <f t="shared" si="133"/>
        <v>9.0909090909090912E-2</v>
      </c>
      <c r="AH184" s="5">
        <f t="shared" si="134"/>
        <v>0</v>
      </c>
      <c r="AI184">
        <f t="shared" si="135"/>
        <v>0</v>
      </c>
      <c r="AJ184">
        <f t="shared" si="136"/>
        <v>0</v>
      </c>
      <c r="AK184">
        <f t="shared" si="137"/>
        <v>1</v>
      </c>
      <c r="AL184">
        <f t="shared" si="138"/>
        <v>0</v>
      </c>
      <c r="AM184">
        <v>60</v>
      </c>
      <c r="AN184">
        <v>20</v>
      </c>
      <c r="AO184">
        <v>60</v>
      </c>
      <c r="AP184">
        <v>20</v>
      </c>
      <c r="AQ184" s="5">
        <f t="shared" si="107"/>
        <v>9.0909090909090912E-2</v>
      </c>
      <c r="AR184" s="5">
        <f t="shared" si="108"/>
        <v>9.0909090909090912E-2</v>
      </c>
      <c r="AS184" t="str">
        <f t="shared" si="139"/>
        <v>Igual</v>
      </c>
      <c r="AT184">
        <f t="shared" si="109"/>
        <v>21</v>
      </c>
      <c r="AU184">
        <f t="shared" si="110"/>
        <v>1</v>
      </c>
      <c r="AV184">
        <f t="shared" si="140"/>
        <v>0</v>
      </c>
      <c r="AW184" s="5">
        <f t="shared" si="111"/>
        <v>0</v>
      </c>
      <c r="AX184" s="5">
        <f t="shared" si="141"/>
        <v>4.7619047619047616E-2</v>
      </c>
      <c r="AY184">
        <f t="shared" si="112"/>
        <v>20</v>
      </c>
      <c r="AZ184" s="5">
        <f t="shared" si="142"/>
        <v>0</v>
      </c>
      <c r="BA184" s="5">
        <f t="shared" si="113"/>
        <v>0</v>
      </c>
      <c r="BB184" s="19">
        <v>120</v>
      </c>
      <c r="BC184" s="19">
        <f t="shared" si="143"/>
        <v>180</v>
      </c>
      <c r="BD184">
        <v>21</v>
      </c>
      <c r="BE184" s="5">
        <f t="shared" si="144"/>
        <v>4.7619047619047616E-2</v>
      </c>
      <c r="BF184">
        <f t="shared" si="145"/>
        <v>22</v>
      </c>
      <c r="BG184">
        <f t="shared" si="146"/>
        <v>1</v>
      </c>
      <c r="BH184">
        <f t="shared" si="114"/>
        <v>0</v>
      </c>
      <c r="BI184">
        <f t="shared" si="115"/>
        <v>0</v>
      </c>
      <c r="BJ184">
        <f t="shared" si="116"/>
        <v>0</v>
      </c>
      <c r="BK184">
        <f t="shared" si="147"/>
        <v>0</v>
      </c>
      <c r="BL184" s="5">
        <f t="shared" si="148"/>
        <v>0</v>
      </c>
      <c r="BM184" s="5">
        <f t="shared" si="117"/>
        <v>4.5454545454545456E-2</v>
      </c>
      <c r="BN184" s="5">
        <f t="shared" si="118"/>
        <v>9.0909090909090912E-2</v>
      </c>
      <c r="BO184" s="5">
        <f t="shared" si="119"/>
        <v>9.0909090909090912E-2</v>
      </c>
      <c r="BP184" s="5">
        <f t="shared" si="149"/>
        <v>4.5454545454545456E-2</v>
      </c>
    </row>
    <row r="185" spans="1:68" x14ac:dyDescent="0.3">
      <c r="A185" t="s">
        <v>53</v>
      </c>
      <c r="B185" t="s">
        <v>25</v>
      </c>
      <c r="C185">
        <v>500</v>
      </c>
      <c r="D185">
        <f t="shared" si="120"/>
        <v>5</v>
      </c>
      <c r="E185" t="s">
        <v>321</v>
      </c>
      <c r="F185">
        <v>602.49740695953301</v>
      </c>
      <c r="G185">
        <f t="shared" si="150"/>
        <v>600</v>
      </c>
      <c r="H185">
        <v>16</v>
      </c>
      <c r="I185">
        <v>659.09187364578202</v>
      </c>
      <c r="J185">
        <v>11</v>
      </c>
      <c r="K185">
        <v>603.41072535514797</v>
      </c>
      <c r="L185">
        <f t="shared" si="121"/>
        <v>600</v>
      </c>
      <c r="M185">
        <v>17</v>
      </c>
      <c r="N185">
        <f t="shared" si="122"/>
        <v>17</v>
      </c>
      <c r="O185">
        <f t="shared" si="101"/>
        <v>0</v>
      </c>
      <c r="P185">
        <f t="shared" si="123"/>
        <v>0</v>
      </c>
      <c r="Q185">
        <f t="shared" si="102"/>
        <v>0</v>
      </c>
      <c r="R185">
        <f t="shared" si="124"/>
        <v>0</v>
      </c>
      <c r="S185" s="5">
        <f t="shared" si="103"/>
        <v>-5.8823529411764705E-2</v>
      </c>
      <c r="T185" s="5">
        <f t="shared" si="125"/>
        <v>-0.35294117647058826</v>
      </c>
      <c r="U185" s="5">
        <f t="shared" si="126"/>
        <v>0</v>
      </c>
      <c r="V185">
        <v>16</v>
      </c>
      <c r="W185" s="11">
        <v>412.63595461845398</v>
      </c>
      <c r="X185" s="11">
        <f t="shared" si="127"/>
        <v>412.63595461845398</v>
      </c>
      <c r="Y185">
        <f t="shared" si="104"/>
        <v>16</v>
      </c>
      <c r="Z185" s="5">
        <f t="shared" si="128"/>
        <v>0</v>
      </c>
      <c r="AA185" s="5">
        <f t="shared" si="129"/>
        <v>0</v>
      </c>
      <c r="AB185">
        <f t="shared" si="105"/>
        <v>1</v>
      </c>
      <c r="AC185">
        <f t="shared" si="106"/>
        <v>1</v>
      </c>
      <c r="AD185">
        <f t="shared" si="130"/>
        <v>17</v>
      </c>
      <c r="AE185" s="5">
        <f t="shared" si="131"/>
        <v>5.8823529411764705E-2</v>
      </c>
      <c r="AF185" s="5">
        <f t="shared" si="132"/>
        <v>0.35294117647058826</v>
      </c>
      <c r="AG185" s="5">
        <f t="shared" si="133"/>
        <v>5.8823529411764705E-2</v>
      </c>
      <c r="AH185" s="5">
        <f t="shared" si="134"/>
        <v>0</v>
      </c>
      <c r="AI185">
        <f t="shared" si="135"/>
        <v>0</v>
      </c>
      <c r="AJ185">
        <f t="shared" si="136"/>
        <v>0</v>
      </c>
      <c r="AK185">
        <f t="shared" si="137"/>
        <v>1</v>
      </c>
      <c r="AL185">
        <f t="shared" si="138"/>
        <v>0</v>
      </c>
      <c r="AM185">
        <v>60</v>
      </c>
      <c r="AN185">
        <v>16</v>
      </c>
      <c r="AO185">
        <v>60</v>
      </c>
      <c r="AP185">
        <v>16</v>
      </c>
      <c r="AQ185" s="5">
        <f t="shared" si="107"/>
        <v>5.8823529411764705E-2</v>
      </c>
      <c r="AR185" s="5">
        <f t="shared" si="108"/>
        <v>5.8823529411764705E-2</v>
      </c>
      <c r="AS185" t="str">
        <f t="shared" si="139"/>
        <v>Igual</v>
      </c>
      <c r="AT185">
        <f t="shared" si="109"/>
        <v>16</v>
      </c>
      <c r="AU185">
        <f t="shared" si="110"/>
        <v>1</v>
      </c>
      <c r="AV185">
        <f t="shared" si="140"/>
        <v>1</v>
      </c>
      <c r="AW185" s="5">
        <f t="shared" si="111"/>
        <v>0</v>
      </c>
      <c r="AX185" s="5">
        <f t="shared" si="141"/>
        <v>0</v>
      </c>
      <c r="AY185">
        <f t="shared" si="112"/>
        <v>16</v>
      </c>
      <c r="AZ185" s="5">
        <f t="shared" si="142"/>
        <v>0</v>
      </c>
      <c r="BA185" s="5">
        <f t="shared" si="113"/>
        <v>0</v>
      </c>
      <c r="BB185" s="19">
        <v>35</v>
      </c>
      <c r="BC185" s="19">
        <f t="shared" si="143"/>
        <v>95</v>
      </c>
      <c r="BD185">
        <v>17</v>
      </c>
      <c r="BE185" s="5">
        <f t="shared" si="144"/>
        <v>5.8823529411764705E-2</v>
      </c>
      <c r="BF185">
        <f t="shared" si="145"/>
        <v>17</v>
      </c>
      <c r="BG185">
        <f t="shared" si="146"/>
        <v>1</v>
      </c>
      <c r="BH185">
        <f t="shared" si="114"/>
        <v>0</v>
      </c>
      <c r="BI185">
        <f t="shared" si="115"/>
        <v>0</v>
      </c>
      <c r="BJ185">
        <f t="shared" si="116"/>
        <v>0</v>
      </c>
      <c r="BK185">
        <f t="shared" si="147"/>
        <v>1</v>
      </c>
      <c r="BL185" s="5">
        <f t="shared" si="148"/>
        <v>0</v>
      </c>
      <c r="BM185" s="5">
        <f t="shared" si="117"/>
        <v>5.8823529411764705E-2</v>
      </c>
      <c r="BN185" s="5">
        <f t="shared" si="118"/>
        <v>5.8823529411764705E-2</v>
      </c>
      <c r="BO185" s="5">
        <f t="shared" si="119"/>
        <v>5.8823529411764705E-2</v>
      </c>
      <c r="BP185" s="5">
        <f t="shared" si="149"/>
        <v>0</v>
      </c>
    </row>
    <row r="186" spans="1:68" x14ac:dyDescent="0.3">
      <c r="A186" t="s">
        <v>53</v>
      </c>
      <c r="B186" t="s">
        <v>26</v>
      </c>
      <c r="C186">
        <v>500</v>
      </c>
      <c r="D186">
        <f t="shared" si="120"/>
        <v>10</v>
      </c>
      <c r="E186" t="s">
        <v>321</v>
      </c>
      <c r="F186">
        <v>605.22213149070706</v>
      </c>
      <c r="G186">
        <f t="shared" si="150"/>
        <v>600</v>
      </c>
      <c r="H186">
        <v>26</v>
      </c>
      <c r="I186">
        <v>604.54484677314701</v>
      </c>
      <c r="J186">
        <v>19</v>
      </c>
      <c r="K186">
        <v>617.38384580612103</v>
      </c>
      <c r="L186">
        <f t="shared" si="121"/>
        <v>600</v>
      </c>
      <c r="M186">
        <v>31</v>
      </c>
      <c r="N186">
        <f t="shared" si="122"/>
        <v>31</v>
      </c>
      <c r="O186">
        <f t="shared" si="101"/>
        <v>0</v>
      </c>
      <c r="P186">
        <f t="shared" si="123"/>
        <v>0</v>
      </c>
      <c r="Q186">
        <f t="shared" si="102"/>
        <v>0</v>
      </c>
      <c r="R186">
        <f t="shared" si="124"/>
        <v>0</v>
      </c>
      <c r="S186" s="5">
        <f t="shared" si="103"/>
        <v>-0.16129032258064516</v>
      </c>
      <c r="T186" s="5">
        <f t="shared" si="125"/>
        <v>-0.38709677419354838</v>
      </c>
      <c r="U186" s="5">
        <f t="shared" si="126"/>
        <v>0</v>
      </c>
      <c r="V186">
        <v>29</v>
      </c>
      <c r="W186" s="11">
        <v>600</v>
      </c>
      <c r="X186" s="11">
        <f t="shared" si="127"/>
        <v>600</v>
      </c>
      <c r="Y186">
        <f t="shared" si="104"/>
        <v>29</v>
      </c>
      <c r="Z186" s="5">
        <f t="shared" si="128"/>
        <v>0</v>
      </c>
      <c r="AA186" s="5">
        <f t="shared" si="129"/>
        <v>0.10344827586206896</v>
      </c>
      <c r="AB186">
        <f t="shared" si="105"/>
        <v>0</v>
      </c>
      <c r="AC186">
        <f t="shared" si="106"/>
        <v>1</v>
      </c>
      <c r="AD186">
        <f t="shared" si="130"/>
        <v>31</v>
      </c>
      <c r="AE186" s="5">
        <f t="shared" si="131"/>
        <v>0.16129032258064516</v>
      </c>
      <c r="AF186" s="5">
        <f t="shared" si="132"/>
        <v>0.38709677419354838</v>
      </c>
      <c r="AG186" s="5">
        <f t="shared" si="133"/>
        <v>6.4516129032258063E-2</v>
      </c>
      <c r="AH186" s="5">
        <f t="shared" si="134"/>
        <v>0</v>
      </c>
      <c r="AI186">
        <f t="shared" si="135"/>
        <v>0</v>
      </c>
      <c r="AJ186">
        <f t="shared" si="136"/>
        <v>0</v>
      </c>
      <c r="AK186">
        <f t="shared" si="137"/>
        <v>1</v>
      </c>
      <c r="AL186">
        <f t="shared" si="138"/>
        <v>0</v>
      </c>
      <c r="AM186">
        <v>60</v>
      </c>
      <c r="AN186">
        <v>29</v>
      </c>
      <c r="AO186">
        <v>60</v>
      </c>
      <c r="AP186">
        <v>29</v>
      </c>
      <c r="AQ186" s="5">
        <f t="shared" si="107"/>
        <v>6.4516129032258063E-2</v>
      </c>
      <c r="AR186" s="5">
        <f t="shared" si="108"/>
        <v>6.4516129032258063E-2</v>
      </c>
      <c r="AS186" t="str">
        <f t="shared" si="139"/>
        <v>Igual</v>
      </c>
      <c r="AT186">
        <f t="shared" si="109"/>
        <v>29</v>
      </c>
      <c r="AU186">
        <f t="shared" si="110"/>
        <v>0</v>
      </c>
      <c r="AV186">
        <f t="shared" si="140"/>
        <v>1</v>
      </c>
      <c r="AW186" s="5">
        <f t="shared" si="111"/>
        <v>0.10344827586206896</v>
      </c>
      <c r="AX186" s="5">
        <f t="shared" si="141"/>
        <v>0</v>
      </c>
      <c r="AY186">
        <f t="shared" si="112"/>
        <v>29</v>
      </c>
      <c r="AZ186" s="5">
        <f t="shared" si="142"/>
        <v>0</v>
      </c>
      <c r="BA186" s="5">
        <f t="shared" si="113"/>
        <v>0</v>
      </c>
      <c r="BB186" s="19">
        <v>120</v>
      </c>
      <c r="BC186" s="19">
        <f t="shared" si="143"/>
        <v>180</v>
      </c>
      <c r="BD186">
        <v>31</v>
      </c>
      <c r="BE186" s="5">
        <f t="shared" si="144"/>
        <v>6.4516129032258063E-2</v>
      </c>
      <c r="BF186">
        <f t="shared" si="145"/>
        <v>31</v>
      </c>
      <c r="BG186">
        <f t="shared" si="146"/>
        <v>1</v>
      </c>
      <c r="BH186">
        <f t="shared" si="114"/>
        <v>0</v>
      </c>
      <c r="BI186">
        <f t="shared" si="115"/>
        <v>0</v>
      </c>
      <c r="BJ186">
        <f t="shared" si="116"/>
        <v>0</v>
      </c>
      <c r="BK186">
        <f t="shared" si="147"/>
        <v>1</v>
      </c>
      <c r="BL186" s="5">
        <f t="shared" si="148"/>
        <v>0</v>
      </c>
      <c r="BM186" s="5">
        <f t="shared" si="117"/>
        <v>0.16129032258064516</v>
      </c>
      <c r="BN186" s="5">
        <f t="shared" si="118"/>
        <v>6.4516129032258063E-2</v>
      </c>
      <c r="BO186" s="5">
        <f t="shared" si="119"/>
        <v>6.4516129032258063E-2</v>
      </c>
      <c r="BP186" s="5">
        <f t="shared" si="149"/>
        <v>0</v>
      </c>
    </row>
    <row r="187" spans="1:68" x14ac:dyDescent="0.3">
      <c r="A187" t="s">
        <v>53</v>
      </c>
      <c r="B187" t="s">
        <v>27</v>
      </c>
      <c r="C187">
        <v>500</v>
      </c>
      <c r="D187">
        <f t="shared" si="120"/>
        <v>10</v>
      </c>
      <c r="E187" t="s">
        <v>321</v>
      </c>
      <c r="F187">
        <v>604.69342970848004</v>
      </c>
      <c r="G187">
        <f t="shared" si="150"/>
        <v>600</v>
      </c>
      <c r="H187">
        <v>21</v>
      </c>
      <c r="I187">
        <v>604.55583167076099</v>
      </c>
      <c r="J187">
        <v>18</v>
      </c>
      <c r="K187">
        <v>610.97686052322297</v>
      </c>
      <c r="L187">
        <f t="shared" si="121"/>
        <v>600</v>
      </c>
      <c r="M187">
        <v>24</v>
      </c>
      <c r="N187">
        <f t="shared" si="122"/>
        <v>24</v>
      </c>
      <c r="O187">
        <f t="shared" si="101"/>
        <v>0</v>
      </c>
      <c r="P187">
        <f t="shared" si="123"/>
        <v>0</v>
      </c>
      <c r="Q187">
        <f t="shared" si="102"/>
        <v>0</v>
      </c>
      <c r="R187">
        <f t="shared" si="124"/>
        <v>0</v>
      </c>
      <c r="S187" s="5">
        <f t="shared" si="103"/>
        <v>-0.125</v>
      </c>
      <c r="T187" s="5">
        <f t="shared" si="125"/>
        <v>-0.25</v>
      </c>
      <c r="U187" s="5">
        <f t="shared" si="126"/>
        <v>0</v>
      </c>
      <c r="V187">
        <v>21</v>
      </c>
      <c r="W187" s="11">
        <v>571.40990900993302</v>
      </c>
      <c r="X187" s="11">
        <f t="shared" si="127"/>
        <v>571.40990900993302</v>
      </c>
      <c r="Y187">
        <f t="shared" si="104"/>
        <v>21</v>
      </c>
      <c r="Z187" s="5">
        <f t="shared" si="128"/>
        <v>0</v>
      </c>
      <c r="AA187" s="5">
        <f t="shared" si="129"/>
        <v>0</v>
      </c>
      <c r="AB187">
        <f t="shared" si="105"/>
        <v>1</v>
      </c>
      <c r="AC187">
        <f t="shared" si="106"/>
        <v>1</v>
      </c>
      <c r="AD187">
        <f t="shared" si="130"/>
        <v>24</v>
      </c>
      <c r="AE187" s="5">
        <f t="shared" si="131"/>
        <v>0.125</v>
      </c>
      <c r="AF187" s="5">
        <f t="shared" si="132"/>
        <v>0.25</v>
      </c>
      <c r="AG187" s="5">
        <f t="shared" si="133"/>
        <v>0.125</v>
      </c>
      <c r="AH187" s="5">
        <f t="shared" si="134"/>
        <v>0</v>
      </c>
      <c r="AI187">
        <f t="shared" si="135"/>
        <v>0</v>
      </c>
      <c r="AJ187">
        <f t="shared" si="136"/>
        <v>0</v>
      </c>
      <c r="AK187">
        <f t="shared" si="137"/>
        <v>1</v>
      </c>
      <c r="AL187">
        <f t="shared" si="138"/>
        <v>0</v>
      </c>
      <c r="AM187">
        <v>60</v>
      </c>
      <c r="AN187">
        <v>22</v>
      </c>
      <c r="AO187">
        <v>60</v>
      </c>
      <c r="AP187">
        <v>22</v>
      </c>
      <c r="AQ187" s="5">
        <f t="shared" si="107"/>
        <v>8.3333333333333329E-2</v>
      </c>
      <c r="AR187" s="5">
        <f t="shared" si="108"/>
        <v>8.3333333333333329E-2</v>
      </c>
      <c r="AS187" t="str">
        <f t="shared" si="139"/>
        <v>Igual</v>
      </c>
      <c r="AT187">
        <f t="shared" si="109"/>
        <v>22</v>
      </c>
      <c r="AU187">
        <f t="shared" si="110"/>
        <v>0</v>
      </c>
      <c r="AV187">
        <f t="shared" si="140"/>
        <v>1</v>
      </c>
      <c r="AW187" s="5">
        <f t="shared" si="111"/>
        <v>4.5454545454545456E-2</v>
      </c>
      <c r="AX187" s="5">
        <f t="shared" si="141"/>
        <v>0</v>
      </c>
      <c r="AY187">
        <f t="shared" si="112"/>
        <v>22</v>
      </c>
      <c r="AZ187" s="5">
        <f t="shared" si="142"/>
        <v>0</v>
      </c>
      <c r="BA187" s="5">
        <f t="shared" si="113"/>
        <v>4.5454545454545456E-2</v>
      </c>
      <c r="BB187" s="19">
        <v>120</v>
      </c>
      <c r="BC187" s="19">
        <f t="shared" si="143"/>
        <v>180</v>
      </c>
      <c r="BD187">
        <v>24</v>
      </c>
      <c r="BE187" s="5">
        <f t="shared" si="144"/>
        <v>8.3333333333333329E-2</v>
      </c>
      <c r="BF187">
        <f t="shared" si="145"/>
        <v>24</v>
      </c>
      <c r="BG187">
        <f t="shared" si="146"/>
        <v>1</v>
      </c>
      <c r="BH187">
        <f t="shared" si="114"/>
        <v>0</v>
      </c>
      <c r="BI187">
        <f t="shared" si="115"/>
        <v>0</v>
      </c>
      <c r="BJ187">
        <f t="shared" si="116"/>
        <v>0</v>
      </c>
      <c r="BK187">
        <f t="shared" si="147"/>
        <v>1</v>
      </c>
      <c r="BL187" s="5">
        <f t="shared" si="148"/>
        <v>0</v>
      </c>
      <c r="BM187" s="5">
        <f t="shared" si="117"/>
        <v>0.125</v>
      </c>
      <c r="BN187" s="5">
        <f t="shared" si="118"/>
        <v>0.125</v>
      </c>
      <c r="BO187" s="5">
        <f t="shared" si="119"/>
        <v>8.3333333333333329E-2</v>
      </c>
      <c r="BP187" s="5">
        <f t="shared" si="149"/>
        <v>0</v>
      </c>
    </row>
    <row r="188" spans="1:68" hidden="1" x14ac:dyDescent="0.3">
      <c r="A188" t="s">
        <v>53</v>
      </c>
      <c r="B188" t="s">
        <v>222</v>
      </c>
      <c r="C188">
        <v>500</v>
      </c>
      <c r="D188">
        <f t="shared" si="120"/>
        <v>2</v>
      </c>
      <c r="F188">
        <v>601.19024085998501</v>
      </c>
      <c r="G188">
        <f t="shared" si="150"/>
        <v>600</v>
      </c>
      <c r="H188">
        <v>17</v>
      </c>
      <c r="I188">
        <v>601.11907696723904</v>
      </c>
      <c r="J188">
        <v>16</v>
      </c>
      <c r="K188">
        <v>339.43442082404999</v>
      </c>
      <c r="L188">
        <f t="shared" si="121"/>
        <v>339.43442082404999</v>
      </c>
      <c r="M188">
        <v>18</v>
      </c>
      <c r="N188">
        <f t="shared" si="122"/>
        <v>18</v>
      </c>
      <c r="O188">
        <f t="shared" si="101"/>
        <v>0</v>
      </c>
      <c r="P188">
        <f t="shared" si="123"/>
        <v>0</v>
      </c>
      <c r="Q188">
        <f t="shared" si="102"/>
        <v>0</v>
      </c>
      <c r="R188">
        <f t="shared" si="124"/>
        <v>0</v>
      </c>
      <c r="S188" s="5">
        <f t="shared" si="103"/>
        <v>-5.5555555555555552E-2</v>
      </c>
      <c r="T188" s="5">
        <f t="shared" si="125"/>
        <v>-0.1111111111111111</v>
      </c>
      <c r="U188" s="5">
        <f t="shared" si="126"/>
        <v>0</v>
      </c>
      <c r="V188">
        <v>17</v>
      </c>
      <c r="W188" s="11">
        <v>524.79727149009705</v>
      </c>
      <c r="X188" s="11">
        <f t="shared" si="127"/>
        <v>524.79727149009705</v>
      </c>
      <c r="Y188">
        <f t="shared" si="104"/>
        <v>17</v>
      </c>
      <c r="Z188" s="5">
        <f t="shared" si="128"/>
        <v>0</v>
      </c>
      <c r="AA188" s="5">
        <f t="shared" si="129"/>
        <v>0</v>
      </c>
      <c r="AB188">
        <f t="shared" si="105"/>
        <v>1</v>
      </c>
      <c r="AC188">
        <f t="shared" si="106"/>
        <v>1</v>
      </c>
      <c r="AD188">
        <f t="shared" si="130"/>
        <v>18</v>
      </c>
      <c r="AE188" s="5">
        <f t="shared" si="131"/>
        <v>5.5555555555555552E-2</v>
      </c>
      <c r="AF188" s="5">
        <f t="shared" si="132"/>
        <v>0.1111111111111111</v>
      </c>
      <c r="AG188" s="5">
        <f t="shared" si="133"/>
        <v>5.5555555555555552E-2</v>
      </c>
      <c r="AH188" s="5">
        <f t="shared" si="134"/>
        <v>0</v>
      </c>
      <c r="AI188">
        <f t="shared" si="135"/>
        <v>0</v>
      </c>
      <c r="AJ188">
        <f t="shared" si="136"/>
        <v>0</v>
      </c>
      <c r="AK188">
        <f t="shared" si="137"/>
        <v>1</v>
      </c>
      <c r="AL188">
        <f t="shared" si="138"/>
        <v>0</v>
      </c>
      <c r="AM188">
        <v>60</v>
      </c>
      <c r="AN188">
        <v>16</v>
      </c>
      <c r="AO188">
        <v>60</v>
      </c>
      <c r="AP188">
        <v>16</v>
      </c>
      <c r="AQ188" s="5">
        <f t="shared" si="107"/>
        <v>0.1111111111111111</v>
      </c>
      <c r="AR188" s="5">
        <f t="shared" si="108"/>
        <v>0.1111111111111111</v>
      </c>
      <c r="AS188" t="str">
        <f t="shared" si="139"/>
        <v>Igual</v>
      </c>
      <c r="AT188">
        <f t="shared" si="109"/>
        <v>17</v>
      </c>
      <c r="AU188">
        <f t="shared" si="110"/>
        <v>1</v>
      </c>
      <c r="AV188">
        <f t="shared" si="140"/>
        <v>0</v>
      </c>
      <c r="AW188" s="5">
        <f t="shared" si="111"/>
        <v>0</v>
      </c>
      <c r="AX188" s="5">
        <f t="shared" si="141"/>
        <v>5.8823529411764705E-2</v>
      </c>
      <c r="AY188">
        <f t="shared" si="112"/>
        <v>17</v>
      </c>
      <c r="AZ188" s="5">
        <f t="shared" si="142"/>
        <v>5.8823529411764705E-2</v>
      </c>
      <c r="BA188" s="5">
        <f t="shared" si="113"/>
        <v>0</v>
      </c>
      <c r="BB188" s="19">
        <v>6</v>
      </c>
      <c r="BC188" s="19">
        <f t="shared" si="143"/>
        <v>66</v>
      </c>
      <c r="BD188">
        <v>18</v>
      </c>
      <c r="BE188" s="5">
        <f t="shared" si="144"/>
        <v>0.1111111111111111</v>
      </c>
      <c r="BF188">
        <f t="shared" si="145"/>
        <v>18</v>
      </c>
      <c r="BG188">
        <f t="shared" si="146"/>
        <v>1</v>
      </c>
      <c r="BH188">
        <f t="shared" si="114"/>
        <v>0</v>
      </c>
      <c r="BI188">
        <f t="shared" si="115"/>
        <v>0</v>
      </c>
      <c r="BJ188">
        <f t="shared" si="116"/>
        <v>0</v>
      </c>
      <c r="BK188">
        <f t="shared" si="147"/>
        <v>1</v>
      </c>
      <c r="BL188" s="5">
        <f t="shared" si="148"/>
        <v>0</v>
      </c>
      <c r="BM188" s="5">
        <f t="shared" si="117"/>
        <v>5.5555555555555552E-2</v>
      </c>
      <c r="BN188" s="5">
        <f t="shared" si="118"/>
        <v>5.5555555555555552E-2</v>
      </c>
      <c r="BO188" s="5">
        <f t="shared" si="119"/>
        <v>0.1111111111111111</v>
      </c>
      <c r="BP188" s="5">
        <f t="shared" si="149"/>
        <v>0</v>
      </c>
    </row>
    <row r="189" spans="1:68" hidden="1" x14ac:dyDescent="0.3">
      <c r="A189" t="s">
        <v>53</v>
      </c>
      <c r="B189" t="s">
        <v>223</v>
      </c>
      <c r="C189">
        <v>500</v>
      </c>
      <c r="D189">
        <f t="shared" si="120"/>
        <v>2</v>
      </c>
      <c r="F189">
        <v>601.39347147941498</v>
      </c>
      <c r="G189">
        <f t="shared" si="150"/>
        <v>600</v>
      </c>
      <c r="H189">
        <v>14</v>
      </c>
      <c r="I189">
        <v>601.12441420555103</v>
      </c>
      <c r="J189">
        <v>13</v>
      </c>
      <c r="K189">
        <v>608.02125334739605</v>
      </c>
      <c r="L189">
        <f t="shared" si="121"/>
        <v>600</v>
      </c>
      <c r="M189">
        <v>14</v>
      </c>
      <c r="N189">
        <f t="shared" si="122"/>
        <v>14</v>
      </c>
      <c r="O189">
        <f t="shared" si="101"/>
        <v>1</v>
      </c>
      <c r="P189">
        <f t="shared" si="123"/>
        <v>0</v>
      </c>
      <c r="Q189">
        <f t="shared" si="102"/>
        <v>0</v>
      </c>
      <c r="R189">
        <f t="shared" si="124"/>
        <v>0</v>
      </c>
      <c r="S189" s="5">
        <f t="shared" si="103"/>
        <v>0</v>
      </c>
      <c r="T189" s="5">
        <f t="shared" si="125"/>
        <v>-7.1428571428571425E-2</v>
      </c>
      <c r="U189" s="5">
        <f t="shared" si="126"/>
        <v>0</v>
      </c>
      <c r="V189">
        <v>13</v>
      </c>
      <c r="W189" s="11">
        <v>248.583209276199</v>
      </c>
      <c r="X189" s="11">
        <f t="shared" si="127"/>
        <v>248.583209276199</v>
      </c>
      <c r="Y189">
        <f t="shared" si="104"/>
        <v>14</v>
      </c>
      <c r="Z189" s="5">
        <f t="shared" si="128"/>
        <v>7.1428571428571425E-2</v>
      </c>
      <c r="AA189" s="5">
        <f t="shared" si="129"/>
        <v>0</v>
      </c>
      <c r="AB189">
        <f t="shared" si="105"/>
        <v>1</v>
      </c>
      <c r="AC189">
        <f t="shared" si="106"/>
        <v>0</v>
      </c>
      <c r="AD189">
        <f t="shared" si="130"/>
        <v>14</v>
      </c>
      <c r="AE189" s="5">
        <f t="shared" si="131"/>
        <v>0</v>
      </c>
      <c r="AF189" s="5">
        <f t="shared" si="132"/>
        <v>7.1428571428571425E-2</v>
      </c>
      <c r="AG189" s="5">
        <f t="shared" si="133"/>
        <v>7.1428571428571425E-2</v>
      </c>
      <c r="AH189" s="5">
        <f t="shared" si="134"/>
        <v>0</v>
      </c>
      <c r="AI189">
        <f t="shared" si="135"/>
        <v>1</v>
      </c>
      <c r="AJ189">
        <f t="shared" si="136"/>
        <v>0</v>
      </c>
      <c r="AK189">
        <f t="shared" si="137"/>
        <v>1</v>
      </c>
      <c r="AL189">
        <f t="shared" si="138"/>
        <v>0</v>
      </c>
      <c r="AM189">
        <v>60</v>
      </c>
      <c r="AN189">
        <v>13</v>
      </c>
      <c r="AO189">
        <v>60</v>
      </c>
      <c r="AP189">
        <v>14</v>
      </c>
      <c r="AQ189" s="5">
        <f t="shared" si="107"/>
        <v>7.1428571428571425E-2</v>
      </c>
      <c r="AR189" s="5">
        <f t="shared" si="108"/>
        <v>0</v>
      </c>
      <c r="AS189" t="str">
        <f t="shared" si="139"/>
        <v>BiasByGroup</v>
      </c>
      <c r="AT189">
        <f t="shared" si="109"/>
        <v>14</v>
      </c>
      <c r="AU189">
        <f t="shared" si="110"/>
        <v>1</v>
      </c>
      <c r="AV189">
        <f t="shared" si="140"/>
        <v>0</v>
      </c>
      <c r="AW189" s="5">
        <f t="shared" si="111"/>
        <v>0</v>
      </c>
      <c r="AX189" s="5">
        <f t="shared" si="141"/>
        <v>7.1428571428571425E-2</v>
      </c>
      <c r="AY189">
        <f t="shared" si="112"/>
        <v>13</v>
      </c>
      <c r="AZ189" s="5">
        <f t="shared" si="142"/>
        <v>0</v>
      </c>
      <c r="BA189" s="5">
        <f t="shared" si="113"/>
        <v>0</v>
      </c>
      <c r="BB189" s="19">
        <v>8</v>
      </c>
      <c r="BC189" s="19">
        <f t="shared" si="143"/>
        <v>68</v>
      </c>
      <c r="BD189">
        <v>14</v>
      </c>
      <c r="BE189" s="5">
        <f t="shared" si="144"/>
        <v>7.1428571428571425E-2</v>
      </c>
      <c r="BF189">
        <f t="shared" si="145"/>
        <v>14</v>
      </c>
      <c r="BG189">
        <f t="shared" si="146"/>
        <v>1</v>
      </c>
      <c r="BH189">
        <f t="shared" si="114"/>
        <v>1</v>
      </c>
      <c r="BI189">
        <f t="shared" si="115"/>
        <v>0</v>
      </c>
      <c r="BJ189">
        <f t="shared" si="116"/>
        <v>0</v>
      </c>
      <c r="BK189">
        <f t="shared" si="147"/>
        <v>1</v>
      </c>
      <c r="BL189" s="5">
        <f t="shared" si="148"/>
        <v>0</v>
      </c>
      <c r="BM189" s="5">
        <f t="shared" si="117"/>
        <v>0</v>
      </c>
      <c r="BN189" s="5">
        <f t="shared" si="118"/>
        <v>7.1428571428571425E-2</v>
      </c>
      <c r="BO189" s="5">
        <f t="shared" si="119"/>
        <v>7.1428571428571425E-2</v>
      </c>
      <c r="BP189" s="5">
        <f t="shared" si="149"/>
        <v>0</v>
      </c>
    </row>
    <row r="190" spans="1:68" hidden="1" x14ac:dyDescent="0.3">
      <c r="A190" t="s">
        <v>53</v>
      </c>
      <c r="B190" t="s">
        <v>224</v>
      </c>
      <c r="C190">
        <v>500</v>
      </c>
      <c r="D190">
        <f t="shared" si="120"/>
        <v>5</v>
      </c>
      <c r="F190">
        <v>602.90592432022095</v>
      </c>
      <c r="G190">
        <f t="shared" si="150"/>
        <v>600</v>
      </c>
      <c r="H190">
        <v>25</v>
      </c>
      <c r="I190">
        <v>602.39247083663895</v>
      </c>
      <c r="J190">
        <v>20</v>
      </c>
      <c r="K190">
        <v>649.32722640037503</v>
      </c>
      <c r="L190">
        <f t="shared" si="121"/>
        <v>600</v>
      </c>
      <c r="M190">
        <v>25</v>
      </c>
      <c r="N190">
        <f t="shared" si="122"/>
        <v>25</v>
      </c>
      <c r="O190">
        <f t="shared" si="101"/>
        <v>1</v>
      </c>
      <c r="P190">
        <f t="shared" si="123"/>
        <v>0</v>
      </c>
      <c r="Q190">
        <f t="shared" si="102"/>
        <v>0</v>
      </c>
      <c r="R190">
        <f t="shared" si="124"/>
        <v>0</v>
      </c>
      <c r="S190" s="5">
        <f t="shared" si="103"/>
        <v>0</v>
      </c>
      <c r="T190" s="5">
        <f t="shared" si="125"/>
        <v>-0.2</v>
      </c>
      <c r="U190" s="5">
        <f t="shared" si="126"/>
        <v>0</v>
      </c>
      <c r="V190">
        <v>26</v>
      </c>
      <c r="W190" s="11">
        <v>600</v>
      </c>
      <c r="X190" s="11">
        <f t="shared" si="127"/>
        <v>600</v>
      </c>
      <c r="Y190">
        <f t="shared" si="104"/>
        <v>26</v>
      </c>
      <c r="Z190" s="5">
        <f t="shared" si="128"/>
        <v>0</v>
      </c>
      <c r="AA190" s="5">
        <f t="shared" si="129"/>
        <v>3.8461538461538464E-2</v>
      </c>
      <c r="AB190">
        <f t="shared" si="105"/>
        <v>0</v>
      </c>
      <c r="AC190">
        <f t="shared" si="106"/>
        <v>1</v>
      </c>
      <c r="AD190">
        <f t="shared" si="130"/>
        <v>26</v>
      </c>
      <c r="AE190" s="5">
        <f t="shared" si="131"/>
        <v>3.8461538461538464E-2</v>
      </c>
      <c r="AF190" s="5">
        <f t="shared" si="132"/>
        <v>0.23076923076923078</v>
      </c>
      <c r="AG190" s="5">
        <f t="shared" si="133"/>
        <v>0</v>
      </c>
      <c r="AH190" s="5">
        <f t="shared" si="134"/>
        <v>3.8461538461538464E-2</v>
      </c>
      <c r="AI190">
        <f t="shared" si="135"/>
        <v>0</v>
      </c>
      <c r="AJ190">
        <f t="shared" si="136"/>
        <v>0</v>
      </c>
      <c r="AK190">
        <f t="shared" si="137"/>
        <v>0</v>
      </c>
      <c r="AL190">
        <f t="shared" si="138"/>
        <v>1</v>
      </c>
      <c r="AM190">
        <v>60</v>
      </c>
      <c r="AN190">
        <v>24</v>
      </c>
      <c r="AO190">
        <v>60</v>
      </c>
      <c r="AP190">
        <v>25</v>
      </c>
      <c r="AQ190" s="5">
        <f t="shared" si="107"/>
        <v>0.04</v>
      </c>
      <c r="AR190" s="5">
        <f t="shared" si="108"/>
        <v>0</v>
      </c>
      <c r="AS190" t="str">
        <f t="shared" si="139"/>
        <v>BiasByGroup</v>
      </c>
      <c r="AT190">
        <f t="shared" si="109"/>
        <v>25</v>
      </c>
      <c r="AU190">
        <f t="shared" si="110"/>
        <v>1</v>
      </c>
      <c r="AV190">
        <f t="shared" si="140"/>
        <v>0</v>
      </c>
      <c r="AW190" s="5">
        <f t="shared" si="111"/>
        <v>0</v>
      </c>
      <c r="AX190" s="5">
        <f t="shared" si="141"/>
        <v>0.04</v>
      </c>
      <c r="AY190">
        <f t="shared" si="112"/>
        <v>26</v>
      </c>
      <c r="AZ190" s="5">
        <f t="shared" si="142"/>
        <v>7.6923076923076927E-2</v>
      </c>
      <c r="BA190" s="5">
        <f t="shared" si="113"/>
        <v>0</v>
      </c>
      <c r="BB190" s="19">
        <v>120</v>
      </c>
      <c r="BC190" s="19">
        <f t="shared" si="143"/>
        <v>180</v>
      </c>
      <c r="BD190">
        <v>26</v>
      </c>
      <c r="BE190" s="5">
        <f t="shared" si="144"/>
        <v>7.6923076923076927E-2</v>
      </c>
      <c r="BF190">
        <f t="shared" si="145"/>
        <v>26</v>
      </c>
      <c r="BG190">
        <f t="shared" si="146"/>
        <v>0</v>
      </c>
      <c r="BH190">
        <f t="shared" si="114"/>
        <v>0</v>
      </c>
      <c r="BI190">
        <f t="shared" si="115"/>
        <v>1</v>
      </c>
      <c r="BJ190">
        <f t="shared" si="116"/>
        <v>0</v>
      </c>
      <c r="BK190">
        <f t="shared" si="147"/>
        <v>1</v>
      </c>
      <c r="BL190" s="5">
        <f t="shared" si="148"/>
        <v>3.8461538461538464E-2</v>
      </c>
      <c r="BM190" s="5">
        <f t="shared" si="117"/>
        <v>3.8461538461538464E-2</v>
      </c>
      <c r="BN190" s="5">
        <f t="shared" si="118"/>
        <v>0</v>
      </c>
      <c r="BO190" s="5">
        <f t="shared" si="119"/>
        <v>7.6923076923076927E-2</v>
      </c>
      <c r="BP190" s="5">
        <f t="shared" si="149"/>
        <v>0</v>
      </c>
    </row>
    <row r="191" spans="1:68" hidden="1" x14ac:dyDescent="0.3">
      <c r="A191" t="s">
        <v>53</v>
      </c>
      <c r="B191" t="s">
        <v>225</v>
      </c>
      <c r="C191">
        <v>500</v>
      </c>
      <c r="D191">
        <f t="shared" si="120"/>
        <v>5</v>
      </c>
      <c r="F191">
        <v>602.59926962852398</v>
      </c>
      <c r="G191">
        <f t="shared" si="150"/>
        <v>600</v>
      </c>
      <c r="H191">
        <v>21</v>
      </c>
      <c r="I191">
        <v>602.35051202774002</v>
      </c>
      <c r="J191">
        <v>11</v>
      </c>
      <c r="K191">
        <v>633.93638324737503</v>
      </c>
      <c r="L191">
        <f t="shared" si="121"/>
        <v>600</v>
      </c>
      <c r="M191">
        <v>21</v>
      </c>
      <c r="N191">
        <f t="shared" si="122"/>
        <v>21</v>
      </c>
      <c r="O191">
        <f t="shared" si="101"/>
        <v>1</v>
      </c>
      <c r="P191">
        <f t="shared" si="123"/>
        <v>0</v>
      </c>
      <c r="Q191">
        <f t="shared" si="102"/>
        <v>0</v>
      </c>
      <c r="R191">
        <f t="shared" si="124"/>
        <v>0</v>
      </c>
      <c r="S191" s="5">
        <f t="shared" si="103"/>
        <v>0</v>
      </c>
      <c r="T191" s="5">
        <f t="shared" si="125"/>
        <v>-0.47619047619047616</v>
      </c>
      <c r="U191" s="5">
        <f t="shared" si="126"/>
        <v>0</v>
      </c>
      <c r="V191">
        <v>20</v>
      </c>
      <c r="W191" s="11">
        <v>553.53237748146</v>
      </c>
      <c r="X191" s="11">
        <f t="shared" si="127"/>
        <v>553.53237748146</v>
      </c>
      <c r="Y191">
        <f t="shared" si="104"/>
        <v>21</v>
      </c>
      <c r="Z191" s="5">
        <f t="shared" si="128"/>
        <v>4.7619047619047616E-2</v>
      </c>
      <c r="AA191" s="5">
        <f t="shared" si="129"/>
        <v>0</v>
      </c>
      <c r="AB191">
        <f t="shared" si="105"/>
        <v>1</v>
      </c>
      <c r="AC191">
        <f t="shared" si="106"/>
        <v>0</v>
      </c>
      <c r="AD191">
        <f t="shared" si="130"/>
        <v>21</v>
      </c>
      <c r="AE191" s="5">
        <f t="shared" si="131"/>
        <v>0</v>
      </c>
      <c r="AF191" s="5">
        <f t="shared" si="132"/>
        <v>0.47619047619047616</v>
      </c>
      <c r="AG191" s="5">
        <f t="shared" si="133"/>
        <v>4.7619047619047616E-2</v>
      </c>
      <c r="AH191" s="5">
        <f t="shared" si="134"/>
        <v>0</v>
      </c>
      <c r="AI191">
        <f t="shared" si="135"/>
        <v>1</v>
      </c>
      <c r="AJ191">
        <f t="shared" si="136"/>
        <v>0</v>
      </c>
      <c r="AK191">
        <f t="shared" si="137"/>
        <v>1</v>
      </c>
      <c r="AL191">
        <f t="shared" si="138"/>
        <v>0</v>
      </c>
      <c r="AM191">
        <v>60</v>
      </c>
      <c r="AN191">
        <v>20</v>
      </c>
      <c r="AO191">
        <v>60</v>
      </c>
      <c r="AP191">
        <v>20</v>
      </c>
      <c r="AQ191" s="5">
        <f t="shared" si="107"/>
        <v>4.7619047619047616E-2</v>
      </c>
      <c r="AR191" s="5">
        <f t="shared" si="108"/>
        <v>4.7619047619047616E-2</v>
      </c>
      <c r="AS191" t="str">
        <f t="shared" si="139"/>
        <v>Igual</v>
      </c>
      <c r="AT191">
        <f t="shared" si="109"/>
        <v>21</v>
      </c>
      <c r="AU191">
        <f t="shared" si="110"/>
        <v>1</v>
      </c>
      <c r="AV191">
        <f t="shared" si="140"/>
        <v>0</v>
      </c>
      <c r="AW191" s="5">
        <f t="shared" si="111"/>
        <v>0</v>
      </c>
      <c r="AX191" s="5">
        <f t="shared" si="141"/>
        <v>4.7619047619047616E-2</v>
      </c>
      <c r="AY191">
        <f t="shared" si="112"/>
        <v>20</v>
      </c>
      <c r="AZ191" s="5">
        <f t="shared" si="142"/>
        <v>0</v>
      </c>
      <c r="BA191" s="5">
        <f t="shared" si="113"/>
        <v>0</v>
      </c>
      <c r="BB191" s="19">
        <v>120</v>
      </c>
      <c r="BC191" s="19">
        <f t="shared" si="143"/>
        <v>180</v>
      </c>
      <c r="BD191">
        <v>21</v>
      </c>
      <c r="BE191" s="5">
        <f t="shared" si="144"/>
        <v>4.7619047619047616E-2</v>
      </c>
      <c r="BF191">
        <f t="shared" si="145"/>
        <v>21</v>
      </c>
      <c r="BG191">
        <f t="shared" si="146"/>
        <v>1</v>
      </c>
      <c r="BH191">
        <f t="shared" si="114"/>
        <v>1</v>
      </c>
      <c r="BI191">
        <f t="shared" si="115"/>
        <v>0</v>
      </c>
      <c r="BJ191">
        <f t="shared" si="116"/>
        <v>0</v>
      </c>
      <c r="BK191">
        <f t="shared" si="147"/>
        <v>1</v>
      </c>
      <c r="BL191" s="5">
        <f t="shared" si="148"/>
        <v>0</v>
      </c>
      <c r="BM191" s="5">
        <f t="shared" si="117"/>
        <v>0</v>
      </c>
      <c r="BN191" s="5">
        <f t="shared" si="118"/>
        <v>4.7619047619047616E-2</v>
      </c>
      <c r="BO191" s="5">
        <f t="shared" si="119"/>
        <v>4.7619047619047616E-2</v>
      </c>
      <c r="BP191" s="5">
        <f t="shared" si="149"/>
        <v>0</v>
      </c>
    </row>
    <row r="192" spans="1:68" hidden="1" x14ac:dyDescent="0.3">
      <c r="A192" t="s">
        <v>53</v>
      </c>
      <c r="B192" t="s">
        <v>226</v>
      </c>
      <c r="C192">
        <v>500</v>
      </c>
      <c r="D192">
        <f t="shared" si="120"/>
        <v>10</v>
      </c>
      <c r="F192">
        <v>605.05916714668194</v>
      </c>
      <c r="G192">
        <f t="shared" si="150"/>
        <v>600</v>
      </c>
      <c r="H192">
        <v>33</v>
      </c>
      <c r="I192">
        <v>604.59790158271699</v>
      </c>
      <c r="J192">
        <v>9</v>
      </c>
      <c r="K192">
        <v>600.14986038207996</v>
      </c>
      <c r="L192">
        <f t="shared" si="121"/>
        <v>600</v>
      </c>
      <c r="M192">
        <v>24</v>
      </c>
      <c r="N192">
        <f t="shared" si="122"/>
        <v>33</v>
      </c>
      <c r="O192">
        <f t="shared" si="101"/>
        <v>1</v>
      </c>
      <c r="P192">
        <f t="shared" si="123"/>
        <v>0</v>
      </c>
      <c r="Q192">
        <f t="shared" si="102"/>
        <v>0</v>
      </c>
      <c r="R192">
        <f t="shared" si="124"/>
        <v>0</v>
      </c>
      <c r="S192" s="5">
        <f t="shared" si="103"/>
        <v>0</v>
      </c>
      <c r="T192" s="5">
        <f t="shared" si="125"/>
        <v>-0.72727272727272729</v>
      </c>
      <c r="U192" s="5">
        <f t="shared" si="126"/>
        <v>-0.27272727272727271</v>
      </c>
      <c r="V192">
        <v>33</v>
      </c>
      <c r="W192" s="11">
        <v>600</v>
      </c>
      <c r="X192" s="11">
        <f t="shared" si="127"/>
        <v>600</v>
      </c>
      <c r="Y192">
        <f t="shared" si="104"/>
        <v>33</v>
      </c>
      <c r="Z192" s="5">
        <f t="shared" si="128"/>
        <v>0</v>
      </c>
      <c r="AA192" s="5">
        <f t="shared" si="129"/>
        <v>0</v>
      </c>
      <c r="AB192">
        <f t="shared" si="105"/>
        <v>1</v>
      </c>
      <c r="AC192">
        <f t="shared" si="106"/>
        <v>1</v>
      </c>
      <c r="AD192">
        <f t="shared" si="130"/>
        <v>33</v>
      </c>
      <c r="AE192" s="5">
        <f t="shared" si="131"/>
        <v>0</v>
      </c>
      <c r="AF192" s="5">
        <f t="shared" si="132"/>
        <v>0.72727272727272729</v>
      </c>
      <c r="AG192" s="5">
        <f t="shared" si="133"/>
        <v>0</v>
      </c>
      <c r="AH192" s="5">
        <f t="shared" si="134"/>
        <v>0.27272727272727271</v>
      </c>
      <c r="AI192">
        <f t="shared" si="135"/>
        <v>1</v>
      </c>
      <c r="AJ192">
        <f t="shared" si="136"/>
        <v>0</v>
      </c>
      <c r="AK192">
        <f t="shared" si="137"/>
        <v>0</v>
      </c>
      <c r="AL192">
        <f t="shared" si="138"/>
        <v>1</v>
      </c>
      <c r="AM192">
        <v>60</v>
      </c>
      <c r="AN192">
        <v>32</v>
      </c>
      <c r="AO192">
        <v>60</v>
      </c>
      <c r="AP192">
        <v>32</v>
      </c>
      <c r="AQ192" s="5">
        <f t="shared" si="107"/>
        <v>3.0303030303030304E-2</v>
      </c>
      <c r="AR192" s="5">
        <f t="shared" si="108"/>
        <v>3.0303030303030304E-2</v>
      </c>
      <c r="AS192" t="str">
        <f t="shared" si="139"/>
        <v>Igual</v>
      </c>
      <c r="AT192">
        <f t="shared" si="109"/>
        <v>33</v>
      </c>
      <c r="AU192">
        <f t="shared" si="110"/>
        <v>1</v>
      </c>
      <c r="AV192">
        <f t="shared" si="140"/>
        <v>0</v>
      </c>
      <c r="AW192" s="5">
        <f t="shared" si="111"/>
        <v>0</v>
      </c>
      <c r="AX192" s="5">
        <f t="shared" si="141"/>
        <v>3.0303030303030304E-2</v>
      </c>
      <c r="AY192">
        <f t="shared" si="112"/>
        <v>33</v>
      </c>
      <c r="AZ192" s="5">
        <f t="shared" si="142"/>
        <v>3.0303030303030304E-2</v>
      </c>
      <c r="BA192" s="5">
        <f t="shared" si="113"/>
        <v>0</v>
      </c>
      <c r="BB192" s="19">
        <v>120</v>
      </c>
      <c r="BC192" s="19">
        <f t="shared" si="143"/>
        <v>180</v>
      </c>
      <c r="BD192">
        <v>34</v>
      </c>
      <c r="BE192" s="5">
        <f t="shared" si="144"/>
        <v>5.8823529411764705E-2</v>
      </c>
      <c r="BF192">
        <f t="shared" si="145"/>
        <v>34</v>
      </c>
      <c r="BG192">
        <f t="shared" si="146"/>
        <v>0</v>
      </c>
      <c r="BH192">
        <f t="shared" si="114"/>
        <v>0</v>
      </c>
      <c r="BI192">
        <f t="shared" si="115"/>
        <v>0</v>
      </c>
      <c r="BJ192">
        <f t="shared" si="116"/>
        <v>0</v>
      </c>
      <c r="BK192">
        <f t="shared" si="147"/>
        <v>1</v>
      </c>
      <c r="BL192" s="5">
        <f t="shared" si="148"/>
        <v>0.29411764705882354</v>
      </c>
      <c r="BM192" s="5">
        <f t="shared" si="117"/>
        <v>2.9411764705882353E-2</v>
      </c>
      <c r="BN192" s="5">
        <f t="shared" si="118"/>
        <v>2.9411764705882353E-2</v>
      </c>
      <c r="BO192" s="5">
        <f t="shared" si="119"/>
        <v>5.8823529411764705E-2</v>
      </c>
      <c r="BP192" s="5">
        <f t="shared" si="149"/>
        <v>0</v>
      </c>
    </row>
    <row r="193" spans="1:68" hidden="1" x14ac:dyDescent="0.3">
      <c r="A193" t="s">
        <v>53</v>
      </c>
      <c r="B193" t="s">
        <v>227</v>
      </c>
      <c r="C193">
        <v>500</v>
      </c>
      <c r="D193">
        <f t="shared" si="120"/>
        <v>10</v>
      </c>
      <c r="F193">
        <v>604.95668029785099</v>
      </c>
      <c r="G193">
        <f t="shared" si="150"/>
        <v>600</v>
      </c>
      <c r="H193">
        <v>24</v>
      </c>
      <c r="I193">
        <v>604.63770103454499</v>
      </c>
      <c r="J193">
        <v>6</v>
      </c>
      <c r="K193">
        <v>625.12127637863102</v>
      </c>
      <c r="L193">
        <f t="shared" si="121"/>
        <v>600</v>
      </c>
      <c r="M193">
        <v>24</v>
      </c>
      <c r="N193">
        <f t="shared" si="122"/>
        <v>24</v>
      </c>
      <c r="O193">
        <f t="shared" si="101"/>
        <v>1</v>
      </c>
      <c r="P193">
        <f t="shared" si="123"/>
        <v>0</v>
      </c>
      <c r="Q193">
        <f t="shared" si="102"/>
        <v>0</v>
      </c>
      <c r="R193">
        <f t="shared" si="124"/>
        <v>0</v>
      </c>
      <c r="S193" s="5">
        <f t="shared" si="103"/>
        <v>0</v>
      </c>
      <c r="T193" s="5">
        <f t="shared" si="125"/>
        <v>-0.75</v>
      </c>
      <c r="U193" s="5">
        <f t="shared" si="126"/>
        <v>0</v>
      </c>
      <c r="V193">
        <v>27</v>
      </c>
      <c r="W193" s="11">
        <v>600</v>
      </c>
      <c r="X193" s="11">
        <f t="shared" si="127"/>
        <v>600</v>
      </c>
      <c r="Y193">
        <f t="shared" si="104"/>
        <v>27</v>
      </c>
      <c r="Z193" s="5">
        <f t="shared" si="128"/>
        <v>0</v>
      </c>
      <c r="AA193" s="5">
        <f t="shared" si="129"/>
        <v>0.1111111111111111</v>
      </c>
      <c r="AB193">
        <f t="shared" si="105"/>
        <v>0</v>
      </c>
      <c r="AC193">
        <f t="shared" si="106"/>
        <v>1</v>
      </c>
      <c r="AD193">
        <f t="shared" si="130"/>
        <v>27</v>
      </c>
      <c r="AE193" s="5">
        <f t="shared" si="131"/>
        <v>0.1111111111111111</v>
      </c>
      <c r="AF193" s="5">
        <f t="shared" si="132"/>
        <v>0.77777777777777779</v>
      </c>
      <c r="AG193" s="5">
        <f t="shared" si="133"/>
        <v>0</v>
      </c>
      <c r="AH193" s="5">
        <f t="shared" si="134"/>
        <v>0.1111111111111111</v>
      </c>
      <c r="AI193">
        <f t="shared" si="135"/>
        <v>0</v>
      </c>
      <c r="AJ193">
        <f t="shared" si="136"/>
        <v>0</v>
      </c>
      <c r="AK193">
        <f t="shared" si="137"/>
        <v>0</v>
      </c>
      <c r="AL193">
        <f t="shared" si="138"/>
        <v>1</v>
      </c>
      <c r="AM193">
        <v>60</v>
      </c>
      <c r="AN193">
        <v>26</v>
      </c>
      <c r="AO193">
        <v>60</v>
      </c>
      <c r="AP193">
        <v>26</v>
      </c>
      <c r="AQ193" s="5">
        <f t="shared" si="107"/>
        <v>-8.3333333333333329E-2</v>
      </c>
      <c r="AR193" s="5">
        <f t="shared" si="108"/>
        <v>-8.3333333333333329E-2</v>
      </c>
      <c r="AS193" t="str">
        <f t="shared" si="139"/>
        <v>Igual</v>
      </c>
      <c r="AT193">
        <f t="shared" si="109"/>
        <v>26</v>
      </c>
      <c r="AU193">
        <f t="shared" si="110"/>
        <v>0</v>
      </c>
      <c r="AV193">
        <f t="shared" si="140"/>
        <v>1</v>
      </c>
      <c r="AW193" s="5">
        <f t="shared" si="111"/>
        <v>7.6923076923076927E-2</v>
      </c>
      <c r="AX193" s="5">
        <f t="shared" si="141"/>
        <v>0</v>
      </c>
      <c r="AY193">
        <f t="shared" si="112"/>
        <v>27</v>
      </c>
      <c r="AZ193" s="5">
        <f t="shared" si="142"/>
        <v>3.7037037037037035E-2</v>
      </c>
      <c r="BA193" s="5">
        <f t="shared" si="113"/>
        <v>0</v>
      </c>
      <c r="BB193" s="19">
        <v>120</v>
      </c>
      <c r="BC193" s="19">
        <f t="shared" si="143"/>
        <v>180</v>
      </c>
      <c r="BD193">
        <v>28</v>
      </c>
      <c r="BE193" s="5">
        <f t="shared" si="144"/>
        <v>7.1428571428571425E-2</v>
      </c>
      <c r="BF193">
        <f t="shared" si="145"/>
        <v>28</v>
      </c>
      <c r="BG193">
        <f t="shared" si="146"/>
        <v>0</v>
      </c>
      <c r="BH193">
        <f t="shared" si="114"/>
        <v>0</v>
      </c>
      <c r="BI193">
        <f t="shared" si="115"/>
        <v>0</v>
      </c>
      <c r="BJ193">
        <f t="shared" si="116"/>
        <v>0</v>
      </c>
      <c r="BK193">
        <f t="shared" si="147"/>
        <v>1</v>
      </c>
      <c r="BL193" s="5">
        <f t="shared" si="148"/>
        <v>0.14285714285714285</v>
      </c>
      <c r="BM193" s="5">
        <f t="shared" si="117"/>
        <v>0.14285714285714285</v>
      </c>
      <c r="BN193" s="5">
        <f t="shared" si="118"/>
        <v>3.5714285714285712E-2</v>
      </c>
      <c r="BO193" s="5">
        <f t="shared" si="119"/>
        <v>7.1428571428571425E-2</v>
      </c>
      <c r="BP193" s="5">
        <f t="shared" si="149"/>
        <v>0</v>
      </c>
    </row>
    <row r="194" spans="1:68" hidden="1" x14ac:dyDescent="0.3">
      <c r="A194" t="s">
        <v>53</v>
      </c>
      <c r="B194" t="s">
        <v>228</v>
      </c>
      <c r="C194">
        <v>500</v>
      </c>
      <c r="D194">
        <f t="shared" si="120"/>
        <v>2</v>
      </c>
      <c r="F194">
        <v>601.17869997024502</v>
      </c>
      <c r="G194">
        <f t="shared" si="150"/>
        <v>600</v>
      </c>
      <c r="H194">
        <v>17</v>
      </c>
      <c r="I194">
        <v>601.08742856979302</v>
      </c>
      <c r="J194">
        <v>15</v>
      </c>
      <c r="K194">
        <v>621.04750728607098</v>
      </c>
      <c r="L194">
        <f t="shared" si="121"/>
        <v>600</v>
      </c>
      <c r="M194">
        <v>17</v>
      </c>
      <c r="N194">
        <f t="shared" si="122"/>
        <v>17</v>
      </c>
      <c r="O194">
        <f t="shared" ref="O194:O235" si="151">IF(N194=H194,1,0)</f>
        <v>1</v>
      </c>
      <c r="P194">
        <f t="shared" si="123"/>
        <v>0</v>
      </c>
      <c r="Q194">
        <f t="shared" ref="Q194:Q211" si="152">IF(F194&lt;600,1,0)</f>
        <v>0</v>
      </c>
      <c r="R194">
        <f t="shared" si="124"/>
        <v>0</v>
      </c>
      <c r="S194" s="5">
        <f t="shared" ref="S194:S235" si="153">(H194-N194)/N194</f>
        <v>0</v>
      </c>
      <c r="T194" s="5">
        <f t="shared" si="125"/>
        <v>-0.11764705882352941</v>
      </c>
      <c r="U194" s="5">
        <f t="shared" si="126"/>
        <v>0</v>
      </c>
      <c r="V194">
        <v>16</v>
      </c>
      <c r="W194" s="11">
        <v>600</v>
      </c>
      <c r="X194" s="11">
        <f t="shared" si="127"/>
        <v>600</v>
      </c>
      <c r="Y194">
        <f t="shared" ref="Y194:Y235" si="154">MAX(H194,V194)</f>
        <v>17</v>
      </c>
      <c r="Z194" s="5">
        <f t="shared" si="128"/>
        <v>5.8823529411764705E-2</v>
      </c>
      <c r="AA194" s="5">
        <f t="shared" si="129"/>
        <v>0</v>
      </c>
      <c r="AB194">
        <f t="shared" ref="AB194:AB235" si="155">IF(H194=Y194,1,0)</f>
        <v>1</v>
      </c>
      <c r="AC194">
        <f t="shared" ref="AC194:AC235" si="156">IF(V194=Y194,1,0)</f>
        <v>0</v>
      </c>
      <c r="AD194">
        <f t="shared" si="130"/>
        <v>17</v>
      </c>
      <c r="AE194" s="5">
        <f t="shared" si="131"/>
        <v>0</v>
      </c>
      <c r="AF194" s="5">
        <f t="shared" si="132"/>
        <v>0.11764705882352941</v>
      </c>
      <c r="AG194" s="5">
        <f t="shared" si="133"/>
        <v>5.8823529411764705E-2</v>
      </c>
      <c r="AH194" s="5">
        <f t="shared" si="134"/>
        <v>0</v>
      </c>
      <c r="AI194">
        <f t="shared" si="135"/>
        <v>1</v>
      </c>
      <c r="AJ194">
        <f t="shared" si="136"/>
        <v>0</v>
      </c>
      <c r="AK194">
        <f t="shared" si="137"/>
        <v>1</v>
      </c>
      <c r="AL194">
        <f t="shared" si="138"/>
        <v>0</v>
      </c>
      <c r="AM194">
        <v>60</v>
      </c>
      <c r="AN194">
        <v>16</v>
      </c>
      <c r="AO194">
        <v>60</v>
      </c>
      <c r="AP194">
        <v>16</v>
      </c>
      <c r="AQ194" s="5">
        <f t="shared" ref="AQ194:AQ211" si="157">(N194-AN194)/N194</f>
        <v>5.8823529411764705E-2</v>
      </c>
      <c r="AR194" s="5">
        <f t="shared" ref="AR194:AR211" si="158">(N194-AP194)/N194</f>
        <v>5.8823529411764705E-2</v>
      </c>
      <c r="AS194" t="str">
        <f t="shared" si="139"/>
        <v>Igual</v>
      </c>
      <c r="AT194">
        <f t="shared" ref="AT194:AT235" si="159">MAX(H194,AN194)</f>
        <v>17</v>
      </c>
      <c r="AU194">
        <f t="shared" ref="AU194:AU235" si="160">IF(AT194=H194,1,0)</f>
        <v>1</v>
      </c>
      <c r="AV194">
        <f t="shared" si="140"/>
        <v>0</v>
      </c>
      <c r="AW194" s="5">
        <f t="shared" ref="AW194:AW235" si="161">(AT194-H194)/AT194</f>
        <v>0</v>
      </c>
      <c r="AX194" s="5">
        <f t="shared" si="141"/>
        <v>5.8823529411764705E-2</v>
      </c>
      <c r="AY194">
        <f t="shared" ref="AY194:AY235" si="162">MAX(V194,AN194)</f>
        <v>16</v>
      </c>
      <c r="AZ194" s="5">
        <f t="shared" si="142"/>
        <v>0</v>
      </c>
      <c r="BA194" s="5">
        <f t="shared" ref="BA194:BA235" si="163">(AY194-V194)/AY194</f>
        <v>0</v>
      </c>
      <c r="BB194" s="19">
        <v>120</v>
      </c>
      <c r="BC194" s="19">
        <f t="shared" si="143"/>
        <v>180</v>
      </c>
      <c r="BD194">
        <v>17</v>
      </c>
      <c r="BE194" s="5">
        <f t="shared" si="144"/>
        <v>5.8823529411764705E-2</v>
      </c>
      <c r="BF194">
        <f t="shared" si="145"/>
        <v>17</v>
      </c>
      <c r="BG194">
        <f t="shared" si="146"/>
        <v>1</v>
      </c>
      <c r="BH194">
        <f t="shared" ref="BH194:BH235" si="164">IF($BF194=H194,1,0)</f>
        <v>1</v>
      </c>
      <c r="BI194">
        <f t="shared" ref="BI194:BI235" si="165">IF($BF194=V194,1,0)</f>
        <v>0</v>
      </c>
      <c r="BJ194">
        <f t="shared" ref="BJ194:BJ235" si="166">IF($BF194=AN194,1,0)</f>
        <v>0</v>
      </c>
      <c r="BK194">
        <f t="shared" si="147"/>
        <v>1</v>
      </c>
      <c r="BL194" s="5">
        <f t="shared" si="148"/>
        <v>0</v>
      </c>
      <c r="BM194" s="5">
        <f t="shared" ref="BM194:BM235" si="167">($BF194-H194)/$BF194</f>
        <v>0</v>
      </c>
      <c r="BN194" s="5">
        <f t="shared" ref="BN194:BN235" si="168">($BF194-V194)/$BF194</f>
        <v>5.8823529411764705E-2</v>
      </c>
      <c r="BO194" s="5">
        <f t="shared" ref="BO194:BO235" si="169">($BF194-AN194)/$BF194</f>
        <v>5.8823529411764705E-2</v>
      </c>
      <c r="BP194" s="5">
        <f t="shared" si="149"/>
        <v>0</v>
      </c>
    </row>
    <row r="195" spans="1:68" hidden="1" x14ac:dyDescent="0.3">
      <c r="A195" t="s">
        <v>53</v>
      </c>
      <c r="B195" t="s">
        <v>229</v>
      </c>
      <c r="C195">
        <v>500</v>
      </c>
      <c r="D195">
        <f t="shared" ref="D195:D235" si="170">IF(ISNUMBER(SEARCH("_2_",B195)),2,IF(ISNUMBER(SEARCH("_5_",B195)),5,10))</f>
        <v>2</v>
      </c>
      <c r="F195">
        <v>601.17924690246502</v>
      </c>
      <c r="G195">
        <f t="shared" si="150"/>
        <v>600</v>
      </c>
      <c r="H195">
        <v>14</v>
      </c>
      <c r="I195">
        <v>601.10896420478798</v>
      </c>
      <c r="J195">
        <v>13</v>
      </c>
      <c r="K195">
        <v>607.74577188491799</v>
      </c>
      <c r="L195">
        <f t="shared" ref="L195:L235" si="171">MIN(600,K195)</f>
        <v>600</v>
      </c>
      <c r="M195">
        <v>14</v>
      </c>
      <c r="N195">
        <f t="shared" ref="N195:N235" si="172">MAX(H195,J195,M195)</f>
        <v>14</v>
      </c>
      <c r="O195">
        <f t="shared" si="151"/>
        <v>1</v>
      </c>
      <c r="P195">
        <f t="shared" ref="P195:P235" si="173">IF(N195=J195,1,0)</f>
        <v>0</v>
      </c>
      <c r="Q195">
        <f t="shared" si="152"/>
        <v>0</v>
      </c>
      <c r="R195">
        <f t="shared" ref="R195:R235" si="174">IF(I195&lt;600,1,0)</f>
        <v>0</v>
      </c>
      <c r="S195" s="5">
        <f t="shared" si="153"/>
        <v>0</v>
      </c>
      <c r="T195" s="5">
        <f t="shared" ref="T195:T235" si="175">(J195-N195)/N195</f>
        <v>-7.1428571428571425E-2</v>
      </c>
      <c r="U195" s="5">
        <f t="shared" ref="U195:U235" si="176">(M195-N195)/N195</f>
        <v>0</v>
      </c>
      <c r="V195">
        <v>13</v>
      </c>
      <c r="W195" s="11">
        <v>400.60116434097199</v>
      </c>
      <c r="X195" s="11">
        <f t="shared" ref="X195:X235" si="177">MIN(W195,600)</f>
        <v>400.60116434097199</v>
      </c>
      <c r="Y195">
        <f t="shared" si="154"/>
        <v>14</v>
      </c>
      <c r="Z195" s="5">
        <f t="shared" ref="Z195:Z235" si="178">(Y195-V195)/Y195</f>
        <v>7.1428571428571425E-2</v>
      </c>
      <c r="AA195" s="5">
        <f t="shared" ref="AA195:AA235" si="179">(Y195-H195)/Y195</f>
        <v>0</v>
      </c>
      <c r="AB195">
        <f t="shared" si="155"/>
        <v>1</v>
      </c>
      <c r="AC195">
        <f t="shared" si="156"/>
        <v>0</v>
      </c>
      <c r="AD195">
        <f t="shared" ref="AD195:AD235" si="180">MAX(H195,J195,V195,M195)</f>
        <v>14</v>
      </c>
      <c r="AE195" s="5">
        <f t="shared" ref="AE195:AE235" si="181">(AD195-H195)/AD195</f>
        <v>0</v>
      </c>
      <c r="AF195" s="5">
        <f t="shared" ref="AF195:AF235" si="182">(AD195-J195)/AD195</f>
        <v>7.1428571428571425E-2</v>
      </c>
      <c r="AG195" s="5">
        <f t="shared" ref="AG195:AG235" si="183">(AD195-V195)/AD195</f>
        <v>7.1428571428571425E-2</v>
      </c>
      <c r="AH195" s="5">
        <f t="shared" ref="AH195:AH235" si="184">(AD195-M195)/AD195</f>
        <v>0</v>
      </c>
      <c r="AI195">
        <f t="shared" ref="AI195:AI235" si="185">IF(AD195=H195,1,0)</f>
        <v>1</v>
      </c>
      <c r="AJ195">
        <f t="shared" ref="AJ195:AJ235" si="186">IF(AD195=J195,1,0)</f>
        <v>0</v>
      </c>
      <c r="AK195">
        <f t="shared" ref="AK195:AK235" si="187">IF(AD195=M195,1,0)</f>
        <v>1</v>
      </c>
      <c r="AL195">
        <f t="shared" ref="AL195:AL235" si="188">IF(AD195=V195,1,0)</f>
        <v>0</v>
      </c>
      <c r="AM195">
        <v>60</v>
      </c>
      <c r="AN195">
        <v>13</v>
      </c>
      <c r="AO195">
        <v>60</v>
      </c>
      <c r="AP195">
        <v>13</v>
      </c>
      <c r="AQ195" s="5">
        <f t="shared" si="157"/>
        <v>7.1428571428571425E-2</v>
      </c>
      <c r="AR195" s="5">
        <f t="shared" si="158"/>
        <v>7.1428571428571425E-2</v>
      </c>
      <c r="AS195" t="str">
        <f t="shared" ref="AS195:AS211" si="189">IF(AQ195&lt;AR195,"Bias",IF(AQ195&gt;AR195,"BiasByGroup","Igual"))</f>
        <v>Igual</v>
      </c>
      <c r="AT195">
        <f t="shared" si="159"/>
        <v>14</v>
      </c>
      <c r="AU195">
        <f t="shared" si="160"/>
        <v>1</v>
      </c>
      <c r="AV195">
        <f t="shared" ref="AV195:AV235" si="190">IF(AT195=AN195,1,0)</f>
        <v>0</v>
      </c>
      <c r="AW195" s="5">
        <f t="shared" si="161"/>
        <v>0</v>
      </c>
      <c r="AX195" s="5">
        <f t="shared" ref="AX195:AX235" si="191">(AT195-AN195)/AT195</f>
        <v>7.1428571428571425E-2</v>
      </c>
      <c r="AY195">
        <f t="shared" si="162"/>
        <v>13</v>
      </c>
      <c r="AZ195" s="5">
        <f t="shared" ref="AZ195:AZ235" si="192">(AY195-AN195)/AY195</f>
        <v>0</v>
      </c>
      <c r="BA195" s="5">
        <f t="shared" si="163"/>
        <v>0</v>
      </c>
      <c r="BB195" s="19">
        <v>16</v>
      </c>
      <c r="BC195" s="19">
        <f t="shared" ref="BC195:BC235" si="193">BB195+60</f>
        <v>76</v>
      </c>
      <c r="BD195">
        <v>14</v>
      </c>
      <c r="BE195" s="5">
        <f t="shared" ref="BE195:BE235" si="194">(BD195-AN195)/BD195</f>
        <v>7.1428571428571425E-2</v>
      </c>
      <c r="BF195">
        <f t="shared" ref="BF195:BF235" si="195">MAX(V195,M195,H195,AN195,BD195)</f>
        <v>14</v>
      </c>
      <c r="BG195">
        <f t="shared" ref="BG195:BG235" si="196">IF($BF195=M195,1,0)</f>
        <v>1</v>
      </c>
      <c r="BH195">
        <f t="shared" si="164"/>
        <v>1</v>
      </c>
      <c r="BI195">
        <f t="shared" si="165"/>
        <v>0</v>
      </c>
      <c r="BJ195">
        <f t="shared" si="166"/>
        <v>0</v>
      </c>
      <c r="BK195">
        <f t="shared" ref="BK195:BK235" si="197">IF($BF195=BD195,1,0)</f>
        <v>1</v>
      </c>
      <c r="BL195" s="5">
        <f t="shared" ref="BL195:BL235" si="198">($BF195-M195)/$BF195</f>
        <v>0</v>
      </c>
      <c r="BM195" s="5">
        <f t="shared" si="167"/>
        <v>0</v>
      </c>
      <c r="BN195" s="5">
        <f t="shared" si="168"/>
        <v>7.1428571428571425E-2</v>
      </c>
      <c r="BO195" s="5">
        <f t="shared" si="169"/>
        <v>7.1428571428571425E-2</v>
      </c>
      <c r="BP195" s="5">
        <f t="shared" ref="BP195:BP235" si="199">($BF195-BD195)/$BF195</f>
        <v>0</v>
      </c>
    </row>
    <row r="196" spans="1:68" hidden="1" x14ac:dyDescent="0.3">
      <c r="A196" t="s">
        <v>53</v>
      </c>
      <c r="B196" t="s">
        <v>230</v>
      </c>
      <c r="C196">
        <v>500</v>
      </c>
      <c r="D196">
        <f t="shared" si="170"/>
        <v>5</v>
      </c>
      <c r="F196">
        <v>602.68147468566895</v>
      </c>
      <c r="G196">
        <f t="shared" si="150"/>
        <v>600</v>
      </c>
      <c r="H196">
        <v>24</v>
      </c>
      <c r="I196">
        <v>602.31929731368996</v>
      </c>
      <c r="J196">
        <v>19</v>
      </c>
      <c r="K196">
        <v>654.46658372879006</v>
      </c>
      <c r="L196">
        <f t="shared" si="171"/>
        <v>600</v>
      </c>
      <c r="M196">
        <v>23</v>
      </c>
      <c r="N196">
        <f t="shared" si="172"/>
        <v>24</v>
      </c>
      <c r="O196">
        <f t="shared" si="151"/>
        <v>1</v>
      </c>
      <c r="P196">
        <f t="shared" si="173"/>
        <v>0</v>
      </c>
      <c r="Q196">
        <f t="shared" si="152"/>
        <v>0</v>
      </c>
      <c r="R196">
        <f t="shared" si="174"/>
        <v>0</v>
      </c>
      <c r="S196" s="5">
        <f t="shared" si="153"/>
        <v>0</v>
      </c>
      <c r="T196" s="5">
        <f t="shared" si="175"/>
        <v>-0.20833333333333334</v>
      </c>
      <c r="U196" s="5">
        <f t="shared" si="176"/>
        <v>-4.1666666666666664E-2</v>
      </c>
      <c r="V196">
        <v>23</v>
      </c>
      <c r="W196" s="11">
        <v>600</v>
      </c>
      <c r="X196" s="11">
        <f t="shared" si="177"/>
        <v>600</v>
      </c>
      <c r="Y196">
        <f t="shared" si="154"/>
        <v>24</v>
      </c>
      <c r="Z196" s="5">
        <f t="shared" si="178"/>
        <v>4.1666666666666664E-2</v>
      </c>
      <c r="AA196" s="5">
        <f t="shared" si="179"/>
        <v>0</v>
      </c>
      <c r="AB196">
        <f t="shared" si="155"/>
        <v>1</v>
      </c>
      <c r="AC196">
        <f t="shared" si="156"/>
        <v>0</v>
      </c>
      <c r="AD196">
        <f t="shared" si="180"/>
        <v>24</v>
      </c>
      <c r="AE196" s="5">
        <f t="shared" si="181"/>
        <v>0</v>
      </c>
      <c r="AF196" s="5">
        <f t="shared" si="182"/>
        <v>0.20833333333333334</v>
      </c>
      <c r="AG196" s="5">
        <f t="shared" si="183"/>
        <v>4.1666666666666664E-2</v>
      </c>
      <c r="AH196" s="5">
        <f t="shared" si="184"/>
        <v>4.1666666666666664E-2</v>
      </c>
      <c r="AI196">
        <f t="shared" si="185"/>
        <v>1</v>
      </c>
      <c r="AJ196">
        <f t="shared" si="186"/>
        <v>0</v>
      </c>
      <c r="AK196">
        <f t="shared" si="187"/>
        <v>0</v>
      </c>
      <c r="AL196">
        <f t="shared" si="188"/>
        <v>0</v>
      </c>
      <c r="AM196">
        <v>60</v>
      </c>
      <c r="AN196">
        <v>23</v>
      </c>
      <c r="AO196">
        <v>60</v>
      </c>
      <c r="AP196">
        <v>23</v>
      </c>
      <c r="AQ196" s="5">
        <f t="shared" si="157"/>
        <v>4.1666666666666664E-2</v>
      </c>
      <c r="AR196" s="5">
        <f t="shared" si="158"/>
        <v>4.1666666666666664E-2</v>
      </c>
      <c r="AS196" t="str">
        <f t="shared" si="189"/>
        <v>Igual</v>
      </c>
      <c r="AT196">
        <f t="shared" si="159"/>
        <v>24</v>
      </c>
      <c r="AU196">
        <f t="shared" si="160"/>
        <v>1</v>
      </c>
      <c r="AV196">
        <f t="shared" si="190"/>
        <v>0</v>
      </c>
      <c r="AW196" s="5">
        <f t="shared" si="161"/>
        <v>0</v>
      </c>
      <c r="AX196" s="5">
        <f t="shared" si="191"/>
        <v>4.1666666666666664E-2</v>
      </c>
      <c r="AY196">
        <f t="shared" si="162"/>
        <v>23</v>
      </c>
      <c r="AZ196" s="5">
        <f t="shared" si="192"/>
        <v>0</v>
      </c>
      <c r="BA196" s="5">
        <f t="shared" si="163"/>
        <v>0</v>
      </c>
      <c r="BB196" s="19">
        <v>120</v>
      </c>
      <c r="BC196" s="19">
        <f t="shared" si="193"/>
        <v>180</v>
      </c>
      <c r="BD196">
        <v>24</v>
      </c>
      <c r="BE196" s="5">
        <f t="shared" si="194"/>
        <v>4.1666666666666664E-2</v>
      </c>
      <c r="BF196">
        <f t="shared" si="195"/>
        <v>24</v>
      </c>
      <c r="BG196">
        <f t="shared" si="196"/>
        <v>0</v>
      </c>
      <c r="BH196">
        <f t="shared" si="164"/>
        <v>1</v>
      </c>
      <c r="BI196">
        <f t="shared" si="165"/>
        <v>0</v>
      </c>
      <c r="BJ196">
        <f t="shared" si="166"/>
        <v>0</v>
      </c>
      <c r="BK196">
        <f t="shared" si="197"/>
        <v>1</v>
      </c>
      <c r="BL196" s="5">
        <f t="shared" si="198"/>
        <v>4.1666666666666664E-2</v>
      </c>
      <c r="BM196" s="5">
        <f t="shared" si="167"/>
        <v>0</v>
      </c>
      <c r="BN196" s="5">
        <f t="shared" si="168"/>
        <v>4.1666666666666664E-2</v>
      </c>
      <c r="BO196" s="5">
        <f t="shared" si="169"/>
        <v>4.1666666666666664E-2</v>
      </c>
      <c r="BP196" s="5">
        <f t="shared" si="199"/>
        <v>0</v>
      </c>
    </row>
    <row r="197" spans="1:68" hidden="1" x14ac:dyDescent="0.3">
      <c r="A197" t="s">
        <v>53</v>
      </c>
      <c r="B197" t="s">
        <v>231</v>
      </c>
      <c r="C197">
        <v>500</v>
      </c>
      <c r="D197">
        <f t="shared" si="170"/>
        <v>5</v>
      </c>
      <c r="F197">
        <v>602.50779294967595</v>
      </c>
      <c r="G197">
        <f t="shared" si="150"/>
        <v>600</v>
      </c>
      <c r="H197">
        <v>19</v>
      </c>
      <c r="I197">
        <v>602.35914301872197</v>
      </c>
      <c r="J197">
        <v>12</v>
      </c>
      <c r="K197">
        <v>634.94127225875798</v>
      </c>
      <c r="L197">
        <f t="shared" si="171"/>
        <v>600</v>
      </c>
      <c r="M197">
        <v>19</v>
      </c>
      <c r="N197">
        <f t="shared" si="172"/>
        <v>19</v>
      </c>
      <c r="O197">
        <f t="shared" si="151"/>
        <v>1</v>
      </c>
      <c r="P197">
        <f t="shared" si="173"/>
        <v>0</v>
      </c>
      <c r="Q197">
        <f t="shared" si="152"/>
        <v>0</v>
      </c>
      <c r="R197">
        <f t="shared" si="174"/>
        <v>0</v>
      </c>
      <c r="S197" s="5">
        <f t="shared" si="153"/>
        <v>0</v>
      </c>
      <c r="T197" s="5">
        <f t="shared" si="175"/>
        <v>-0.36842105263157893</v>
      </c>
      <c r="U197" s="5">
        <f t="shared" si="176"/>
        <v>0</v>
      </c>
      <c r="V197">
        <v>18</v>
      </c>
      <c r="W197" s="11">
        <v>600</v>
      </c>
      <c r="X197" s="11">
        <f t="shared" si="177"/>
        <v>600</v>
      </c>
      <c r="Y197">
        <f t="shared" si="154"/>
        <v>19</v>
      </c>
      <c r="Z197" s="5">
        <f t="shared" si="178"/>
        <v>5.2631578947368418E-2</v>
      </c>
      <c r="AA197" s="5">
        <f t="shared" si="179"/>
        <v>0</v>
      </c>
      <c r="AB197">
        <f t="shared" si="155"/>
        <v>1</v>
      </c>
      <c r="AC197">
        <f t="shared" si="156"/>
        <v>0</v>
      </c>
      <c r="AD197">
        <f t="shared" si="180"/>
        <v>19</v>
      </c>
      <c r="AE197" s="5">
        <f t="shared" si="181"/>
        <v>0</v>
      </c>
      <c r="AF197" s="5">
        <f t="shared" si="182"/>
        <v>0.36842105263157893</v>
      </c>
      <c r="AG197" s="5">
        <f t="shared" si="183"/>
        <v>5.2631578947368418E-2</v>
      </c>
      <c r="AH197" s="5">
        <f t="shared" si="184"/>
        <v>0</v>
      </c>
      <c r="AI197">
        <f t="shared" si="185"/>
        <v>1</v>
      </c>
      <c r="AJ197">
        <f t="shared" si="186"/>
        <v>0</v>
      </c>
      <c r="AK197">
        <f t="shared" si="187"/>
        <v>1</v>
      </c>
      <c r="AL197">
        <f t="shared" si="188"/>
        <v>0</v>
      </c>
      <c r="AM197">
        <v>60</v>
      </c>
      <c r="AN197">
        <v>19</v>
      </c>
      <c r="AO197">
        <v>60</v>
      </c>
      <c r="AP197">
        <v>19</v>
      </c>
      <c r="AQ197" s="5">
        <f t="shared" si="157"/>
        <v>0</v>
      </c>
      <c r="AR197" s="5">
        <f t="shared" si="158"/>
        <v>0</v>
      </c>
      <c r="AS197" t="str">
        <f t="shared" si="189"/>
        <v>Igual</v>
      </c>
      <c r="AT197">
        <f t="shared" si="159"/>
        <v>19</v>
      </c>
      <c r="AU197">
        <f t="shared" si="160"/>
        <v>1</v>
      </c>
      <c r="AV197">
        <f t="shared" si="190"/>
        <v>1</v>
      </c>
      <c r="AW197" s="5">
        <f t="shared" si="161"/>
        <v>0</v>
      </c>
      <c r="AX197" s="5">
        <f t="shared" si="191"/>
        <v>0</v>
      </c>
      <c r="AY197">
        <f t="shared" si="162"/>
        <v>19</v>
      </c>
      <c r="AZ197" s="5">
        <f t="shared" si="192"/>
        <v>0</v>
      </c>
      <c r="BA197" s="5">
        <f t="shared" si="163"/>
        <v>5.2631578947368418E-2</v>
      </c>
      <c r="BB197" s="19">
        <v>120</v>
      </c>
      <c r="BC197" s="19">
        <f t="shared" si="193"/>
        <v>180</v>
      </c>
      <c r="BD197">
        <v>20</v>
      </c>
      <c r="BE197" s="5">
        <f t="shared" si="194"/>
        <v>0.05</v>
      </c>
      <c r="BF197">
        <f t="shared" si="195"/>
        <v>20</v>
      </c>
      <c r="BG197">
        <f t="shared" si="196"/>
        <v>0</v>
      </c>
      <c r="BH197">
        <f t="shared" si="164"/>
        <v>0</v>
      </c>
      <c r="BI197">
        <f t="shared" si="165"/>
        <v>0</v>
      </c>
      <c r="BJ197">
        <f t="shared" si="166"/>
        <v>0</v>
      </c>
      <c r="BK197">
        <f t="shared" si="197"/>
        <v>1</v>
      </c>
      <c r="BL197" s="5">
        <f t="shared" si="198"/>
        <v>0.05</v>
      </c>
      <c r="BM197" s="5">
        <f t="shared" si="167"/>
        <v>0.05</v>
      </c>
      <c r="BN197" s="5">
        <f t="shared" si="168"/>
        <v>0.1</v>
      </c>
      <c r="BO197" s="5">
        <f t="shared" si="169"/>
        <v>0.05</v>
      </c>
      <c r="BP197" s="5">
        <f t="shared" si="199"/>
        <v>0</v>
      </c>
    </row>
    <row r="198" spans="1:68" hidden="1" x14ac:dyDescent="0.3">
      <c r="A198" t="s">
        <v>53</v>
      </c>
      <c r="B198" t="s">
        <v>232</v>
      </c>
      <c r="C198">
        <v>500</v>
      </c>
      <c r="D198">
        <f t="shared" si="170"/>
        <v>10</v>
      </c>
      <c r="F198">
        <v>604.88614273071198</v>
      </c>
      <c r="G198">
        <f t="shared" si="150"/>
        <v>600</v>
      </c>
      <c r="H198">
        <v>31</v>
      </c>
      <c r="I198">
        <v>604.83948183059601</v>
      </c>
      <c r="J198">
        <v>10</v>
      </c>
      <c r="K198">
        <v>655.56410813331604</v>
      </c>
      <c r="L198">
        <f t="shared" si="171"/>
        <v>600</v>
      </c>
      <c r="M198">
        <v>23</v>
      </c>
      <c r="N198">
        <f t="shared" si="172"/>
        <v>31</v>
      </c>
      <c r="O198">
        <f t="shared" si="151"/>
        <v>1</v>
      </c>
      <c r="P198">
        <f t="shared" si="173"/>
        <v>0</v>
      </c>
      <c r="Q198">
        <f t="shared" si="152"/>
        <v>0</v>
      </c>
      <c r="R198">
        <f t="shared" si="174"/>
        <v>0</v>
      </c>
      <c r="S198" s="5">
        <f t="shared" si="153"/>
        <v>0</v>
      </c>
      <c r="T198" s="5">
        <f t="shared" si="175"/>
        <v>-0.67741935483870963</v>
      </c>
      <c r="U198" s="5">
        <f t="shared" si="176"/>
        <v>-0.25806451612903225</v>
      </c>
      <c r="V198">
        <v>31</v>
      </c>
      <c r="W198" s="11">
        <v>600</v>
      </c>
      <c r="X198" s="11">
        <f t="shared" si="177"/>
        <v>600</v>
      </c>
      <c r="Y198">
        <f t="shared" si="154"/>
        <v>31</v>
      </c>
      <c r="Z198" s="5">
        <f t="shared" si="178"/>
        <v>0</v>
      </c>
      <c r="AA198" s="5">
        <f t="shared" si="179"/>
        <v>0</v>
      </c>
      <c r="AB198">
        <f t="shared" si="155"/>
        <v>1</v>
      </c>
      <c r="AC198">
        <f t="shared" si="156"/>
        <v>1</v>
      </c>
      <c r="AD198">
        <f t="shared" si="180"/>
        <v>31</v>
      </c>
      <c r="AE198" s="5">
        <f t="shared" si="181"/>
        <v>0</v>
      </c>
      <c r="AF198" s="5">
        <f t="shared" si="182"/>
        <v>0.67741935483870963</v>
      </c>
      <c r="AG198" s="5">
        <f t="shared" si="183"/>
        <v>0</v>
      </c>
      <c r="AH198" s="5">
        <f t="shared" si="184"/>
        <v>0.25806451612903225</v>
      </c>
      <c r="AI198">
        <f t="shared" si="185"/>
        <v>1</v>
      </c>
      <c r="AJ198">
        <f t="shared" si="186"/>
        <v>0</v>
      </c>
      <c r="AK198">
        <f t="shared" si="187"/>
        <v>0</v>
      </c>
      <c r="AL198">
        <f t="shared" si="188"/>
        <v>1</v>
      </c>
      <c r="AM198">
        <v>60</v>
      </c>
      <c r="AN198">
        <v>30</v>
      </c>
      <c r="AO198">
        <v>60</v>
      </c>
      <c r="AP198">
        <v>30</v>
      </c>
      <c r="AQ198" s="5">
        <f t="shared" si="157"/>
        <v>3.2258064516129031E-2</v>
      </c>
      <c r="AR198" s="5">
        <f t="shared" si="158"/>
        <v>3.2258064516129031E-2</v>
      </c>
      <c r="AS198" t="str">
        <f t="shared" si="189"/>
        <v>Igual</v>
      </c>
      <c r="AT198">
        <f t="shared" si="159"/>
        <v>31</v>
      </c>
      <c r="AU198">
        <f t="shared" si="160"/>
        <v>1</v>
      </c>
      <c r="AV198">
        <f t="shared" si="190"/>
        <v>0</v>
      </c>
      <c r="AW198" s="5">
        <f t="shared" si="161"/>
        <v>0</v>
      </c>
      <c r="AX198" s="5">
        <f t="shared" si="191"/>
        <v>3.2258064516129031E-2</v>
      </c>
      <c r="AY198">
        <f t="shared" si="162"/>
        <v>31</v>
      </c>
      <c r="AZ198" s="5">
        <f t="shared" si="192"/>
        <v>3.2258064516129031E-2</v>
      </c>
      <c r="BA198" s="5">
        <f t="shared" si="163"/>
        <v>0</v>
      </c>
      <c r="BB198" s="19">
        <v>120</v>
      </c>
      <c r="BC198" s="19">
        <f t="shared" si="193"/>
        <v>180</v>
      </c>
      <c r="BD198">
        <v>31</v>
      </c>
      <c r="BE198" s="5">
        <f t="shared" si="194"/>
        <v>3.2258064516129031E-2</v>
      </c>
      <c r="BF198">
        <f t="shared" si="195"/>
        <v>31</v>
      </c>
      <c r="BG198">
        <f t="shared" si="196"/>
        <v>0</v>
      </c>
      <c r="BH198">
        <f t="shared" si="164"/>
        <v>1</v>
      </c>
      <c r="BI198">
        <f t="shared" si="165"/>
        <v>1</v>
      </c>
      <c r="BJ198">
        <f t="shared" si="166"/>
        <v>0</v>
      </c>
      <c r="BK198">
        <f t="shared" si="197"/>
        <v>1</v>
      </c>
      <c r="BL198" s="5">
        <f t="shared" si="198"/>
        <v>0.25806451612903225</v>
      </c>
      <c r="BM198" s="5">
        <f t="shared" si="167"/>
        <v>0</v>
      </c>
      <c r="BN198" s="5">
        <f t="shared" si="168"/>
        <v>0</v>
      </c>
      <c r="BO198" s="5">
        <f t="shared" si="169"/>
        <v>3.2258064516129031E-2</v>
      </c>
      <c r="BP198" s="5">
        <f t="shared" si="199"/>
        <v>0</v>
      </c>
    </row>
    <row r="199" spans="1:68" hidden="1" x14ac:dyDescent="0.3">
      <c r="A199" t="s">
        <v>53</v>
      </c>
      <c r="B199" t="s">
        <v>233</v>
      </c>
      <c r="C199">
        <v>500</v>
      </c>
      <c r="D199">
        <f t="shared" si="170"/>
        <v>10</v>
      </c>
      <c r="F199">
        <v>604.89322996139504</v>
      </c>
      <c r="G199">
        <f t="shared" si="150"/>
        <v>600</v>
      </c>
      <c r="H199">
        <v>23</v>
      </c>
      <c r="I199">
        <v>604.63407802581696</v>
      </c>
      <c r="J199">
        <v>8</v>
      </c>
      <c r="K199">
        <v>666.39719390869095</v>
      </c>
      <c r="L199">
        <f t="shared" si="171"/>
        <v>600</v>
      </c>
      <c r="M199">
        <v>23</v>
      </c>
      <c r="N199">
        <f t="shared" si="172"/>
        <v>23</v>
      </c>
      <c r="O199">
        <f t="shared" si="151"/>
        <v>1</v>
      </c>
      <c r="P199">
        <f t="shared" si="173"/>
        <v>0</v>
      </c>
      <c r="Q199">
        <f t="shared" si="152"/>
        <v>0</v>
      </c>
      <c r="R199">
        <f t="shared" si="174"/>
        <v>0</v>
      </c>
      <c r="S199" s="5">
        <f t="shared" si="153"/>
        <v>0</v>
      </c>
      <c r="T199" s="5">
        <f t="shared" si="175"/>
        <v>-0.65217391304347827</v>
      </c>
      <c r="U199" s="5">
        <f t="shared" si="176"/>
        <v>0</v>
      </c>
      <c r="V199">
        <v>25</v>
      </c>
      <c r="W199" s="11">
        <v>600</v>
      </c>
      <c r="X199" s="11">
        <f t="shared" si="177"/>
        <v>600</v>
      </c>
      <c r="Y199">
        <f t="shared" si="154"/>
        <v>25</v>
      </c>
      <c r="Z199" s="5">
        <f t="shared" si="178"/>
        <v>0</v>
      </c>
      <c r="AA199" s="5">
        <f t="shared" si="179"/>
        <v>0.08</v>
      </c>
      <c r="AB199">
        <f t="shared" si="155"/>
        <v>0</v>
      </c>
      <c r="AC199">
        <f t="shared" si="156"/>
        <v>1</v>
      </c>
      <c r="AD199">
        <f t="shared" si="180"/>
        <v>25</v>
      </c>
      <c r="AE199" s="5">
        <f t="shared" si="181"/>
        <v>0.08</v>
      </c>
      <c r="AF199" s="5">
        <f t="shared" si="182"/>
        <v>0.68</v>
      </c>
      <c r="AG199" s="5">
        <f t="shared" si="183"/>
        <v>0</v>
      </c>
      <c r="AH199" s="5">
        <f t="shared" si="184"/>
        <v>0.08</v>
      </c>
      <c r="AI199">
        <f t="shared" si="185"/>
        <v>0</v>
      </c>
      <c r="AJ199">
        <f t="shared" si="186"/>
        <v>0</v>
      </c>
      <c r="AK199">
        <f t="shared" si="187"/>
        <v>0</v>
      </c>
      <c r="AL199">
        <f t="shared" si="188"/>
        <v>1</v>
      </c>
      <c r="AM199">
        <v>60</v>
      </c>
      <c r="AN199">
        <v>24</v>
      </c>
      <c r="AO199">
        <v>60</v>
      </c>
      <c r="AP199">
        <v>25</v>
      </c>
      <c r="AQ199" s="5">
        <f t="shared" si="157"/>
        <v>-4.3478260869565216E-2</v>
      </c>
      <c r="AR199" s="5">
        <f t="shared" si="158"/>
        <v>-8.6956521739130432E-2</v>
      </c>
      <c r="AS199" t="str">
        <f t="shared" si="189"/>
        <v>BiasByGroup</v>
      </c>
      <c r="AT199">
        <f t="shared" si="159"/>
        <v>24</v>
      </c>
      <c r="AU199">
        <f t="shared" si="160"/>
        <v>0</v>
      </c>
      <c r="AV199">
        <f t="shared" si="190"/>
        <v>1</v>
      </c>
      <c r="AW199" s="5">
        <f t="shared" si="161"/>
        <v>4.1666666666666664E-2</v>
      </c>
      <c r="AX199" s="5">
        <f t="shared" si="191"/>
        <v>0</v>
      </c>
      <c r="AY199">
        <f t="shared" si="162"/>
        <v>25</v>
      </c>
      <c r="AZ199" s="5">
        <f t="shared" si="192"/>
        <v>0.04</v>
      </c>
      <c r="BA199" s="5">
        <f t="shared" si="163"/>
        <v>0</v>
      </c>
      <c r="BB199" s="19">
        <v>120</v>
      </c>
      <c r="BC199" s="19">
        <f t="shared" si="193"/>
        <v>180</v>
      </c>
      <c r="BD199">
        <v>25</v>
      </c>
      <c r="BE199" s="5">
        <f t="shared" si="194"/>
        <v>0.04</v>
      </c>
      <c r="BF199">
        <f t="shared" si="195"/>
        <v>25</v>
      </c>
      <c r="BG199">
        <f t="shared" si="196"/>
        <v>0</v>
      </c>
      <c r="BH199">
        <f t="shared" si="164"/>
        <v>0</v>
      </c>
      <c r="BI199">
        <f t="shared" si="165"/>
        <v>1</v>
      </c>
      <c r="BJ199">
        <f t="shared" si="166"/>
        <v>0</v>
      </c>
      <c r="BK199">
        <f t="shared" si="197"/>
        <v>1</v>
      </c>
      <c r="BL199" s="5">
        <f t="shared" si="198"/>
        <v>0.08</v>
      </c>
      <c r="BM199" s="5">
        <f t="shared" si="167"/>
        <v>0.08</v>
      </c>
      <c r="BN199" s="5">
        <f t="shared" si="168"/>
        <v>0</v>
      </c>
      <c r="BO199" s="5">
        <f t="shared" si="169"/>
        <v>0.04</v>
      </c>
      <c r="BP199" s="5">
        <f t="shared" si="199"/>
        <v>0</v>
      </c>
    </row>
    <row r="200" spans="1:68" hidden="1" x14ac:dyDescent="0.3">
      <c r="A200" t="s">
        <v>54</v>
      </c>
      <c r="B200" t="s">
        <v>28</v>
      </c>
      <c r="C200">
        <v>1000</v>
      </c>
      <c r="D200">
        <f t="shared" si="170"/>
        <v>2</v>
      </c>
      <c r="F200">
        <v>603.44217085838295</v>
      </c>
      <c r="G200">
        <f t="shared" si="150"/>
        <v>600</v>
      </c>
      <c r="H200">
        <v>9</v>
      </c>
      <c r="I200">
        <v>603.60783171653702</v>
      </c>
      <c r="J200">
        <v>3</v>
      </c>
      <c r="K200">
        <v>364.68136501312199</v>
      </c>
      <c r="L200">
        <f t="shared" si="171"/>
        <v>364.68136501312199</v>
      </c>
      <c r="M200">
        <v>11</v>
      </c>
      <c r="N200">
        <f t="shared" si="172"/>
        <v>11</v>
      </c>
      <c r="O200">
        <f t="shared" si="151"/>
        <v>0</v>
      </c>
      <c r="P200">
        <f t="shared" si="173"/>
        <v>0</v>
      </c>
      <c r="Q200">
        <f t="shared" si="152"/>
        <v>0</v>
      </c>
      <c r="R200">
        <f t="shared" si="174"/>
        <v>0</v>
      </c>
      <c r="S200" s="5">
        <f t="shared" si="153"/>
        <v>-0.18181818181818182</v>
      </c>
      <c r="T200" s="5">
        <f t="shared" si="175"/>
        <v>-0.72727272727272729</v>
      </c>
      <c r="U200" s="5">
        <f t="shared" si="176"/>
        <v>0</v>
      </c>
      <c r="V200">
        <v>10</v>
      </c>
      <c r="W200" s="11">
        <v>600</v>
      </c>
      <c r="X200" s="11">
        <f t="shared" si="177"/>
        <v>600</v>
      </c>
      <c r="Y200">
        <f t="shared" si="154"/>
        <v>10</v>
      </c>
      <c r="Z200" s="5">
        <f t="shared" si="178"/>
        <v>0</v>
      </c>
      <c r="AA200" s="5">
        <f t="shared" si="179"/>
        <v>0.1</v>
      </c>
      <c r="AB200">
        <f t="shared" si="155"/>
        <v>0</v>
      </c>
      <c r="AC200">
        <f t="shared" si="156"/>
        <v>1</v>
      </c>
      <c r="AD200">
        <f t="shared" si="180"/>
        <v>11</v>
      </c>
      <c r="AE200" s="5">
        <f t="shared" si="181"/>
        <v>0.18181818181818182</v>
      </c>
      <c r="AF200" s="5">
        <f t="shared" si="182"/>
        <v>0.72727272727272729</v>
      </c>
      <c r="AG200" s="5">
        <f t="shared" si="183"/>
        <v>9.0909090909090912E-2</v>
      </c>
      <c r="AH200" s="5">
        <f t="shared" si="184"/>
        <v>0</v>
      </c>
      <c r="AI200">
        <f t="shared" si="185"/>
        <v>0</v>
      </c>
      <c r="AJ200">
        <f t="shared" si="186"/>
        <v>0</v>
      </c>
      <c r="AK200">
        <f t="shared" si="187"/>
        <v>1</v>
      </c>
      <c r="AL200">
        <f t="shared" si="188"/>
        <v>0</v>
      </c>
      <c r="AM200">
        <v>60</v>
      </c>
      <c r="AN200">
        <v>10</v>
      </c>
      <c r="AO200">
        <v>60</v>
      </c>
      <c r="AP200">
        <v>10</v>
      </c>
      <c r="AQ200" s="5">
        <f t="shared" si="157"/>
        <v>9.0909090909090912E-2</v>
      </c>
      <c r="AR200" s="5">
        <f t="shared" si="158"/>
        <v>9.0909090909090912E-2</v>
      </c>
      <c r="AS200" t="str">
        <f t="shared" si="189"/>
        <v>Igual</v>
      </c>
      <c r="AT200">
        <f t="shared" si="159"/>
        <v>10</v>
      </c>
      <c r="AU200">
        <f t="shared" si="160"/>
        <v>0</v>
      </c>
      <c r="AV200">
        <f t="shared" si="190"/>
        <v>1</v>
      </c>
      <c r="AW200" s="5">
        <f t="shared" si="161"/>
        <v>0.1</v>
      </c>
      <c r="AX200" s="5">
        <f t="shared" si="191"/>
        <v>0</v>
      </c>
      <c r="AY200">
        <f t="shared" si="162"/>
        <v>10</v>
      </c>
      <c r="AZ200" s="5">
        <f t="shared" si="192"/>
        <v>0</v>
      </c>
      <c r="BA200" s="5">
        <f t="shared" si="163"/>
        <v>0</v>
      </c>
      <c r="BB200" s="19">
        <v>38</v>
      </c>
      <c r="BC200" s="19">
        <f t="shared" si="193"/>
        <v>98</v>
      </c>
      <c r="BD200">
        <v>11</v>
      </c>
      <c r="BE200" s="5">
        <f t="shared" si="194"/>
        <v>9.0909090909090912E-2</v>
      </c>
      <c r="BF200">
        <f t="shared" si="195"/>
        <v>11</v>
      </c>
      <c r="BG200">
        <f t="shared" si="196"/>
        <v>1</v>
      </c>
      <c r="BH200">
        <f t="shared" si="164"/>
        <v>0</v>
      </c>
      <c r="BI200">
        <f t="shared" si="165"/>
        <v>0</v>
      </c>
      <c r="BJ200">
        <f t="shared" si="166"/>
        <v>0</v>
      </c>
      <c r="BK200">
        <f t="shared" si="197"/>
        <v>1</v>
      </c>
      <c r="BL200" s="5">
        <f t="shared" si="198"/>
        <v>0</v>
      </c>
      <c r="BM200" s="5">
        <f t="shared" si="167"/>
        <v>0.18181818181818182</v>
      </c>
      <c r="BN200" s="5">
        <f t="shared" si="168"/>
        <v>9.0909090909090912E-2</v>
      </c>
      <c r="BO200" s="5">
        <f t="shared" si="169"/>
        <v>9.0909090909090912E-2</v>
      </c>
      <c r="BP200" s="5">
        <f t="shared" si="199"/>
        <v>0</v>
      </c>
    </row>
    <row r="201" spans="1:68" hidden="1" x14ac:dyDescent="0.3">
      <c r="A201" t="s">
        <v>54</v>
      </c>
      <c r="B201" t="s">
        <v>29</v>
      </c>
      <c r="C201">
        <v>1000</v>
      </c>
      <c r="D201">
        <f t="shared" si="170"/>
        <v>2</v>
      </c>
      <c r="F201">
        <v>603.42486667633</v>
      </c>
      <c r="G201">
        <f t="shared" si="150"/>
        <v>600</v>
      </c>
      <c r="H201">
        <v>6</v>
      </c>
      <c r="I201">
        <v>603.61442589759804</v>
      </c>
      <c r="J201">
        <v>2</v>
      </c>
      <c r="K201">
        <v>616.498908758163</v>
      </c>
      <c r="L201">
        <f t="shared" si="171"/>
        <v>600</v>
      </c>
      <c r="M201">
        <v>8</v>
      </c>
      <c r="N201">
        <f t="shared" si="172"/>
        <v>8</v>
      </c>
      <c r="O201">
        <f t="shared" si="151"/>
        <v>0</v>
      </c>
      <c r="P201">
        <f t="shared" si="173"/>
        <v>0</v>
      </c>
      <c r="Q201">
        <f t="shared" si="152"/>
        <v>0</v>
      </c>
      <c r="R201">
        <f t="shared" si="174"/>
        <v>0</v>
      </c>
      <c r="S201" s="5">
        <f t="shared" si="153"/>
        <v>-0.25</v>
      </c>
      <c r="T201" s="5">
        <f t="shared" si="175"/>
        <v>-0.75</v>
      </c>
      <c r="U201" s="5">
        <f t="shared" si="176"/>
        <v>0</v>
      </c>
      <c r="V201">
        <v>7</v>
      </c>
      <c r="W201" s="11">
        <v>600</v>
      </c>
      <c r="X201" s="11">
        <f t="shared" si="177"/>
        <v>600</v>
      </c>
      <c r="Y201">
        <f t="shared" si="154"/>
        <v>7</v>
      </c>
      <c r="Z201" s="5">
        <f t="shared" si="178"/>
        <v>0</v>
      </c>
      <c r="AA201" s="5">
        <f t="shared" si="179"/>
        <v>0.14285714285714285</v>
      </c>
      <c r="AB201">
        <f t="shared" si="155"/>
        <v>0</v>
      </c>
      <c r="AC201">
        <f t="shared" si="156"/>
        <v>1</v>
      </c>
      <c r="AD201">
        <f t="shared" si="180"/>
        <v>8</v>
      </c>
      <c r="AE201" s="5">
        <f t="shared" si="181"/>
        <v>0.25</v>
      </c>
      <c r="AF201" s="5">
        <f t="shared" si="182"/>
        <v>0.75</v>
      </c>
      <c r="AG201" s="5">
        <f t="shared" si="183"/>
        <v>0.125</v>
      </c>
      <c r="AH201" s="5">
        <f t="shared" si="184"/>
        <v>0</v>
      </c>
      <c r="AI201">
        <f t="shared" si="185"/>
        <v>0</v>
      </c>
      <c r="AJ201">
        <f t="shared" si="186"/>
        <v>0</v>
      </c>
      <c r="AK201">
        <f t="shared" si="187"/>
        <v>1</v>
      </c>
      <c r="AL201">
        <f t="shared" si="188"/>
        <v>0</v>
      </c>
      <c r="AM201">
        <v>60</v>
      </c>
      <c r="AN201">
        <v>8</v>
      </c>
      <c r="AO201">
        <v>60</v>
      </c>
      <c r="AP201">
        <v>8</v>
      </c>
      <c r="AQ201" s="5">
        <f t="shared" si="157"/>
        <v>0</v>
      </c>
      <c r="AR201" s="5">
        <f t="shared" si="158"/>
        <v>0</v>
      </c>
      <c r="AS201" t="str">
        <f t="shared" si="189"/>
        <v>Igual</v>
      </c>
      <c r="AT201">
        <f t="shared" si="159"/>
        <v>8</v>
      </c>
      <c r="AU201">
        <f t="shared" si="160"/>
        <v>0</v>
      </c>
      <c r="AV201">
        <f t="shared" si="190"/>
        <v>1</v>
      </c>
      <c r="AW201" s="5">
        <f t="shared" si="161"/>
        <v>0.25</v>
      </c>
      <c r="AX201" s="5">
        <f t="shared" si="191"/>
        <v>0</v>
      </c>
      <c r="AY201">
        <f t="shared" si="162"/>
        <v>8</v>
      </c>
      <c r="AZ201" s="5">
        <f t="shared" si="192"/>
        <v>0</v>
      </c>
      <c r="BA201" s="5">
        <f t="shared" si="163"/>
        <v>0.125</v>
      </c>
      <c r="BB201" s="19">
        <v>120</v>
      </c>
      <c r="BC201" s="19">
        <f t="shared" si="193"/>
        <v>180</v>
      </c>
      <c r="BD201">
        <v>8</v>
      </c>
      <c r="BE201" s="5">
        <f t="shared" si="194"/>
        <v>0</v>
      </c>
      <c r="BF201">
        <f t="shared" si="195"/>
        <v>8</v>
      </c>
      <c r="BG201">
        <f t="shared" si="196"/>
        <v>1</v>
      </c>
      <c r="BH201">
        <f t="shared" si="164"/>
        <v>0</v>
      </c>
      <c r="BI201">
        <f t="shared" si="165"/>
        <v>0</v>
      </c>
      <c r="BJ201">
        <f t="shared" si="166"/>
        <v>1</v>
      </c>
      <c r="BK201">
        <f t="shared" si="197"/>
        <v>1</v>
      </c>
      <c r="BL201" s="5">
        <f t="shared" si="198"/>
        <v>0</v>
      </c>
      <c r="BM201" s="5">
        <f t="shared" si="167"/>
        <v>0.25</v>
      </c>
      <c r="BN201" s="5">
        <f t="shared" si="168"/>
        <v>0.125</v>
      </c>
      <c r="BO201" s="5">
        <f t="shared" si="169"/>
        <v>0</v>
      </c>
      <c r="BP201" s="5">
        <f t="shared" si="199"/>
        <v>0</v>
      </c>
    </row>
    <row r="202" spans="1:68" hidden="1" x14ac:dyDescent="0.3">
      <c r="A202" t="s">
        <v>54</v>
      </c>
      <c r="B202" t="s">
        <v>30</v>
      </c>
      <c r="C202">
        <v>1000</v>
      </c>
      <c r="D202">
        <f t="shared" si="170"/>
        <v>5</v>
      </c>
      <c r="F202">
        <v>609.78275370597805</v>
      </c>
      <c r="G202">
        <f t="shared" si="150"/>
        <v>600</v>
      </c>
      <c r="H202">
        <v>10</v>
      </c>
      <c r="I202">
        <v>609.09242391586304</v>
      </c>
      <c r="J202">
        <v>3</v>
      </c>
      <c r="K202">
        <v>664.60322380065895</v>
      </c>
      <c r="L202">
        <f t="shared" si="171"/>
        <v>600</v>
      </c>
      <c r="M202">
        <v>15</v>
      </c>
      <c r="N202">
        <f t="shared" si="172"/>
        <v>15</v>
      </c>
      <c r="O202">
        <f t="shared" si="151"/>
        <v>0</v>
      </c>
      <c r="P202">
        <f t="shared" si="173"/>
        <v>0</v>
      </c>
      <c r="Q202">
        <f t="shared" si="152"/>
        <v>0</v>
      </c>
      <c r="R202">
        <f t="shared" si="174"/>
        <v>0</v>
      </c>
      <c r="S202" s="5">
        <f t="shared" si="153"/>
        <v>-0.33333333333333331</v>
      </c>
      <c r="T202" s="5">
        <f t="shared" si="175"/>
        <v>-0.8</v>
      </c>
      <c r="U202" s="5">
        <f t="shared" si="176"/>
        <v>0</v>
      </c>
      <c r="V202">
        <v>14</v>
      </c>
      <c r="W202" s="11">
        <v>600</v>
      </c>
      <c r="X202" s="11">
        <f t="shared" si="177"/>
        <v>600</v>
      </c>
      <c r="Y202">
        <f t="shared" si="154"/>
        <v>14</v>
      </c>
      <c r="Z202" s="5">
        <f t="shared" si="178"/>
        <v>0</v>
      </c>
      <c r="AA202" s="5">
        <f t="shared" si="179"/>
        <v>0.2857142857142857</v>
      </c>
      <c r="AB202">
        <f t="shared" si="155"/>
        <v>0</v>
      </c>
      <c r="AC202">
        <f t="shared" si="156"/>
        <v>1</v>
      </c>
      <c r="AD202">
        <f t="shared" si="180"/>
        <v>15</v>
      </c>
      <c r="AE202" s="5">
        <f t="shared" si="181"/>
        <v>0.33333333333333331</v>
      </c>
      <c r="AF202" s="5">
        <f t="shared" si="182"/>
        <v>0.8</v>
      </c>
      <c r="AG202" s="5">
        <f t="shared" si="183"/>
        <v>6.6666666666666666E-2</v>
      </c>
      <c r="AH202" s="5">
        <f t="shared" si="184"/>
        <v>0</v>
      </c>
      <c r="AI202">
        <f t="shared" si="185"/>
        <v>0</v>
      </c>
      <c r="AJ202">
        <f t="shared" si="186"/>
        <v>0</v>
      </c>
      <c r="AK202">
        <f t="shared" si="187"/>
        <v>1</v>
      </c>
      <c r="AL202">
        <f t="shared" si="188"/>
        <v>0</v>
      </c>
      <c r="AM202">
        <v>60</v>
      </c>
      <c r="AN202">
        <v>14</v>
      </c>
      <c r="AO202">
        <v>60</v>
      </c>
      <c r="AP202">
        <v>14</v>
      </c>
      <c r="AQ202" s="5">
        <f t="shared" si="157"/>
        <v>6.6666666666666666E-2</v>
      </c>
      <c r="AR202" s="5">
        <f t="shared" si="158"/>
        <v>6.6666666666666666E-2</v>
      </c>
      <c r="AS202" t="str">
        <f t="shared" si="189"/>
        <v>Igual</v>
      </c>
      <c r="AT202">
        <f t="shared" si="159"/>
        <v>14</v>
      </c>
      <c r="AU202">
        <f t="shared" si="160"/>
        <v>0</v>
      </c>
      <c r="AV202">
        <f t="shared" si="190"/>
        <v>1</v>
      </c>
      <c r="AW202" s="5">
        <f t="shared" si="161"/>
        <v>0.2857142857142857</v>
      </c>
      <c r="AX202" s="5">
        <f t="shared" si="191"/>
        <v>0</v>
      </c>
      <c r="AY202">
        <f t="shared" si="162"/>
        <v>14</v>
      </c>
      <c r="AZ202" s="5">
        <f t="shared" si="192"/>
        <v>0</v>
      </c>
      <c r="BA202" s="5">
        <f t="shared" si="163"/>
        <v>0</v>
      </c>
      <c r="BB202" s="19">
        <v>120</v>
      </c>
      <c r="BC202" s="19">
        <f t="shared" si="193"/>
        <v>180</v>
      </c>
      <c r="BD202">
        <v>15</v>
      </c>
      <c r="BE202" s="5">
        <f t="shared" si="194"/>
        <v>6.6666666666666666E-2</v>
      </c>
      <c r="BF202">
        <f t="shared" si="195"/>
        <v>15</v>
      </c>
      <c r="BG202">
        <f t="shared" si="196"/>
        <v>1</v>
      </c>
      <c r="BH202">
        <f t="shared" si="164"/>
        <v>0</v>
      </c>
      <c r="BI202">
        <f t="shared" si="165"/>
        <v>0</v>
      </c>
      <c r="BJ202">
        <f t="shared" si="166"/>
        <v>0</v>
      </c>
      <c r="BK202">
        <f t="shared" si="197"/>
        <v>1</v>
      </c>
      <c r="BL202" s="5">
        <f t="shared" si="198"/>
        <v>0</v>
      </c>
      <c r="BM202" s="5">
        <f t="shared" si="167"/>
        <v>0.33333333333333331</v>
      </c>
      <c r="BN202" s="5">
        <f t="shared" si="168"/>
        <v>6.6666666666666666E-2</v>
      </c>
      <c r="BO202" s="5">
        <f t="shared" si="169"/>
        <v>6.6666666666666666E-2</v>
      </c>
      <c r="BP202" s="5">
        <f t="shared" si="199"/>
        <v>0</v>
      </c>
    </row>
    <row r="203" spans="1:68" hidden="1" x14ac:dyDescent="0.3">
      <c r="A203" t="s">
        <v>54</v>
      </c>
      <c r="B203" t="s">
        <v>31</v>
      </c>
      <c r="C203">
        <v>1000</v>
      </c>
      <c r="D203">
        <f t="shared" si="170"/>
        <v>5</v>
      </c>
      <c r="F203">
        <v>676.66733336448601</v>
      </c>
      <c r="G203">
        <f t="shared" si="150"/>
        <v>600</v>
      </c>
      <c r="H203">
        <v>1</v>
      </c>
      <c r="I203">
        <v>681.57577872276295</v>
      </c>
      <c r="J203">
        <v>0</v>
      </c>
      <c r="K203">
        <v>672.26983547210602</v>
      </c>
      <c r="L203">
        <f t="shared" si="171"/>
        <v>600</v>
      </c>
      <c r="M203">
        <v>12</v>
      </c>
      <c r="N203">
        <f t="shared" si="172"/>
        <v>12</v>
      </c>
      <c r="O203">
        <f t="shared" si="151"/>
        <v>0</v>
      </c>
      <c r="P203">
        <f t="shared" si="173"/>
        <v>0</v>
      </c>
      <c r="Q203">
        <f t="shared" si="152"/>
        <v>0</v>
      </c>
      <c r="R203">
        <f t="shared" si="174"/>
        <v>0</v>
      </c>
      <c r="S203" s="5">
        <f t="shared" si="153"/>
        <v>-0.91666666666666663</v>
      </c>
      <c r="T203" s="5">
        <f t="shared" si="175"/>
        <v>-1</v>
      </c>
      <c r="U203" s="5">
        <f t="shared" si="176"/>
        <v>0</v>
      </c>
      <c r="V203">
        <v>11</v>
      </c>
      <c r="W203" s="11">
        <v>600</v>
      </c>
      <c r="X203" s="11">
        <f t="shared" si="177"/>
        <v>600</v>
      </c>
      <c r="Y203">
        <f t="shared" si="154"/>
        <v>11</v>
      </c>
      <c r="Z203" s="5">
        <f t="shared" si="178"/>
        <v>0</v>
      </c>
      <c r="AA203" s="5">
        <f t="shared" si="179"/>
        <v>0.90909090909090906</v>
      </c>
      <c r="AB203">
        <f t="shared" si="155"/>
        <v>0</v>
      </c>
      <c r="AC203">
        <f t="shared" si="156"/>
        <v>1</v>
      </c>
      <c r="AD203">
        <f t="shared" si="180"/>
        <v>12</v>
      </c>
      <c r="AE203" s="5">
        <f t="shared" si="181"/>
        <v>0.91666666666666663</v>
      </c>
      <c r="AF203" s="5">
        <f t="shared" si="182"/>
        <v>1</v>
      </c>
      <c r="AG203" s="5">
        <f t="shared" si="183"/>
        <v>8.3333333333333329E-2</v>
      </c>
      <c r="AH203" s="5">
        <f t="shared" si="184"/>
        <v>0</v>
      </c>
      <c r="AI203">
        <f t="shared" si="185"/>
        <v>0</v>
      </c>
      <c r="AJ203">
        <f t="shared" si="186"/>
        <v>0</v>
      </c>
      <c r="AK203">
        <f t="shared" si="187"/>
        <v>1</v>
      </c>
      <c r="AL203">
        <f t="shared" si="188"/>
        <v>0</v>
      </c>
      <c r="AM203">
        <v>60</v>
      </c>
      <c r="AN203">
        <v>12</v>
      </c>
      <c r="AO203">
        <v>60</v>
      </c>
      <c r="AP203">
        <v>12</v>
      </c>
      <c r="AQ203" s="5">
        <f t="shared" si="157"/>
        <v>0</v>
      </c>
      <c r="AR203" s="5">
        <f t="shared" si="158"/>
        <v>0</v>
      </c>
      <c r="AS203" t="str">
        <f t="shared" si="189"/>
        <v>Igual</v>
      </c>
      <c r="AT203">
        <f t="shared" si="159"/>
        <v>12</v>
      </c>
      <c r="AU203">
        <f t="shared" si="160"/>
        <v>0</v>
      </c>
      <c r="AV203">
        <f t="shared" si="190"/>
        <v>1</v>
      </c>
      <c r="AW203" s="5">
        <f t="shared" si="161"/>
        <v>0.91666666666666663</v>
      </c>
      <c r="AX203" s="5">
        <f t="shared" si="191"/>
        <v>0</v>
      </c>
      <c r="AY203">
        <f t="shared" si="162"/>
        <v>12</v>
      </c>
      <c r="AZ203" s="5">
        <f t="shared" si="192"/>
        <v>0</v>
      </c>
      <c r="BA203" s="5">
        <f t="shared" si="163"/>
        <v>8.3333333333333329E-2</v>
      </c>
      <c r="BB203" s="19">
        <v>120</v>
      </c>
      <c r="BC203" s="19">
        <f t="shared" si="193"/>
        <v>180</v>
      </c>
      <c r="BD203">
        <v>13</v>
      </c>
      <c r="BE203" s="5">
        <f t="shared" si="194"/>
        <v>7.6923076923076927E-2</v>
      </c>
      <c r="BF203">
        <f t="shared" si="195"/>
        <v>13</v>
      </c>
      <c r="BG203">
        <f t="shared" si="196"/>
        <v>0</v>
      </c>
      <c r="BH203">
        <f t="shared" si="164"/>
        <v>0</v>
      </c>
      <c r="BI203">
        <f t="shared" si="165"/>
        <v>0</v>
      </c>
      <c r="BJ203">
        <f t="shared" si="166"/>
        <v>0</v>
      </c>
      <c r="BK203">
        <f t="shared" si="197"/>
        <v>1</v>
      </c>
      <c r="BL203" s="5">
        <f t="shared" si="198"/>
        <v>7.6923076923076927E-2</v>
      </c>
      <c r="BM203" s="5">
        <f t="shared" si="167"/>
        <v>0.92307692307692313</v>
      </c>
      <c r="BN203" s="5">
        <f t="shared" si="168"/>
        <v>0.15384615384615385</v>
      </c>
      <c r="BO203" s="5">
        <f t="shared" si="169"/>
        <v>7.6923076923076927E-2</v>
      </c>
      <c r="BP203" s="5">
        <f t="shared" si="199"/>
        <v>0</v>
      </c>
    </row>
    <row r="204" spans="1:68" hidden="1" x14ac:dyDescent="0.3">
      <c r="A204" t="s">
        <v>54</v>
      </c>
      <c r="B204" t="s">
        <v>234</v>
      </c>
      <c r="C204">
        <v>1000</v>
      </c>
      <c r="D204">
        <f t="shared" si="170"/>
        <v>2</v>
      </c>
      <c r="F204">
        <v>643.88546061515797</v>
      </c>
      <c r="G204">
        <f t="shared" si="150"/>
        <v>600</v>
      </c>
      <c r="H204">
        <v>6</v>
      </c>
      <c r="I204">
        <v>871.29727864265396</v>
      </c>
      <c r="J204">
        <v>5</v>
      </c>
      <c r="K204">
        <v>476.647776126861</v>
      </c>
      <c r="L204">
        <f t="shared" si="171"/>
        <v>476.647776126861</v>
      </c>
      <c r="M204">
        <v>14</v>
      </c>
      <c r="N204">
        <f t="shared" si="172"/>
        <v>14</v>
      </c>
      <c r="O204">
        <f t="shared" si="151"/>
        <v>0</v>
      </c>
      <c r="P204">
        <f t="shared" si="173"/>
        <v>0</v>
      </c>
      <c r="Q204">
        <f t="shared" si="152"/>
        <v>0</v>
      </c>
      <c r="R204">
        <f t="shared" si="174"/>
        <v>0</v>
      </c>
      <c r="S204" s="5">
        <f t="shared" si="153"/>
        <v>-0.5714285714285714</v>
      </c>
      <c r="T204" s="5">
        <f t="shared" si="175"/>
        <v>-0.6428571428571429</v>
      </c>
      <c r="U204" s="5">
        <f t="shared" si="176"/>
        <v>0</v>
      </c>
      <c r="V204">
        <v>13</v>
      </c>
      <c r="W204" s="11">
        <v>600</v>
      </c>
      <c r="X204" s="11">
        <f t="shared" si="177"/>
        <v>600</v>
      </c>
      <c r="Y204">
        <f t="shared" si="154"/>
        <v>13</v>
      </c>
      <c r="Z204" s="5">
        <f t="shared" si="178"/>
        <v>0</v>
      </c>
      <c r="AA204" s="5">
        <f t="shared" si="179"/>
        <v>0.53846153846153844</v>
      </c>
      <c r="AB204">
        <f t="shared" si="155"/>
        <v>0</v>
      </c>
      <c r="AC204">
        <f t="shared" si="156"/>
        <v>1</v>
      </c>
      <c r="AD204">
        <f t="shared" si="180"/>
        <v>14</v>
      </c>
      <c r="AE204" s="5">
        <f t="shared" si="181"/>
        <v>0.5714285714285714</v>
      </c>
      <c r="AF204" s="5">
        <f t="shared" si="182"/>
        <v>0.6428571428571429</v>
      </c>
      <c r="AG204" s="5">
        <f t="shared" si="183"/>
        <v>7.1428571428571425E-2</v>
      </c>
      <c r="AH204" s="5">
        <f t="shared" si="184"/>
        <v>0</v>
      </c>
      <c r="AI204">
        <f t="shared" si="185"/>
        <v>0</v>
      </c>
      <c r="AJ204">
        <f t="shared" si="186"/>
        <v>0</v>
      </c>
      <c r="AK204">
        <f t="shared" si="187"/>
        <v>1</v>
      </c>
      <c r="AL204">
        <f t="shared" si="188"/>
        <v>0</v>
      </c>
      <c r="AM204">
        <v>60</v>
      </c>
      <c r="AN204">
        <v>12</v>
      </c>
      <c r="AO204">
        <v>60</v>
      </c>
      <c r="AP204">
        <v>12</v>
      </c>
      <c r="AQ204" s="5">
        <f t="shared" si="157"/>
        <v>0.14285714285714285</v>
      </c>
      <c r="AR204" s="5">
        <f t="shared" si="158"/>
        <v>0.14285714285714285</v>
      </c>
      <c r="AS204" t="str">
        <f t="shared" si="189"/>
        <v>Igual</v>
      </c>
      <c r="AT204">
        <f t="shared" si="159"/>
        <v>12</v>
      </c>
      <c r="AU204">
        <f t="shared" si="160"/>
        <v>0</v>
      </c>
      <c r="AV204">
        <f t="shared" si="190"/>
        <v>1</v>
      </c>
      <c r="AW204" s="5">
        <f t="shared" si="161"/>
        <v>0.5</v>
      </c>
      <c r="AX204" s="5">
        <f t="shared" si="191"/>
        <v>0</v>
      </c>
      <c r="AY204">
        <f t="shared" si="162"/>
        <v>13</v>
      </c>
      <c r="AZ204" s="5">
        <f t="shared" si="192"/>
        <v>7.6923076923076927E-2</v>
      </c>
      <c r="BA204" s="5">
        <f t="shared" si="163"/>
        <v>0</v>
      </c>
      <c r="BB204" s="19">
        <v>120</v>
      </c>
      <c r="BC204" s="19">
        <f t="shared" si="193"/>
        <v>180</v>
      </c>
      <c r="BD204">
        <v>13</v>
      </c>
      <c r="BE204" s="5">
        <f t="shared" si="194"/>
        <v>7.6923076923076927E-2</v>
      </c>
      <c r="BF204">
        <f t="shared" si="195"/>
        <v>14</v>
      </c>
      <c r="BG204">
        <f t="shared" si="196"/>
        <v>1</v>
      </c>
      <c r="BH204">
        <f t="shared" si="164"/>
        <v>0</v>
      </c>
      <c r="BI204">
        <f t="shared" si="165"/>
        <v>0</v>
      </c>
      <c r="BJ204">
        <f t="shared" si="166"/>
        <v>0</v>
      </c>
      <c r="BK204">
        <f t="shared" si="197"/>
        <v>0</v>
      </c>
      <c r="BL204" s="5">
        <f t="shared" si="198"/>
        <v>0</v>
      </c>
      <c r="BM204" s="5">
        <f t="shared" si="167"/>
        <v>0.5714285714285714</v>
      </c>
      <c r="BN204" s="5">
        <f t="shared" si="168"/>
        <v>7.1428571428571425E-2</v>
      </c>
      <c r="BO204" s="5">
        <f t="shared" si="169"/>
        <v>0.14285714285714285</v>
      </c>
      <c r="BP204" s="5">
        <f t="shared" si="199"/>
        <v>7.1428571428571425E-2</v>
      </c>
    </row>
    <row r="205" spans="1:68" hidden="1" x14ac:dyDescent="0.3">
      <c r="A205" t="s">
        <v>54</v>
      </c>
      <c r="B205" t="s">
        <v>235</v>
      </c>
      <c r="C205">
        <v>1000</v>
      </c>
      <c r="D205">
        <f t="shared" si="170"/>
        <v>2</v>
      </c>
      <c r="F205">
        <v>634.00196480751003</v>
      </c>
      <c r="G205">
        <f t="shared" si="150"/>
        <v>600</v>
      </c>
      <c r="H205">
        <v>4</v>
      </c>
      <c r="I205">
        <v>951.94219183921803</v>
      </c>
      <c r="J205">
        <v>7</v>
      </c>
      <c r="K205">
        <v>190.63699388504</v>
      </c>
      <c r="L205">
        <f t="shared" si="171"/>
        <v>190.63699388504</v>
      </c>
      <c r="M205">
        <v>11</v>
      </c>
      <c r="N205">
        <f t="shared" si="172"/>
        <v>11</v>
      </c>
      <c r="O205">
        <f t="shared" si="151"/>
        <v>0</v>
      </c>
      <c r="P205">
        <f t="shared" si="173"/>
        <v>0</v>
      </c>
      <c r="Q205">
        <f t="shared" si="152"/>
        <v>0</v>
      </c>
      <c r="R205">
        <f t="shared" si="174"/>
        <v>0</v>
      </c>
      <c r="S205" s="5">
        <f t="shared" si="153"/>
        <v>-0.63636363636363635</v>
      </c>
      <c r="T205" s="5">
        <f t="shared" si="175"/>
        <v>-0.36363636363636365</v>
      </c>
      <c r="U205" s="5">
        <f t="shared" si="176"/>
        <v>0</v>
      </c>
      <c r="V205">
        <v>8</v>
      </c>
      <c r="W205" s="11">
        <v>600</v>
      </c>
      <c r="X205" s="11">
        <f t="shared" si="177"/>
        <v>600</v>
      </c>
      <c r="Y205">
        <f t="shared" si="154"/>
        <v>8</v>
      </c>
      <c r="Z205" s="5">
        <f t="shared" si="178"/>
        <v>0</v>
      </c>
      <c r="AA205" s="5">
        <f t="shared" si="179"/>
        <v>0.5</v>
      </c>
      <c r="AB205">
        <f t="shared" si="155"/>
        <v>0</v>
      </c>
      <c r="AC205">
        <f t="shared" si="156"/>
        <v>1</v>
      </c>
      <c r="AD205">
        <f t="shared" si="180"/>
        <v>11</v>
      </c>
      <c r="AE205" s="5">
        <f t="shared" si="181"/>
        <v>0.63636363636363635</v>
      </c>
      <c r="AF205" s="5">
        <f t="shared" si="182"/>
        <v>0.36363636363636365</v>
      </c>
      <c r="AG205" s="5">
        <f t="shared" si="183"/>
        <v>0.27272727272727271</v>
      </c>
      <c r="AH205" s="5">
        <f t="shared" si="184"/>
        <v>0</v>
      </c>
      <c r="AI205">
        <f t="shared" si="185"/>
        <v>0</v>
      </c>
      <c r="AJ205">
        <f t="shared" si="186"/>
        <v>0</v>
      </c>
      <c r="AK205">
        <f t="shared" si="187"/>
        <v>1</v>
      </c>
      <c r="AL205">
        <f t="shared" si="188"/>
        <v>0</v>
      </c>
      <c r="AM205">
        <v>60</v>
      </c>
      <c r="AN205">
        <v>10</v>
      </c>
      <c r="AO205">
        <v>60</v>
      </c>
      <c r="AP205">
        <v>10</v>
      </c>
      <c r="AQ205" s="5">
        <f t="shared" si="157"/>
        <v>9.0909090909090912E-2</v>
      </c>
      <c r="AR205" s="5">
        <f t="shared" si="158"/>
        <v>9.0909090909090912E-2</v>
      </c>
      <c r="AS205" t="str">
        <f t="shared" si="189"/>
        <v>Igual</v>
      </c>
      <c r="AT205">
        <f t="shared" si="159"/>
        <v>10</v>
      </c>
      <c r="AU205">
        <f t="shared" si="160"/>
        <v>0</v>
      </c>
      <c r="AV205">
        <f t="shared" si="190"/>
        <v>1</v>
      </c>
      <c r="AW205" s="5">
        <f t="shared" si="161"/>
        <v>0.6</v>
      </c>
      <c r="AX205" s="5">
        <f t="shared" si="191"/>
        <v>0</v>
      </c>
      <c r="AY205">
        <f t="shared" si="162"/>
        <v>10</v>
      </c>
      <c r="AZ205" s="5">
        <f t="shared" si="192"/>
        <v>0</v>
      </c>
      <c r="BA205" s="5">
        <f t="shared" si="163"/>
        <v>0.2</v>
      </c>
      <c r="BB205" s="19">
        <v>20</v>
      </c>
      <c r="BC205" s="19">
        <f t="shared" si="193"/>
        <v>80</v>
      </c>
      <c r="BD205">
        <v>11</v>
      </c>
      <c r="BE205" s="5">
        <f t="shared" si="194"/>
        <v>9.0909090909090912E-2</v>
      </c>
      <c r="BF205">
        <f t="shared" si="195"/>
        <v>11</v>
      </c>
      <c r="BG205">
        <f t="shared" si="196"/>
        <v>1</v>
      </c>
      <c r="BH205">
        <f t="shared" si="164"/>
        <v>0</v>
      </c>
      <c r="BI205">
        <f t="shared" si="165"/>
        <v>0</v>
      </c>
      <c r="BJ205">
        <f t="shared" si="166"/>
        <v>0</v>
      </c>
      <c r="BK205">
        <f t="shared" si="197"/>
        <v>1</v>
      </c>
      <c r="BL205" s="5">
        <f t="shared" si="198"/>
        <v>0</v>
      </c>
      <c r="BM205" s="5">
        <f t="shared" si="167"/>
        <v>0.63636363636363635</v>
      </c>
      <c r="BN205" s="5">
        <f t="shared" si="168"/>
        <v>0.27272727272727271</v>
      </c>
      <c r="BO205" s="5">
        <f t="shared" si="169"/>
        <v>9.0909090909090912E-2</v>
      </c>
      <c r="BP205" s="5">
        <f t="shared" si="199"/>
        <v>0</v>
      </c>
    </row>
    <row r="206" spans="1:68" hidden="1" x14ac:dyDescent="0.3">
      <c r="A206" t="s">
        <v>54</v>
      </c>
      <c r="B206" t="s">
        <v>236</v>
      </c>
      <c r="C206">
        <v>1000</v>
      </c>
      <c r="D206">
        <f t="shared" si="170"/>
        <v>5</v>
      </c>
      <c r="F206">
        <v>683.58480644225995</v>
      </c>
      <c r="G206">
        <f t="shared" si="150"/>
        <v>600</v>
      </c>
      <c r="H206">
        <v>4</v>
      </c>
      <c r="I206">
        <v>1271.7800881862599</v>
      </c>
      <c r="J206">
        <v>5</v>
      </c>
      <c r="K206">
        <v>626.80741858482304</v>
      </c>
      <c r="L206">
        <f t="shared" si="171"/>
        <v>600</v>
      </c>
      <c r="M206">
        <v>18</v>
      </c>
      <c r="N206">
        <f t="shared" si="172"/>
        <v>18</v>
      </c>
      <c r="O206">
        <f t="shared" si="151"/>
        <v>0</v>
      </c>
      <c r="P206">
        <f t="shared" si="173"/>
        <v>0</v>
      </c>
      <c r="Q206">
        <f t="shared" si="152"/>
        <v>0</v>
      </c>
      <c r="R206">
        <f t="shared" si="174"/>
        <v>0</v>
      </c>
      <c r="S206" s="5">
        <f t="shared" si="153"/>
        <v>-0.77777777777777779</v>
      </c>
      <c r="T206" s="5">
        <f t="shared" si="175"/>
        <v>-0.72222222222222221</v>
      </c>
      <c r="U206" s="5">
        <f t="shared" si="176"/>
        <v>0</v>
      </c>
      <c r="V206">
        <v>15</v>
      </c>
      <c r="W206" s="11">
        <v>600</v>
      </c>
      <c r="X206" s="11">
        <f t="shared" si="177"/>
        <v>600</v>
      </c>
      <c r="Y206">
        <f t="shared" si="154"/>
        <v>15</v>
      </c>
      <c r="Z206" s="5">
        <f t="shared" si="178"/>
        <v>0</v>
      </c>
      <c r="AA206" s="5">
        <f t="shared" si="179"/>
        <v>0.73333333333333328</v>
      </c>
      <c r="AB206">
        <f t="shared" si="155"/>
        <v>0</v>
      </c>
      <c r="AC206">
        <f t="shared" si="156"/>
        <v>1</v>
      </c>
      <c r="AD206">
        <f t="shared" si="180"/>
        <v>18</v>
      </c>
      <c r="AE206" s="5">
        <f t="shared" si="181"/>
        <v>0.77777777777777779</v>
      </c>
      <c r="AF206" s="5">
        <f t="shared" si="182"/>
        <v>0.72222222222222221</v>
      </c>
      <c r="AG206" s="5">
        <f t="shared" si="183"/>
        <v>0.16666666666666666</v>
      </c>
      <c r="AH206" s="5">
        <f t="shared" si="184"/>
        <v>0</v>
      </c>
      <c r="AI206">
        <f t="shared" si="185"/>
        <v>0</v>
      </c>
      <c r="AJ206">
        <f t="shared" si="186"/>
        <v>0</v>
      </c>
      <c r="AK206">
        <f t="shared" si="187"/>
        <v>1</v>
      </c>
      <c r="AL206">
        <f t="shared" si="188"/>
        <v>0</v>
      </c>
      <c r="AM206">
        <v>60</v>
      </c>
      <c r="AN206">
        <v>18</v>
      </c>
      <c r="AO206">
        <v>60</v>
      </c>
      <c r="AP206">
        <v>18</v>
      </c>
      <c r="AQ206" s="5">
        <f t="shared" si="157"/>
        <v>0</v>
      </c>
      <c r="AR206" s="5">
        <f t="shared" si="158"/>
        <v>0</v>
      </c>
      <c r="AS206" t="str">
        <f t="shared" si="189"/>
        <v>Igual</v>
      </c>
      <c r="AT206">
        <f t="shared" si="159"/>
        <v>18</v>
      </c>
      <c r="AU206">
        <f t="shared" si="160"/>
        <v>0</v>
      </c>
      <c r="AV206">
        <f t="shared" si="190"/>
        <v>1</v>
      </c>
      <c r="AW206" s="5">
        <f t="shared" si="161"/>
        <v>0.77777777777777779</v>
      </c>
      <c r="AX206" s="5">
        <f t="shared" si="191"/>
        <v>0</v>
      </c>
      <c r="AY206">
        <f t="shared" si="162"/>
        <v>18</v>
      </c>
      <c r="AZ206" s="5">
        <f t="shared" si="192"/>
        <v>0</v>
      </c>
      <c r="BA206" s="5">
        <f t="shared" si="163"/>
        <v>0.16666666666666666</v>
      </c>
      <c r="BB206" s="19">
        <v>120</v>
      </c>
      <c r="BC206" s="19">
        <f t="shared" si="193"/>
        <v>180</v>
      </c>
      <c r="BD206">
        <v>20</v>
      </c>
      <c r="BE206" s="5">
        <f t="shared" si="194"/>
        <v>0.1</v>
      </c>
      <c r="BF206">
        <f t="shared" si="195"/>
        <v>20</v>
      </c>
      <c r="BG206">
        <f t="shared" si="196"/>
        <v>0</v>
      </c>
      <c r="BH206">
        <f t="shared" si="164"/>
        <v>0</v>
      </c>
      <c r="BI206">
        <f t="shared" si="165"/>
        <v>0</v>
      </c>
      <c r="BJ206">
        <f t="shared" si="166"/>
        <v>0</v>
      </c>
      <c r="BK206">
        <f t="shared" si="197"/>
        <v>1</v>
      </c>
      <c r="BL206" s="5">
        <f t="shared" si="198"/>
        <v>0.1</v>
      </c>
      <c r="BM206" s="5">
        <f t="shared" si="167"/>
        <v>0.8</v>
      </c>
      <c r="BN206" s="5">
        <f t="shared" si="168"/>
        <v>0.25</v>
      </c>
      <c r="BO206" s="5">
        <f t="shared" si="169"/>
        <v>0.1</v>
      </c>
      <c r="BP206" s="5">
        <f t="shared" si="199"/>
        <v>0</v>
      </c>
    </row>
    <row r="207" spans="1:68" hidden="1" x14ac:dyDescent="0.3">
      <c r="A207" t="s">
        <v>54</v>
      </c>
      <c r="B207" t="s">
        <v>237</v>
      </c>
      <c r="C207">
        <v>1000</v>
      </c>
      <c r="D207">
        <f t="shared" si="170"/>
        <v>5</v>
      </c>
      <c r="F207">
        <v>677.86723875999405</v>
      </c>
      <c r="G207">
        <f t="shared" si="150"/>
        <v>600</v>
      </c>
      <c r="H207">
        <v>2</v>
      </c>
      <c r="I207">
        <v>1016.71437335014</v>
      </c>
      <c r="J207">
        <v>3</v>
      </c>
      <c r="K207">
        <v>666.01064705848603</v>
      </c>
      <c r="L207">
        <f t="shared" si="171"/>
        <v>600</v>
      </c>
      <c r="M207">
        <v>15</v>
      </c>
      <c r="N207">
        <f t="shared" si="172"/>
        <v>15</v>
      </c>
      <c r="O207">
        <f t="shared" si="151"/>
        <v>0</v>
      </c>
      <c r="P207">
        <f t="shared" si="173"/>
        <v>0</v>
      </c>
      <c r="Q207">
        <f t="shared" si="152"/>
        <v>0</v>
      </c>
      <c r="R207">
        <f t="shared" si="174"/>
        <v>0</v>
      </c>
      <c r="S207" s="5">
        <f t="shared" si="153"/>
        <v>-0.8666666666666667</v>
      </c>
      <c r="T207" s="5">
        <f t="shared" si="175"/>
        <v>-0.8</v>
      </c>
      <c r="U207" s="5">
        <f t="shared" si="176"/>
        <v>0</v>
      </c>
      <c r="V207">
        <v>15</v>
      </c>
      <c r="W207" s="11">
        <v>600</v>
      </c>
      <c r="X207" s="11">
        <f t="shared" si="177"/>
        <v>600</v>
      </c>
      <c r="Y207">
        <f t="shared" si="154"/>
        <v>15</v>
      </c>
      <c r="Z207" s="5">
        <f t="shared" si="178"/>
        <v>0</v>
      </c>
      <c r="AA207" s="5">
        <f t="shared" si="179"/>
        <v>0.8666666666666667</v>
      </c>
      <c r="AB207">
        <f t="shared" si="155"/>
        <v>0</v>
      </c>
      <c r="AC207">
        <f t="shared" si="156"/>
        <v>1</v>
      </c>
      <c r="AD207">
        <f t="shared" si="180"/>
        <v>15</v>
      </c>
      <c r="AE207" s="5">
        <f t="shared" si="181"/>
        <v>0.8666666666666667</v>
      </c>
      <c r="AF207" s="5">
        <f t="shared" si="182"/>
        <v>0.8</v>
      </c>
      <c r="AG207" s="5">
        <f t="shared" si="183"/>
        <v>0</v>
      </c>
      <c r="AH207" s="5">
        <f t="shared" si="184"/>
        <v>0</v>
      </c>
      <c r="AI207">
        <f t="shared" si="185"/>
        <v>0</v>
      </c>
      <c r="AJ207">
        <f t="shared" si="186"/>
        <v>0</v>
      </c>
      <c r="AK207">
        <f t="shared" si="187"/>
        <v>1</v>
      </c>
      <c r="AL207">
        <f t="shared" si="188"/>
        <v>1</v>
      </c>
      <c r="AM207">
        <v>60</v>
      </c>
      <c r="AN207">
        <v>15</v>
      </c>
      <c r="AO207">
        <v>60</v>
      </c>
      <c r="AP207">
        <v>15</v>
      </c>
      <c r="AQ207" s="5">
        <f t="shared" si="157"/>
        <v>0</v>
      </c>
      <c r="AR207" s="5">
        <f t="shared" si="158"/>
        <v>0</v>
      </c>
      <c r="AS207" t="str">
        <f t="shared" si="189"/>
        <v>Igual</v>
      </c>
      <c r="AT207">
        <f t="shared" si="159"/>
        <v>15</v>
      </c>
      <c r="AU207">
        <f t="shared" si="160"/>
        <v>0</v>
      </c>
      <c r="AV207">
        <f t="shared" si="190"/>
        <v>1</v>
      </c>
      <c r="AW207" s="5">
        <f t="shared" si="161"/>
        <v>0.8666666666666667</v>
      </c>
      <c r="AX207" s="5">
        <f t="shared" si="191"/>
        <v>0</v>
      </c>
      <c r="AY207">
        <f t="shared" si="162"/>
        <v>15</v>
      </c>
      <c r="AZ207" s="5">
        <f t="shared" si="192"/>
        <v>0</v>
      </c>
      <c r="BA207" s="5">
        <f t="shared" si="163"/>
        <v>0</v>
      </c>
      <c r="BB207" s="19">
        <v>120</v>
      </c>
      <c r="BC207" s="19">
        <f t="shared" si="193"/>
        <v>180</v>
      </c>
      <c r="BD207">
        <v>16</v>
      </c>
      <c r="BE207" s="5">
        <f t="shared" si="194"/>
        <v>6.25E-2</v>
      </c>
      <c r="BF207">
        <f t="shared" si="195"/>
        <v>16</v>
      </c>
      <c r="BG207">
        <f t="shared" si="196"/>
        <v>0</v>
      </c>
      <c r="BH207">
        <f t="shared" si="164"/>
        <v>0</v>
      </c>
      <c r="BI207">
        <f t="shared" si="165"/>
        <v>0</v>
      </c>
      <c r="BJ207">
        <f t="shared" si="166"/>
        <v>0</v>
      </c>
      <c r="BK207">
        <f t="shared" si="197"/>
        <v>1</v>
      </c>
      <c r="BL207" s="5">
        <f t="shared" si="198"/>
        <v>6.25E-2</v>
      </c>
      <c r="BM207" s="5">
        <f t="shared" si="167"/>
        <v>0.875</v>
      </c>
      <c r="BN207" s="5">
        <f t="shared" si="168"/>
        <v>6.25E-2</v>
      </c>
      <c r="BO207" s="5">
        <f t="shared" si="169"/>
        <v>6.25E-2</v>
      </c>
      <c r="BP207" s="5">
        <f t="shared" si="199"/>
        <v>0</v>
      </c>
    </row>
    <row r="208" spans="1:68" hidden="1" x14ac:dyDescent="0.3">
      <c r="A208" t="s">
        <v>54</v>
      </c>
      <c r="B208" t="s">
        <v>238</v>
      </c>
      <c r="C208">
        <v>1000</v>
      </c>
      <c r="D208">
        <f t="shared" si="170"/>
        <v>2</v>
      </c>
      <c r="F208">
        <v>636.24209690093903</v>
      </c>
      <c r="G208">
        <f t="shared" si="150"/>
        <v>600</v>
      </c>
      <c r="H208">
        <v>6</v>
      </c>
      <c r="I208">
        <v>877.89223265647797</v>
      </c>
      <c r="J208">
        <v>4</v>
      </c>
      <c r="K208">
        <v>628.38765692710797</v>
      </c>
      <c r="L208">
        <f t="shared" si="171"/>
        <v>600</v>
      </c>
      <c r="M208">
        <v>14</v>
      </c>
      <c r="N208">
        <f t="shared" si="172"/>
        <v>14</v>
      </c>
      <c r="O208">
        <f t="shared" si="151"/>
        <v>0</v>
      </c>
      <c r="P208">
        <f t="shared" si="173"/>
        <v>0</v>
      </c>
      <c r="Q208">
        <f t="shared" si="152"/>
        <v>0</v>
      </c>
      <c r="R208">
        <f t="shared" si="174"/>
        <v>0</v>
      </c>
      <c r="S208" s="5">
        <f t="shared" si="153"/>
        <v>-0.5714285714285714</v>
      </c>
      <c r="T208" s="5">
        <f t="shared" si="175"/>
        <v>-0.7142857142857143</v>
      </c>
      <c r="U208" s="5">
        <f t="shared" si="176"/>
        <v>0</v>
      </c>
      <c r="V208">
        <v>16</v>
      </c>
      <c r="W208" s="11">
        <v>600</v>
      </c>
      <c r="X208" s="11">
        <f t="shared" si="177"/>
        <v>600</v>
      </c>
      <c r="Y208">
        <f t="shared" si="154"/>
        <v>16</v>
      </c>
      <c r="Z208" s="5">
        <f t="shared" si="178"/>
        <v>0</v>
      </c>
      <c r="AA208" s="5">
        <f t="shared" si="179"/>
        <v>0.625</v>
      </c>
      <c r="AB208">
        <f t="shared" si="155"/>
        <v>0</v>
      </c>
      <c r="AC208">
        <f t="shared" si="156"/>
        <v>1</v>
      </c>
      <c r="AD208">
        <f t="shared" si="180"/>
        <v>16</v>
      </c>
      <c r="AE208" s="5">
        <f t="shared" si="181"/>
        <v>0.625</v>
      </c>
      <c r="AF208" s="5">
        <f t="shared" si="182"/>
        <v>0.75</v>
      </c>
      <c r="AG208" s="5">
        <f t="shared" si="183"/>
        <v>0</v>
      </c>
      <c r="AH208" s="5">
        <f t="shared" si="184"/>
        <v>0.125</v>
      </c>
      <c r="AI208">
        <f t="shared" si="185"/>
        <v>0</v>
      </c>
      <c r="AJ208">
        <f t="shared" si="186"/>
        <v>0</v>
      </c>
      <c r="AK208">
        <f t="shared" si="187"/>
        <v>0</v>
      </c>
      <c r="AL208">
        <f t="shared" si="188"/>
        <v>1</v>
      </c>
      <c r="AM208">
        <v>60</v>
      </c>
      <c r="AN208">
        <v>13</v>
      </c>
      <c r="AO208">
        <v>60</v>
      </c>
      <c r="AP208">
        <v>13</v>
      </c>
      <c r="AQ208" s="5">
        <f t="shared" si="157"/>
        <v>7.1428571428571425E-2</v>
      </c>
      <c r="AR208" s="5">
        <f t="shared" si="158"/>
        <v>7.1428571428571425E-2</v>
      </c>
      <c r="AS208" t="str">
        <f t="shared" si="189"/>
        <v>Igual</v>
      </c>
      <c r="AT208">
        <f t="shared" si="159"/>
        <v>13</v>
      </c>
      <c r="AU208">
        <f t="shared" si="160"/>
        <v>0</v>
      </c>
      <c r="AV208">
        <f t="shared" si="190"/>
        <v>1</v>
      </c>
      <c r="AW208" s="5">
        <f t="shared" si="161"/>
        <v>0.53846153846153844</v>
      </c>
      <c r="AX208" s="5">
        <f t="shared" si="191"/>
        <v>0</v>
      </c>
      <c r="AY208">
        <f t="shared" si="162"/>
        <v>16</v>
      </c>
      <c r="AZ208" s="5">
        <f t="shared" si="192"/>
        <v>0.1875</v>
      </c>
      <c r="BA208" s="5">
        <f t="shared" si="163"/>
        <v>0</v>
      </c>
      <c r="BB208" s="19">
        <v>120</v>
      </c>
      <c r="BC208" s="19">
        <f t="shared" si="193"/>
        <v>180</v>
      </c>
      <c r="BD208">
        <v>14</v>
      </c>
      <c r="BE208" s="5">
        <f t="shared" si="194"/>
        <v>7.1428571428571425E-2</v>
      </c>
      <c r="BF208">
        <f t="shared" si="195"/>
        <v>16</v>
      </c>
      <c r="BG208">
        <f t="shared" si="196"/>
        <v>0</v>
      </c>
      <c r="BH208">
        <f t="shared" si="164"/>
        <v>0</v>
      </c>
      <c r="BI208">
        <f t="shared" si="165"/>
        <v>1</v>
      </c>
      <c r="BJ208">
        <f t="shared" si="166"/>
        <v>0</v>
      </c>
      <c r="BK208">
        <f t="shared" si="197"/>
        <v>0</v>
      </c>
      <c r="BL208" s="5">
        <f t="shared" si="198"/>
        <v>0.125</v>
      </c>
      <c r="BM208" s="5">
        <f t="shared" si="167"/>
        <v>0.625</v>
      </c>
      <c r="BN208" s="5">
        <f t="shared" si="168"/>
        <v>0</v>
      </c>
      <c r="BO208" s="5">
        <f t="shared" si="169"/>
        <v>0.1875</v>
      </c>
      <c r="BP208" s="5">
        <f t="shared" si="199"/>
        <v>0.125</v>
      </c>
    </row>
    <row r="209" spans="1:68" hidden="1" x14ac:dyDescent="0.3">
      <c r="A209" t="s">
        <v>54</v>
      </c>
      <c r="B209" t="s">
        <v>239</v>
      </c>
      <c r="C209">
        <v>1000</v>
      </c>
      <c r="D209">
        <f t="shared" si="170"/>
        <v>2</v>
      </c>
      <c r="F209">
        <v>631.57457852363495</v>
      </c>
      <c r="G209">
        <f t="shared" si="150"/>
        <v>600</v>
      </c>
      <c r="H209">
        <v>7</v>
      </c>
      <c r="I209">
        <v>892.33085036277703</v>
      </c>
      <c r="J209">
        <v>5</v>
      </c>
      <c r="K209">
        <v>341.11257815361</v>
      </c>
      <c r="L209">
        <f t="shared" si="171"/>
        <v>341.11257815361</v>
      </c>
      <c r="M209">
        <v>12</v>
      </c>
      <c r="N209">
        <f t="shared" si="172"/>
        <v>12</v>
      </c>
      <c r="O209">
        <f t="shared" si="151"/>
        <v>0</v>
      </c>
      <c r="P209">
        <f t="shared" si="173"/>
        <v>0</v>
      </c>
      <c r="Q209">
        <f t="shared" si="152"/>
        <v>0</v>
      </c>
      <c r="R209">
        <f t="shared" si="174"/>
        <v>0</v>
      </c>
      <c r="S209" s="5">
        <f t="shared" si="153"/>
        <v>-0.41666666666666669</v>
      </c>
      <c r="T209" s="5">
        <f t="shared" si="175"/>
        <v>-0.58333333333333337</v>
      </c>
      <c r="U209" s="5">
        <f t="shared" si="176"/>
        <v>0</v>
      </c>
      <c r="V209">
        <v>13</v>
      </c>
      <c r="W209" s="11">
        <v>600</v>
      </c>
      <c r="X209" s="11">
        <f t="shared" si="177"/>
        <v>600</v>
      </c>
      <c r="Y209">
        <f t="shared" si="154"/>
        <v>13</v>
      </c>
      <c r="Z209" s="5">
        <f t="shared" si="178"/>
        <v>0</v>
      </c>
      <c r="AA209" s="5">
        <f t="shared" si="179"/>
        <v>0.46153846153846156</v>
      </c>
      <c r="AB209">
        <f t="shared" si="155"/>
        <v>0</v>
      </c>
      <c r="AC209">
        <f t="shared" si="156"/>
        <v>1</v>
      </c>
      <c r="AD209">
        <f t="shared" si="180"/>
        <v>13</v>
      </c>
      <c r="AE209" s="5">
        <f t="shared" si="181"/>
        <v>0.46153846153846156</v>
      </c>
      <c r="AF209" s="5">
        <f t="shared" si="182"/>
        <v>0.61538461538461542</v>
      </c>
      <c r="AG209" s="5">
        <f t="shared" si="183"/>
        <v>0</v>
      </c>
      <c r="AH209" s="5">
        <f t="shared" si="184"/>
        <v>7.6923076923076927E-2</v>
      </c>
      <c r="AI209">
        <f t="shared" si="185"/>
        <v>0</v>
      </c>
      <c r="AJ209">
        <f t="shared" si="186"/>
        <v>0</v>
      </c>
      <c r="AK209">
        <f t="shared" si="187"/>
        <v>0</v>
      </c>
      <c r="AL209">
        <f t="shared" si="188"/>
        <v>1</v>
      </c>
      <c r="AM209">
        <v>60</v>
      </c>
      <c r="AN209">
        <v>11</v>
      </c>
      <c r="AO209">
        <v>60</v>
      </c>
      <c r="AP209">
        <v>11</v>
      </c>
      <c r="AQ209" s="5">
        <f t="shared" si="157"/>
        <v>8.3333333333333329E-2</v>
      </c>
      <c r="AR209" s="5">
        <f t="shared" si="158"/>
        <v>8.3333333333333329E-2</v>
      </c>
      <c r="AS209" t="str">
        <f t="shared" si="189"/>
        <v>Igual</v>
      </c>
      <c r="AT209">
        <f t="shared" si="159"/>
        <v>11</v>
      </c>
      <c r="AU209">
        <f t="shared" si="160"/>
        <v>0</v>
      </c>
      <c r="AV209">
        <f t="shared" si="190"/>
        <v>1</v>
      </c>
      <c r="AW209" s="5">
        <f t="shared" si="161"/>
        <v>0.36363636363636365</v>
      </c>
      <c r="AX209" s="5">
        <f t="shared" si="191"/>
        <v>0</v>
      </c>
      <c r="AY209">
        <f t="shared" si="162"/>
        <v>13</v>
      </c>
      <c r="AZ209" s="5">
        <f t="shared" si="192"/>
        <v>0.15384615384615385</v>
      </c>
      <c r="BA209" s="5">
        <f t="shared" si="163"/>
        <v>0</v>
      </c>
      <c r="BB209" s="19">
        <v>25</v>
      </c>
      <c r="BC209" s="19">
        <f t="shared" si="193"/>
        <v>85</v>
      </c>
      <c r="BD209">
        <v>12</v>
      </c>
      <c r="BE209" s="5">
        <f t="shared" si="194"/>
        <v>8.3333333333333329E-2</v>
      </c>
      <c r="BF209">
        <f t="shared" si="195"/>
        <v>13</v>
      </c>
      <c r="BG209">
        <f t="shared" si="196"/>
        <v>0</v>
      </c>
      <c r="BH209">
        <f t="shared" si="164"/>
        <v>0</v>
      </c>
      <c r="BI209">
        <f t="shared" si="165"/>
        <v>1</v>
      </c>
      <c r="BJ209">
        <f t="shared" si="166"/>
        <v>0</v>
      </c>
      <c r="BK209">
        <f t="shared" si="197"/>
        <v>0</v>
      </c>
      <c r="BL209" s="5">
        <f t="shared" si="198"/>
        <v>7.6923076923076927E-2</v>
      </c>
      <c r="BM209" s="5">
        <f t="shared" si="167"/>
        <v>0.46153846153846156</v>
      </c>
      <c r="BN209" s="5">
        <f t="shared" si="168"/>
        <v>0</v>
      </c>
      <c r="BO209" s="5">
        <f t="shared" si="169"/>
        <v>0.15384615384615385</v>
      </c>
      <c r="BP209" s="5">
        <f t="shared" si="199"/>
        <v>7.6923076923076927E-2</v>
      </c>
    </row>
    <row r="210" spans="1:68" hidden="1" x14ac:dyDescent="0.3">
      <c r="A210" t="s">
        <v>54</v>
      </c>
      <c r="B210" t="s">
        <v>240</v>
      </c>
      <c r="C210">
        <v>1000</v>
      </c>
      <c r="D210">
        <f t="shared" si="170"/>
        <v>5</v>
      </c>
      <c r="F210">
        <v>707.69590759277298</v>
      </c>
      <c r="G210">
        <f t="shared" si="150"/>
        <v>600</v>
      </c>
      <c r="H210">
        <v>4</v>
      </c>
      <c r="I210">
        <v>679.98245525360096</v>
      </c>
      <c r="J210">
        <v>1</v>
      </c>
      <c r="K210">
        <v>600.52296209335304</v>
      </c>
      <c r="L210">
        <f t="shared" si="171"/>
        <v>600</v>
      </c>
      <c r="M210">
        <v>18</v>
      </c>
      <c r="N210">
        <f t="shared" si="172"/>
        <v>18</v>
      </c>
      <c r="O210">
        <f t="shared" si="151"/>
        <v>0</v>
      </c>
      <c r="P210">
        <f t="shared" si="173"/>
        <v>0</v>
      </c>
      <c r="Q210">
        <f t="shared" si="152"/>
        <v>0</v>
      </c>
      <c r="R210">
        <f t="shared" si="174"/>
        <v>0</v>
      </c>
      <c r="S210" s="5">
        <f t="shared" si="153"/>
        <v>-0.77777777777777779</v>
      </c>
      <c r="T210" s="5">
        <f t="shared" si="175"/>
        <v>-0.94444444444444442</v>
      </c>
      <c r="U210" s="5">
        <f t="shared" si="176"/>
        <v>0</v>
      </c>
      <c r="V210">
        <v>23</v>
      </c>
      <c r="W210" s="11">
        <v>600</v>
      </c>
      <c r="X210" s="11">
        <f t="shared" si="177"/>
        <v>600</v>
      </c>
      <c r="Y210">
        <f t="shared" si="154"/>
        <v>23</v>
      </c>
      <c r="Z210" s="5">
        <f t="shared" si="178"/>
        <v>0</v>
      </c>
      <c r="AA210" s="5">
        <f t="shared" si="179"/>
        <v>0.82608695652173914</v>
      </c>
      <c r="AB210">
        <f t="shared" si="155"/>
        <v>0</v>
      </c>
      <c r="AC210">
        <f t="shared" si="156"/>
        <v>1</v>
      </c>
      <c r="AD210">
        <f t="shared" si="180"/>
        <v>23</v>
      </c>
      <c r="AE210" s="5">
        <f t="shared" si="181"/>
        <v>0.82608695652173914</v>
      </c>
      <c r="AF210" s="5">
        <f t="shared" si="182"/>
        <v>0.95652173913043481</v>
      </c>
      <c r="AG210" s="5">
        <f t="shared" si="183"/>
        <v>0</v>
      </c>
      <c r="AH210" s="5">
        <f t="shared" si="184"/>
        <v>0.21739130434782608</v>
      </c>
      <c r="AI210">
        <f t="shared" si="185"/>
        <v>0</v>
      </c>
      <c r="AJ210">
        <f t="shared" si="186"/>
        <v>0</v>
      </c>
      <c r="AK210">
        <f t="shared" si="187"/>
        <v>0</v>
      </c>
      <c r="AL210">
        <f t="shared" si="188"/>
        <v>1</v>
      </c>
      <c r="AM210">
        <v>60</v>
      </c>
      <c r="AN210">
        <v>19</v>
      </c>
      <c r="AO210">
        <v>60</v>
      </c>
      <c r="AP210">
        <v>19</v>
      </c>
      <c r="AQ210" s="5">
        <f t="shared" si="157"/>
        <v>-5.5555555555555552E-2</v>
      </c>
      <c r="AR210" s="5">
        <f t="shared" si="158"/>
        <v>-5.5555555555555552E-2</v>
      </c>
      <c r="AS210" t="str">
        <f t="shared" si="189"/>
        <v>Igual</v>
      </c>
      <c r="AT210">
        <f t="shared" si="159"/>
        <v>19</v>
      </c>
      <c r="AU210">
        <f t="shared" si="160"/>
        <v>0</v>
      </c>
      <c r="AV210">
        <f t="shared" si="190"/>
        <v>1</v>
      </c>
      <c r="AW210" s="5">
        <f t="shared" si="161"/>
        <v>0.78947368421052633</v>
      </c>
      <c r="AX210" s="5">
        <f t="shared" si="191"/>
        <v>0</v>
      </c>
      <c r="AY210">
        <f t="shared" si="162"/>
        <v>23</v>
      </c>
      <c r="AZ210" s="5">
        <f t="shared" si="192"/>
        <v>0.17391304347826086</v>
      </c>
      <c r="BA210" s="5">
        <f t="shared" si="163"/>
        <v>0</v>
      </c>
      <c r="BB210" s="19">
        <v>120</v>
      </c>
      <c r="BC210" s="19">
        <f t="shared" si="193"/>
        <v>180</v>
      </c>
      <c r="BD210">
        <v>20</v>
      </c>
      <c r="BE210" s="5">
        <f t="shared" si="194"/>
        <v>0.05</v>
      </c>
      <c r="BF210">
        <f t="shared" si="195"/>
        <v>23</v>
      </c>
      <c r="BG210">
        <f t="shared" si="196"/>
        <v>0</v>
      </c>
      <c r="BH210">
        <f t="shared" si="164"/>
        <v>0</v>
      </c>
      <c r="BI210">
        <f t="shared" si="165"/>
        <v>1</v>
      </c>
      <c r="BJ210">
        <f t="shared" si="166"/>
        <v>0</v>
      </c>
      <c r="BK210">
        <f t="shared" si="197"/>
        <v>0</v>
      </c>
      <c r="BL210" s="5">
        <f t="shared" si="198"/>
        <v>0.21739130434782608</v>
      </c>
      <c r="BM210" s="5">
        <f t="shared" si="167"/>
        <v>0.82608695652173914</v>
      </c>
      <c r="BN210" s="5">
        <f t="shared" si="168"/>
        <v>0</v>
      </c>
      <c r="BO210" s="5">
        <f t="shared" si="169"/>
        <v>0.17391304347826086</v>
      </c>
      <c r="BP210" s="5">
        <f t="shared" si="199"/>
        <v>0.13043478260869565</v>
      </c>
    </row>
    <row r="211" spans="1:68" hidden="1" x14ac:dyDescent="0.3">
      <c r="A211" t="s">
        <v>54</v>
      </c>
      <c r="B211" t="s">
        <v>241</v>
      </c>
      <c r="C211">
        <v>1000</v>
      </c>
      <c r="D211">
        <f t="shared" si="170"/>
        <v>5</v>
      </c>
      <c r="F211">
        <v>675.993012189865</v>
      </c>
      <c r="G211">
        <f t="shared" si="150"/>
        <v>600</v>
      </c>
      <c r="H211">
        <v>3</v>
      </c>
      <c r="I211">
        <v>679.63739800453095</v>
      </c>
      <c r="J211">
        <v>1</v>
      </c>
      <c r="K211">
        <v>664.98622345924298</v>
      </c>
      <c r="L211">
        <f t="shared" si="171"/>
        <v>600</v>
      </c>
      <c r="M211">
        <v>15</v>
      </c>
      <c r="N211">
        <f t="shared" si="172"/>
        <v>15</v>
      </c>
      <c r="O211">
        <f t="shared" si="151"/>
        <v>0</v>
      </c>
      <c r="P211">
        <f t="shared" si="173"/>
        <v>0</v>
      </c>
      <c r="Q211">
        <f t="shared" si="152"/>
        <v>0</v>
      </c>
      <c r="R211">
        <f t="shared" si="174"/>
        <v>0</v>
      </c>
      <c r="S211" s="5">
        <f t="shared" si="153"/>
        <v>-0.8</v>
      </c>
      <c r="T211" s="5">
        <f t="shared" si="175"/>
        <v>-0.93333333333333335</v>
      </c>
      <c r="U211" s="5">
        <f t="shared" si="176"/>
        <v>0</v>
      </c>
      <c r="V211">
        <v>18</v>
      </c>
      <c r="W211" s="11">
        <v>600</v>
      </c>
      <c r="X211" s="11">
        <f t="shared" si="177"/>
        <v>600</v>
      </c>
      <c r="Y211">
        <f t="shared" si="154"/>
        <v>18</v>
      </c>
      <c r="Z211" s="5">
        <f t="shared" si="178"/>
        <v>0</v>
      </c>
      <c r="AA211" s="5">
        <f t="shared" si="179"/>
        <v>0.83333333333333337</v>
      </c>
      <c r="AB211">
        <f t="shared" si="155"/>
        <v>0</v>
      </c>
      <c r="AC211">
        <f t="shared" si="156"/>
        <v>1</v>
      </c>
      <c r="AD211">
        <f t="shared" si="180"/>
        <v>18</v>
      </c>
      <c r="AE211" s="5">
        <f t="shared" si="181"/>
        <v>0.83333333333333337</v>
      </c>
      <c r="AF211" s="5">
        <f t="shared" si="182"/>
        <v>0.94444444444444442</v>
      </c>
      <c r="AG211" s="5">
        <f t="shared" si="183"/>
        <v>0</v>
      </c>
      <c r="AH211" s="5">
        <f t="shared" si="184"/>
        <v>0.16666666666666666</v>
      </c>
      <c r="AI211">
        <f t="shared" si="185"/>
        <v>0</v>
      </c>
      <c r="AJ211">
        <f t="shared" si="186"/>
        <v>0</v>
      </c>
      <c r="AK211">
        <f t="shared" si="187"/>
        <v>0</v>
      </c>
      <c r="AL211">
        <f t="shared" si="188"/>
        <v>1</v>
      </c>
      <c r="AM211">
        <v>60</v>
      </c>
      <c r="AN211">
        <v>15</v>
      </c>
      <c r="AO211">
        <v>60</v>
      </c>
      <c r="AP211">
        <v>15</v>
      </c>
      <c r="AQ211" s="5">
        <f t="shared" si="157"/>
        <v>0</v>
      </c>
      <c r="AR211" s="5">
        <f t="shared" si="158"/>
        <v>0</v>
      </c>
      <c r="AS211" t="str">
        <f t="shared" si="189"/>
        <v>Igual</v>
      </c>
      <c r="AT211">
        <f t="shared" si="159"/>
        <v>15</v>
      </c>
      <c r="AU211">
        <f t="shared" si="160"/>
        <v>0</v>
      </c>
      <c r="AV211">
        <f t="shared" si="190"/>
        <v>1</v>
      </c>
      <c r="AW211" s="5">
        <f t="shared" si="161"/>
        <v>0.8</v>
      </c>
      <c r="AX211" s="5">
        <f t="shared" si="191"/>
        <v>0</v>
      </c>
      <c r="AY211">
        <f t="shared" si="162"/>
        <v>18</v>
      </c>
      <c r="AZ211" s="5">
        <f t="shared" si="192"/>
        <v>0.16666666666666666</v>
      </c>
      <c r="BA211" s="5">
        <f t="shared" si="163"/>
        <v>0</v>
      </c>
      <c r="BB211" s="19">
        <v>120</v>
      </c>
      <c r="BC211" s="19">
        <f t="shared" si="193"/>
        <v>180</v>
      </c>
      <c r="BD211">
        <v>16</v>
      </c>
      <c r="BE211" s="5">
        <f t="shared" si="194"/>
        <v>6.25E-2</v>
      </c>
      <c r="BF211">
        <f t="shared" si="195"/>
        <v>18</v>
      </c>
      <c r="BG211">
        <f t="shared" si="196"/>
        <v>0</v>
      </c>
      <c r="BH211">
        <f t="shared" si="164"/>
        <v>0</v>
      </c>
      <c r="BI211">
        <f t="shared" si="165"/>
        <v>1</v>
      </c>
      <c r="BJ211">
        <f t="shared" si="166"/>
        <v>0</v>
      </c>
      <c r="BK211">
        <f t="shared" si="197"/>
        <v>0</v>
      </c>
      <c r="BL211" s="5">
        <f t="shared" si="198"/>
        <v>0.16666666666666666</v>
      </c>
      <c r="BM211" s="5">
        <f t="shared" si="167"/>
        <v>0.83333333333333337</v>
      </c>
      <c r="BN211" s="5">
        <f t="shared" si="168"/>
        <v>0</v>
      </c>
      <c r="BO211" s="5">
        <f t="shared" si="169"/>
        <v>0.16666666666666666</v>
      </c>
      <c r="BP211" s="5">
        <f t="shared" si="199"/>
        <v>0.1111111111111111</v>
      </c>
    </row>
    <row r="212" spans="1:68" hidden="1" x14ac:dyDescent="0.3">
      <c r="A212" t="s">
        <v>54</v>
      </c>
      <c r="B212" t="s">
        <v>32</v>
      </c>
      <c r="C212">
        <v>1000</v>
      </c>
      <c r="D212">
        <f t="shared" si="170"/>
        <v>10</v>
      </c>
      <c r="G212">
        <f t="shared" si="150"/>
        <v>600</v>
      </c>
      <c r="K212">
        <v>647.89425778388897</v>
      </c>
      <c r="L212">
        <f t="shared" si="171"/>
        <v>600</v>
      </c>
      <c r="M212">
        <v>13</v>
      </c>
      <c r="N212">
        <f t="shared" si="172"/>
        <v>13</v>
      </c>
      <c r="O212">
        <f t="shared" si="151"/>
        <v>0</v>
      </c>
      <c r="P212">
        <f t="shared" si="173"/>
        <v>0</v>
      </c>
      <c r="Q212">
        <v>0</v>
      </c>
      <c r="R212">
        <f t="shared" si="174"/>
        <v>1</v>
      </c>
      <c r="S212" s="5">
        <f t="shared" si="153"/>
        <v>-1</v>
      </c>
      <c r="T212" s="5">
        <f t="shared" si="175"/>
        <v>-1</v>
      </c>
      <c r="U212" s="5">
        <f t="shared" si="176"/>
        <v>0</v>
      </c>
      <c r="V212">
        <v>14</v>
      </c>
      <c r="W212" s="11">
        <v>600</v>
      </c>
      <c r="X212" s="11">
        <f t="shared" si="177"/>
        <v>600</v>
      </c>
      <c r="Y212">
        <f t="shared" si="154"/>
        <v>14</v>
      </c>
      <c r="Z212" s="5">
        <f t="shared" si="178"/>
        <v>0</v>
      </c>
      <c r="AA212" s="5">
        <f t="shared" si="179"/>
        <v>1</v>
      </c>
      <c r="AB212">
        <f t="shared" si="155"/>
        <v>0</v>
      </c>
      <c r="AC212">
        <f t="shared" si="156"/>
        <v>1</v>
      </c>
      <c r="AD212">
        <f t="shared" si="180"/>
        <v>14</v>
      </c>
      <c r="AE212" s="5">
        <f t="shared" si="181"/>
        <v>1</v>
      </c>
      <c r="AF212" s="5">
        <f t="shared" si="182"/>
        <v>1</v>
      </c>
      <c r="AG212" s="5">
        <f t="shared" si="183"/>
        <v>0</v>
      </c>
      <c r="AH212" s="5">
        <f t="shared" si="184"/>
        <v>7.1428571428571425E-2</v>
      </c>
      <c r="AI212">
        <f t="shared" si="185"/>
        <v>0</v>
      </c>
      <c r="AJ212">
        <f t="shared" si="186"/>
        <v>0</v>
      </c>
      <c r="AK212">
        <f t="shared" si="187"/>
        <v>0</v>
      </c>
      <c r="AL212">
        <f t="shared" si="188"/>
        <v>1</v>
      </c>
      <c r="AM212">
        <v>60</v>
      </c>
      <c r="AN212">
        <v>19</v>
      </c>
      <c r="AO212">
        <v>60</v>
      </c>
      <c r="AP212">
        <v>19</v>
      </c>
      <c r="AT212">
        <f t="shared" si="159"/>
        <v>19</v>
      </c>
      <c r="AU212">
        <f t="shared" si="160"/>
        <v>0</v>
      </c>
      <c r="AV212">
        <f t="shared" si="190"/>
        <v>1</v>
      </c>
      <c r="AW212" s="5">
        <f t="shared" si="161"/>
        <v>1</v>
      </c>
      <c r="AX212" s="5">
        <f t="shared" si="191"/>
        <v>0</v>
      </c>
      <c r="AY212">
        <f t="shared" si="162"/>
        <v>19</v>
      </c>
      <c r="AZ212" s="5">
        <f t="shared" si="192"/>
        <v>0</v>
      </c>
      <c r="BA212" s="5">
        <f t="shared" si="163"/>
        <v>0.26315789473684209</v>
      </c>
      <c r="BB212" s="19">
        <v>120</v>
      </c>
      <c r="BC212" s="19">
        <f t="shared" si="193"/>
        <v>180</v>
      </c>
      <c r="BD212">
        <v>20</v>
      </c>
      <c r="BE212" s="5">
        <f t="shared" si="194"/>
        <v>0.05</v>
      </c>
      <c r="BF212">
        <f t="shared" si="195"/>
        <v>20</v>
      </c>
      <c r="BG212">
        <f t="shared" si="196"/>
        <v>0</v>
      </c>
      <c r="BH212">
        <f t="shared" si="164"/>
        <v>0</v>
      </c>
      <c r="BI212">
        <f t="shared" si="165"/>
        <v>0</v>
      </c>
      <c r="BJ212">
        <f t="shared" si="166"/>
        <v>0</v>
      </c>
      <c r="BK212">
        <f t="shared" si="197"/>
        <v>1</v>
      </c>
      <c r="BL212" s="5">
        <f t="shared" si="198"/>
        <v>0.35</v>
      </c>
      <c r="BM212" s="5">
        <f t="shared" si="167"/>
        <v>1</v>
      </c>
      <c r="BN212" s="5">
        <f t="shared" si="168"/>
        <v>0.3</v>
      </c>
      <c r="BO212" s="5">
        <f t="shared" si="169"/>
        <v>0.05</v>
      </c>
      <c r="BP212" s="5">
        <f t="shared" si="199"/>
        <v>0</v>
      </c>
    </row>
    <row r="213" spans="1:68" hidden="1" x14ac:dyDescent="0.3">
      <c r="A213" t="s">
        <v>54</v>
      </c>
      <c r="B213" t="s">
        <v>33</v>
      </c>
      <c r="C213">
        <v>1000</v>
      </c>
      <c r="D213">
        <f t="shared" si="170"/>
        <v>10</v>
      </c>
      <c r="G213">
        <f t="shared" si="150"/>
        <v>600</v>
      </c>
      <c r="K213">
        <v>650.70405602455105</v>
      </c>
      <c r="L213">
        <f t="shared" si="171"/>
        <v>600</v>
      </c>
      <c r="M213">
        <v>13</v>
      </c>
      <c r="N213">
        <f t="shared" si="172"/>
        <v>13</v>
      </c>
      <c r="O213">
        <f t="shared" si="151"/>
        <v>0</v>
      </c>
      <c r="P213">
        <f t="shared" si="173"/>
        <v>0</v>
      </c>
      <c r="Q213">
        <v>0</v>
      </c>
      <c r="R213">
        <f t="shared" si="174"/>
        <v>1</v>
      </c>
      <c r="S213" s="5">
        <f t="shared" si="153"/>
        <v>-1</v>
      </c>
      <c r="T213" s="5">
        <f t="shared" si="175"/>
        <v>-1</v>
      </c>
      <c r="U213" s="5">
        <f t="shared" si="176"/>
        <v>0</v>
      </c>
      <c r="V213">
        <v>13</v>
      </c>
      <c r="W213" s="11">
        <v>600</v>
      </c>
      <c r="X213" s="11">
        <f t="shared" si="177"/>
        <v>600</v>
      </c>
      <c r="Y213">
        <f t="shared" si="154"/>
        <v>13</v>
      </c>
      <c r="Z213" s="5">
        <f t="shared" si="178"/>
        <v>0</v>
      </c>
      <c r="AA213" s="5">
        <f t="shared" si="179"/>
        <v>1</v>
      </c>
      <c r="AB213">
        <f t="shared" si="155"/>
        <v>0</v>
      </c>
      <c r="AC213">
        <f t="shared" si="156"/>
        <v>1</v>
      </c>
      <c r="AD213">
        <f t="shared" si="180"/>
        <v>13</v>
      </c>
      <c r="AE213" s="5">
        <f t="shared" si="181"/>
        <v>1</v>
      </c>
      <c r="AF213" s="5">
        <f t="shared" si="182"/>
        <v>1</v>
      </c>
      <c r="AG213" s="5">
        <f t="shared" si="183"/>
        <v>0</v>
      </c>
      <c r="AH213" s="5">
        <f t="shared" si="184"/>
        <v>0</v>
      </c>
      <c r="AI213">
        <f t="shared" si="185"/>
        <v>0</v>
      </c>
      <c r="AJ213">
        <f t="shared" si="186"/>
        <v>0</v>
      </c>
      <c r="AK213">
        <f t="shared" si="187"/>
        <v>1</v>
      </c>
      <c r="AL213">
        <f t="shared" si="188"/>
        <v>1</v>
      </c>
      <c r="AM213">
        <v>60</v>
      </c>
      <c r="AN213">
        <v>15</v>
      </c>
      <c r="AO213">
        <v>60</v>
      </c>
      <c r="AP213">
        <v>16</v>
      </c>
      <c r="AT213">
        <f t="shared" si="159"/>
        <v>15</v>
      </c>
      <c r="AU213">
        <f t="shared" si="160"/>
        <v>0</v>
      </c>
      <c r="AV213">
        <f t="shared" si="190"/>
        <v>1</v>
      </c>
      <c r="AW213" s="5">
        <f t="shared" si="161"/>
        <v>1</v>
      </c>
      <c r="AX213" s="5">
        <f t="shared" si="191"/>
        <v>0</v>
      </c>
      <c r="AY213">
        <f t="shared" si="162"/>
        <v>15</v>
      </c>
      <c r="AZ213" s="5">
        <f t="shared" si="192"/>
        <v>0</v>
      </c>
      <c r="BA213" s="5">
        <f t="shared" si="163"/>
        <v>0.13333333333333333</v>
      </c>
      <c r="BB213" s="19">
        <v>120</v>
      </c>
      <c r="BC213" s="19">
        <f t="shared" si="193"/>
        <v>180</v>
      </c>
      <c r="BD213">
        <v>16</v>
      </c>
      <c r="BE213" s="5">
        <f t="shared" si="194"/>
        <v>6.25E-2</v>
      </c>
      <c r="BF213">
        <f t="shared" si="195"/>
        <v>16</v>
      </c>
      <c r="BG213">
        <f t="shared" si="196"/>
        <v>0</v>
      </c>
      <c r="BH213">
        <f t="shared" si="164"/>
        <v>0</v>
      </c>
      <c r="BI213">
        <f t="shared" si="165"/>
        <v>0</v>
      </c>
      <c r="BJ213">
        <f t="shared" si="166"/>
        <v>0</v>
      </c>
      <c r="BK213">
        <f t="shared" si="197"/>
        <v>1</v>
      </c>
      <c r="BL213" s="5">
        <f t="shared" si="198"/>
        <v>0.1875</v>
      </c>
      <c r="BM213" s="5">
        <f t="shared" si="167"/>
        <v>1</v>
      </c>
      <c r="BN213" s="5">
        <f t="shared" si="168"/>
        <v>0.1875</v>
      </c>
      <c r="BO213" s="5">
        <f t="shared" si="169"/>
        <v>6.25E-2</v>
      </c>
      <c r="BP213" s="5">
        <f t="shared" si="199"/>
        <v>0</v>
      </c>
    </row>
    <row r="214" spans="1:68" hidden="1" x14ac:dyDescent="0.3">
      <c r="A214" t="s">
        <v>55</v>
      </c>
      <c r="B214" t="s">
        <v>242</v>
      </c>
      <c r="C214">
        <v>2000</v>
      </c>
      <c r="D214">
        <f t="shared" si="170"/>
        <v>10</v>
      </c>
      <c r="G214">
        <f t="shared" si="150"/>
        <v>600</v>
      </c>
      <c r="K214">
        <v>671.26471447944596</v>
      </c>
      <c r="L214">
        <f t="shared" si="171"/>
        <v>600</v>
      </c>
      <c r="M214">
        <v>8</v>
      </c>
      <c r="N214">
        <f t="shared" si="172"/>
        <v>8</v>
      </c>
      <c r="O214">
        <f t="shared" si="151"/>
        <v>0</v>
      </c>
      <c r="P214">
        <f t="shared" si="173"/>
        <v>0</v>
      </c>
      <c r="Q214">
        <v>0</v>
      </c>
      <c r="R214">
        <f t="shared" si="174"/>
        <v>1</v>
      </c>
      <c r="S214" s="5">
        <f t="shared" si="153"/>
        <v>-1</v>
      </c>
      <c r="T214" s="5">
        <f t="shared" si="175"/>
        <v>-1</v>
      </c>
      <c r="U214" s="5">
        <f t="shared" si="176"/>
        <v>0</v>
      </c>
      <c r="V214">
        <v>5</v>
      </c>
      <c r="W214" s="11">
        <v>600</v>
      </c>
      <c r="X214" s="11">
        <f t="shared" si="177"/>
        <v>600</v>
      </c>
      <c r="Y214">
        <f t="shared" si="154"/>
        <v>5</v>
      </c>
      <c r="Z214" s="5">
        <f t="shared" si="178"/>
        <v>0</v>
      </c>
      <c r="AA214" s="5">
        <f t="shared" si="179"/>
        <v>1</v>
      </c>
      <c r="AB214">
        <f t="shared" si="155"/>
        <v>0</v>
      </c>
      <c r="AC214">
        <f t="shared" si="156"/>
        <v>1</v>
      </c>
      <c r="AD214">
        <f t="shared" si="180"/>
        <v>8</v>
      </c>
      <c r="AE214" s="5">
        <f t="shared" si="181"/>
        <v>1</v>
      </c>
      <c r="AF214" s="5">
        <f t="shared" si="182"/>
        <v>1</v>
      </c>
      <c r="AG214" s="5">
        <f t="shared" si="183"/>
        <v>0.375</v>
      </c>
      <c r="AH214" s="5">
        <f t="shared" si="184"/>
        <v>0</v>
      </c>
      <c r="AI214">
        <f t="shared" si="185"/>
        <v>0</v>
      </c>
      <c r="AJ214">
        <f t="shared" si="186"/>
        <v>0</v>
      </c>
      <c r="AK214">
        <f t="shared" si="187"/>
        <v>1</v>
      </c>
      <c r="AL214">
        <f t="shared" si="188"/>
        <v>0</v>
      </c>
      <c r="AM214">
        <v>60</v>
      </c>
      <c r="AN214">
        <v>15</v>
      </c>
      <c r="AO214">
        <v>60</v>
      </c>
      <c r="AP214">
        <v>16</v>
      </c>
      <c r="AT214">
        <f t="shared" si="159"/>
        <v>15</v>
      </c>
      <c r="AU214">
        <f t="shared" si="160"/>
        <v>0</v>
      </c>
      <c r="AV214">
        <f t="shared" si="190"/>
        <v>1</v>
      </c>
      <c r="AW214" s="5">
        <f t="shared" si="161"/>
        <v>1</v>
      </c>
      <c r="AX214" s="5">
        <f t="shared" si="191"/>
        <v>0</v>
      </c>
      <c r="AY214">
        <f t="shared" si="162"/>
        <v>15</v>
      </c>
      <c r="AZ214" s="5">
        <f t="shared" si="192"/>
        <v>0</v>
      </c>
      <c r="BA214" s="5">
        <f t="shared" si="163"/>
        <v>0.66666666666666663</v>
      </c>
      <c r="BB214" s="19">
        <v>120</v>
      </c>
      <c r="BC214" s="19">
        <f t="shared" si="193"/>
        <v>180</v>
      </c>
      <c r="BD214">
        <v>16</v>
      </c>
      <c r="BE214" s="5">
        <f t="shared" si="194"/>
        <v>6.25E-2</v>
      </c>
      <c r="BF214">
        <f t="shared" si="195"/>
        <v>16</v>
      </c>
      <c r="BG214">
        <f t="shared" si="196"/>
        <v>0</v>
      </c>
      <c r="BH214">
        <f t="shared" si="164"/>
        <v>0</v>
      </c>
      <c r="BI214">
        <f t="shared" si="165"/>
        <v>0</v>
      </c>
      <c r="BJ214">
        <f t="shared" si="166"/>
        <v>0</v>
      </c>
      <c r="BK214">
        <f t="shared" si="197"/>
        <v>1</v>
      </c>
      <c r="BL214" s="5">
        <f t="shared" si="198"/>
        <v>0.5</v>
      </c>
      <c r="BM214" s="5">
        <f t="shared" si="167"/>
        <v>1</v>
      </c>
      <c r="BN214" s="5">
        <f t="shared" si="168"/>
        <v>0.6875</v>
      </c>
      <c r="BO214" s="5">
        <f t="shared" si="169"/>
        <v>6.25E-2</v>
      </c>
      <c r="BP214" s="5">
        <f t="shared" si="199"/>
        <v>0</v>
      </c>
    </row>
    <row r="215" spans="1:68" hidden="1" x14ac:dyDescent="0.3">
      <c r="A215" t="s">
        <v>55</v>
      </c>
      <c r="B215" t="s">
        <v>243</v>
      </c>
      <c r="C215">
        <v>2000</v>
      </c>
      <c r="D215">
        <f t="shared" si="170"/>
        <v>10</v>
      </c>
      <c r="G215">
        <f t="shared" ref="G215:G235" si="200">MIN(600,F215)</f>
        <v>600</v>
      </c>
      <c r="K215">
        <v>674.05571436881996</v>
      </c>
      <c r="L215">
        <f t="shared" si="171"/>
        <v>600</v>
      </c>
      <c r="M215">
        <v>8</v>
      </c>
      <c r="N215">
        <f t="shared" si="172"/>
        <v>8</v>
      </c>
      <c r="O215">
        <f t="shared" si="151"/>
        <v>0</v>
      </c>
      <c r="P215">
        <f t="shared" si="173"/>
        <v>0</v>
      </c>
      <c r="Q215">
        <v>0</v>
      </c>
      <c r="R215">
        <f t="shared" si="174"/>
        <v>1</v>
      </c>
      <c r="S215" s="5">
        <f t="shared" si="153"/>
        <v>-1</v>
      </c>
      <c r="T215" s="5">
        <f t="shared" si="175"/>
        <v>-1</v>
      </c>
      <c r="U215" s="5">
        <f t="shared" si="176"/>
        <v>0</v>
      </c>
      <c r="V215">
        <v>2</v>
      </c>
      <c r="W215" s="11">
        <v>600</v>
      </c>
      <c r="X215" s="11">
        <f t="shared" si="177"/>
        <v>600</v>
      </c>
      <c r="Y215">
        <f t="shared" si="154"/>
        <v>2</v>
      </c>
      <c r="Z215" s="5">
        <f t="shared" si="178"/>
        <v>0</v>
      </c>
      <c r="AA215" s="5">
        <f t="shared" si="179"/>
        <v>1</v>
      </c>
      <c r="AB215">
        <f t="shared" si="155"/>
        <v>0</v>
      </c>
      <c r="AC215">
        <f t="shared" si="156"/>
        <v>1</v>
      </c>
      <c r="AD215">
        <f t="shared" si="180"/>
        <v>8</v>
      </c>
      <c r="AE215" s="5">
        <f t="shared" si="181"/>
        <v>1</v>
      </c>
      <c r="AF215" s="5">
        <f t="shared" si="182"/>
        <v>1</v>
      </c>
      <c r="AG215" s="5">
        <f t="shared" si="183"/>
        <v>0.75</v>
      </c>
      <c r="AH215" s="5">
        <f t="shared" si="184"/>
        <v>0</v>
      </c>
      <c r="AI215">
        <f t="shared" si="185"/>
        <v>0</v>
      </c>
      <c r="AJ215">
        <f t="shared" si="186"/>
        <v>0</v>
      </c>
      <c r="AK215">
        <f t="shared" si="187"/>
        <v>1</v>
      </c>
      <c r="AL215">
        <f t="shared" si="188"/>
        <v>0</v>
      </c>
      <c r="AM215">
        <v>60</v>
      </c>
      <c r="AN215">
        <v>12</v>
      </c>
      <c r="AO215">
        <v>60</v>
      </c>
      <c r="AP215">
        <v>13</v>
      </c>
      <c r="AT215">
        <f t="shared" si="159"/>
        <v>12</v>
      </c>
      <c r="AU215">
        <f t="shared" si="160"/>
        <v>0</v>
      </c>
      <c r="AV215">
        <f t="shared" si="190"/>
        <v>1</v>
      </c>
      <c r="AW215" s="5">
        <f t="shared" si="161"/>
        <v>1</v>
      </c>
      <c r="AX215" s="5">
        <f t="shared" si="191"/>
        <v>0</v>
      </c>
      <c r="AY215">
        <f t="shared" si="162"/>
        <v>12</v>
      </c>
      <c r="AZ215" s="5">
        <f t="shared" si="192"/>
        <v>0</v>
      </c>
      <c r="BA215" s="5">
        <f t="shared" si="163"/>
        <v>0.83333333333333337</v>
      </c>
      <c r="BB215" s="19">
        <v>120</v>
      </c>
      <c r="BC215" s="19">
        <f t="shared" si="193"/>
        <v>180</v>
      </c>
      <c r="BD215">
        <v>13</v>
      </c>
      <c r="BE215" s="5">
        <f t="shared" si="194"/>
        <v>7.6923076923076927E-2</v>
      </c>
      <c r="BF215">
        <f t="shared" si="195"/>
        <v>13</v>
      </c>
      <c r="BG215">
        <f t="shared" si="196"/>
        <v>0</v>
      </c>
      <c r="BH215">
        <f t="shared" si="164"/>
        <v>0</v>
      </c>
      <c r="BI215">
        <f t="shared" si="165"/>
        <v>0</v>
      </c>
      <c r="BJ215">
        <f t="shared" si="166"/>
        <v>0</v>
      </c>
      <c r="BK215">
        <f t="shared" si="197"/>
        <v>1</v>
      </c>
      <c r="BL215" s="5">
        <f t="shared" si="198"/>
        <v>0.38461538461538464</v>
      </c>
      <c r="BM215" s="5">
        <f t="shared" si="167"/>
        <v>1</v>
      </c>
      <c r="BN215" s="5">
        <f t="shared" si="168"/>
        <v>0.84615384615384615</v>
      </c>
      <c r="BO215" s="5">
        <f t="shared" si="169"/>
        <v>7.6923076923076927E-2</v>
      </c>
      <c r="BP215" s="5">
        <f t="shared" si="199"/>
        <v>0</v>
      </c>
    </row>
    <row r="216" spans="1:68" hidden="1" x14ac:dyDescent="0.3">
      <c r="A216" t="s">
        <v>55</v>
      </c>
      <c r="B216" t="s">
        <v>244</v>
      </c>
      <c r="C216">
        <v>2000</v>
      </c>
      <c r="D216">
        <f t="shared" si="170"/>
        <v>2</v>
      </c>
      <c r="G216">
        <f t="shared" si="200"/>
        <v>600</v>
      </c>
      <c r="K216">
        <v>659.06560516357399</v>
      </c>
      <c r="L216">
        <f t="shared" si="171"/>
        <v>600</v>
      </c>
      <c r="M216">
        <v>8</v>
      </c>
      <c r="N216">
        <f t="shared" si="172"/>
        <v>8</v>
      </c>
      <c r="O216">
        <f t="shared" si="151"/>
        <v>0</v>
      </c>
      <c r="P216">
        <f t="shared" si="173"/>
        <v>0</v>
      </c>
      <c r="Q216">
        <v>0</v>
      </c>
      <c r="R216">
        <f t="shared" si="174"/>
        <v>1</v>
      </c>
      <c r="S216" s="5">
        <f t="shared" si="153"/>
        <v>-1</v>
      </c>
      <c r="T216" s="5">
        <f t="shared" si="175"/>
        <v>-1</v>
      </c>
      <c r="U216" s="5">
        <f t="shared" si="176"/>
        <v>0</v>
      </c>
      <c r="V216">
        <v>7</v>
      </c>
      <c r="W216" s="11">
        <v>600</v>
      </c>
      <c r="X216" s="11">
        <f t="shared" si="177"/>
        <v>600</v>
      </c>
      <c r="Y216">
        <f t="shared" si="154"/>
        <v>7</v>
      </c>
      <c r="Z216" s="5">
        <f t="shared" si="178"/>
        <v>0</v>
      </c>
      <c r="AA216" s="5">
        <f t="shared" si="179"/>
        <v>1</v>
      </c>
      <c r="AB216">
        <f t="shared" si="155"/>
        <v>0</v>
      </c>
      <c r="AC216">
        <f t="shared" si="156"/>
        <v>1</v>
      </c>
      <c r="AD216">
        <f t="shared" si="180"/>
        <v>8</v>
      </c>
      <c r="AE216" s="5">
        <f t="shared" si="181"/>
        <v>1</v>
      </c>
      <c r="AF216" s="5">
        <f t="shared" si="182"/>
        <v>1</v>
      </c>
      <c r="AG216" s="5">
        <f t="shared" si="183"/>
        <v>0.125</v>
      </c>
      <c r="AH216" s="5">
        <f t="shared" si="184"/>
        <v>0</v>
      </c>
      <c r="AI216">
        <f t="shared" si="185"/>
        <v>0</v>
      </c>
      <c r="AJ216">
        <f t="shared" si="186"/>
        <v>0</v>
      </c>
      <c r="AK216">
        <f t="shared" si="187"/>
        <v>1</v>
      </c>
      <c r="AL216">
        <f t="shared" si="188"/>
        <v>0</v>
      </c>
      <c r="AM216">
        <v>60</v>
      </c>
      <c r="AN216">
        <v>7</v>
      </c>
      <c r="AO216">
        <v>60</v>
      </c>
      <c r="AP216">
        <v>7</v>
      </c>
      <c r="AT216">
        <f t="shared" si="159"/>
        <v>7</v>
      </c>
      <c r="AU216">
        <f t="shared" si="160"/>
        <v>0</v>
      </c>
      <c r="AV216">
        <f t="shared" si="190"/>
        <v>1</v>
      </c>
      <c r="AW216" s="5">
        <f t="shared" si="161"/>
        <v>1</v>
      </c>
      <c r="AX216" s="5">
        <f t="shared" si="191"/>
        <v>0</v>
      </c>
      <c r="AY216">
        <f t="shared" si="162"/>
        <v>7</v>
      </c>
      <c r="AZ216" s="5">
        <f t="shared" si="192"/>
        <v>0</v>
      </c>
      <c r="BA216" s="5">
        <f t="shared" si="163"/>
        <v>0</v>
      </c>
      <c r="BB216" s="19">
        <v>113</v>
      </c>
      <c r="BC216" s="19">
        <f t="shared" si="193"/>
        <v>173</v>
      </c>
      <c r="BD216">
        <v>8</v>
      </c>
      <c r="BE216" s="5">
        <f t="shared" si="194"/>
        <v>0.125</v>
      </c>
      <c r="BF216">
        <f t="shared" si="195"/>
        <v>8</v>
      </c>
      <c r="BG216">
        <f t="shared" si="196"/>
        <v>1</v>
      </c>
      <c r="BH216">
        <f t="shared" si="164"/>
        <v>0</v>
      </c>
      <c r="BI216">
        <f t="shared" si="165"/>
        <v>0</v>
      </c>
      <c r="BJ216">
        <f t="shared" si="166"/>
        <v>0</v>
      </c>
      <c r="BK216">
        <f t="shared" si="197"/>
        <v>1</v>
      </c>
      <c r="BL216" s="5">
        <f t="shared" si="198"/>
        <v>0</v>
      </c>
      <c r="BM216" s="5">
        <f t="shared" si="167"/>
        <v>1</v>
      </c>
      <c r="BN216" s="5">
        <f t="shared" si="168"/>
        <v>0.125</v>
      </c>
      <c r="BO216" s="5">
        <f t="shared" si="169"/>
        <v>0.125</v>
      </c>
      <c r="BP216" s="5">
        <f t="shared" si="199"/>
        <v>0</v>
      </c>
    </row>
    <row r="217" spans="1:68" hidden="1" x14ac:dyDescent="0.3">
      <c r="A217" t="s">
        <v>55</v>
      </c>
      <c r="B217" t="s">
        <v>245</v>
      </c>
      <c r="C217">
        <v>2000</v>
      </c>
      <c r="D217">
        <f t="shared" si="170"/>
        <v>2</v>
      </c>
      <c r="G217">
        <f t="shared" si="200"/>
        <v>600</v>
      </c>
      <c r="K217">
        <v>456.46556854248001</v>
      </c>
      <c r="L217">
        <f t="shared" si="171"/>
        <v>456.46556854248001</v>
      </c>
      <c r="M217">
        <v>7</v>
      </c>
      <c r="N217">
        <f t="shared" si="172"/>
        <v>7</v>
      </c>
      <c r="O217">
        <f t="shared" si="151"/>
        <v>0</v>
      </c>
      <c r="P217">
        <f t="shared" si="173"/>
        <v>0</v>
      </c>
      <c r="Q217">
        <v>0</v>
      </c>
      <c r="R217">
        <f t="shared" si="174"/>
        <v>1</v>
      </c>
      <c r="S217" s="5">
        <f t="shared" si="153"/>
        <v>-1</v>
      </c>
      <c r="T217" s="5">
        <f t="shared" si="175"/>
        <v>-1</v>
      </c>
      <c r="U217" s="5">
        <f t="shared" si="176"/>
        <v>0</v>
      </c>
      <c r="V217">
        <v>5</v>
      </c>
      <c r="W217" s="11">
        <v>600</v>
      </c>
      <c r="X217" s="11">
        <f t="shared" si="177"/>
        <v>600</v>
      </c>
      <c r="Y217">
        <f t="shared" si="154"/>
        <v>5</v>
      </c>
      <c r="Z217" s="5">
        <f t="shared" si="178"/>
        <v>0</v>
      </c>
      <c r="AA217" s="5">
        <f t="shared" si="179"/>
        <v>1</v>
      </c>
      <c r="AB217">
        <f t="shared" si="155"/>
        <v>0</v>
      </c>
      <c r="AC217">
        <f t="shared" si="156"/>
        <v>1</v>
      </c>
      <c r="AD217">
        <f t="shared" si="180"/>
        <v>7</v>
      </c>
      <c r="AE217" s="5">
        <f t="shared" si="181"/>
        <v>1</v>
      </c>
      <c r="AF217" s="5">
        <f t="shared" si="182"/>
        <v>1</v>
      </c>
      <c r="AG217" s="5">
        <f t="shared" si="183"/>
        <v>0.2857142857142857</v>
      </c>
      <c r="AH217" s="5">
        <f t="shared" si="184"/>
        <v>0</v>
      </c>
      <c r="AI217">
        <f t="shared" si="185"/>
        <v>0</v>
      </c>
      <c r="AJ217">
        <f t="shared" si="186"/>
        <v>0</v>
      </c>
      <c r="AK217">
        <f t="shared" si="187"/>
        <v>1</v>
      </c>
      <c r="AL217">
        <f t="shared" si="188"/>
        <v>0</v>
      </c>
      <c r="AM217">
        <v>60</v>
      </c>
      <c r="AN217">
        <v>6</v>
      </c>
      <c r="AO217">
        <v>60</v>
      </c>
      <c r="AP217">
        <v>6</v>
      </c>
      <c r="AT217">
        <f t="shared" si="159"/>
        <v>6</v>
      </c>
      <c r="AU217">
        <f t="shared" si="160"/>
        <v>0</v>
      </c>
      <c r="AV217">
        <f t="shared" si="190"/>
        <v>1</v>
      </c>
      <c r="AW217" s="5">
        <f t="shared" si="161"/>
        <v>1</v>
      </c>
      <c r="AX217" s="5">
        <f t="shared" si="191"/>
        <v>0</v>
      </c>
      <c r="AY217">
        <f t="shared" si="162"/>
        <v>6</v>
      </c>
      <c r="AZ217" s="5">
        <f t="shared" si="192"/>
        <v>0</v>
      </c>
      <c r="BA217" s="5">
        <f t="shared" si="163"/>
        <v>0.16666666666666666</v>
      </c>
      <c r="BB217" s="19">
        <v>120</v>
      </c>
      <c r="BC217" s="19">
        <f t="shared" si="193"/>
        <v>180</v>
      </c>
      <c r="BD217">
        <v>6</v>
      </c>
      <c r="BE217" s="5">
        <f t="shared" si="194"/>
        <v>0</v>
      </c>
      <c r="BF217">
        <f t="shared" si="195"/>
        <v>7</v>
      </c>
      <c r="BG217">
        <f t="shared" si="196"/>
        <v>1</v>
      </c>
      <c r="BH217">
        <f t="shared" si="164"/>
        <v>0</v>
      </c>
      <c r="BI217">
        <f t="shared" si="165"/>
        <v>0</v>
      </c>
      <c r="BJ217">
        <f t="shared" si="166"/>
        <v>0</v>
      </c>
      <c r="BK217">
        <f t="shared" si="197"/>
        <v>0</v>
      </c>
      <c r="BL217" s="5">
        <f t="shared" si="198"/>
        <v>0</v>
      </c>
      <c r="BM217" s="5">
        <f t="shared" si="167"/>
        <v>1</v>
      </c>
      <c r="BN217" s="5">
        <f t="shared" si="168"/>
        <v>0.2857142857142857</v>
      </c>
      <c r="BO217" s="5">
        <f t="shared" si="169"/>
        <v>0.14285714285714285</v>
      </c>
      <c r="BP217" s="5">
        <f t="shared" si="199"/>
        <v>0.14285714285714285</v>
      </c>
    </row>
    <row r="218" spans="1:68" hidden="1" x14ac:dyDescent="0.3">
      <c r="A218" t="s">
        <v>55</v>
      </c>
      <c r="B218" t="s">
        <v>246</v>
      </c>
      <c r="C218">
        <v>2000</v>
      </c>
      <c r="D218">
        <f t="shared" si="170"/>
        <v>5</v>
      </c>
      <c r="G218">
        <f t="shared" si="200"/>
        <v>600</v>
      </c>
      <c r="K218">
        <v>736.53288674354496</v>
      </c>
      <c r="L218">
        <f t="shared" si="171"/>
        <v>600</v>
      </c>
      <c r="M218">
        <v>10</v>
      </c>
      <c r="N218">
        <f t="shared" si="172"/>
        <v>10</v>
      </c>
      <c r="O218">
        <f t="shared" si="151"/>
        <v>0</v>
      </c>
      <c r="P218">
        <f t="shared" si="173"/>
        <v>0</v>
      </c>
      <c r="Q218">
        <v>0</v>
      </c>
      <c r="R218">
        <f t="shared" si="174"/>
        <v>1</v>
      </c>
      <c r="S218" s="5">
        <f t="shared" si="153"/>
        <v>-1</v>
      </c>
      <c r="T218" s="5">
        <f t="shared" si="175"/>
        <v>-1</v>
      </c>
      <c r="U218" s="5">
        <f t="shared" si="176"/>
        <v>0</v>
      </c>
      <c r="V218">
        <v>3</v>
      </c>
      <c r="W218" s="11">
        <v>600</v>
      </c>
      <c r="X218" s="11">
        <f t="shared" si="177"/>
        <v>600</v>
      </c>
      <c r="Y218">
        <f t="shared" si="154"/>
        <v>3</v>
      </c>
      <c r="Z218" s="5">
        <f t="shared" si="178"/>
        <v>0</v>
      </c>
      <c r="AA218" s="5">
        <f t="shared" si="179"/>
        <v>1</v>
      </c>
      <c r="AB218">
        <f t="shared" si="155"/>
        <v>0</v>
      </c>
      <c r="AC218">
        <f t="shared" si="156"/>
        <v>1</v>
      </c>
      <c r="AD218">
        <f t="shared" si="180"/>
        <v>10</v>
      </c>
      <c r="AE218" s="5">
        <f t="shared" si="181"/>
        <v>1</v>
      </c>
      <c r="AF218" s="5">
        <f t="shared" si="182"/>
        <v>1</v>
      </c>
      <c r="AG218" s="5">
        <f t="shared" si="183"/>
        <v>0.7</v>
      </c>
      <c r="AH218" s="5">
        <f t="shared" si="184"/>
        <v>0</v>
      </c>
      <c r="AI218">
        <f t="shared" si="185"/>
        <v>0</v>
      </c>
      <c r="AJ218">
        <f t="shared" si="186"/>
        <v>0</v>
      </c>
      <c r="AK218">
        <f t="shared" si="187"/>
        <v>1</v>
      </c>
      <c r="AL218">
        <f t="shared" si="188"/>
        <v>0</v>
      </c>
      <c r="AM218">
        <v>60</v>
      </c>
      <c r="AN218">
        <v>11</v>
      </c>
      <c r="AO218">
        <v>60</v>
      </c>
      <c r="AP218">
        <v>12</v>
      </c>
      <c r="AT218">
        <f t="shared" si="159"/>
        <v>11</v>
      </c>
      <c r="AU218">
        <f t="shared" si="160"/>
        <v>0</v>
      </c>
      <c r="AV218">
        <f t="shared" si="190"/>
        <v>1</v>
      </c>
      <c r="AW218" s="5">
        <f t="shared" si="161"/>
        <v>1</v>
      </c>
      <c r="AX218" s="5">
        <f t="shared" si="191"/>
        <v>0</v>
      </c>
      <c r="AY218">
        <f t="shared" si="162"/>
        <v>11</v>
      </c>
      <c r="AZ218" s="5">
        <f t="shared" si="192"/>
        <v>0</v>
      </c>
      <c r="BA218" s="5">
        <f t="shared" si="163"/>
        <v>0.72727272727272729</v>
      </c>
      <c r="BB218" s="19">
        <v>120</v>
      </c>
      <c r="BC218" s="19">
        <f t="shared" si="193"/>
        <v>180</v>
      </c>
      <c r="BD218">
        <v>12</v>
      </c>
      <c r="BE218" s="5">
        <f t="shared" si="194"/>
        <v>8.3333333333333329E-2</v>
      </c>
      <c r="BF218">
        <f t="shared" si="195"/>
        <v>12</v>
      </c>
      <c r="BG218">
        <f t="shared" si="196"/>
        <v>0</v>
      </c>
      <c r="BH218">
        <f t="shared" si="164"/>
        <v>0</v>
      </c>
      <c r="BI218">
        <f t="shared" si="165"/>
        <v>0</v>
      </c>
      <c r="BJ218">
        <f t="shared" si="166"/>
        <v>0</v>
      </c>
      <c r="BK218">
        <f t="shared" si="197"/>
        <v>1</v>
      </c>
      <c r="BL218" s="5">
        <f t="shared" si="198"/>
        <v>0.16666666666666666</v>
      </c>
      <c r="BM218" s="5">
        <f t="shared" si="167"/>
        <v>1</v>
      </c>
      <c r="BN218" s="5">
        <f t="shared" si="168"/>
        <v>0.75</v>
      </c>
      <c r="BO218" s="5">
        <f t="shared" si="169"/>
        <v>8.3333333333333329E-2</v>
      </c>
      <c r="BP218" s="5">
        <f t="shared" si="199"/>
        <v>0</v>
      </c>
    </row>
    <row r="219" spans="1:68" hidden="1" x14ac:dyDescent="0.3">
      <c r="A219" t="s">
        <v>55</v>
      </c>
      <c r="B219" t="s">
        <v>247</v>
      </c>
      <c r="C219">
        <v>2000</v>
      </c>
      <c r="D219">
        <f t="shared" si="170"/>
        <v>5</v>
      </c>
      <c r="G219">
        <f t="shared" si="200"/>
        <v>600</v>
      </c>
      <c r="K219">
        <v>615.84422516822804</v>
      </c>
      <c r="L219">
        <f t="shared" si="171"/>
        <v>600</v>
      </c>
      <c r="M219">
        <v>9</v>
      </c>
      <c r="N219">
        <f t="shared" si="172"/>
        <v>9</v>
      </c>
      <c r="O219">
        <f t="shared" si="151"/>
        <v>0</v>
      </c>
      <c r="P219">
        <f t="shared" si="173"/>
        <v>0</v>
      </c>
      <c r="Q219">
        <v>0</v>
      </c>
      <c r="R219">
        <f t="shared" si="174"/>
        <v>1</v>
      </c>
      <c r="S219" s="5">
        <f t="shared" si="153"/>
        <v>-1</v>
      </c>
      <c r="T219" s="5">
        <f t="shared" si="175"/>
        <v>-1</v>
      </c>
      <c r="U219" s="5">
        <f t="shared" si="176"/>
        <v>0</v>
      </c>
      <c r="V219">
        <v>6</v>
      </c>
      <c r="W219" s="11">
        <v>600</v>
      </c>
      <c r="X219" s="11">
        <f t="shared" si="177"/>
        <v>600</v>
      </c>
      <c r="Y219">
        <f t="shared" si="154"/>
        <v>6</v>
      </c>
      <c r="Z219" s="5">
        <f t="shared" si="178"/>
        <v>0</v>
      </c>
      <c r="AA219" s="5">
        <f t="shared" si="179"/>
        <v>1</v>
      </c>
      <c r="AB219">
        <f t="shared" si="155"/>
        <v>0</v>
      </c>
      <c r="AC219">
        <f t="shared" si="156"/>
        <v>1</v>
      </c>
      <c r="AD219">
        <f t="shared" si="180"/>
        <v>9</v>
      </c>
      <c r="AE219" s="5">
        <f t="shared" si="181"/>
        <v>1</v>
      </c>
      <c r="AF219" s="5">
        <f t="shared" si="182"/>
        <v>1</v>
      </c>
      <c r="AG219" s="5">
        <f t="shared" si="183"/>
        <v>0.33333333333333331</v>
      </c>
      <c r="AH219" s="5">
        <f t="shared" si="184"/>
        <v>0</v>
      </c>
      <c r="AI219">
        <f t="shared" si="185"/>
        <v>0</v>
      </c>
      <c r="AJ219">
        <f t="shared" si="186"/>
        <v>0</v>
      </c>
      <c r="AK219">
        <f t="shared" si="187"/>
        <v>1</v>
      </c>
      <c r="AL219">
        <f t="shared" si="188"/>
        <v>0</v>
      </c>
      <c r="AM219">
        <v>60</v>
      </c>
      <c r="AN219">
        <v>9</v>
      </c>
      <c r="AO219">
        <v>60</v>
      </c>
      <c r="AP219">
        <v>9</v>
      </c>
      <c r="AT219">
        <f t="shared" si="159"/>
        <v>9</v>
      </c>
      <c r="AU219">
        <f t="shared" si="160"/>
        <v>0</v>
      </c>
      <c r="AV219">
        <f t="shared" si="190"/>
        <v>1</v>
      </c>
      <c r="AW219" s="5">
        <f t="shared" si="161"/>
        <v>1</v>
      </c>
      <c r="AX219" s="5">
        <f t="shared" si="191"/>
        <v>0</v>
      </c>
      <c r="AY219">
        <f t="shared" si="162"/>
        <v>9</v>
      </c>
      <c r="AZ219" s="5">
        <f t="shared" si="192"/>
        <v>0</v>
      </c>
      <c r="BA219" s="5">
        <f t="shared" si="163"/>
        <v>0.33333333333333331</v>
      </c>
      <c r="BB219" s="19">
        <v>120</v>
      </c>
      <c r="BC219" s="19">
        <f t="shared" si="193"/>
        <v>180</v>
      </c>
      <c r="BD219">
        <v>10</v>
      </c>
      <c r="BE219" s="5">
        <f t="shared" si="194"/>
        <v>0.1</v>
      </c>
      <c r="BF219">
        <f t="shared" si="195"/>
        <v>10</v>
      </c>
      <c r="BG219">
        <f t="shared" si="196"/>
        <v>0</v>
      </c>
      <c r="BH219">
        <f t="shared" si="164"/>
        <v>0</v>
      </c>
      <c r="BI219">
        <f t="shared" si="165"/>
        <v>0</v>
      </c>
      <c r="BJ219">
        <f t="shared" si="166"/>
        <v>0</v>
      </c>
      <c r="BK219">
        <f t="shared" si="197"/>
        <v>1</v>
      </c>
      <c r="BL219" s="5">
        <f t="shared" si="198"/>
        <v>0.1</v>
      </c>
      <c r="BM219" s="5">
        <f t="shared" si="167"/>
        <v>1</v>
      </c>
      <c r="BN219" s="5">
        <f t="shared" si="168"/>
        <v>0.4</v>
      </c>
      <c r="BO219" s="5">
        <f t="shared" si="169"/>
        <v>0.1</v>
      </c>
      <c r="BP219" s="5">
        <f t="shared" si="199"/>
        <v>0</v>
      </c>
    </row>
    <row r="220" spans="1:68" hidden="1" x14ac:dyDescent="0.3">
      <c r="A220" t="s">
        <v>54</v>
      </c>
      <c r="B220" t="s">
        <v>248</v>
      </c>
      <c r="C220">
        <v>1000</v>
      </c>
      <c r="D220">
        <f t="shared" si="170"/>
        <v>10</v>
      </c>
      <c r="G220">
        <f t="shared" si="200"/>
        <v>600</v>
      </c>
      <c r="K220">
        <v>719.26761937141396</v>
      </c>
      <c r="L220">
        <f t="shared" si="171"/>
        <v>600</v>
      </c>
      <c r="M220">
        <v>16</v>
      </c>
      <c r="N220">
        <f t="shared" si="172"/>
        <v>16</v>
      </c>
      <c r="O220">
        <f t="shared" si="151"/>
        <v>0</v>
      </c>
      <c r="P220">
        <f t="shared" si="173"/>
        <v>0</v>
      </c>
      <c r="Q220">
        <v>0</v>
      </c>
      <c r="R220">
        <f t="shared" si="174"/>
        <v>1</v>
      </c>
      <c r="S220" s="5">
        <f t="shared" si="153"/>
        <v>-1</v>
      </c>
      <c r="T220" s="5">
        <f t="shared" si="175"/>
        <v>-1</v>
      </c>
      <c r="U220" s="5">
        <f t="shared" si="176"/>
        <v>0</v>
      </c>
      <c r="V220">
        <v>16</v>
      </c>
      <c r="W220" s="11">
        <v>600</v>
      </c>
      <c r="X220" s="11">
        <f t="shared" si="177"/>
        <v>600</v>
      </c>
      <c r="Y220">
        <f t="shared" si="154"/>
        <v>16</v>
      </c>
      <c r="Z220" s="5">
        <f t="shared" si="178"/>
        <v>0</v>
      </c>
      <c r="AA220" s="5">
        <f t="shared" si="179"/>
        <v>1</v>
      </c>
      <c r="AB220">
        <f t="shared" si="155"/>
        <v>0</v>
      </c>
      <c r="AC220">
        <f t="shared" si="156"/>
        <v>1</v>
      </c>
      <c r="AD220">
        <f t="shared" si="180"/>
        <v>16</v>
      </c>
      <c r="AE220" s="5">
        <f t="shared" si="181"/>
        <v>1</v>
      </c>
      <c r="AF220" s="5">
        <f t="shared" si="182"/>
        <v>1</v>
      </c>
      <c r="AG220" s="5">
        <f t="shared" si="183"/>
        <v>0</v>
      </c>
      <c r="AH220" s="5">
        <f t="shared" si="184"/>
        <v>0</v>
      </c>
      <c r="AI220">
        <f t="shared" si="185"/>
        <v>0</v>
      </c>
      <c r="AJ220">
        <f t="shared" si="186"/>
        <v>0</v>
      </c>
      <c r="AK220">
        <f t="shared" si="187"/>
        <v>1</v>
      </c>
      <c r="AL220">
        <f t="shared" si="188"/>
        <v>1</v>
      </c>
      <c r="AM220">
        <v>60</v>
      </c>
      <c r="AN220">
        <v>24</v>
      </c>
      <c r="AO220">
        <v>60</v>
      </c>
      <c r="AP220">
        <v>24</v>
      </c>
      <c r="AT220">
        <f t="shared" si="159"/>
        <v>24</v>
      </c>
      <c r="AU220">
        <f t="shared" si="160"/>
        <v>0</v>
      </c>
      <c r="AV220">
        <f t="shared" si="190"/>
        <v>1</v>
      </c>
      <c r="AW220" s="5">
        <f t="shared" si="161"/>
        <v>1</v>
      </c>
      <c r="AX220" s="5">
        <f t="shared" si="191"/>
        <v>0</v>
      </c>
      <c r="AY220">
        <f t="shared" si="162"/>
        <v>24</v>
      </c>
      <c r="AZ220" s="5">
        <f t="shared" si="192"/>
        <v>0</v>
      </c>
      <c r="BA220" s="5">
        <f t="shared" si="163"/>
        <v>0.33333333333333331</v>
      </c>
      <c r="BB220" s="19">
        <v>120</v>
      </c>
      <c r="BC220" s="19">
        <f t="shared" si="193"/>
        <v>180</v>
      </c>
      <c r="BD220">
        <v>25</v>
      </c>
      <c r="BE220" s="5">
        <f t="shared" si="194"/>
        <v>0.04</v>
      </c>
      <c r="BF220">
        <f t="shared" si="195"/>
        <v>25</v>
      </c>
      <c r="BG220">
        <f t="shared" si="196"/>
        <v>0</v>
      </c>
      <c r="BH220">
        <f t="shared" si="164"/>
        <v>0</v>
      </c>
      <c r="BI220">
        <f t="shared" si="165"/>
        <v>0</v>
      </c>
      <c r="BJ220">
        <f t="shared" si="166"/>
        <v>0</v>
      </c>
      <c r="BK220">
        <f t="shared" si="197"/>
        <v>1</v>
      </c>
      <c r="BL220" s="5">
        <f t="shared" si="198"/>
        <v>0.36</v>
      </c>
      <c r="BM220" s="5">
        <f t="shared" si="167"/>
        <v>1</v>
      </c>
      <c r="BN220" s="5">
        <f t="shared" si="168"/>
        <v>0.36</v>
      </c>
      <c r="BO220" s="5">
        <f t="shared" si="169"/>
        <v>0.04</v>
      </c>
      <c r="BP220" s="5">
        <f t="shared" si="199"/>
        <v>0</v>
      </c>
    </row>
    <row r="221" spans="1:68" hidden="1" x14ac:dyDescent="0.3">
      <c r="A221" t="s">
        <v>54</v>
      </c>
      <c r="B221" t="s">
        <v>249</v>
      </c>
      <c r="C221">
        <v>1000</v>
      </c>
      <c r="D221">
        <f t="shared" si="170"/>
        <v>10</v>
      </c>
      <c r="G221">
        <f t="shared" si="200"/>
        <v>600</v>
      </c>
      <c r="K221">
        <v>609.27957487106301</v>
      </c>
      <c r="L221">
        <f t="shared" si="171"/>
        <v>600</v>
      </c>
      <c r="M221">
        <v>15</v>
      </c>
      <c r="N221">
        <f t="shared" si="172"/>
        <v>15</v>
      </c>
      <c r="O221">
        <f t="shared" si="151"/>
        <v>0</v>
      </c>
      <c r="P221">
        <f t="shared" si="173"/>
        <v>0</v>
      </c>
      <c r="Q221">
        <v>0</v>
      </c>
      <c r="R221">
        <f t="shared" si="174"/>
        <v>1</v>
      </c>
      <c r="S221" s="5">
        <f t="shared" si="153"/>
        <v>-1</v>
      </c>
      <c r="T221" s="5">
        <f t="shared" si="175"/>
        <v>-1</v>
      </c>
      <c r="U221" s="5">
        <f t="shared" si="176"/>
        <v>0</v>
      </c>
      <c r="V221">
        <v>14</v>
      </c>
      <c r="W221" s="11">
        <v>600</v>
      </c>
      <c r="X221" s="11">
        <f t="shared" si="177"/>
        <v>600</v>
      </c>
      <c r="Y221">
        <f t="shared" si="154"/>
        <v>14</v>
      </c>
      <c r="Z221" s="5">
        <f t="shared" si="178"/>
        <v>0</v>
      </c>
      <c r="AA221" s="5">
        <f t="shared" si="179"/>
        <v>1</v>
      </c>
      <c r="AB221">
        <f t="shared" si="155"/>
        <v>0</v>
      </c>
      <c r="AC221">
        <f t="shared" si="156"/>
        <v>1</v>
      </c>
      <c r="AD221">
        <f t="shared" si="180"/>
        <v>15</v>
      </c>
      <c r="AE221" s="5">
        <f t="shared" si="181"/>
        <v>1</v>
      </c>
      <c r="AF221" s="5">
        <f t="shared" si="182"/>
        <v>1</v>
      </c>
      <c r="AG221" s="5">
        <f t="shared" si="183"/>
        <v>6.6666666666666666E-2</v>
      </c>
      <c r="AH221" s="5">
        <f t="shared" si="184"/>
        <v>0</v>
      </c>
      <c r="AI221">
        <f t="shared" si="185"/>
        <v>0</v>
      </c>
      <c r="AJ221">
        <f t="shared" si="186"/>
        <v>0</v>
      </c>
      <c r="AK221">
        <f t="shared" si="187"/>
        <v>1</v>
      </c>
      <c r="AL221">
        <f t="shared" si="188"/>
        <v>0</v>
      </c>
      <c r="AM221">
        <v>60</v>
      </c>
      <c r="AN221">
        <v>19</v>
      </c>
      <c r="AO221">
        <v>60</v>
      </c>
      <c r="AP221">
        <v>20</v>
      </c>
      <c r="AT221">
        <f t="shared" si="159"/>
        <v>19</v>
      </c>
      <c r="AU221">
        <f t="shared" si="160"/>
        <v>0</v>
      </c>
      <c r="AV221">
        <f t="shared" si="190"/>
        <v>1</v>
      </c>
      <c r="AW221" s="5">
        <f t="shared" si="161"/>
        <v>1</v>
      </c>
      <c r="AX221" s="5">
        <f t="shared" si="191"/>
        <v>0</v>
      </c>
      <c r="AY221">
        <f t="shared" si="162"/>
        <v>19</v>
      </c>
      <c r="AZ221" s="5">
        <f t="shared" si="192"/>
        <v>0</v>
      </c>
      <c r="BA221" s="5">
        <f t="shared" si="163"/>
        <v>0.26315789473684209</v>
      </c>
      <c r="BB221" s="19">
        <v>120</v>
      </c>
      <c r="BC221" s="19">
        <f t="shared" si="193"/>
        <v>180</v>
      </c>
      <c r="BD221">
        <v>20</v>
      </c>
      <c r="BE221" s="5">
        <f t="shared" si="194"/>
        <v>0.05</v>
      </c>
      <c r="BF221">
        <f t="shared" si="195"/>
        <v>20</v>
      </c>
      <c r="BG221">
        <f t="shared" si="196"/>
        <v>0</v>
      </c>
      <c r="BH221">
        <f t="shared" si="164"/>
        <v>0</v>
      </c>
      <c r="BI221">
        <f t="shared" si="165"/>
        <v>0</v>
      </c>
      <c r="BJ221">
        <f t="shared" si="166"/>
        <v>0</v>
      </c>
      <c r="BK221">
        <f t="shared" si="197"/>
        <v>1</v>
      </c>
      <c r="BL221" s="5">
        <f t="shared" si="198"/>
        <v>0.25</v>
      </c>
      <c r="BM221" s="5">
        <f t="shared" si="167"/>
        <v>1</v>
      </c>
      <c r="BN221" s="5">
        <f t="shared" si="168"/>
        <v>0.3</v>
      </c>
      <c r="BO221" s="5">
        <f t="shared" si="169"/>
        <v>0.05</v>
      </c>
      <c r="BP221" s="5">
        <f t="shared" si="199"/>
        <v>0</v>
      </c>
    </row>
    <row r="222" spans="1:68" hidden="1" x14ac:dyDescent="0.3">
      <c r="A222" t="s">
        <v>55</v>
      </c>
      <c r="B222" t="s">
        <v>250</v>
      </c>
      <c r="C222">
        <v>2000</v>
      </c>
      <c r="D222">
        <f t="shared" si="170"/>
        <v>10</v>
      </c>
      <c r="G222">
        <f t="shared" si="200"/>
        <v>600</v>
      </c>
      <c r="K222">
        <v>682.23103833198502</v>
      </c>
      <c r="L222">
        <f t="shared" si="171"/>
        <v>600</v>
      </c>
      <c r="M222">
        <v>9</v>
      </c>
      <c r="N222">
        <f t="shared" si="172"/>
        <v>9</v>
      </c>
      <c r="O222">
        <f t="shared" si="151"/>
        <v>0</v>
      </c>
      <c r="P222">
        <f t="shared" si="173"/>
        <v>0</v>
      </c>
      <c r="Q222">
        <v>0</v>
      </c>
      <c r="R222">
        <f t="shared" si="174"/>
        <v>1</v>
      </c>
      <c r="S222" s="5">
        <f t="shared" si="153"/>
        <v>-1</v>
      </c>
      <c r="T222" s="5">
        <f t="shared" si="175"/>
        <v>-1</v>
      </c>
      <c r="U222" s="5">
        <f t="shared" si="176"/>
        <v>0</v>
      </c>
      <c r="V222">
        <v>4</v>
      </c>
      <c r="W222" s="11">
        <v>600</v>
      </c>
      <c r="X222" s="11">
        <f t="shared" si="177"/>
        <v>600</v>
      </c>
      <c r="Y222">
        <f t="shared" si="154"/>
        <v>4</v>
      </c>
      <c r="Z222" s="5">
        <f t="shared" si="178"/>
        <v>0</v>
      </c>
      <c r="AA222" s="5">
        <f t="shared" si="179"/>
        <v>1</v>
      </c>
      <c r="AB222">
        <f t="shared" si="155"/>
        <v>0</v>
      </c>
      <c r="AC222">
        <f t="shared" si="156"/>
        <v>1</v>
      </c>
      <c r="AD222">
        <f t="shared" si="180"/>
        <v>9</v>
      </c>
      <c r="AE222" s="5">
        <f t="shared" si="181"/>
        <v>1</v>
      </c>
      <c r="AF222" s="5">
        <f t="shared" si="182"/>
        <v>1</v>
      </c>
      <c r="AG222" s="5">
        <f t="shared" si="183"/>
        <v>0.55555555555555558</v>
      </c>
      <c r="AH222" s="5">
        <f t="shared" si="184"/>
        <v>0</v>
      </c>
      <c r="AI222">
        <f t="shared" si="185"/>
        <v>0</v>
      </c>
      <c r="AJ222">
        <f t="shared" si="186"/>
        <v>0</v>
      </c>
      <c r="AK222">
        <f t="shared" si="187"/>
        <v>1</v>
      </c>
      <c r="AL222">
        <f t="shared" si="188"/>
        <v>0</v>
      </c>
      <c r="AM222">
        <v>60</v>
      </c>
      <c r="AN222">
        <v>18</v>
      </c>
      <c r="AO222">
        <v>60</v>
      </c>
      <c r="AP222">
        <v>18</v>
      </c>
      <c r="AT222">
        <f t="shared" si="159"/>
        <v>18</v>
      </c>
      <c r="AU222">
        <f t="shared" si="160"/>
        <v>0</v>
      </c>
      <c r="AV222">
        <f t="shared" si="190"/>
        <v>1</v>
      </c>
      <c r="AW222" s="5">
        <f t="shared" si="161"/>
        <v>1</v>
      </c>
      <c r="AX222" s="5">
        <f t="shared" si="191"/>
        <v>0</v>
      </c>
      <c r="AY222">
        <f t="shared" si="162"/>
        <v>18</v>
      </c>
      <c r="AZ222" s="5">
        <f t="shared" si="192"/>
        <v>0</v>
      </c>
      <c r="BA222" s="5">
        <f t="shared" si="163"/>
        <v>0.77777777777777779</v>
      </c>
      <c r="BB222" s="19">
        <v>120</v>
      </c>
      <c r="BC222" s="19">
        <f t="shared" si="193"/>
        <v>180</v>
      </c>
      <c r="BD222">
        <v>19</v>
      </c>
      <c r="BE222" s="5">
        <f t="shared" si="194"/>
        <v>5.2631578947368418E-2</v>
      </c>
      <c r="BF222">
        <f t="shared" si="195"/>
        <v>19</v>
      </c>
      <c r="BG222">
        <f t="shared" si="196"/>
        <v>0</v>
      </c>
      <c r="BH222">
        <f t="shared" si="164"/>
        <v>0</v>
      </c>
      <c r="BI222">
        <f t="shared" si="165"/>
        <v>0</v>
      </c>
      <c r="BJ222">
        <f t="shared" si="166"/>
        <v>0</v>
      </c>
      <c r="BK222">
        <f t="shared" si="197"/>
        <v>1</v>
      </c>
      <c r="BL222" s="5">
        <f t="shared" si="198"/>
        <v>0.52631578947368418</v>
      </c>
      <c r="BM222" s="5">
        <f t="shared" si="167"/>
        <v>1</v>
      </c>
      <c r="BN222" s="5">
        <f t="shared" si="168"/>
        <v>0.78947368421052633</v>
      </c>
      <c r="BO222" s="5">
        <f t="shared" si="169"/>
        <v>5.2631578947368418E-2</v>
      </c>
      <c r="BP222" s="5">
        <f t="shared" si="199"/>
        <v>0</v>
      </c>
    </row>
    <row r="223" spans="1:68" hidden="1" x14ac:dyDescent="0.3">
      <c r="A223" t="s">
        <v>55</v>
      </c>
      <c r="B223" t="s">
        <v>251</v>
      </c>
      <c r="C223">
        <v>2000</v>
      </c>
      <c r="D223">
        <f t="shared" si="170"/>
        <v>10</v>
      </c>
      <c r="G223">
        <f t="shared" si="200"/>
        <v>600</v>
      </c>
      <c r="K223">
        <v>698.906170129776</v>
      </c>
      <c r="L223">
        <f t="shared" si="171"/>
        <v>600</v>
      </c>
      <c r="M223">
        <v>9</v>
      </c>
      <c r="N223">
        <f t="shared" si="172"/>
        <v>9</v>
      </c>
      <c r="O223">
        <f t="shared" si="151"/>
        <v>0</v>
      </c>
      <c r="P223">
        <f t="shared" si="173"/>
        <v>0</v>
      </c>
      <c r="Q223">
        <v>0</v>
      </c>
      <c r="R223">
        <f t="shared" si="174"/>
        <v>1</v>
      </c>
      <c r="S223" s="5">
        <f t="shared" si="153"/>
        <v>-1</v>
      </c>
      <c r="T223" s="5">
        <f t="shared" si="175"/>
        <v>-1</v>
      </c>
      <c r="U223" s="5">
        <f t="shared" si="176"/>
        <v>0</v>
      </c>
      <c r="V223">
        <v>4</v>
      </c>
      <c r="W223" s="11">
        <v>600</v>
      </c>
      <c r="X223" s="11">
        <f t="shared" si="177"/>
        <v>600</v>
      </c>
      <c r="Y223">
        <f t="shared" si="154"/>
        <v>4</v>
      </c>
      <c r="Z223" s="5">
        <f t="shared" si="178"/>
        <v>0</v>
      </c>
      <c r="AA223" s="5">
        <f t="shared" si="179"/>
        <v>1</v>
      </c>
      <c r="AB223">
        <f t="shared" si="155"/>
        <v>0</v>
      </c>
      <c r="AC223">
        <f t="shared" si="156"/>
        <v>1</v>
      </c>
      <c r="AD223">
        <f t="shared" si="180"/>
        <v>9</v>
      </c>
      <c r="AE223" s="5">
        <f t="shared" si="181"/>
        <v>1</v>
      </c>
      <c r="AF223" s="5">
        <f t="shared" si="182"/>
        <v>1</v>
      </c>
      <c r="AG223" s="5">
        <f t="shared" si="183"/>
        <v>0.55555555555555558</v>
      </c>
      <c r="AH223" s="5">
        <f t="shared" si="184"/>
        <v>0</v>
      </c>
      <c r="AI223">
        <f t="shared" si="185"/>
        <v>0</v>
      </c>
      <c r="AJ223">
        <f t="shared" si="186"/>
        <v>0</v>
      </c>
      <c r="AK223">
        <f t="shared" si="187"/>
        <v>1</v>
      </c>
      <c r="AL223">
        <f t="shared" si="188"/>
        <v>0</v>
      </c>
      <c r="AM223">
        <v>60</v>
      </c>
      <c r="AN223">
        <v>15</v>
      </c>
      <c r="AO223">
        <v>60</v>
      </c>
      <c r="AP223">
        <v>15</v>
      </c>
      <c r="AT223">
        <f t="shared" si="159"/>
        <v>15</v>
      </c>
      <c r="AU223">
        <f t="shared" si="160"/>
        <v>0</v>
      </c>
      <c r="AV223">
        <f t="shared" si="190"/>
        <v>1</v>
      </c>
      <c r="AW223" s="5">
        <f t="shared" si="161"/>
        <v>1</v>
      </c>
      <c r="AX223" s="5">
        <f t="shared" si="191"/>
        <v>0</v>
      </c>
      <c r="AY223">
        <f t="shared" si="162"/>
        <v>15</v>
      </c>
      <c r="AZ223" s="5">
        <f t="shared" si="192"/>
        <v>0</v>
      </c>
      <c r="BA223" s="5">
        <f t="shared" si="163"/>
        <v>0.73333333333333328</v>
      </c>
      <c r="BB223" s="19">
        <v>120</v>
      </c>
      <c r="BC223" s="19">
        <f t="shared" si="193"/>
        <v>180</v>
      </c>
      <c r="BD223">
        <v>15</v>
      </c>
      <c r="BE223" s="5">
        <f t="shared" si="194"/>
        <v>0</v>
      </c>
      <c r="BF223">
        <f t="shared" si="195"/>
        <v>15</v>
      </c>
      <c r="BG223">
        <f t="shared" si="196"/>
        <v>0</v>
      </c>
      <c r="BH223">
        <f t="shared" si="164"/>
        <v>0</v>
      </c>
      <c r="BI223">
        <f t="shared" si="165"/>
        <v>0</v>
      </c>
      <c r="BJ223">
        <f t="shared" si="166"/>
        <v>1</v>
      </c>
      <c r="BK223">
        <f t="shared" si="197"/>
        <v>1</v>
      </c>
      <c r="BL223" s="5">
        <f t="shared" si="198"/>
        <v>0.4</v>
      </c>
      <c r="BM223" s="5">
        <f t="shared" si="167"/>
        <v>1</v>
      </c>
      <c r="BN223" s="5">
        <f t="shared" si="168"/>
        <v>0.73333333333333328</v>
      </c>
      <c r="BO223" s="5">
        <f t="shared" si="169"/>
        <v>0</v>
      </c>
      <c r="BP223" s="5">
        <f t="shared" si="199"/>
        <v>0</v>
      </c>
    </row>
    <row r="224" spans="1:68" hidden="1" x14ac:dyDescent="0.3">
      <c r="A224" t="s">
        <v>55</v>
      </c>
      <c r="B224" t="s">
        <v>252</v>
      </c>
      <c r="C224">
        <v>2000</v>
      </c>
      <c r="D224">
        <f t="shared" si="170"/>
        <v>2</v>
      </c>
      <c r="G224">
        <f t="shared" si="200"/>
        <v>600</v>
      </c>
      <c r="K224">
        <v>676.22318744659401</v>
      </c>
      <c r="L224">
        <f t="shared" si="171"/>
        <v>600</v>
      </c>
      <c r="M224">
        <v>10</v>
      </c>
      <c r="N224">
        <f t="shared" si="172"/>
        <v>10</v>
      </c>
      <c r="O224">
        <f t="shared" si="151"/>
        <v>0</v>
      </c>
      <c r="P224">
        <f t="shared" si="173"/>
        <v>0</v>
      </c>
      <c r="Q224">
        <v>0</v>
      </c>
      <c r="R224">
        <f t="shared" si="174"/>
        <v>1</v>
      </c>
      <c r="S224" s="5">
        <f t="shared" si="153"/>
        <v>-1</v>
      </c>
      <c r="T224" s="5">
        <f t="shared" si="175"/>
        <v>-1</v>
      </c>
      <c r="U224" s="5">
        <f t="shared" si="176"/>
        <v>0</v>
      </c>
      <c r="V224">
        <v>7</v>
      </c>
      <c r="W224" s="11">
        <v>600</v>
      </c>
      <c r="X224" s="11">
        <f t="shared" si="177"/>
        <v>600</v>
      </c>
      <c r="Y224">
        <f t="shared" si="154"/>
        <v>7</v>
      </c>
      <c r="Z224" s="5">
        <f t="shared" si="178"/>
        <v>0</v>
      </c>
      <c r="AA224" s="5">
        <f t="shared" si="179"/>
        <v>1</v>
      </c>
      <c r="AB224">
        <f t="shared" si="155"/>
        <v>0</v>
      </c>
      <c r="AC224">
        <f t="shared" si="156"/>
        <v>1</v>
      </c>
      <c r="AD224">
        <f t="shared" si="180"/>
        <v>10</v>
      </c>
      <c r="AE224" s="5">
        <f t="shared" si="181"/>
        <v>1</v>
      </c>
      <c r="AF224" s="5">
        <f t="shared" si="182"/>
        <v>1</v>
      </c>
      <c r="AG224" s="5">
        <f t="shared" si="183"/>
        <v>0.3</v>
      </c>
      <c r="AH224" s="5">
        <f t="shared" si="184"/>
        <v>0</v>
      </c>
      <c r="AI224">
        <f t="shared" si="185"/>
        <v>0</v>
      </c>
      <c r="AJ224">
        <f t="shared" si="186"/>
        <v>0</v>
      </c>
      <c r="AK224">
        <f t="shared" si="187"/>
        <v>1</v>
      </c>
      <c r="AL224">
        <f t="shared" si="188"/>
        <v>0</v>
      </c>
      <c r="AM224">
        <v>60</v>
      </c>
      <c r="AN224">
        <v>9</v>
      </c>
      <c r="AO224">
        <v>60</v>
      </c>
      <c r="AP224">
        <v>9</v>
      </c>
      <c r="AT224">
        <f t="shared" si="159"/>
        <v>9</v>
      </c>
      <c r="AU224">
        <f t="shared" si="160"/>
        <v>0</v>
      </c>
      <c r="AV224">
        <f t="shared" si="190"/>
        <v>1</v>
      </c>
      <c r="AW224" s="5">
        <f t="shared" si="161"/>
        <v>1</v>
      </c>
      <c r="AX224" s="5">
        <f t="shared" si="191"/>
        <v>0</v>
      </c>
      <c r="AY224">
        <f t="shared" si="162"/>
        <v>9</v>
      </c>
      <c r="AZ224" s="5">
        <f t="shared" si="192"/>
        <v>0</v>
      </c>
      <c r="BA224" s="5">
        <f t="shared" si="163"/>
        <v>0.22222222222222221</v>
      </c>
      <c r="BB224" s="19">
        <v>120</v>
      </c>
      <c r="BC224" s="19">
        <f t="shared" si="193"/>
        <v>180</v>
      </c>
      <c r="BD224">
        <v>10</v>
      </c>
      <c r="BE224" s="5">
        <f t="shared" si="194"/>
        <v>0.1</v>
      </c>
      <c r="BF224">
        <f t="shared" si="195"/>
        <v>10</v>
      </c>
      <c r="BG224">
        <f t="shared" si="196"/>
        <v>1</v>
      </c>
      <c r="BH224">
        <f t="shared" si="164"/>
        <v>0</v>
      </c>
      <c r="BI224">
        <f t="shared" si="165"/>
        <v>0</v>
      </c>
      <c r="BJ224">
        <f t="shared" si="166"/>
        <v>0</v>
      </c>
      <c r="BK224">
        <f t="shared" si="197"/>
        <v>1</v>
      </c>
      <c r="BL224" s="5">
        <f t="shared" si="198"/>
        <v>0</v>
      </c>
      <c r="BM224" s="5">
        <f t="shared" si="167"/>
        <v>1</v>
      </c>
      <c r="BN224" s="5">
        <f t="shared" si="168"/>
        <v>0.3</v>
      </c>
      <c r="BO224" s="5">
        <f t="shared" si="169"/>
        <v>0.1</v>
      </c>
      <c r="BP224" s="5">
        <f t="shared" si="199"/>
        <v>0</v>
      </c>
    </row>
    <row r="225" spans="1:68" hidden="1" x14ac:dyDescent="0.3">
      <c r="A225" t="s">
        <v>55</v>
      </c>
      <c r="B225" t="s">
        <v>253</v>
      </c>
      <c r="C225">
        <v>2000</v>
      </c>
      <c r="D225">
        <f t="shared" si="170"/>
        <v>2</v>
      </c>
      <c r="G225">
        <f t="shared" si="200"/>
        <v>600</v>
      </c>
      <c r="K225">
        <v>661.73364973068203</v>
      </c>
      <c r="L225">
        <f t="shared" si="171"/>
        <v>600</v>
      </c>
      <c r="M225">
        <v>8</v>
      </c>
      <c r="N225">
        <f t="shared" si="172"/>
        <v>8</v>
      </c>
      <c r="O225">
        <f t="shared" si="151"/>
        <v>0</v>
      </c>
      <c r="P225">
        <f t="shared" si="173"/>
        <v>0</v>
      </c>
      <c r="Q225">
        <v>0</v>
      </c>
      <c r="R225">
        <f t="shared" si="174"/>
        <v>1</v>
      </c>
      <c r="S225" s="5">
        <f t="shared" si="153"/>
        <v>-1</v>
      </c>
      <c r="T225" s="5">
        <f t="shared" si="175"/>
        <v>-1</v>
      </c>
      <c r="U225" s="5">
        <f t="shared" si="176"/>
        <v>0</v>
      </c>
      <c r="V225">
        <v>4</v>
      </c>
      <c r="W225" s="11">
        <v>600</v>
      </c>
      <c r="X225" s="11">
        <f t="shared" si="177"/>
        <v>600</v>
      </c>
      <c r="Y225">
        <f t="shared" si="154"/>
        <v>4</v>
      </c>
      <c r="Z225" s="5">
        <f t="shared" si="178"/>
        <v>0</v>
      </c>
      <c r="AA225" s="5">
        <f t="shared" si="179"/>
        <v>1</v>
      </c>
      <c r="AB225">
        <f t="shared" si="155"/>
        <v>0</v>
      </c>
      <c r="AC225">
        <f t="shared" si="156"/>
        <v>1</v>
      </c>
      <c r="AD225">
        <f t="shared" si="180"/>
        <v>8</v>
      </c>
      <c r="AE225" s="5">
        <f t="shared" si="181"/>
        <v>1</v>
      </c>
      <c r="AF225" s="5">
        <f t="shared" si="182"/>
        <v>1</v>
      </c>
      <c r="AG225" s="5">
        <f t="shared" si="183"/>
        <v>0.5</v>
      </c>
      <c r="AH225" s="5">
        <f t="shared" si="184"/>
        <v>0</v>
      </c>
      <c r="AI225">
        <f t="shared" si="185"/>
        <v>0</v>
      </c>
      <c r="AJ225">
        <f t="shared" si="186"/>
        <v>0</v>
      </c>
      <c r="AK225">
        <f t="shared" si="187"/>
        <v>1</v>
      </c>
      <c r="AL225">
        <f t="shared" si="188"/>
        <v>0</v>
      </c>
      <c r="AM225">
        <v>60</v>
      </c>
      <c r="AN225">
        <v>7</v>
      </c>
      <c r="AO225">
        <v>60</v>
      </c>
      <c r="AP225">
        <v>7</v>
      </c>
      <c r="AT225">
        <f t="shared" si="159"/>
        <v>7</v>
      </c>
      <c r="AU225">
        <f t="shared" si="160"/>
        <v>0</v>
      </c>
      <c r="AV225">
        <f t="shared" si="190"/>
        <v>1</v>
      </c>
      <c r="AW225" s="5">
        <f t="shared" si="161"/>
        <v>1</v>
      </c>
      <c r="AX225" s="5">
        <f t="shared" si="191"/>
        <v>0</v>
      </c>
      <c r="AY225">
        <f t="shared" si="162"/>
        <v>7</v>
      </c>
      <c r="AZ225" s="5">
        <f t="shared" si="192"/>
        <v>0</v>
      </c>
      <c r="BA225" s="5">
        <f t="shared" si="163"/>
        <v>0.42857142857142855</v>
      </c>
      <c r="BB225" s="19">
        <v>83</v>
      </c>
      <c r="BC225" s="19">
        <f t="shared" si="193"/>
        <v>143</v>
      </c>
      <c r="BD225">
        <v>8</v>
      </c>
      <c r="BE225" s="5">
        <f t="shared" si="194"/>
        <v>0.125</v>
      </c>
      <c r="BF225">
        <f t="shared" si="195"/>
        <v>8</v>
      </c>
      <c r="BG225">
        <f t="shared" si="196"/>
        <v>1</v>
      </c>
      <c r="BH225">
        <f t="shared" si="164"/>
        <v>0</v>
      </c>
      <c r="BI225">
        <f t="shared" si="165"/>
        <v>0</v>
      </c>
      <c r="BJ225">
        <f t="shared" si="166"/>
        <v>0</v>
      </c>
      <c r="BK225">
        <f t="shared" si="197"/>
        <v>1</v>
      </c>
      <c r="BL225" s="5">
        <f t="shared" si="198"/>
        <v>0</v>
      </c>
      <c r="BM225" s="5">
        <f t="shared" si="167"/>
        <v>1</v>
      </c>
      <c r="BN225" s="5">
        <f t="shared" si="168"/>
        <v>0.5</v>
      </c>
      <c r="BO225" s="5">
        <f t="shared" si="169"/>
        <v>0.125</v>
      </c>
      <c r="BP225" s="5">
        <f t="shared" si="199"/>
        <v>0</v>
      </c>
    </row>
    <row r="226" spans="1:68" hidden="1" x14ac:dyDescent="0.3">
      <c r="A226" t="s">
        <v>55</v>
      </c>
      <c r="B226" t="s">
        <v>254</v>
      </c>
      <c r="C226">
        <v>2000</v>
      </c>
      <c r="D226">
        <f t="shared" si="170"/>
        <v>5</v>
      </c>
      <c r="G226">
        <f t="shared" si="200"/>
        <v>600</v>
      </c>
      <c r="K226">
        <v>611.12754344940095</v>
      </c>
      <c r="L226">
        <f t="shared" si="171"/>
        <v>600</v>
      </c>
      <c r="M226">
        <v>10</v>
      </c>
      <c r="N226">
        <f t="shared" si="172"/>
        <v>10</v>
      </c>
      <c r="O226">
        <f t="shared" si="151"/>
        <v>0</v>
      </c>
      <c r="P226">
        <f t="shared" si="173"/>
        <v>0</v>
      </c>
      <c r="Q226">
        <v>0</v>
      </c>
      <c r="R226">
        <f t="shared" si="174"/>
        <v>1</v>
      </c>
      <c r="S226" s="5">
        <f t="shared" si="153"/>
        <v>-1</v>
      </c>
      <c r="T226" s="5">
        <f t="shared" si="175"/>
        <v>-1</v>
      </c>
      <c r="U226" s="5">
        <f t="shared" si="176"/>
        <v>0</v>
      </c>
      <c r="V226">
        <v>5</v>
      </c>
      <c r="W226" s="11">
        <v>600</v>
      </c>
      <c r="X226" s="11">
        <f t="shared" si="177"/>
        <v>600</v>
      </c>
      <c r="Y226">
        <f t="shared" si="154"/>
        <v>5</v>
      </c>
      <c r="Z226" s="5">
        <f t="shared" si="178"/>
        <v>0</v>
      </c>
      <c r="AA226" s="5">
        <f t="shared" si="179"/>
        <v>1</v>
      </c>
      <c r="AB226">
        <f t="shared" si="155"/>
        <v>0</v>
      </c>
      <c r="AC226">
        <f t="shared" si="156"/>
        <v>1</v>
      </c>
      <c r="AD226">
        <f t="shared" si="180"/>
        <v>10</v>
      </c>
      <c r="AE226" s="5">
        <f t="shared" si="181"/>
        <v>1</v>
      </c>
      <c r="AF226" s="5">
        <f t="shared" si="182"/>
        <v>1</v>
      </c>
      <c r="AG226" s="5">
        <f t="shared" si="183"/>
        <v>0.5</v>
      </c>
      <c r="AH226" s="5">
        <f t="shared" si="184"/>
        <v>0</v>
      </c>
      <c r="AI226">
        <f t="shared" si="185"/>
        <v>0</v>
      </c>
      <c r="AJ226">
        <f t="shared" si="186"/>
        <v>0</v>
      </c>
      <c r="AK226">
        <f t="shared" si="187"/>
        <v>1</v>
      </c>
      <c r="AL226">
        <f t="shared" si="188"/>
        <v>0</v>
      </c>
      <c r="AM226">
        <v>60</v>
      </c>
      <c r="AN226">
        <v>14</v>
      </c>
      <c r="AO226">
        <v>60</v>
      </c>
      <c r="AP226">
        <v>14</v>
      </c>
      <c r="AT226">
        <f t="shared" si="159"/>
        <v>14</v>
      </c>
      <c r="AU226">
        <f t="shared" si="160"/>
        <v>0</v>
      </c>
      <c r="AV226">
        <f t="shared" si="190"/>
        <v>1</v>
      </c>
      <c r="AW226" s="5">
        <f t="shared" si="161"/>
        <v>1</v>
      </c>
      <c r="AX226" s="5">
        <f t="shared" si="191"/>
        <v>0</v>
      </c>
      <c r="AY226">
        <f t="shared" si="162"/>
        <v>14</v>
      </c>
      <c r="AZ226" s="5">
        <f t="shared" si="192"/>
        <v>0</v>
      </c>
      <c r="BA226" s="5">
        <f t="shared" si="163"/>
        <v>0.6428571428571429</v>
      </c>
      <c r="BB226" s="19">
        <v>120</v>
      </c>
      <c r="BC226" s="19">
        <f t="shared" si="193"/>
        <v>180</v>
      </c>
      <c r="BD226">
        <v>15</v>
      </c>
      <c r="BE226" s="5">
        <f t="shared" si="194"/>
        <v>6.6666666666666666E-2</v>
      </c>
      <c r="BF226">
        <f t="shared" si="195"/>
        <v>15</v>
      </c>
      <c r="BG226">
        <f t="shared" si="196"/>
        <v>0</v>
      </c>
      <c r="BH226">
        <f t="shared" si="164"/>
        <v>0</v>
      </c>
      <c r="BI226">
        <f t="shared" si="165"/>
        <v>0</v>
      </c>
      <c r="BJ226">
        <f t="shared" si="166"/>
        <v>0</v>
      </c>
      <c r="BK226">
        <f t="shared" si="197"/>
        <v>1</v>
      </c>
      <c r="BL226" s="5">
        <f t="shared" si="198"/>
        <v>0.33333333333333331</v>
      </c>
      <c r="BM226" s="5">
        <f t="shared" si="167"/>
        <v>1</v>
      </c>
      <c r="BN226" s="5">
        <f t="shared" si="168"/>
        <v>0.66666666666666663</v>
      </c>
      <c r="BO226" s="5">
        <f t="shared" si="169"/>
        <v>6.6666666666666666E-2</v>
      </c>
      <c r="BP226" s="5">
        <f t="shared" si="199"/>
        <v>0</v>
      </c>
    </row>
    <row r="227" spans="1:68" hidden="1" x14ac:dyDescent="0.3">
      <c r="A227" t="s">
        <v>55</v>
      </c>
      <c r="B227" t="s">
        <v>255</v>
      </c>
      <c r="C227">
        <v>2000</v>
      </c>
      <c r="D227">
        <f t="shared" si="170"/>
        <v>5</v>
      </c>
      <c r="G227">
        <f t="shared" si="200"/>
        <v>600</v>
      </c>
      <c r="K227">
        <v>620.89345812797501</v>
      </c>
      <c r="L227">
        <f t="shared" si="171"/>
        <v>600</v>
      </c>
      <c r="M227">
        <v>10</v>
      </c>
      <c r="N227">
        <f t="shared" si="172"/>
        <v>10</v>
      </c>
      <c r="O227">
        <f t="shared" si="151"/>
        <v>0</v>
      </c>
      <c r="P227">
        <f t="shared" si="173"/>
        <v>0</v>
      </c>
      <c r="Q227">
        <v>0</v>
      </c>
      <c r="R227">
        <f t="shared" si="174"/>
        <v>1</v>
      </c>
      <c r="S227" s="5">
        <f t="shared" si="153"/>
        <v>-1</v>
      </c>
      <c r="T227" s="5">
        <f t="shared" si="175"/>
        <v>-1</v>
      </c>
      <c r="U227" s="5">
        <f t="shared" si="176"/>
        <v>0</v>
      </c>
      <c r="V227">
        <v>4</v>
      </c>
      <c r="W227" s="11">
        <v>600</v>
      </c>
      <c r="X227" s="11">
        <f t="shared" si="177"/>
        <v>600</v>
      </c>
      <c r="Y227">
        <f t="shared" si="154"/>
        <v>4</v>
      </c>
      <c r="Z227" s="5">
        <f t="shared" si="178"/>
        <v>0</v>
      </c>
      <c r="AA227" s="5">
        <f t="shared" si="179"/>
        <v>1</v>
      </c>
      <c r="AB227">
        <f t="shared" si="155"/>
        <v>0</v>
      </c>
      <c r="AC227">
        <f t="shared" si="156"/>
        <v>1</v>
      </c>
      <c r="AD227">
        <f t="shared" si="180"/>
        <v>10</v>
      </c>
      <c r="AE227" s="5">
        <f t="shared" si="181"/>
        <v>1</v>
      </c>
      <c r="AF227" s="5">
        <f t="shared" si="182"/>
        <v>1</v>
      </c>
      <c r="AG227" s="5">
        <f t="shared" si="183"/>
        <v>0.6</v>
      </c>
      <c r="AH227" s="5">
        <f t="shared" si="184"/>
        <v>0</v>
      </c>
      <c r="AI227">
        <f t="shared" si="185"/>
        <v>0</v>
      </c>
      <c r="AJ227">
        <f t="shared" si="186"/>
        <v>0</v>
      </c>
      <c r="AK227">
        <f t="shared" si="187"/>
        <v>1</v>
      </c>
      <c r="AL227">
        <f t="shared" si="188"/>
        <v>0</v>
      </c>
      <c r="AM227">
        <v>60</v>
      </c>
      <c r="AN227">
        <v>11</v>
      </c>
      <c r="AO227">
        <v>60</v>
      </c>
      <c r="AP227">
        <v>11</v>
      </c>
      <c r="AT227">
        <f t="shared" si="159"/>
        <v>11</v>
      </c>
      <c r="AU227">
        <f t="shared" si="160"/>
        <v>0</v>
      </c>
      <c r="AV227">
        <f t="shared" si="190"/>
        <v>1</v>
      </c>
      <c r="AW227" s="5">
        <f t="shared" si="161"/>
        <v>1</v>
      </c>
      <c r="AX227" s="5">
        <f t="shared" si="191"/>
        <v>0</v>
      </c>
      <c r="AY227">
        <f t="shared" si="162"/>
        <v>11</v>
      </c>
      <c r="AZ227" s="5">
        <f t="shared" si="192"/>
        <v>0</v>
      </c>
      <c r="BA227" s="5">
        <f t="shared" si="163"/>
        <v>0.63636363636363635</v>
      </c>
      <c r="BB227" s="19">
        <v>120</v>
      </c>
      <c r="BC227" s="19">
        <f t="shared" si="193"/>
        <v>180</v>
      </c>
      <c r="BD227">
        <v>12</v>
      </c>
      <c r="BE227" s="5">
        <f t="shared" si="194"/>
        <v>8.3333333333333329E-2</v>
      </c>
      <c r="BF227">
        <f t="shared" si="195"/>
        <v>12</v>
      </c>
      <c r="BG227">
        <f t="shared" si="196"/>
        <v>0</v>
      </c>
      <c r="BH227">
        <f t="shared" si="164"/>
        <v>0</v>
      </c>
      <c r="BI227">
        <f t="shared" si="165"/>
        <v>0</v>
      </c>
      <c r="BJ227">
        <f t="shared" si="166"/>
        <v>0</v>
      </c>
      <c r="BK227">
        <f t="shared" si="197"/>
        <v>1</v>
      </c>
      <c r="BL227" s="5">
        <f t="shared" si="198"/>
        <v>0.16666666666666666</v>
      </c>
      <c r="BM227" s="5">
        <f t="shared" si="167"/>
        <v>1</v>
      </c>
      <c r="BN227" s="5">
        <f t="shared" si="168"/>
        <v>0.66666666666666663</v>
      </c>
      <c r="BO227" s="5">
        <f t="shared" si="169"/>
        <v>8.3333333333333329E-2</v>
      </c>
      <c r="BP227" s="5">
        <f t="shared" si="199"/>
        <v>0</v>
      </c>
    </row>
    <row r="228" spans="1:68" hidden="1" x14ac:dyDescent="0.3">
      <c r="A228" t="s">
        <v>54</v>
      </c>
      <c r="B228" t="s">
        <v>256</v>
      </c>
      <c r="C228">
        <v>1000</v>
      </c>
      <c r="D228">
        <f t="shared" si="170"/>
        <v>10</v>
      </c>
      <c r="G228">
        <f t="shared" si="200"/>
        <v>600</v>
      </c>
      <c r="K228">
        <v>680.32449889182999</v>
      </c>
      <c r="L228">
        <f t="shared" si="171"/>
        <v>600</v>
      </c>
      <c r="M228">
        <v>16</v>
      </c>
      <c r="N228">
        <f t="shared" si="172"/>
        <v>16</v>
      </c>
      <c r="O228">
        <f t="shared" si="151"/>
        <v>0</v>
      </c>
      <c r="P228">
        <f t="shared" si="173"/>
        <v>0</v>
      </c>
      <c r="Q228">
        <v>0</v>
      </c>
      <c r="R228">
        <f t="shared" si="174"/>
        <v>1</v>
      </c>
      <c r="S228" s="5">
        <f t="shared" si="153"/>
        <v>-1</v>
      </c>
      <c r="T228" s="5">
        <f t="shared" si="175"/>
        <v>-1</v>
      </c>
      <c r="U228" s="5">
        <f t="shared" si="176"/>
        <v>0</v>
      </c>
      <c r="V228">
        <v>18</v>
      </c>
      <c r="W228" s="11">
        <v>600</v>
      </c>
      <c r="X228" s="11">
        <f t="shared" si="177"/>
        <v>600</v>
      </c>
      <c r="Y228">
        <f t="shared" si="154"/>
        <v>18</v>
      </c>
      <c r="Z228" s="5">
        <f t="shared" si="178"/>
        <v>0</v>
      </c>
      <c r="AA228" s="5">
        <f t="shared" si="179"/>
        <v>1</v>
      </c>
      <c r="AB228">
        <f t="shared" si="155"/>
        <v>0</v>
      </c>
      <c r="AC228">
        <f t="shared" si="156"/>
        <v>1</v>
      </c>
      <c r="AD228">
        <f t="shared" si="180"/>
        <v>18</v>
      </c>
      <c r="AE228" s="5">
        <f t="shared" si="181"/>
        <v>1</v>
      </c>
      <c r="AF228" s="5">
        <f t="shared" si="182"/>
        <v>1</v>
      </c>
      <c r="AG228" s="5">
        <f t="shared" si="183"/>
        <v>0</v>
      </c>
      <c r="AH228" s="5">
        <f t="shared" si="184"/>
        <v>0.1111111111111111</v>
      </c>
      <c r="AI228">
        <f t="shared" si="185"/>
        <v>0</v>
      </c>
      <c r="AJ228">
        <f t="shared" si="186"/>
        <v>0</v>
      </c>
      <c r="AK228">
        <f t="shared" si="187"/>
        <v>0</v>
      </c>
      <c r="AL228">
        <f t="shared" si="188"/>
        <v>1</v>
      </c>
      <c r="AM228">
        <v>60</v>
      </c>
      <c r="AN228">
        <v>25</v>
      </c>
      <c r="AO228">
        <v>60</v>
      </c>
      <c r="AP228">
        <v>25</v>
      </c>
      <c r="AT228">
        <f t="shared" si="159"/>
        <v>25</v>
      </c>
      <c r="AU228">
        <f t="shared" si="160"/>
        <v>0</v>
      </c>
      <c r="AV228">
        <f t="shared" si="190"/>
        <v>1</v>
      </c>
      <c r="AW228" s="5">
        <f t="shared" si="161"/>
        <v>1</v>
      </c>
      <c r="AX228" s="5">
        <f t="shared" si="191"/>
        <v>0</v>
      </c>
      <c r="AY228">
        <f t="shared" si="162"/>
        <v>25</v>
      </c>
      <c r="AZ228" s="5">
        <f t="shared" si="192"/>
        <v>0</v>
      </c>
      <c r="BA228" s="5">
        <f t="shared" si="163"/>
        <v>0.28000000000000003</v>
      </c>
      <c r="BB228" s="19">
        <v>120</v>
      </c>
      <c r="BC228" s="19">
        <f t="shared" si="193"/>
        <v>180</v>
      </c>
      <c r="BD228">
        <v>25</v>
      </c>
      <c r="BE228" s="5">
        <f t="shared" si="194"/>
        <v>0</v>
      </c>
      <c r="BF228">
        <f t="shared" si="195"/>
        <v>25</v>
      </c>
      <c r="BG228">
        <f t="shared" si="196"/>
        <v>0</v>
      </c>
      <c r="BH228">
        <f t="shared" si="164"/>
        <v>0</v>
      </c>
      <c r="BI228">
        <f t="shared" si="165"/>
        <v>0</v>
      </c>
      <c r="BJ228">
        <f t="shared" si="166"/>
        <v>1</v>
      </c>
      <c r="BK228">
        <f t="shared" si="197"/>
        <v>1</v>
      </c>
      <c r="BL228" s="5">
        <f t="shared" si="198"/>
        <v>0.36</v>
      </c>
      <c r="BM228" s="5">
        <f t="shared" si="167"/>
        <v>1</v>
      </c>
      <c r="BN228" s="5">
        <f t="shared" si="168"/>
        <v>0.28000000000000003</v>
      </c>
      <c r="BO228" s="5">
        <f t="shared" si="169"/>
        <v>0</v>
      </c>
      <c r="BP228" s="5">
        <f t="shared" si="199"/>
        <v>0</v>
      </c>
    </row>
    <row r="229" spans="1:68" hidden="1" x14ac:dyDescent="0.3">
      <c r="A229" t="s">
        <v>54</v>
      </c>
      <c r="B229" t="s">
        <v>257</v>
      </c>
      <c r="C229">
        <v>1000</v>
      </c>
      <c r="D229">
        <f t="shared" si="170"/>
        <v>10</v>
      </c>
      <c r="G229">
        <f t="shared" si="200"/>
        <v>600</v>
      </c>
      <c r="K229">
        <v>701.81176877021699</v>
      </c>
      <c r="L229">
        <f t="shared" si="171"/>
        <v>600</v>
      </c>
      <c r="M229">
        <v>16</v>
      </c>
      <c r="N229">
        <f t="shared" si="172"/>
        <v>16</v>
      </c>
      <c r="O229">
        <f t="shared" si="151"/>
        <v>0</v>
      </c>
      <c r="P229">
        <f t="shared" si="173"/>
        <v>0</v>
      </c>
      <c r="Q229">
        <v>0</v>
      </c>
      <c r="R229">
        <f t="shared" si="174"/>
        <v>1</v>
      </c>
      <c r="S229" s="5">
        <f t="shared" si="153"/>
        <v>-1</v>
      </c>
      <c r="T229" s="5">
        <f t="shared" si="175"/>
        <v>-1</v>
      </c>
      <c r="U229" s="5">
        <f t="shared" si="176"/>
        <v>0</v>
      </c>
      <c r="V229">
        <v>15</v>
      </c>
      <c r="W229" s="11">
        <v>600</v>
      </c>
      <c r="X229" s="11">
        <f t="shared" si="177"/>
        <v>600</v>
      </c>
      <c r="Y229">
        <f t="shared" si="154"/>
        <v>15</v>
      </c>
      <c r="Z229" s="5">
        <f t="shared" si="178"/>
        <v>0</v>
      </c>
      <c r="AA229" s="5">
        <f t="shared" si="179"/>
        <v>1</v>
      </c>
      <c r="AB229">
        <f t="shared" si="155"/>
        <v>0</v>
      </c>
      <c r="AC229">
        <f t="shared" si="156"/>
        <v>1</v>
      </c>
      <c r="AD229">
        <f t="shared" si="180"/>
        <v>16</v>
      </c>
      <c r="AE229" s="5">
        <f t="shared" si="181"/>
        <v>1</v>
      </c>
      <c r="AF229" s="5">
        <f t="shared" si="182"/>
        <v>1</v>
      </c>
      <c r="AG229" s="5">
        <f t="shared" si="183"/>
        <v>6.25E-2</v>
      </c>
      <c r="AH229" s="5">
        <f t="shared" si="184"/>
        <v>0</v>
      </c>
      <c r="AI229">
        <f t="shared" si="185"/>
        <v>0</v>
      </c>
      <c r="AJ229">
        <f t="shared" si="186"/>
        <v>0</v>
      </c>
      <c r="AK229">
        <f t="shared" si="187"/>
        <v>1</v>
      </c>
      <c r="AL229">
        <f t="shared" si="188"/>
        <v>0</v>
      </c>
      <c r="AM229">
        <v>60</v>
      </c>
      <c r="AN229">
        <v>20</v>
      </c>
      <c r="AO229">
        <v>60</v>
      </c>
      <c r="AP229">
        <v>20</v>
      </c>
      <c r="AT229">
        <f t="shared" si="159"/>
        <v>20</v>
      </c>
      <c r="AU229">
        <f t="shared" si="160"/>
        <v>0</v>
      </c>
      <c r="AV229">
        <f t="shared" si="190"/>
        <v>1</v>
      </c>
      <c r="AW229" s="5">
        <f t="shared" si="161"/>
        <v>1</v>
      </c>
      <c r="AX229" s="5">
        <f t="shared" si="191"/>
        <v>0</v>
      </c>
      <c r="AY229">
        <f t="shared" si="162"/>
        <v>20</v>
      </c>
      <c r="AZ229" s="5">
        <f t="shared" si="192"/>
        <v>0</v>
      </c>
      <c r="BA229" s="5">
        <f t="shared" si="163"/>
        <v>0.25</v>
      </c>
      <c r="BB229" s="19">
        <v>120</v>
      </c>
      <c r="BC229" s="19">
        <f t="shared" si="193"/>
        <v>180</v>
      </c>
      <c r="BD229">
        <v>20</v>
      </c>
      <c r="BE229" s="5">
        <f t="shared" si="194"/>
        <v>0</v>
      </c>
      <c r="BF229">
        <f t="shared" si="195"/>
        <v>20</v>
      </c>
      <c r="BG229">
        <f t="shared" si="196"/>
        <v>0</v>
      </c>
      <c r="BH229">
        <f t="shared" si="164"/>
        <v>0</v>
      </c>
      <c r="BI229">
        <f t="shared" si="165"/>
        <v>0</v>
      </c>
      <c r="BJ229">
        <f t="shared" si="166"/>
        <v>1</v>
      </c>
      <c r="BK229">
        <f t="shared" si="197"/>
        <v>1</v>
      </c>
      <c r="BL229" s="5">
        <f t="shared" si="198"/>
        <v>0.2</v>
      </c>
      <c r="BM229" s="5">
        <f t="shared" si="167"/>
        <v>1</v>
      </c>
      <c r="BN229" s="5">
        <f t="shared" si="168"/>
        <v>0.25</v>
      </c>
      <c r="BO229" s="5">
        <f t="shared" si="169"/>
        <v>0</v>
      </c>
      <c r="BP229" s="5">
        <f t="shared" si="199"/>
        <v>0</v>
      </c>
    </row>
    <row r="230" spans="1:68" hidden="1" x14ac:dyDescent="0.3">
      <c r="A230" t="s">
        <v>55</v>
      </c>
      <c r="B230" t="s">
        <v>258</v>
      </c>
      <c r="C230">
        <v>2000</v>
      </c>
      <c r="D230">
        <f t="shared" si="170"/>
        <v>10</v>
      </c>
      <c r="G230">
        <f t="shared" si="200"/>
        <v>600</v>
      </c>
      <c r="K230">
        <v>680.56894063949505</v>
      </c>
      <c r="L230">
        <f t="shared" si="171"/>
        <v>600</v>
      </c>
      <c r="M230">
        <v>10</v>
      </c>
      <c r="N230">
        <f t="shared" si="172"/>
        <v>10</v>
      </c>
      <c r="O230">
        <f t="shared" si="151"/>
        <v>0</v>
      </c>
      <c r="P230">
        <f t="shared" si="173"/>
        <v>0</v>
      </c>
      <c r="Q230">
        <v>0</v>
      </c>
      <c r="R230">
        <f t="shared" si="174"/>
        <v>1</v>
      </c>
      <c r="S230" s="5">
        <f t="shared" si="153"/>
        <v>-1</v>
      </c>
      <c r="T230" s="5">
        <f t="shared" si="175"/>
        <v>-1</v>
      </c>
      <c r="U230" s="5">
        <f t="shared" si="176"/>
        <v>0</v>
      </c>
      <c r="V230">
        <v>7</v>
      </c>
      <c r="W230" s="11">
        <v>600</v>
      </c>
      <c r="X230" s="11">
        <f t="shared" si="177"/>
        <v>600</v>
      </c>
      <c r="Y230">
        <f t="shared" si="154"/>
        <v>7</v>
      </c>
      <c r="Z230" s="5">
        <f t="shared" si="178"/>
        <v>0</v>
      </c>
      <c r="AA230" s="5">
        <f t="shared" si="179"/>
        <v>1</v>
      </c>
      <c r="AB230">
        <f t="shared" si="155"/>
        <v>0</v>
      </c>
      <c r="AC230">
        <f t="shared" si="156"/>
        <v>1</v>
      </c>
      <c r="AD230">
        <f t="shared" si="180"/>
        <v>10</v>
      </c>
      <c r="AE230" s="5">
        <f t="shared" si="181"/>
        <v>1</v>
      </c>
      <c r="AF230" s="5">
        <f t="shared" si="182"/>
        <v>1</v>
      </c>
      <c r="AG230" s="5">
        <f t="shared" si="183"/>
        <v>0.3</v>
      </c>
      <c r="AH230" s="5">
        <f t="shared" si="184"/>
        <v>0</v>
      </c>
      <c r="AI230">
        <f t="shared" si="185"/>
        <v>0</v>
      </c>
      <c r="AJ230">
        <f t="shared" si="186"/>
        <v>0</v>
      </c>
      <c r="AK230">
        <f t="shared" si="187"/>
        <v>1</v>
      </c>
      <c r="AL230">
        <f t="shared" si="188"/>
        <v>0</v>
      </c>
      <c r="AM230">
        <v>60</v>
      </c>
      <c r="AN230">
        <v>19</v>
      </c>
      <c r="AO230">
        <v>60</v>
      </c>
      <c r="AP230">
        <v>19</v>
      </c>
      <c r="AT230">
        <f t="shared" si="159"/>
        <v>19</v>
      </c>
      <c r="AU230">
        <f t="shared" si="160"/>
        <v>0</v>
      </c>
      <c r="AV230">
        <f t="shared" si="190"/>
        <v>1</v>
      </c>
      <c r="AW230" s="5">
        <f t="shared" si="161"/>
        <v>1</v>
      </c>
      <c r="AX230" s="5">
        <f t="shared" si="191"/>
        <v>0</v>
      </c>
      <c r="AY230">
        <f t="shared" si="162"/>
        <v>19</v>
      </c>
      <c r="AZ230" s="5">
        <f t="shared" si="192"/>
        <v>0</v>
      </c>
      <c r="BA230" s="5">
        <f t="shared" si="163"/>
        <v>0.63157894736842102</v>
      </c>
      <c r="BB230" s="19">
        <v>120</v>
      </c>
      <c r="BC230" s="19">
        <f t="shared" si="193"/>
        <v>180</v>
      </c>
      <c r="BD230">
        <v>19</v>
      </c>
      <c r="BE230" s="5">
        <f t="shared" si="194"/>
        <v>0</v>
      </c>
      <c r="BF230">
        <f t="shared" si="195"/>
        <v>19</v>
      </c>
      <c r="BG230">
        <f t="shared" si="196"/>
        <v>0</v>
      </c>
      <c r="BH230">
        <f t="shared" si="164"/>
        <v>0</v>
      </c>
      <c r="BI230">
        <f t="shared" si="165"/>
        <v>0</v>
      </c>
      <c r="BJ230">
        <f t="shared" si="166"/>
        <v>1</v>
      </c>
      <c r="BK230">
        <f t="shared" si="197"/>
        <v>1</v>
      </c>
      <c r="BL230" s="5">
        <f t="shared" si="198"/>
        <v>0.47368421052631576</v>
      </c>
      <c r="BM230" s="5">
        <f t="shared" si="167"/>
        <v>1</v>
      </c>
      <c r="BN230" s="5">
        <f t="shared" si="168"/>
        <v>0.63157894736842102</v>
      </c>
      <c r="BO230" s="5">
        <f t="shared" si="169"/>
        <v>0</v>
      </c>
      <c r="BP230" s="5">
        <f t="shared" si="199"/>
        <v>0</v>
      </c>
    </row>
    <row r="231" spans="1:68" hidden="1" x14ac:dyDescent="0.3">
      <c r="A231" t="s">
        <v>55</v>
      </c>
      <c r="B231" t="s">
        <v>259</v>
      </c>
      <c r="C231">
        <v>2000</v>
      </c>
      <c r="D231">
        <f t="shared" si="170"/>
        <v>10</v>
      </c>
      <c r="G231">
        <f t="shared" si="200"/>
        <v>600</v>
      </c>
      <c r="K231">
        <v>727.95890927314701</v>
      </c>
      <c r="L231">
        <f t="shared" si="171"/>
        <v>600</v>
      </c>
      <c r="M231">
        <v>10</v>
      </c>
      <c r="N231">
        <f t="shared" si="172"/>
        <v>10</v>
      </c>
      <c r="O231">
        <f t="shared" si="151"/>
        <v>0</v>
      </c>
      <c r="P231">
        <f t="shared" si="173"/>
        <v>0</v>
      </c>
      <c r="Q231">
        <v>0</v>
      </c>
      <c r="R231">
        <f t="shared" si="174"/>
        <v>1</v>
      </c>
      <c r="S231" s="5">
        <f t="shared" si="153"/>
        <v>-1</v>
      </c>
      <c r="T231" s="5">
        <f t="shared" si="175"/>
        <v>-1</v>
      </c>
      <c r="U231" s="5">
        <f t="shared" si="176"/>
        <v>0</v>
      </c>
      <c r="V231">
        <v>4</v>
      </c>
      <c r="W231" s="11">
        <v>600</v>
      </c>
      <c r="X231" s="11">
        <f t="shared" si="177"/>
        <v>600</v>
      </c>
      <c r="Y231">
        <f t="shared" si="154"/>
        <v>4</v>
      </c>
      <c r="Z231" s="5">
        <f t="shared" si="178"/>
        <v>0</v>
      </c>
      <c r="AA231" s="5">
        <f t="shared" si="179"/>
        <v>1</v>
      </c>
      <c r="AB231">
        <f t="shared" si="155"/>
        <v>0</v>
      </c>
      <c r="AC231">
        <f t="shared" si="156"/>
        <v>1</v>
      </c>
      <c r="AD231">
        <f t="shared" si="180"/>
        <v>10</v>
      </c>
      <c r="AE231" s="5">
        <f t="shared" si="181"/>
        <v>1</v>
      </c>
      <c r="AF231" s="5">
        <f t="shared" si="182"/>
        <v>1</v>
      </c>
      <c r="AG231" s="5">
        <f t="shared" si="183"/>
        <v>0.6</v>
      </c>
      <c r="AH231" s="5">
        <f t="shared" si="184"/>
        <v>0</v>
      </c>
      <c r="AI231">
        <f t="shared" si="185"/>
        <v>0</v>
      </c>
      <c r="AJ231">
        <f t="shared" si="186"/>
        <v>0</v>
      </c>
      <c r="AK231">
        <f t="shared" si="187"/>
        <v>1</v>
      </c>
      <c r="AL231">
        <f t="shared" si="188"/>
        <v>0</v>
      </c>
      <c r="AM231">
        <v>60</v>
      </c>
      <c r="AN231">
        <v>16</v>
      </c>
      <c r="AO231">
        <v>60</v>
      </c>
      <c r="AP231">
        <v>16</v>
      </c>
      <c r="AT231">
        <f t="shared" si="159"/>
        <v>16</v>
      </c>
      <c r="AU231">
        <f t="shared" si="160"/>
        <v>0</v>
      </c>
      <c r="AV231">
        <f t="shared" si="190"/>
        <v>1</v>
      </c>
      <c r="AW231" s="5">
        <f t="shared" si="161"/>
        <v>1</v>
      </c>
      <c r="AX231" s="5">
        <f t="shared" si="191"/>
        <v>0</v>
      </c>
      <c r="AY231">
        <f t="shared" si="162"/>
        <v>16</v>
      </c>
      <c r="AZ231" s="5">
        <f t="shared" si="192"/>
        <v>0</v>
      </c>
      <c r="BA231" s="5">
        <f t="shared" si="163"/>
        <v>0.75</v>
      </c>
      <c r="BB231" s="19">
        <v>120</v>
      </c>
      <c r="BC231" s="19">
        <f t="shared" si="193"/>
        <v>180</v>
      </c>
      <c r="BD231">
        <v>16</v>
      </c>
      <c r="BE231" s="5">
        <f t="shared" si="194"/>
        <v>0</v>
      </c>
      <c r="BF231">
        <f t="shared" si="195"/>
        <v>16</v>
      </c>
      <c r="BG231">
        <f t="shared" si="196"/>
        <v>0</v>
      </c>
      <c r="BH231">
        <f t="shared" si="164"/>
        <v>0</v>
      </c>
      <c r="BI231">
        <f t="shared" si="165"/>
        <v>0</v>
      </c>
      <c r="BJ231">
        <f t="shared" si="166"/>
        <v>1</v>
      </c>
      <c r="BK231">
        <f t="shared" si="197"/>
        <v>1</v>
      </c>
      <c r="BL231" s="5">
        <f t="shared" si="198"/>
        <v>0.375</v>
      </c>
      <c r="BM231" s="5">
        <f t="shared" si="167"/>
        <v>1</v>
      </c>
      <c r="BN231" s="5">
        <f t="shared" si="168"/>
        <v>0.75</v>
      </c>
      <c r="BO231" s="5">
        <f t="shared" si="169"/>
        <v>0</v>
      </c>
      <c r="BP231" s="5">
        <f t="shared" si="199"/>
        <v>0</v>
      </c>
    </row>
    <row r="232" spans="1:68" hidden="1" x14ac:dyDescent="0.3">
      <c r="A232" t="s">
        <v>55</v>
      </c>
      <c r="B232" t="s">
        <v>260</v>
      </c>
      <c r="C232">
        <v>2000</v>
      </c>
      <c r="D232">
        <f t="shared" si="170"/>
        <v>2</v>
      </c>
      <c r="G232">
        <f t="shared" si="200"/>
        <v>600</v>
      </c>
      <c r="K232">
        <v>662.94451069831803</v>
      </c>
      <c r="L232">
        <f t="shared" si="171"/>
        <v>600</v>
      </c>
      <c r="M232">
        <v>11</v>
      </c>
      <c r="N232">
        <f t="shared" si="172"/>
        <v>11</v>
      </c>
      <c r="O232">
        <f t="shared" si="151"/>
        <v>0</v>
      </c>
      <c r="P232">
        <f t="shared" si="173"/>
        <v>0</v>
      </c>
      <c r="Q232">
        <v>0</v>
      </c>
      <c r="R232">
        <f t="shared" si="174"/>
        <v>1</v>
      </c>
      <c r="S232" s="5">
        <f t="shared" si="153"/>
        <v>-1</v>
      </c>
      <c r="T232" s="5">
        <f t="shared" si="175"/>
        <v>-1</v>
      </c>
      <c r="U232" s="5">
        <f t="shared" si="176"/>
        <v>0</v>
      </c>
      <c r="V232">
        <v>7</v>
      </c>
      <c r="W232" s="11">
        <v>600</v>
      </c>
      <c r="X232" s="11">
        <f t="shared" si="177"/>
        <v>600</v>
      </c>
      <c r="Y232">
        <f t="shared" si="154"/>
        <v>7</v>
      </c>
      <c r="Z232" s="5">
        <f t="shared" si="178"/>
        <v>0</v>
      </c>
      <c r="AA232" s="5">
        <f t="shared" si="179"/>
        <v>1</v>
      </c>
      <c r="AB232">
        <f t="shared" si="155"/>
        <v>0</v>
      </c>
      <c r="AC232">
        <f t="shared" si="156"/>
        <v>1</v>
      </c>
      <c r="AD232">
        <f t="shared" si="180"/>
        <v>11</v>
      </c>
      <c r="AE232" s="5">
        <f t="shared" si="181"/>
        <v>1</v>
      </c>
      <c r="AF232" s="5">
        <f t="shared" si="182"/>
        <v>1</v>
      </c>
      <c r="AG232" s="5">
        <f t="shared" si="183"/>
        <v>0.36363636363636365</v>
      </c>
      <c r="AH232" s="5">
        <f t="shared" si="184"/>
        <v>0</v>
      </c>
      <c r="AI232">
        <f t="shared" si="185"/>
        <v>0</v>
      </c>
      <c r="AJ232">
        <f t="shared" si="186"/>
        <v>0</v>
      </c>
      <c r="AK232">
        <f t="shared" si="187"/>
        <v>1</v>
      </c>
      <c r="AL232">
        <f t="shared" si="188"/>
        <v>0</v>
      </c>
      <c r="AM232">
        <v>60</v>
      </c>
      <c r="AN232">
        <v>10</v>
      </c>
      <c r="AO232">
        <v>60</v>
      </c>
      <c r="AP232">
        <v>10</v>
      </c>
      <c r="AT232">
        <f t="shared" si="159"/>
        <v>10</v>
      </c>
      <c r="AU232">
        <f t="shared" si="160"/>
        <v>0</v>
      </c>
      <c r="AV232">
        <f t="shared" si="190"/>
        <v>1</v>
      </c>
      <c r="AW232" s="5">
        <f t="shared" si="161"/>
        <v>1</v>
      </c>
      <c r="AX232" s="5">
        <f t="shared" si="191"/>
        <v>0</v>
      </c>
      <c r="AY232">
        <f t="shared" si="162"/>
        <v>10</v>
      </c>
      <c r="AZ232" s="5">
        <f t="shared" si="192"/>
        <v>0</v>
      </c>
      <c r="BA232" s="5">
        <f t="shared" si="163"/>
        <v>0.3</v>
      </c>
      <c r="BB232" s="19">
        <v>120</v>
      </c>
      <c r="BC232" s="19">
        <f t="shared" si="193"/>
        <v>180</v>
      </c>
      <c r="BD232">
        <v>11</v>
      </c>
      <c r="BE232" s="5">
        <f t="shared" si="194"/>
        <v>9.0909090909090912E-2</v>
      </c>
      <c r="BF232">
        <f t="shared" si="195"/>
        <v>11</v>
      </c>
      <c r="BG232">
        <f t="shared" si="196"/>
        <v>1</v>
      </c>
      <c r="BH232">
        <f t="shared" si="164"/>
        <v>0</v>
      </c>
      <c r="BI232">
        <f t="shared" si="165"/>
        <v>0</v>
      </c>
      <c r="BJ232">
        <f t="shared" si="166"/>
        <v>0</v>
      </c>
      <c r="BK232">
        <f t="shared" si="197"/>
        <v>1</v>
      </c>
      <c r="BL232" s="5">
        <f t="shared" si="198"/>
        <v>0</v>
      </c>
      <c r="BM232" s="5">
        <f t="shared" si="167"/>
        <v>1</v>
      </c>
      <c r="BN232" s="5">
        <f t="shared" si="168"/>
        <v>0.36363636363636365</v>
      </c>
      <c r="BO232" s="5">
        <f t="shared" si="169"/>
        <v>9.0909090909090912E-2</v>
      </c>
      <c r="BP232" s="5">
        <f t="shared" si="199"/>
        <v>0</v>
      </c>
    </row>
    <row r="233" spans="1:68" hidden="1" x14ac:dyDescent="0.3">
      <c r="A233" t="s">
        <v>55</v>
      </c>
      <c r="B233" t="s">
        <v>261</v>
      </c>
      <c r="C233">
        <v>2000</v>
      </c>
      <c r="D233">
        <f t="shared" si="170"/>
        <v>2</v>
      </c>
      <c r="G233">
        <f t="shared" si="200"/>
        <v>600</v>
      </c>
      <c r="K233">
        <v>649.73708295822098</v>
      </c>
      <c r="L233">
        <f t="shared" si="171"/>
        <v>600</v>
      </c>
      <c r="M233">
        <v>9</v>
      </c>
      <c r="N233">
        <f t="shared" si="172"/>
        <v>9</v>
      </c>
      <c r="O233">
        <f t="shared" si="151"/>
        <v>0</v>
      </c>
      <c r="P233">
        <f t="shared" si="173"/>
        <v>0</v>
      </c>
      <c r="Q233">
        <v>0</v>
      </c>
      <c r="R233">
        <f t="shared" si="174"/>
        <v>1</v>
      </c>
      <c r="S233" s="5">
        <f t="shared" si="153"/>
        <v>-1</v>
      </c>
      <c r="T233" s="5">
        <f t="shared" si="175"/>
        <v>-1</v>
      </c>
      <c r="U233" s="5">
        <f t="shared" si="176"/>
        <v>0</v>
      </c>
      <c r="V233">
        <v>5</v>
      </c>
      <c r="W233" s="11">
        <v>600</v>
      </c>
      <c r="X233" s="11">
        <f t="shared" si="177"/>
        <v>600</v>
      </c>
      <c r="Y233">
        <f t="shared" si="154"/>
        <v>5</v>
      </c>
      <c r="Z233" s="5">
        <f t="shared" si="178"/>
        <v>0</v>
      </c>
      <c r="AA233" s="5">
        <f t="shared" si="179"/>
        <v>1</v>
      </c>
      <c r="AB233">
        <f t="shared" si="155"/>
        <v>0</v>
      </c>
      <c r="AC233">
        <f t="shared" si="156"/>
        <v>1</v>
      </c>
      <c r="AD233">
        <f t="shared" si="180"/>
        <v>9</v>
      </c>
      <c r="AE233" s="5">
        <f t="shared" si="181"/>
        <v>1</v>
      </c>
      <c r="AF233" s="5">
        <f t="shared" si="182"/>
        <v>1</v>
      </c>
      <c r="AG233" s="5">
        <f t="shared" si="183"/>
        <v>0.44444444444444442</v>
      </c>
      <c r="AH233" s="5">
        <f t="shared" si="184"/>
        <v>0</v>
      </c>
      <c r="AI233">
        <f t="shared" si="185"/>
        <v>0</v>
      </c>
      <c r="AJ233">
        <f t="shared" si="186"/>
        <v>0</v>
      </c>
      <c r="AK233">
        <f t="shared" si="187"/>
        <v>1</v>
      </c>
      <c r="AL233">
        <f t="shared" si="188"/>
        <v>0</v>
      </c>
      <c r="AM233">
        <v>60</v>
      </c>
      <c r="AN233">
        <v>8</v>
      </c>
      <c r="AO233">
        <v>60</v>
      </c>
      <c r="AP233">
        <v>8</v>
      </c>
      <c r="AT233">
        <f t="shared" si="159"/>
        <v>8</v>
      </c>
      <c r="AU233">
        <f t="shared" si="160"/>
        <v>0</v>
      </c>
      <c r="AV233">
        <f t="shared" si="190"/>
        <v>1</v>
      </c>
      <c r="AW233" s="5">
        <f t="shared" si="161"/>
        <v>1</v>
      </c>
      <c r="AX233" s="5">
        <f t="shared" si="191"/>
        <v>0</v>
      </c>
      <c r="AY233">
        <f t="shared" si="162"/>
        <v>8</v>
      </c>
      <c r="AZ233" s="5">
        <f t="shared" si="192"/>
        <v>0</v>
      </c>
      <c r="BA233" s="5">
        <f t="shared" si="163"/>
        <v>0.375</v>
      </c>
      <c r="BB233" s="19">
        <v>87</v>
      </c>
      <c r="BC233" s="19">
        <f t="shared" si="193"/>
        <v>147</v>
      </c>
      <c r="BD233">
        <v>9</v>
      </c>
      <c r="BE233" s="5">
        <f t="shared" si="194"/>
        <v>0.1111111111111111</v>
      </c>
      <c r="BF233">
        <f t="shared" si="195"/>
        <v>9</v>
      </c>
      <c r="BG233">
        <f t="shared" si="196"/>
        <v>1</v>
      </c>
      <c r="BH233">
        <f t="shared" si="164"/>
        <v>0</v>
      </c>
      <c r="BI233">
        <f t="shared" si="165"/>
        <v>0</v>
      </c>
      <c r="BJ233">
        <f t="shared" si="166"/>
        <v>0</v>
      </c>
      <c r="BK233">
        <f t="shared" si="197"/>
        <v>1</v>
      </c>
      <c r="BL233" s="5">
        <f t="shared" si="198"/>
        <v>0</v>
      </c>
      <c r="BM233" s="5">
        <f t="shared" si="167"/>
        <v>1</v>
      </c>
      <c r="BN233" s="5">
        <f t="shared" si="168"/>
        <v>0.44444444444444442</v>
      </c>
      <c r="BO233" s="5">
        <f t="shared" si="169"/>
        <v>0.1111111111111111</v>
      </c>
      <c r="BP233" s="5">
        <f t="shared" si="199"/>
        <v>0</v>
      </c>
    </row>
    <row r="234" spans="1:68" hidden="1" x14ac:dyDescent="0.3">
      <c r="A234" t="s">
        <v>55</v>
      </c>
      <c r="B234" t="s">
        <v>262</v>
      </c>
      <c r="C234">
        <v>2000</v>
      </c>
      <c r="D234">
        <f t="shared" si="170"/>
        <v>5</v>
      </c>
      <c r="G234">
        <f t="shared" si="200"/>
        <v>600</v>
      </c>
      <c r="K234">
        <v>651.91283130645695</v>
      </c>
      <c r="L234">
        <f t="shared" si="171"/>
        <v>600</v>
      </c>
      <c r="M234">
        <v>11</v>
      </c>
      <c r="N234">
        <f t="shared" si="172"/>
        <v>11</v>
      </c>
      <c r="O234">
        <f t="shared" si="151"/>
        <v>0</v>
      </c>
      <c r="P234">
        <f t="shared" si="173"/>
        <v>0</v>
      </c>
      <c r="Q234">
        <v>0</v>
      </c>
      <c r="R234">
        <f t="shared" si="174"/>
        <v>1</v>
      </c>
      <c r="S234" s="5">
        <f t="shared" si="153"/>
        <v>-1</v>
      </c>
      <c r="T234" s="5">
        <f t="shared" si="175"/>
        <v>-1</v>
      </c>
      <c r="U234" s="5">
        <f t="shared" si="176"/>
        <v>0</v>
      </c>
      <c r="V234">
        <v>6</v>
      </c>
      <c r="W234" s="11">
        <v>600</v>
      </c>
      <c r="X234" s="11">
        <f t="shared" si="177"/>
        <v>600</v>
      </c>
      <c r="Y234">
        <f t="shared" si="154"/>
        <v>6</v>
      </c>
      <c r="Z234" s="5">
        <f t="shared" si="178"/>
        <v>0</v>
      </c>
      <c r="AA234" s="5">
        <f t="shared" si="179"/>
        <v>1</v>
      </c>
      <c r="AB234">
        <f t="shared" si="155"/>
        <v>0</v>
      </c>
      <c r="AC234">
        <f t="shared" si="156"/>
        <v>1</v>
      </c>
      <c r="AD234">
        <f t="shared" si="180"/>
        <v>11</v>
      </c>
      <c r="AE234" s="5">
        <f t="shared" si="181"/>
        <v>1</v>
      </c>
      <c r="AF234" s="5">
        <f t="shared" si="182"/>
        <v>1</v>
      </c>
      <c r="AG234" s="5">
        <f t="shared" si="183"/>
        <v>0.45454545454545453</v>
      </c>
      <c r="AH234" s="5">
        <f t="shared" si="184"/>
        <v>0</v>
      </c>
      <c r="AI234">
        <f t="shared" si="185"/>
        <v>0</v>
      </c>
      <c r="AJ234">
        <f t="shared" si="186"/>
        <v>0</v>
      </c>
      <c r="AK234">
        <f t="shared" si="187"/>
        <v>1</v>
      </c>
      <c r="AL234">
        <f t="shared" si="188"/>
        <v>0</v>
      </c>
      <c r="AM234">
        <v>60</v>
      </c>
      <c r="AN234">
        <v>15</v>
      </c>
      <c r="AO234">
        <v>60</v>
      </c>
      <c r="AP234">
        <v>15</v>
      </c>
      <c r="AT234">
        <f t="shared" si="159"/>
        <v>15</v>
      </c>
      <c r="AU234">
        <f t="shared" si="160"/>
        <v>0</v>
      </c>
      <c r="AV234">
        <f t="shared" si="190"/>
        <v>1</v>
      </c>
      <c r="AW234" s="5">
        <f t="shared" si="161"/>
        <v>1</v>
      </c>
      <c r="AX234" s="5">
        <f t="shared" si="191"/>
        <v>0</v>
      </c>
      <c r="AY234">
        <f t="shared" si="162"/>
        <v>15</v>
      </c>
      <c r="AZ234" s="5">
        <f t="shared" si="192"/>
        <v>0</v>
      </c>
      <c r="BA234" s="5">
        <f t="shared" si="163"/>
        <v>0.6</v>
      </c>
      <c r="BB234" s="19">
        <v>120</v>
      </c>
      <c r="BC234" s="19">
        <f t="shared" si="193"/>
        <v>180</v>
      </c>
      <c r="BD234">
        <v>16</v>
      </c>
      <c r="BE234" s="5">
        <f t="shared" si="194"/>
        <v>6.25E-2</v>
      </c>
      <c r="BF234">
        <f t="shared" si="195"/>
        <v>16</v>
      </c>
      <c r="BG234">
        <f t="shared" si="196"/>
        <v>0</v>
      </c>
      <c r="BH234">
        <f t="shared" si="164"/>
        <v>0</v>
      </c>
      <c r="BI234">
        <f t="shared" si="165"/>
        <v>0</v>
      </c>
      <c r="BJ234">
        <f t="shared" si="166"/>
        <v>0</v>
      </c>
      <c r="BK234">
        <f t="shared" si="197"/>
        <v>1</v>
      </c>
      <c r="BL234" s="5">
        <f t="shared" si="198"/>
        <v>0.3125</v>
      </c>
      <c r="BM234" s="5">
        <f t="shared" si="167"/>
        <v>1</v>
      </c>
      <c r="BN234" s="5">
        <f t="shared" si="168"/>
        <v>0.625</v>
      </c>
      <c r="BO234" s="5">
        <f t="shared" si="169"/>
        <v>6.25E-2</v>
      </c>
      <c r="BP234" s="5">
        <f t="shared" si="199"/>
        <v>0</v>
      </c>
    </row>
    <row r="235" spans="1:68" hidden="1" x14ac:dyDescent="0.3">
      <c r="A235" t="s">
        <v>55</v>
      </c>
      <c r="B235" t="s">
        <v>263</v>
      </c>
      <c r="C235">
        <v>2000</v>
      </c>
      <c r="D235">
        <f t="shared" si="170"/>
        <v>5</v>
      </c>
      <c r="G235">
        <f t="shared" si="200"/>
        <v>600</v>
      </c>
      <c r="K235">
        <v>676.525730609893</v>
      </c>
      <c r="L235">
        <f t="shared" si="171"/>
        <v>600</v>
      </c>
      <c r="M235">
        <v>10</v>
      </c>
      <c r="N235">
        <f t="shared" si="172"/>
        <v>10</v>
      </c>
      <c r="O235">
        <f t="shared" si="151"/>
        <v>0</v>
      </c>
      <c r="P235">
        <f t="shared" si="173"/>
        <v>0</v>
      </c>
      <c r="Q235">
        <v>0</v>
      </c>
      <c r="R235">
        <f t="shared" si="174"/>
        <v>1</v>
      </c>
      <c r="S235" s="5">
        <f t="shared" si="153"/>
        <v>-1</v>
      </c>
      <c r="T235" s="5">
        <f t="shared" si="175"/>
        <v>-1</v>
      </c>
      <c r="U235" s="5">
        <f t="shared" si="176"/>
        <v>0</v>
      </c>
      <c r="V235">
        <v>7</v>
      </c>
      <c r="W235" s="11">
        <v>600</v>
      </c>
      <c r="X235" s="11">
        <f t="shared" si="177"/>
        <v>600</v>
      </c>
      <c r="Y235">
        <f t="shared" si="154"/>
        <v>7</v>
      </c>
      <c r="Z235" s="5">
        <f t="shared" si="178"/>
        <v>0</v>
      </c>
      <c r="AA235" s="5">
        <f t="shared" si="179"/>
        <v>1</v>
      </c>
      <c r="AB235">
        <f t="shared" si="155"/>
        <v>0</v>
      </c>
      <c r="AC235">
        <f t="shared" si="156"/>
        <v>1</v>
      </c>
      <c r="AD235">
        <f t="shared" si="180"/>
        <v>10</v>
      </c>
      <c r="AE235" s="5">
        <f t="shared" si="181"/>
        <v>1</v>
      </c>
      <c r="AF235" s="5">
        <f t="shared" si="182"/>
        <v>1</v>
      </c>
      <c r="AG235" s="5">
        <f t="shared" si="183"/>
        <v>0.3</v>
      </c>
      <c r="AH235" s="5">
        <f t="shared" si="184"/>
        <v>0</v>
      </c>
      <c r="AI235">
        <f t="shared" si="185"/>
        <v>0</v>
      </c>
      <c r="AJ235">
        <f t="shared" si="186"/>
        <v>0</v>
      </c>
      <c r="AK235">
        <f t="shared" si="187"/>
        <v>1</v>
      </c>
      <c r="AL235">
        <f t="shared" si="188"/>
        <v>0</v>
      </c>
      <c r="AM235">
        <v>60</v>
      </c>
      <c r="AN235">
        <v>12</v>
      </c>
      <c r="AO235">
        <v>60</v>
      </c>
      <c r="AP235">
        <v>12</v>
      </c>
      <c r="AT235">
        <f t="shared" si="159"/>
        <v>12</v>
      </c>
      <c r="AU235">
        <f t="shared" si="160"/>
        <v>0</v>
      </c>
      <c r="AV235">
        <f t="shared" si="190"/>
        <v>1</v>
      </c>
      <c r="AW235" s="5">
        <f t="shared" si="161"/>
        <v>1</v>
      </c>
      <c r="AX235" s="5">
        <f t="shared" si="191"/>
        <v>0</v>
      </c>
      <c r="AY235">
        <f t="shared" si="162"/>
        <v>12</v>
      </c>
      <c r="AZ235" s="5">
        <f t="shared" si="192"/>
        <v>0</v>
      </c>
      <c r="BA235" s="5">
        <f t="shared" si="163"/>
        <v>0.41666666666666669</v>
      </c>
      <c r="BB235" s="19">
        <v>120</v>
      </c>
      <c r="BC235" s="19">
        <f t="shared" si="193"/>
        <v>180</v>
      </c>
      <c r="BD235">
        <v>13</v>
      </c>
      <c r="BE235" s="5">
        <f t="shared" si="194"/>
        <v>7.6923076923076927E-2</v>
      </c>
      <c r="BF235">
        <f t="shared" si="195"/>
        <v>13</v>
      </c>
      <c r="BG235">
        <f t="shared" si="196"/>
        <v>0</v>
      </c>
      <c r="BH235">
        <f t="shared" si="164"/>
        <v>0</v>
      </c>
      <c r="BI235">
        <f t="shared" si="165"/>
        <v>0</v>
      </c>
      <c r="BJ235">
        <f t="shared" si="166"/>
        <v>0</v>
      </c>
      <c r="BK235">
        <f t="shared" si="197"/>
        <v>1</v>
      </c>
      <c r="BL235" s="5">
        <f t="shared" si="198"/>
        <v>0.23076923076923078</v>
      </c>
      <c r="BM235" s="5">
        <f t="shared" si="167"/>
        <v>1</v>
      </c>
      <c r="BN235" s="5">
        <f t="shared" si="168"/>
        <v>0.46153846153846156</v>
      </c>
      <c r="BO235" s="5">
        <f t="shared" si="169"/>
        <v>7.6923076923076927E-2</v>
      </c>
      <c r="BP235" s="5">
        <f t="shared" si="199"/>
        <v>0</v>
      </c>
    </row>
    <row r="238" spans="1:68" x14ac:dyDescent="0.3">
      <c r="BA238" s="17"/>
      <c r="BB238" s="21"/>
      <c r="BC238" s="20"/>
    </row>
  </sheetData>
  <autoFilter ref="A1:AV235" xr:uid="{61A0D826-3A94-4D66-A0C4-D223A569455B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EC02-2258-4B39-81FC-C93ADE42C3FA}">
  <dimension ref="A2:D52"/>
  <sheetViews>
    <sheetView workbookViewId="0">
      <selection activeCell="C32" sqref="C32"/>
    </sheetView>
  </sheetViews>
  <sheetFormatPr baseColWidth="10" defaultRowHeight="14.4" x14ac:dyDescent="0.3"/>
  <cols>
    <col min="1" max="1" width="18.5546875" bestFit="1" customWidth="1"/>
    <col min="2" max="2" width="26.88671875" bestFit="1" customWidth="1"/>
    <col min="3" max="3" width="19.21875" bestFit="1" customWidth="1"/>
    <col min="4" max="9" width="30.6640625" bestFit="1" customWidth="1"/>
  </cols>
  <sheetData>
    <row r="2" spans="1:3" x14ac:dyDescent="0.3">
      <c r="A2" s="6" t="s">
        <v>296</v>
      </c>
      <c r="B2" t="s">
        <v>346</v>
      </c>
    </row>
    <row r="4" spans="1:3" x14ac:dyDescent="0.3">
      <c r="A4" s="6" t="s">
        <v>281</v>
      </c>
      <c r="B4" t="s">
        <v>343</v>
      </c>
      <c r="C4" t="s">
        <v>344</v>
      </c>
    </row>
    <row r="5" spans="1:3" x14ac:dyDescent="0.3">
      <c r="A5" s="7">
        <v>50</v>
      </c>
      <c r="B5" s="8">
        <v>0</v>
      </c>
      <c r="C5" s="8">
        <v>0.21432443147054125</v>
      </c>
    </row>
    <row r="6" spans="1:3" x14ac:dyDescent="0.3">
      <c r="A6" s="7">
        <v>150</v>
      </c>
      <c r="B6" s="8">
        <v>0</v>
      </c>
      <c r="C6" s="8">
        <v>1.0311745897648488</v>
      </c>
    </row>
    <row r="7" spans="1:3" x14ac:dyDescent="0.3">
      <c r="A7" s="7">
        <v>500</v>
      </c>
      <c r="B7" s="8">
        <v>16.008155832511346</v>
      </c>
      <c r="C7" s="8">
        <v>1.9802596492582505</v>
      </c>
    </row>
    <row r="8" spans="1:3" x14ac:dyDescent="0.3">
      <c r="A8" s="7">
        <v>1000</v>
      </c>
      <c r="B8" s="8">
        <v>6.8220826275174105</v>
      </c>
      <c r="C8" s="8">
        <v>0</v>
      </c>
    </row>
    <row r="9" spans="1:3" x14ac:dyDescent="0.3">
      <c r="A9" s="7" t="s">
        <v>330</v>
      </c>
      <c r="B9" s="8"/>
      <c r="C9" s="8"/>
    </row>
    <row r="10" spans="1:3" x14ac:dyDescent="0.3">
      <c r="A10" s="7" t="s">
        <v>280</v>
      </c>
      <c r="B10" s="8">
        <v>22.830238460028756</v>
      </c>
      <c r="C10" s="8">
        <v>3.2257586704936405</v>
      </c>
    </row>
    <row r="48" spans="2:4" x14ac:dyDescent="0.3">
      <c r="B48" s="13" t="s">
        <v>345</v>
      </c>
      <c r="C48" t="s">
        <v>341</v>
      </c>
      <c r="D48" t="s">
        <v>342</v>
      </c>
    </row>
    <row r="49" spans="2:4" x14ac:dyDescent="0.3">
      <c r="B49" s="7">
        <v>50</v>
      </c>
      <c r="C49" s="8">
        <v>0</v>
      </c>
      <c r="D49" s="8">
        <v>0.21432443147054125</v>
      </c>
    </row>
    <row r="50" spans="2:4" x14ac:dyDescent="0.3">
      <c r="B50" s="7">
        <v>150</v>
      </c>
      <c r="C50" s="8">
        <v>0</v>
      </c>
      <c r="D50" s="8">
        <v>1.0311745897648488</v>
      </c>
    </row>
    <row r="51" spans="2:4" x14ac:dyDescent="0.3">
      <c r="B51" s="7">
        <v>500</v>
      </c>
      <c r="C51" s="8">
        <v>16.008155832511346</v>
      </c>
      <c r="D51" s="8">
        <v>1.9802596492582505</v>
      </c>
    </row>
    <row r="52" spans="2:4" x14ac:dyDescent="0.3">
      <c r="B52" s="7">
        <v>1000</v>
      </c>
      <c r="C52" s="8">
        <v>12.82208262751741</v>
      </c>
      <c r="D52" s="8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3412-511B-44AF-9292-DE3B13CE9CE7}">
  <dimension ref="A1:G23"/>
  <sheetViews>
    <sheetView workbookViewId="0">
      <selection activeCell="A40" sqref="A40"/>
    </sheetView>
  </sheetViews>
  <sheetFormatPr baseColWidth="10" defaultRowHeight="14.4" x14ac:dyDescent="0.3"/>
  <cols>
    <col min="1" max="1" width="22.77734375" style="2" bestFit="1" customWidth="1"/>
    <col min="2" max="5" width="11.5546875" style="2"/>
  </cols>
  <sheetData>
    <row r="1" spans="1:7" x14ac:dyDescent="0.3">
      <c r="A1" s="2" t="s">
        <v>0</v>
      </c>
      <c r="B1" s="2" t="s">
        <v>34</v>
      </c>
      <c r="C1" s="2" t="s">
        <v>35</v>
      </c>
      <c r="D1" s="2" t="s">
        <v>275</v>
      </c>
      <c r="E1" s="2" t="s">
        <v>276</v>
      </c>
      <c r="F1" s="2" t="s">
        <v>277</v>
      </c>
      <c r="G1" s="2" t="s">
        <v>277</v>
      </c>
    </row>
    <row r="2" spans="1:7" x14ac:dyDescent="0.3">
      <c r="A2" s="2" t="s">
        <v>36</v>
      </c>
      <c r="B2" s="2">
        <v>174.7</v>
      </c>
      <c r="C2" s="2">
        <v>174.7</v>
      </c>
      <c r="D2" s="2">
        <f>MAX(B2,C2)</f>
        <v>174.7</v>
      </c>
      <c r="E2" s="2">
        <f>B2-C2</f>
        <v>0</v>
      </c>
      <c r="F2" s="5">
        <f>(D2-B2)/D2</f>
        <v>0</v>
      </c>
      <c r="G2" s="5">
        <f>(D2-C2)/D2</f>
        <v>0</v>
      </c>
    </row>
    <row r="3" spans="1:7" x14ac:dyDescent="0.3">
      <c r="A3" s="2" t="s">
        <v>264</v>
      </c>
      <c r="B3" s="2">
        <v>163.5</v>
      </c>
      <c r="C3" s="2">
        <v>164.5</v>
      </c>
      <c r="D3" s="2">
        <f t="shared" ref="D3:D23" si="0">MAX(B3,C3)</f>
        <v>164.5</v>
      </c>
      <c r="E3" s="2">
        <f t="shared" ref="E3:E23" si="1">B3-C3</f>
        <v>-1</v>
      </c>
      <c r="F3" s="5">
        <f t="shared" ref="F3:F23" si="2">(D3-B3)/D3</f>
        <v>6.0790273556231003E-3</v>
      </c>
      <c r="G3" s="5">
        <f t="shared" ref="G3:G23" si="3">(D3-C3)/D3</f>
        <v>0</v>
      </c>
    </row>
    <row r="4" spans="1:7" x14ac:dyDescent="0.3">
      <c r="A4" s="2" t="s">
        <v>37</v>
      </c>
      <c r="B4" s="2">
        <v>194</v>
      </c>
      <c r="C4" s="2">
        <v>195.1</v>
      </c>
      <c r="D4" s="2">
        <f t="shared" si="0"/>
        <v>195.1</v>
      </c>
      <c r="E4" s="2">
        <f t="shared" si="1"/>
        <v>-1.0999999999999943</v>
      </c>
      <c r="F4" s="5">
        <f t="shared" si="2"/>
        <v>5.6381342901076084E-3</v>
      </c>
      <c r="G4" s="5">
        <f t="shared" si="3"/>
        <v>0</v>
      </c>
    </row>
    <row r="5" spans="1:7" x14ac:dyDescent="0.3">
      <c r="A5" s="2" t="s">
        <v>265</v>
      </c>
      <c r="B5" s="2">
        <v>181.7</v>
      </c>
      <c r="C5" s="2">
        <v>180.8</v>
      </c>
      <c r="D5" s="2">
        <f t="shared" si="0"/>
        <v>181.7</v>
      </c>
      <c r="E5" s="2">
        <f t="shared" si="1"/>
        <v>0.89999999999997726</v>
      </c>
      <c r="F5" s="5">
        <f t="shared" si="2"/>
        <v>0</v>
      </c>
      <c r="G5" s="5">
        <f t="shared" si="3"/>
        <v>4.9532195927351535E-3</v>
      </c>
    </row>
    <row r="6" spans="1:7" x14ac:dyDescent="0.3">
      <c r="A6" s="2" t="s">
        <v>38</v>
      </c>
      <c r="B6" s="2">
        <v>10</v>
      </c>
      <c r="C6" s="2">
        <v>9.9</v>
      </c>
      <c r="D6" s="2">
        <f t="shared" si="0"/>
        <v>10</v>
      </c>
      <c r="E6" s="2">
        <f t="shared" si="1"/>
        <v>9.9999999999999645E-2</v>
      </c>
      <c r="F6" s="5">
        <f t="shared" si="2"/>
        <v>0</v>
      </c>
      <c r="G6" s="5">
        <f t="shared" si="3"/>
        <v>9.9999999999999638E-3</v>
      </c>
    </row>
    <row r="7" spans="1:7" x14ac:dyDescent="0.3">
      <c r="A7" s="2" t="s">
        <v>266</v>
      </c>
      <c r="B7" s="2">
        <v>8.9</v>
      </c>
      <c r="C7" s="2">
        <v>9</v>
      </c>
      <c r="D7" s="2">
        <f t="shared" si="0"/>
        <v>9</v>
      </c>
      <c r="E7" s="2">
        <f t="shared" si="1"/>
        <v>-9.9999999999999645E-2</v>
      </c>
      <c r="F7" s="5">
        <f t="shared" si="2"/>
        <v>1.1111111111111072E-2</v>
      </c>
      <c r="G7" s="5">
        <f t="shared" si="3"/>
        <v>0</v>
      </c>
    </row>
    <row r="8" spans="1:7" x14ac:dyDescent="0.3">
      <c r="A8" s="2" t="s">
        <v>39</v>
      </c>
      <c r="B8" s="2">
        <v>11.7</v>
      </c>
      <c r="C8" s="2">
        <v>11.6</v>
      </c>
      <c r="D8" s="2">
        <f t="shared" si="0"/>
        <v>11.7</v>
      </c>
      <c r="E8" s="2">
        <f t="shared" si="1"/>
        <v>9.9999999999999645E-2</v>
      </c>
      <c r="F8" s="5">
        <f t="shared" si="2"/>
        <v>0</v>
      </c>
      <c r="G8" s="5">
        <f t="shared" si="3"/>
        <v>8.5470085470085166E-3</v>
      </c>
    </row>
    <row r="9" spans="1:7" x14ac:dyDescent="0.3">
      <c r="A9" s="2" t="s">
        <v>267</v>
      </c>
      <c r="B9" s="2">
        <v>10.5</v>
      </c>
      <c r="C9" s="2">
        <v>10.5</v>
      </c>
      <c r="D9" s="2">
        <f t="shared" si="0"/>
        <v>10.5</v>
      </c>
      <c r="E9" s="2">
        <f t="shared" si="1"/>
        <v>0</v>
      </c>
      <c r="F9" s="5">
        <f t="shared" si="2"/>
        <v>0</v>
      </c>
      <c r="G9" s="5">
        <f t="shared" si="3"/>
        <v>0</v>
      </c>
    </row>
    <row r="10" spans="1:7" x14ac:dyDescent="0.3">
      <c r="A10" s="2" t="s">
        <v>40</v>
      </c>
      <c r="B10" s="2">
        <v>13.1</v>
      </c>
      <c r="C10" s="2">
        <v>13.2</v>
      </c>
      <c r="D10" s="2">
        <f t="shared" si="0"/>
        <v>13.2</v>
      </c>
      <c r="E10" s="2">
        <f t="shared" si="1"/>
        <v>-9.9999999999999645E-2</v>
      </c>
      <c r="F10" s="5">
        <f t="shared" si="2"/>
        <v>7.5757575757575491E-3</v>
      </c>
      <c r="G10" s="5">
        <f t="shared" si="3"/>
        <v>0</v>
      </c>
    </row>
    <row r="11" spans="1:7" x14ac:dyDescent="0.3">
      <c r="A11" s="2" t="s">
        <v>268</v>
      </c>
      <c r="B11" s="2">
        <v>11.7</v>
      </c>
      <c r="C11" s="2">
        <v>11.7</v>
      </c>
      <c r="D11" s="2">
        <f t="shared" si="0"/>
        <v>11.7</v>
      </c>
      <c r="E11" s="2">
        <f t="shared" si="1"/>
        <v>0</v>
      </c>
      <c r="F11" s="5">
        <f t="shared" si="2"/>
        <v>0</v>
      </c>
      <c r="G11" s="5">
        <f t="shared" si="3"/>
        <v>0</v>
      </c>
    </row>
    <row r="12" spans="1:7" x14ac:dyDescent="0.3">
      <c r="A12" s="2" t="s">
        <v>41</v>
      </c>
      <c r="B12" s="2">
        <v>76.8</v>
      </c>
      <c r="C12" s="2">
        <v>77.3</v>
      </c>
      <c r="D12" s="2">
        <f t="shared" si="0"/>
        <v>77.3</v>
      </c>
      <c r="E12" s="2">
        <f t="shared" si="1"/>
        <v>-0.5</v>
      </c>
      <c r="F12" s="5">
        <f t="shared" si="2"/>
        <v>6.4683053040103496E-3</v>
      </c>
      <c r="G12" s="5">
        <f t="shared" si="3"/>
        <v>0</v>
      </c>
    </row>
    <row r="13" spans="1:7" x14ac:dyDescent="0.3">
      <c r="A13" s="2" t="s">
        <v>269</v>
      </c>
      <c r="B13" s="2">
        <v>43.4</v>
      </c>
      <c r="C13" s="2">
        <v>43</v>
      </c>
      <c r="D13" s="2">
        <f t="shared" si="0"/>
        <v>43.4</v>
      </c>
      <c r="E13" s="2">
        <f t="shared" si="1"/>
        <v>0.39999999999999858</v>
      </c>
      <c r="F13" s="5">
        <f t="shared" si="2"/>
        <v>0</v>
      </c>
      <c r="G13" s="5">
        <f t="shared" si="3"/>
        <v>9.2165898617511191E-3</v>
      </c>
    </row>
    <row r="14" spans="1:7" x14ac:dyDescent="0.3">
      <c r="A14" s="2" t="s">
        <v>42</v>
      </c>
      <c r="B14" s="2">
        <v>226.6</v>
      </c>
      <c r="C14" s="2">
        <v>224.7</v>
      </c>
      <c r="D14" s="2">
        <f t="shared" si="0"/>
        <v>226.6</v>
      </c>
      <c r="E14" s="2">
        <f t="shared" si="1"/>
        <v>1.9000000000000057</v>
      </c>
      <c r="F14" s="5">
        <f t="shared" si="2"/>
        <v>0</v>
      </c>
      <c r="G14" s="5">
        <f t="shared" si="3"/>
        <v>8.3848190644307402E-3</v>
      </c>
    </row>
    <row r="15" spans="1:7" x14ac:dyDescent="0.3">
      <c r="A15" s="2" t="s">
        <v>270</v>
      </c>
      <c r="B15" s="2">
        <v>131.80000000000001</v>
      </c>
      <c r="C15" s="2">
        <v>136.19999999999999</v>
      </c>
      <c r="D15" s="2">
        <f t="shared" si="0"/>
        <v>136.19999999999999</v>
      </c>
      <c r="E15" s="2">
        <f t="shared" si="1"/>
        <v>-4.3999999999999773</v>
      </c>
      <c r="F15" s="5">
        <f t="shared" si="2"/>
        <v>3.230543318649029E-2</v>
      </c>
      <c r="G15" s="5">
        <f t="shared" si="3"/>
        <v>0</v>
      </c>
    </row>
    <row r="16" spans="1:7" x14ac:dyDescent="0.3">
      <c r="A16" s="2" t="s">
        <v>43</v>
      </c>
      <c r="B16" s="2">
        <v>440.8</v>
      </c>
      <c r="C16" s="2">
        <v>434.2</v>
      </c>
      <c r="D16" s="2">
        <f t="shared" si="0"/>
        <v>440.8</v>
      </c>
      <c r="E16" s="2">
        <f t="shared" si="1"/>
        <v>6.6000000000000227</v>
      </c>
      <c r="F16" s="5">
        <f t="shared" si="2"/>
        <v>0</v>
      </c>
      <c r="G16" s="5">
        <f t="shared" si="3"/>
        <v>1.4972776769510032E-2</v>
      </c>
    </row>
    <row r="17" spans="1:7" x14ac:dyDescent="0.3">
      <c r="A17" s="2" t="s">
        <v>271</v>
      </c>
      <c r="B17" s="2">
        <v>290.8</v>
      </c>
      <c r="C17" s="2">
        <v>286.8</v>
      </c>
      <c r="D17" s="2">
        <f t="shared" si="0"/>
        <v>290.8</v>
      </c>
      <c r="E17" s="2">
        <f t="shared" si="1"/>
        <v>4</v>
      </c>
      <c r="F17" s="5">
        <f t="shared" si="2"/>
        <v>0</v>
      </c>
      <c r="G17" s="5">
        <f t="shared" si="3"/>
        <v>1.3755158184319119E-2</v>
      </c>
    </row>
    <row r="18" spans="1:7" x14ac:dyDescent="0.3">
      <c r="A18" s="2" t="s">
        <v>44</v>
      </c>
      <c r="B18" s="2">
        <v>13</v>
      </c>
      <c r="C18" s="2">
        <v>12</v>
      </c>
      <c r="D18" s="2">
        <f t="shared" si="0"/>
        <v>13</v>
      </c>
      <c r="E18" s="2">
        <f t="shared" si="1"/>
        <v>1</v>
      </c>
      <c r="F18" s="5">
        <f t="shared" si="2"/>
        <v>0</v>
      </c>
      <c r="G18" s="5">
        <f t="shared" si="3"/>
        <v>7.6923076923076927E-2</v>
      </c>
    </row>
    <row r="19" spans="1:7" x14ac:dyDescent="0.3">
      <c r="A19" s="2" t="s">
        <v>272</v>
      </c>
      <c r="B19" s="2">
        <v>9</v>
      </c>
      <c r="C19" s="2">
        <v>9</v>
      </c>
      <c r="D19" s="2">
        <f t="shared" si="0"/>
        <v>9</v>
      </c>
      <c r="E19" s="2">
        <f t="shared" si="1"/>
        <v>0</v>
      </c>
      <c r="F19" s="5">
        <f t="shared" si="2"/>
        <v>0</v>
      </c>
      <c r="G19" s="5">
        <f t="shared" si="3"/>
        <v>0</v>
      </c>
    </row>
    <row r="20" spans="1:7" x14ac:dyDescent="0.3">
      <c r="A20" s="2" t="s">
        <v>45</v>
      </c>
      <c r="B20" s="2">
        <v>18</v>
      </c>
      <c r="C20" s="2">
        <v>18</v>
      </c>
      <c r="D20" s="2">
        <f t="shared" si="0"/>
        <v>18</v>
      </c>
      <c r="E20" s="2">
        <f t="shared" si="1"/>
        <v>0</v>
      </c>
      <c r="F20" s="5">
        <f t="shared" si="2"/>
        <v>0</v>
      </c>
      <c r="G20" s="5">
        <f t="shared" si="3"/>
        <v>0</v>
      </c>
    </row>
    <row r="21" spans="1:7" x14ac:dyDescent="0.3">
      <c r="A21" s="2" t="s">
        <v>273</v>
      </c>
      <c r="B21" s="2">
        <v>15</v>
      </c>
      <c r="C21" s="2">
        <v>15</v>
      </c>
      <c r="D21" s="2">
        <f t="shared" si="0"/>
        <v>15</v>
      </c>
      <c r="E21" s="2">
        <f t="shared" si="1"/>
        <v>0</v>
      </c>
      <c r="F21" s="5">
        <f t="shared" si="2"/>
        <v>0</v>
      </c>
      <c r="G21" s="5">
        <f t="shared" si="3"/>
        <v>0</v>
      </c>
    </row>
    <row r="22" spans="1:7" x14ac:dyDescent="0.3">
      <c r="A22" s="2" t="s">
        <v>46</v>
      </c>
      <c r="B22" s="2">
        <v>26</v>
      </c>
      <c r="C22" s="2">
        <v>26</v>
      </c>
      <c r="D22" s="2">
        <f t="shared" si="0"/>
        <v>26</v>
      </c>
      <c r="E22" s="2">
        <f t="shared" si="1"/>
        <v>0</v>
      </c>
      <c r="F22" s="5">
        <f t="shared" si="2"/>
        <v>0</v>
      </c>
      <c r="G22" s="5">
        <f t="shared" si="3"/>
        <v>0</v>
      </c>
    </row>
    <row r="23" spans="1:7" x14ac:dyDescent="0.3">
      <c r="A23" s="2" t="s">
        <v>274</v>
      </c>
      <c r="B23" s="2">
        <v>20</v>
      </c>
      <c r="C23" s="2">
        <v>20</v>
      </c>
      <c r="D23" s="2">
        <f t="shared" si="0"/>
        <v>20</v>
      </c>
      <c r="E23" s="2">
        <f t="shared" si="1"/>
        <v>0</v>
      </c>
      <c r="F23" s="5">
        <f t="shared" si="2"/>
        <v>0</v>
      </c>
      <c r="G23" s="5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2867-D09D-49BD-ABB9-ADA0F1CC3882}">
  <dimension ref="A1:R23"/>
  <sheetViews>
    <sheetView workbookViewId="0">
      <selection activeCell="I25" sqref="I25"/>
    </sheetView>
  </sheetViews>
  <sheetFormatPr baseColWidth="10" defaultRowHeight="14.4" x14ac:dyDescent="0.3"/>
  <cols>
    <col min="1" max="1" width="22.77734375" style="2" bestFit="1" customWidth="1"/>
    <col min="2" max="16384" width="11.5546875" style="2"/>
  </cols>
  <sheetData>
    <row r="1" spans="1:18" x14ac:dyDescent="0.3">
      <c r="A1" s="2" t="s">
        <v>0</v>
      </c>
      <c r="B1" s="2" t="s">
        <v>34</v>
      </c>
      <c r="C1" s="2" t="s">
        <v>278</v>
      </c>
      <c r="D1" s="2" t="s">
        <v>47</v>
      </c>
      <c r="E1" s="2" t="s">
        <v>278</v>
      </c>
      <c r="F1" s="2" t="s">
        <v>48</v>
      </c>
      <c r="G1" s="2" t="s">
        <v>278</v>
      </c>
      <c r="H1" s="2" t="s">
        <v>275</v>
      </c>
      <c r="J1" s="2" t="s">
        <v>278</v>
      </c>
      <c r="K1" s="2" t="s">
        <v>289</v>
      </c>
      <c r="L1" s="2" t="s">
        <v>290</v>
      </c>
      <c r="M1" s="2" t="s">
        <v>278</v>
      </c>
      <c r="N1" s="2" t="s">
        <v>289</v>
      </c>
      <c r="O1" s="2" t="s">
        <v>290</v>
      </c>
      <c r="P1" s="2" t="s">
        <v>278</v>
      </c>
      <c r="Q1" s="2" t="s">
        <v>289</v>
      </c>
      <c r="R1" s="2" t="s">
        <v>290</v>
      </c>
    </row>
    <row r="2" spans="1:18" x14ac:dyDescent="0.3">
      <c r="A2" s="2" t="s">
        <v>36</v>
      </c>
      <c r="B2" s="2">
        <v>174.7</v>
      </c>
      <c r="C2" s="3">
        <f>(H2-B2)/H2</f>
        <v>1.1318619128466328E-2</v>
      </c>
      <c r="D2" s="2">
        <v>176.6</v>
      </c>
      <c r="E2" s="3">
        <f>(H2-D2)/H2</f>
        <v>5.6593095642328418E-4</v>
      </c>
      <c r="F2" s="4">
        <v>176.7</v>
      </c>
      <c r="G2" s="3">
        <f>(H2-F2)/H2</f>
        <v>0</v>
      </c>
      <c r="H2" s="4">
        <f>MAX(B2,D2,F2)</f>
        <v>176.7</v>
      </c>
      <c r="J2" s="3">
        <v>1.1318619128466328E-2</v>
      </c>
      <c r="K2" s="10">
        <f>IF(J2=0,1,0)</f>
        <v>0</v>
      </c>
      <c r="L2" s="10">
        <v>60</v>
      </c>
      <c r="M2" s="3">
        <v>5.6593095642328418E-4</v>
      </c>
      <c r="N2" s="10">
        <f>IF(M2=0,1,0)</f>
        <v>0</v>
      </c>
      <c r="O2" s="10">
        <v>60</v>
      </c>
      <c r="P2" s="3">
        <v>0</v>
      </c>
      <c r="Q2" s="10">
        <f>IF(P2=0,1,0)</f>
        <v>1</v>
      </c>
      <c r="R2" s="10">
        <v>60</v>
      </c>
    </row>
    <row r="3" spans="1:18" x14ac:dyDescent="0.3">
      <c r="A3" s="2" t="s">
        <v>264</v>
      </c>
      <c r="B3" s="2">
        <v>163.5</v>
      </c>
      <c r="C3" s="3">
        <f t="shared" ref="C3:C23" si="0">(H3-B3)/H3</f>
        <v>1.7427884615384651E-2</v>
      </c>
      <c r="D3" s="2">
        <v>165</v>
      </c>
      <c r="E3" s="3">
        <f t="shared" ref="E3:E23" si="1">(H3-D3)/H3</f>
        <v>8.4134615384615728E-3</v>
      </c>
      <c r="F3" s="9">
        <v>166.4</v>
      </c>
      <c r="G3" s="3">
        <f t="shared" ref="G3:G23" si="2">(H3-F3)/H3</f>
        <v>0</v>
      </c>
      <c r="H3" s="4">
        <f t="shared" ref="H3:H23" si="3">MAX(B3,D3,F3)</f>
        <v>166.4</v>
      </c>
      <c r="J3" s="3">
        <v>1.7427884615384651E-2</v>
      </c>
      <c r="K3" s="10">
        <f t="shared" ref="K3:K23" si="4">IF(J3=0,1,0)</f>
        <v>0</v>
      </c>
      <c r="L3" s="10">
        <v>60</v>
      </c>
      <c r="M3" s="3">
        <v>8.4134615384615728E-3</v>
      </c>
      <c r="N3" s="10">
        <f t="shared" ref="N3:N23" si="5">IF(M3=0,1,0)</f>
        <v>0</v>
      </c>
      <c r="O3" s="10">
        <v>60</v>
      </c>
      <c r="P3" s="3">
        <v>0</v>
      </c>
      <c r="Q3" s="10">
        <f t="shared" ref="Q3:Q23" si="6">IF(P3=0,1,0)</f>
        <v>1</v>
      </c>
      <c r="R3" s="10">
        <v>60</v>
      </c>
    </row>
    <row r="4" spans="1:18" x14ac:dyDescent="0.3">
      <c r="A4" s="2" t="s">
        <v>37</v>
      </c>
      <c r="B4" s="2">
        <v>194</v>
      </c>
      <c r="C4" s="3">
        <f t="shared" si="0"/>
        <v>2.4144869215291805E-2</v>
      </c>
      <c r="D4" s="2">
        <v>197.7</v>
      </c>
      <c r="E4" s="3">
        <f t="shared" si="1"/>
        <v>5.5331991951711405E-3</v>
      </c>
      <c r="F4" s="9">
        <v>198.8</v>
      </c>
      <c r="G4" s="3">
        <f t="shared" si="2"/>
        <v>0</v>
      </c>
      <c r="H4" s="4">
        <f t="shared" si="3"/>
        <v>198.8</v>
      </c>
      <c r="J4" s="3">
        <v>2.4144869215291805E-2</v>
      </c>
      <c r="K4" s="10">
        <f t="shared" si="4"/>
        <v>0</v>
      </c>
      <c r="L4" s="10">
        <v>60</v>
      </c>
      <c r="M4" s="3">
        <v>5.5331991951711405E-3</v>
      </c>
      <c r="N4" s="10">
        <f t="shared" si="5"/>
        <v>0</v>
      </c>
      <c r="O4" s="10">
        <v>60</v>
      </c>
      <c r="P4" s="3">
        <v>0</v>
      </c>
      <c r="Q4" s="10">
        <f t="shared" si="6"/>
        <v>1</v>
      </c>
      <c r="R4" s="10">
        <v>60</v>
      </c>
    </row>
    <row r="5" spans="1:18" x14ac:dyDescent="0.3">
      <c r="A5" s="2" t="s">
        <v>265</v>
      </c>
      <c r="B5" s="2">
        <v>181.7</v>
      </c>
      <c r="C5" s="3">
        <f t="shared" si="0"/>
        <v>1.8898488120950324E-2</v>
      </c>
      <c r="D5" s="2">
        <v>183.8</v>
      </c>
      <c r="E5" s="3">
        <f t="shared" si="1"/>
        <v>7.5593952483800075E-3</v>
      </c>
      <c r="F5" s="9">
        <v>185.2</v>
      </c>
      <c r="G5" s="3">
        <f t="shared" si="2"/>
        <v>0</v>
      </c>
      <c r="H5" s="4">
        <f t="shared" si="3"/>
        <v>185.2</v>
      </c>
      <c r="J5" s="3">
        <v>1.8898488120950324E-2</v>
      </c>
      <c r="K5" s="10">
        <f t="shared" si="4"/>
        <v>0</v>
      </c>
      <c r="L5" s="10">
        <v>60</v>
      </c>
      <c r="M5" s="3">
        <v>7.5593952483800075E-3</v>
      </c>
      <c r="N5" s="10">
        <f t="shared" si="5"/>
        <v>0</v>
      </c>
      <c r="O5" s="10">
        <v>60</v>
      </c>
      <c r="P5" s="3">
        <v>0</v>
      </c>
      <c r="Q5" s="10">
        <f t="shared" si="6"/>
        <v>1</v>
      </c>
      <c r="R5" s="10">
        <v>60</v>
      </c>
    </row>
    <row r="6" spans="1:18" x14ac:dyDescent="0.3">
      <c r="A6" s="2" t="s">
        <v>38</v>
      </c>
      <c r="B6" s="2">
        <v>10</v>
      </c>
      <c r="C6" s="3">
        <f t="shared" si="0"/>
        <v>9.9009900990098664E-3</v>
      </c>
      <c r="D6" s="2">
        <v>10</v>
      </c>
      <c r="E6" s="3">
        <f t="shared" si="1"/>
        <v>9.9009900990098664E-3</v>
      </c>
      <c r="F6" s="9">
        <v>10.1</v>
      </c>
      <c r="G6" s="3">
        <f t="shared" si="2"/>
        <v>0</v>
      </c>
      <c r="H6" s="4">
        <f t="shared" si="3"/>
        <v>10.1</v>
      </c>
      <c r="J6" s="3">
        <v>9.9009900990098664E-3</v>
      </c>
      <c r="K6" s="10">
        <f t="shared" si="4"/>
        <v>0</v>
      </c>
      <c r="L6" s="10">
        <v>60</v>
      </c>
      <c r="M6" s="3">
        <v>9.9009900990098664E-3</v>
      </c>
      <c r="N6" s="10">
        <f t="shared" si="5"/>
        <v>0</v>
      </c>
      <c r="O6" s="10">
        <v>60</v>
      </c>
      <c r="P6" s="3">
        <v>0</v>
      </c>
      <c r="Q6" s="10">
        <f t="shared" si="6"/>
        <v>1</v>
      </c>
      <c r="R6" s="10">
        <v>60</v>
      </c>
    </row>
    <row r="7" spans="1:18" x14ac:dyDescent="0.3">
      <c r="A7" s="2" t="s">
        <v>266</v>
      </c>
      <c r="B7" s="2">
        <v>8.9</v>
      </c>
      <c r="C7" s="3">
        <f t="shared" si="0"/>
        <v>2.19780219780219E-2</v>
      </c>
      <c r="D7" s="2">
        <v>9</v>
      </c>
      <c r="E7" s="3">
        <f t="shared" si="1"/>
        <v>1.098901098901095E-2</v>
      </c>
      <c r="F7" s="9">
        <v>9.1</v>
      </c>
      <c r="G7" s="3">
        <f t="shared" si="2"/>
        <v>0</v>
      </c>
      <c r="H7" s="4">
        <f t="shared" si="3"/>
        <v>9.1</v>
      </c>
      <c r="J7" s="3">
        <v>2.19780219780219E-2</v>
      </c>
      <c r="K7" s="10">
        <f t="shared" si="4"/>
        <v>0</v>
      </c>
      <c r="L7" s="10">
        <v>60</v>
      </c>
      <c r="M7" s="3">
        <v>1.098901098901095E-2</v>
      </c>
      <c r="N7" s="10">
        <f t="shared" si="5"/>
        <v>0</v>
      </c>
      <c r="O7" s="10">
        <v>60</v>
      </c>
      <c r="P7" s="3">
        <v>0</v>
      </c>
      <c r="Q7" s="10">
        <f t="shared" si="6"/>
        <v>1</v>
      </c>
      <c r="R7" s="10">
        <v>60</v>
      </c>
    </row>
    <row r="8" spans="1:18" x14ac:dyDescent="0.3">
      <c r="A8" s="2" t="s">
        <v>39</v>
      </c>
      <c r="B8" s="2">
        <v>11.7</v>
      </c>
      <c r="C8" s="3">
        <f t="shared" si="0"/>
        <v>1.680672268907572E-2</v>
      </c>
      <c r="D8" s="2">
        <v>11.8</v>
      </c>
      <c r="E8" s="3">
        <f t="shared" si="1"/>
        <v>8.4033613445377853E-3</v>
      </c>
      <c r="F8" s="9">
        <v>11.9</v>
      </c>
      <c r="G8" s="3">
        <f t="shared" si="2"/>
        <v>0</v>
      </c>
      <c r="H8" s="4">
        <f t="shared" si="3"/>
        <v>11.9</v>
      </c>
      <c r="J8" s="3">
        <v>1.680672268907572E-2</v>
      </c>
      <c r="K8" s="10">
        <f t="shared" si="4"/>
        <v>0</v>
      </c>
      <c r="L8" s="10">
        <v>60</v>
      </c>
      <c r="M8" s="3">
        <v>8.4033613445377853E-3</v>
      </c>
      <c r="N8" s="10">
        <f t="shared" si="5"/>
        <v>0</v>
      </c>
      <c r="O8" s="10">
        <v>60</v>
      </c>
      <c r="P8" s="3">
        <v>0</v>
      </c>
      <c r="Q8" s="10">
        <f t="shared" si="6"/>
        <v>1</v>
      </c>
      <c r="R8" s="10">
        <v>60</v>
      </c>
    </row>
    <row r="9" spans="1:18" x14ac:dyDescent="0.3">
      <c r="A9" s="2" t="s">
        <v>267</v>
      </c>
      <c r="B9" s="2">
        <v>10.5</v>
      </c>
      <c r="C9" s="3">
        <f t="shared" si="0"/>
        <v>3.6697247706422048E-2</v>
      </c>
      <c r="D9" s="2">
        <v>10.6</v>
      </c>
      <c r="E9" s="3">
        <f t="shared" si="1"/>
        <v>2.7522935779816578E-2</v>
      </c>
      <c r="F9" s="9">
        <v>10.9</v>
      </c>
      <c r="G9" s="3">
        <f t="shared" si="2"/>
        <v>0</v>
      </c>
      <c r="H9" s="4">
        <f t="shared" si="3"/>
        <v>10.9</v>
      </c>
      <c r="J9" s="3">
        <v>3.6697247706422048E-2</v>
      </c>
      <c r="K9" s="10">
        <f t="shared" si="4"/>
        <v>0</v>
      </c>
      <c r="L9" s="10">
        <v>60</v>
      </c>
      <c r="M9" s="3">
        <v>2.7522935779816578E-2</v>
      </c>
      <c r="N9" s="10">
        <f t="shared" si="5"/>
        <v>0</v>
      </c>
      <c r="O9" s="10">
        <v>60</v>
      </c>
      <c r="P9" s="3">
        <v>0</v>
      </c>
      <c r="Q9" s="10">
        <f t="shared" si="6"/>
        <v>1</v>
      </c>
      <c r="R9" s="10">
        <v>60</v>
      </c>
    </row>
    <row r="10" spans="1:18" x14ac:dyDescent="0.3">
      <c r="A10" s="2" t="s">
        <v>40</v>
      </c>
      <c r="B10" s="2">
        <v>13.1</v>
      </c>
      <c r="C10" s="3">
        <f t="shared" si="0"/>
        <v>3.6764705882352942E-2</v>
      </c>
      <c r="D10" s="2">
        <v>13.3</v>
      </c>
      <c r="E10" s="3">
        <f t="shared" si="1"/>
        <v>2.2058823529411686E-2</v>
      </c>
      <c r="F10" s="9">
        <v>13.6</v>
      </c>
      <c r="G10" s="3">
        <f t="shared" si="2"/>
        <v>0</v>
      </c>
      <c r="H10" s="4">
        <f t="shared" si="3"/>
        <v>13.6</v>
      </c>
      <c r="J10" s="3">
        <v>3.6764705882352942E-2</v>
      </c>
      <c r="K10" s="10">
        <f t="shared" si="4"/>
        <v>0</v>
      </c>
      <c r="L10" s="10">
        <v>60</v>
      </c>
      <c r="M10" s="3">
        <v>2.2058823529411686E-2</v>
      </c>
      <c r="N10" s="10">
        <f t="shared" si="5"/>
        <v>0</v>
      </c>
      <c r="O10" s="10">
        <v>60</v>
      </c>
      <c r="P10" s="3">
        <v>0</v>
      </c>
      <c r="Q10" s="10">
        <f t="shared" si="6"/>
        <v>1</v>
      </c>
      <c r="R10" s="10">
        <v>60</v>
      </c>
    </row>
    <row r="11" spans="1:18" x14ac:dyDescent="0.3">
      <c r="A11" s="2" t="s">
        <v>268</v>
      </c>
      <c r="B11" s="2">
        <v>11.7</v>
      </c>
      <c r="C11" s="3">
        <f t="shared" si="0"/>
        <v>4.8780487804878161E-2</v>
      </c>
      <c r="D11" s="2">
        <v>12</v>
      </c>
      <c r="E11" s="3">
        <f t="shared" si="1"/>
        <v>2.4390243902439081E-2</v>
      </c>
      <c r="F11" s="9">
        <v>12.3</v>
      </c>
      <c r="G11" s="3">
        <f t="shared" si="2"/>
        <v>0</v>
      </c>
      <c r="H11" s="4">
        <f t="shared" si="3"/>
        <v>12.3</v>
      </c>
      <c r="J11" s="3">
        <v>4.8780487804878161E-2</v>
      </c>
      <c r="K11" s="10">
        <f t="shared" si="4"/>
        <v>0</v>
      </c>
      <c r="L11" s="10">
        <v>60</v>
      </c>
      <c r="M11" s="3">
        <v>2.4390243902439081E-2</v>
      </c>
      <c r="N11" s="10">
        <f t="shared" si="5"/>
        <v>0</v>
      </c>
      <c r="O11" s="10">
        <v>60</v>
      </c>
      <c r="P11" s="3">
        <v>0</v>
      </c>
      <c r="Q11" s="10">
        <f t="shared" si="6"/>
        <v>1</v>
      </c>
      <c r="R11" s="10">
        <v>60</v>
      </c>
    </row>
    <row r="12" spans="1:18" x14ac:dyDescent="0.3">
      <c r="A12" s="2" t="s">
        <v>41</v>
      </c>
      <c r="B12" s="2">
        <v>76.8</v>
      </c>
      <c r="C12" s="3">
        <f t="shared" si="0"/>
        <v>8.8967971530249115E-2</v>
      </c>
      <c r="D12" s="4">
        <v>84.3</v>
      </c>
      <c r="E12" s="3">
        <f t="shared" si="1"/>
        <v>0</v>
      </c>
      <c r="F12" s="1">
        <v>82.3</v>
      </c>
      <c r="G12" s="3">
        <f t="shared" si="2"/>
        <v>2.3724792408066429E-2</v>
      </c>
      <c r="H12" s="4">
        <f t="shared" si="3"/>
        <v>84.3</v>
      </c>
      <c r="J12" s="3">
        <v>8.8967971530249115E-2</v>
      </c>
      <c r="K12" s="10">
        <f t="shared" si="4"/>
        <v>0</v>
      </c>
      <c r="L12" s="10">
        <v>60</v>
      </c>
      <c r="M12" s="3">
        <v>0</v>
      </c>
      <c r="N12" s="10">
        <f t="shared" si="5"/>
        <v>1</v>
      </c>
      <c r="O12" s="10">
        <v>60</v>
      </c>
      <c r="P12" s="3">
        <v>2.3724792408066429E-2</v>
      </c>
      <c r="Q12" s="10">
        <f t="shared" si="6"/>
        <v>0</v>
      </c>
      <c r="R12" s="10">
        <v>60</v>
      </c>
    </row>
    <row r="13" spans="1:18" x14ac:dyDescent="0.3">
      <c r="A13" s="2" t="s">
        <v>269</v>
      </c>
      <c r="B13" s="2">
        <v>43.4</v>
      </c>
      <c r="C13" s="3">
        <f t="shared" si="0"/>
        <v>9.3945720250521919E-2</v>
      </c>
      <c r="D13" s="2">
        <v>44.4</v>
      </c>
      <c r="E13" s="3">
        <f t="shared" si="1"/>
        <v>7.3068893528183715E-2</v>
      </c>
      <c r="F13" s="9">
        <v>47.9</v>
      </c>
      <c r="G13" s="3">
        <f t="shared" si="2"/>
        <v>0</v>
      </c>
      <c r="H13" s="4">
        <f t="shared" si="3"/>
        <v>47.9</v>
      </c>
      <c r="J13" s="3">
        <v>9.3945720250521919E-2</v>
      </c>
      <c r="K13" s="10">
        <f t="shared" si="4"/>
        <v>0</v>
      </c>
      <c r="L13" s="10">
        <v>60</v>
      </c>
      <c r="M13" s="3">
        <v>7.3068893528183715E-2</v>
      </c>
      <c r="N13" s="10">
        <f t="shared" si="5"/>
        <v>0</v>
      </c>
      <c r="O13" s="10">
        <v>60</v>
      </c>
      <c r="P13" s="3">
        <v>0</v>
      </c>
      <c r="Q13" s="10">
        <f t="shared" si="6"/>
        <v>1</v>
      </c>
      <c r="R13" s="10">
        <v>60</v>
      </c>
    </row>
    <row r="14" spans="1:18" x14ac:dyDescent="0.3">
      <c r="A14" s="2" t="s">
        <v>42</v>
      </c>
      <c r="B14" s="2">
        <v>226.6</v>
      </c>
      <c r="C14" s="3">
        <f t="shared" si="0"/>
        <v>8.3704003234937388E-2</v>
      </c>
      <c r="D14" s="2">
        <v>238.9</v>
      </c>
      <c r="E14" s="3">
        <f t="shared" si="1"/>
        <v>3.3966841892438357E-2</v>
      </c>
      <c r="F14" s="9">
        <v>247.3</v>
      </c>
      <c r="G14" s="3">
        <f t="shared" si="2"/>
        <v>0</v>
      </c>
      <c r="H14" s="4">
        <f t="shared" si="3"/>
        <v>247.3</v>
      </c>
      <c r="J14" s="3">
        <v>8.3704003234937388E-2</v>
      </c>
      <c r="K14" s="10">
        <f t="shared" si="4"/>
        <v>0</v>
      </c>
      <c r="L14" s="10">
        <v>60</v>
      </c>
      <c r="M14" s="3">
        <v>3.3966841892438357E-2</v>
      </c>
      <c r="N14" s="10">
        <f t="shared" si="5"/>
        <v>0</v>
      </c>
      <c r="O14" s="10">
        <v>60</v>
      </c>
      <c r="P14" s="3">
        <v>0</v>
      </c>
      <c r="Q14" s="10">
        <f t="shared" si="6"/>
        <v>1</v>
      </c>
      <c r="R14" s="10">
        <v>60</v>
      </c>
    </row>
    <row r="15" spans="1:18" x14ac:dyDescent="0.3">
      <c r="A15" s="2" t="s">
        <v>270</v>
      </c>
      <c r="B15" s="2">
        <v>131.80000000000001</v>
      </c>
      <c r="C15" s="3">
        <f t="shared" si="0"/>
        <v>0.10156782549420572</v>
      </c>
      <c r="D15" s="2">
        <v>141.69999999999999</v>
      </c>
      <c r="E15" s="3">
        <f t="shared" si="1"/>
        <v>3.4083162917518749E-2</v>
      </c>
      <c r="F15" s="9">
        <v>146.69999999999999</v>
      </c>
      <c r="G15" s="3">
        <f t="shared" si="2"/>
        <v>0</v>
      </c>
      <c r="H15" s="4">
        <f t="shared" si="3"/>
        <v>146.69999999999999</v>
      </c>
      <c r="J15" s="3">
        <v>0.10156782549420572</v>
      </c>
      <c r="K15" s="10">
        <f t="shared" si="4"/>
        <v>0</v>
      </c>
      <c r="L15" s="10">
        <v>60</v>
      </c>
      <c r="M15" s="3">
        <v>3.4083162917518749E-2</v>
      </c>
      <c r="N15" s="10">
        <f t="shared" si="5"/>
        <v>0</v>
      </c>
      <c r="O15" s="10">
        <v>60</v>
      </c>
      <c r="P15" s="3">
        <v>0</v>
      </c>
      <c r="Q15" s="10">
        <f t="shared" si="6"/>
        <v>1</v>
      </c>
      <c r="R15" s="10">
        <v>60</v>
      </c>
    </row>
    <row r="16" spans="1:18" x14ac:dyDescent="0.3">
      <c r="A16" s="2" t="s">
        <v>43</v>
      </c>
      <c r="B16" s="2">
        <v>440.8</v>
      </c>
      <c r="C16" s="3">
        <f t="shared" si="0"/>
        <v>8.2240266500104103E-2</v>
      </c>
      <c r="D16" s="2">
        <v>474.9</v>
      </c>
      <c r="E16" s="3">
        <f t="shared" si="1"/>
        <v>1.1242973141786454E-2</v>
      </c>
      <c r="F16" s="4">
        <v>480.3</v>
      </c>
      <c r="G16" s="3">
        <f t="shared" si="2"/>
        <v>0</v>
      </c>
      <c r="H16" s="4">
        <f t="shared" si="3"/>
        <v>480.3</v>
      </c>
      <c r="J16" s="3">
        <v>8.2240266500104103E-2</v>
      </c>
      <c r="K16" s="10">
        <f t="shared" si="4"/>
        <v>0</v>
      </c>
      <c r="L16" s="10">
        <v>60</v>
      </c>
      <c r="M16" s="3">
        <v>1.1242973141786454E-2</v>
      </c>
      <c r="N16" s="10">
        <f t="shared" si="5"/>
        <v>0</v>
      </c>
      <c r="O16" s="10">
        <v>60</v>
      </c>
      <c r="P16" s="3">
        <v>0</v>
      </c>
      <c r="Q16" s="10">
        <f t="shared" si="6"/>
        <v>1</v>
      </c>
      <c r="R16" s="10">
        <v>60</v>
      </c>
    </row>
    <row r="17" spans="1:18" x14ac:dyDescent="0.3">
      <c r="A17" s="2" t="s">
        <v>271</v>
      </c>
      <c r="B17" s="2">
        <v>290.8</v>
      </c>
      <c r="C17" s="3">
        <f t="shared" si="0"/>
        <v>7.6238881829733166E-2</v>
      </c>
      <c r="D17" s="2">
        <v>309.8</v>
      </c>
      <c r="E17" s="3">
        <f t="shared" si="1"/>
        <v>1.588310038119441E-2</v>
      </c>
      <c r="F17" s="4">
        <v>314.8</v>
      </c>
      <c r="G17" s="3">
        <f t="shared" si="2"/>
        <v>0</v>
      </c>
      <c r="H17" s="4">
        <f t="shared" si="3"/>
        <v>314.8</v>
      </c>
      <c r="J17" s="3">
        <v>7.6238881829733166E-2</v>
      </c>
      <c r="K17" s="10">
        <f t="shared" si="4"/>
        <v>0</v>
      </c>
      <c r="L17" s="10">
        <v>60</v>
      </c>
      <c r="M17" s="3">
        <v>1.588310038119441E-2</v>
      </c>
      <c r="N17" s="10">
        <f t="shared" si="5"/>
        <v>0</v>
      </c>
      <c r="O17" s="10">
        <v>60</v>
      </c>
      <c r="P17" s="3">
        <v>0</v>
      </c>
      <c r="Q17" s="10">
        <f t="shared" si="6"/>
        <v>1</v>
      </c>
      <c r="R17" s="10">
        <v>60</v>
      </c>
    </row>
    <row r="18" spans="1:18" x14ac:dyDescent="0.3">
      <c r="A18" s="2" t="s">
        <v>44</v>
      </c>
      <c r="B18" s="2">
        <v>13</v>
      </c>
      <c r="C18" s="3">
        <f t="shared" si="0"/>
        <v>0</v>
      </c>
      <c r="D18" s="4">
        <v>13</v>
      </c>
      <c r="E18" s="3">
        <f t="shared" si="1"/>
        <v>0</v>
      </c>
      <c r="F18" s="9">
        <v>13</v>
      </c>
      <c r="G18" s="3">
        <f t="shared" si="2"/>
        <v>0</v>
      </c>
      <c r="H18" s="4">
        <f t="shared" si="3"/>
        <v>13</v>
      </c>
      <c r="J18" s="3">
        <v>0</v>
      </c>
      <c r="K18" s="10">
        <f t="shared" si="4"/>
        <v>1</v>
      </c>
      <c r="L18" s="10">
        <v>60</v>
      </c>
      <c r="M18" s="3">
        <v>0</v>
      </c>
      <c r="N18" s="10">
        <f t="shared" si="5"/>
        <v>1</v>
      </c>
      <c r="O18" s="10">
        <v>60</v>
      </c>
      <c r="P18" s="3">
        <v>0</v>
      </c>
      <c r="Q18" s="10">
        <f t="shared" si="6"/>
        <v>1</v>
      </c>
      <c r="R18" s="10">
        <v>60</v>
      </c>
    </row>
    <row r="19" spans="1:18" x14ac:dyDescent="0.3">
      <c r="A19" s="2" t="s">
        <v>272</v>
      </c>
      <c r="B19" s="2">
        <v>9</v>
      </c>
      <c r="C19" s="3">
        <f t="shared" si="0"/>
        <v>0.1</v>
      </c>
      <c r="D19" s="4">
        <v>10</v>
      </c>
      <c r="E19" s="3">
        <f t="shared" si="1"/>
        <v>0</v>
      </c>
      <c r="F19" s="9">
        <v>10</v>
      </c>
      <c r="G19" s="3">
        <f t="shared" si="2"/>
        <v>0</v>
      </c>
      <c r="H19" s="4">
        <f t="shared" si="3"/>
        <v>10</v>
      </c>
      <c r="J19" s="3">
        <v>0.1</v>
      </c>
      <c r="K19" s="10">
        <f t="shared" si="4"/>
        <v>0</v>
      </c>
      <c r="L19" s="10">
        <v>60</v>
      </c>
      <c r="M19" s="3">
        <v>0</v>
      </c>
      <c r="N19" s="10">
        <f t="shared" si="5"/>
        <v>1</v>
      </c>
      <c r="O19" s="10">
        <v>60</v>
      </c>
      <c r="P19" s="3">
        <v>0</v>
      </c>
      <c r="Q19" s="10">
        <f t="shared" si="6"/>
        <v>1</v>
      </c>
      <c r="R19" s="10">
        <v>60</v>
      </c>
    </row>
    <row r="20" spans="1:18" x14ac:dyDescent="0.3">
      <c r="A20" s="2" t="s">
        <v>45</v>
      </c>
      <c r="B20" s="2">
        <v>18</v>
      </c>
      <c r="C20" s="3">
        <f t="shared" si="0"/>
        <v>0.1</v>
      </c>
      <c r="D20" s="2">
        <v>19</v>
      </c>
      <c r="E20" s="3">
        <f t="shared" si="1"/>
        <v>0.05</v>
      </c>
      <c r="F20" s="9">
        <v>20</v>
      </c>
      <c r="G20" s="3">
        <f t="shared" si="2"/>
        <v>0</v>
      </c>
      <c r="H20" s="4">
        <f t="shared" si="3"/>
        <v>20</v>
      </c>
      <c r="J20" s="3">
        <v>0.1</v>
      </c>
      <c r="K20" s="10">
        <f t="shared" si="4"/>
        <v>0</v>
      </c>
      <c r="L20" s="10">
        <v>60</v>
      </c>
      <c r="M20" s="3">
        <v>0.05</v>
      </c>
      <c r="N20" s="10">
        <f t="shared" si="5"/>
        <v>0</v>
      </c>
      <c r="O20" s="10">
        <v>60</v>
      </c>
      <c r="P20" s="3">
        <v>0</v>
      </c>
      <c r="Q20" s="10">
        <f t="shared" si="6"/>
        <v>1</v>
      </c>
      <c r="R20" s="10">
        <v>60</v>
      </c>
    </row>
    <row r="21" spans="1:18" x14ac:dyDescent="0.3">
      <c r="A21" s="2" t="s">
        <v>273</v>
      </c>
      <c r="B21" s="2">
        <v>15</v>
      </c>
      <c r="C21" s="3">
        <f t="shared" si="0"/>
        <v>6.25E-2</v>
      </c>
      <c r="D21" s="2">
        <v>15</v>
      </c>
      <c r="E21" s="3">
        <f t="shared" si="1"/>
        <v>6.25E-2</v>
      </c>
      <c r="F21" s="9">
        <v>16</v>
      </c>
      <c r="G21" s="3">
        <f t="shared" si="2"/>
        <v>0</v>
      </c>
      <c r="H21" s="4">
        <f t="shared" si="3"/>
        <v>16</v>
      </c>
      <c r="J21" s="3">
        <v>6.25E-2</v>
      </c>
      <c r="K21" s="10">
        <f t="shared" si="4"/>
        <v>0</v>
      </c>
      <c r="L21" s="10">
        <v>60</v>
      </c>
      <c r="M21" s="3">
        <v>6.25E-2</v>
      </c>
      <c r="N21" s="10">
        <f t="shared" si="5"/>
        <v>0</v>
      </c>
      <c r="O21" s="10">
        <v>60</v>
      </c>
      <c r="P21" s="3">
        <v>0</v>
      </c>
      <c r="Q21" s="10">
        <f t="shared" si="6"/>
        <v>1</v>
      </c>
      <c r="R21" s="10">
        <v>60</v>
      </c>
    </row>
    <row r="22" spans="1:18" x14ac:dyDescent="0.3">
      <c r="A22" s="2" t="s">
        <v>46</v>
      </c>
      <c r="B22" s="2">
        <v>26</v>
      </c>
      <c r="C22" s="3">
        <f t="shared" si="0"/>
        <v>0.10344827586206896</v>
      </c>
      <c r="D22" s="2">
        <v>28</v>
      </c>
      <c r="E22" s="3">
        <f t="shared" si="1"/>
        <v>3.4482758620689655E-2</v>
      </c>
      <c r="F22" s="9">
        <v>29</v>
      </c>
      <c r="G22" s="3">
        <f t="shared" si="2"/>
        <v>0</v>
      </c>
      <c r="H22" s="4">
        <f t="shared" si="3"/>
        <v>29</v>
      </c>
      <c r="J22" s="3">
        <v>0.10344827586206896</v>
      </c>
      <c r="K22" s="10">
        <f t="shared" si="4"/>
        <v>0</v>
      </c>
      <c r="L22" s="10">
        <v>60</v>
      </c>
      <c r="M22" s="3">
        <v>3.4482758620689655E-2</v>
      </c>
      <c r="N22" s="10">
        <f t="shared" si="5"/>
        <v>0</v>
      </c>
      <c r="O22" s="10">
        <v>60</v>
      </c>
      <c r="P22" s="3">
        <v>0</v>
      </c>
      <c r="Q22" s="10">
        <f t="shared" si="6"/>
        <v>1</v>
      </c>
      <c r="R22" s="10">
        <v>60</v>
      </c>
    </row>
    <row r="23" spans="1:18" x14ac:dyDescent="0.3">
      <c r="A23" s="2" t="s">
        <v>274</v>
      </c>
      <c r="B23" s="2">
        <v>20</v>
      </c>
      <c r="C23" s="3">
        <f t="shared" si="0"/>
        <v>9.0909090909090912E-2</v>
      </c>
      <c r="D23" s="2">
        <v>21</v>
      </c>
      <c r="E23" s="3">
        <f t="shared" si="1"/>
        <v>4.5454545454545456E-2</v>
      </c>
      <c r="F23" s="9">
        <v>22</v>
      </c>
      <c r="G23" s="3">
        <f t="shared" si="2"/>
        <v>0</v>
      </c>
      <c r="H23" s="4">
        <f t="shared" si="3"/>
        <v>22</v>
      </c>
      <c r="J23" s="3">
        <v>9.0909090909090912E-2</v>
      </c>
      <c r="K23" s="10">
        <f t="shared" si="4"/>
        <v>0</v>
      </c>
      <c r="L23" s="10">
        <v>60</v>
      </c>
      <c r="M23" s="3">
        <v>4.5454545454545456E-2</v>
      </c>
      <c r="N23" s="10">
        <f t="shared" si="5"/>
        <v>0</v>
      </c>
      <c r="O23" s="10">
        <v>60</v>
      </c>
      <c r="P23" s="3">
        <v>0</v>
      </c>
      <c r="Q23" s="10">
        <f t="shared" si="6"/>
        <v>1</v>
      </c>
      <c r="R23" s="10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A25F-8D30-4836-A3DB-4EDF2531ADAA}">
  <sheetPr filterMode="1"/>
  <dimension ref="A1:G23"/>
  <sheetViews>
    <sheetView workbookViewId="0">
      <selection activeCell="H30" sqref="H30"/>
    </sheetView>
  </sheetViews>
  <sheetFormatPr baseColWidth="10" defaultRowHeight="14.4" x14ac:dyDescent="0.3"/>
  <cols>
    <col min="1" max="1" width="20.109375" bestFit="1" customWidth="1"/>
  </cols>
  <sheetData>
    <row r="1" spans="1:6" x14ac:dyDescent="0.3">
      <c r="A1" s="2" t="s">
        <v>0</v>
      </c>
      <c r="B1" t="s">
        <v>357</v>
      </c>
      <c r="C1" t="s">
        <v>356</v>
      </c>
      <c r="D1" t="s">
        <v>358</v>
      </c>
      <c r="E1" t="s">
        <v>359</v>
      </c>
      <c r="F1" t="s">
        <v>360</v>
      </c>
    </row>
    <row r="2" spans="1:6" x14ac:dyDescent="0.3">
      <c r="A2" s="2" t="s">
        <v>36</v>
      </c>
      <c r="B2">
        <v>177.6</v>
      </c>
      <c r="C2">
        <v>177.6</v>
      </c>
      <c r="D2">
        <f>MAX(B2,C2)</f>
        <v>177.6</v>
      </c>
      <c r="E2" s="5">
        <f>(D2-B2)/D2</f>
        <v>0</v>
      </c>
      <c r="F2" s="5">
        <f>(D2-C2)/D2</f>
        <v>0</v>
      </c>
    </row>
    <row r="3" spans="1:6" x14ac:dyDescent="0.3">
      <c r="A3" s="2" t="s">
        <v>264</v>
      </c>
      <c r="B3">
        <v>167.3</v>
      </c>
      <c r="C3">
        <v>167.3</v>
      </c>
      <c r="D3">
        <f t="shared" ref="D3:D23" si="0">MAX(B3,C3)</f>
        <v>167.3</v>
      </c>
      <c r="E3" s="5">
        <f t="shared" ref="E3:E23" si="1">(D3-B3)/D3</f>
        <v>0</v>
      </c>
      <c r="F3" s="5">
        <f t="shared" ref="F3:F23" si="2">(D3-C3)/D3</f>
        <v>0</v>
      </c>
    </row>
    <row r="4" spans="1:6" hidden="1" x14ac:dyDescent="0.3">
      <c r="A4" s="2" t="s">
        <v>37</v>
      </c>
      <c r="B4">
        <v>200.8</v>
      </c>
      <c r="C4">
        <v>199.3</v>
      </c>
      <c r="D4">
        <f t="shared" si="0"/>
        <v>200.8</v>
      </c>
      <c r="E4" s="5">
        <f t="shared" si="1"/>
        <v>0</v>
      </c>
      <c r="F4" s="5">
        <f t="shared" si="2"/>
        <v>7.47011952191235E-3</v>
      </c>
    </row>
    <row r="5" spans="1:6" x14ac:dyDescent="0.3">
      <c r="A5" s="2" t="s">
        <v>265</v>
      </c>
      <c r="B5">
        <v>187.5</v>
      </c>
      <c r="C5">
        <v>187.5</v>
      </c>
      <c r="D5">
        <f t="shared" si="0"/>
        <v>187.5</v>
      </c>
      <c r="E5" s="5">
        <f t="shared" si="1"/>
        <v>0</v>
      </c>
      <c r="F5" s="5">
        <f t="shared" si="2"/>
        <v>0</v>
      </c>
    </row>
    <row r="6" spans="1:6" hidden="1" x14ac:dyDescent="0.3">
      <c r="A6" s="2" t="s">
        <v>38</v>
      </c>
      <c r="B6">
        <v>13.5</v>
      </c>
      <c r="C6">
        <v>12.5</v>
      </c>
      <c r="D6">
        <f t="shared" si="0"/>
        <v>13.5</v>
      </c>
      <c r="E6" s="5">
        <f t="shared" si="1"/>
        <v>0</v>
      </c>
      <c r="F6" s="5">
        <f t="shared" si="2"/>
        <v>7.407407407407407E-2</v>
      </c>
    </row>
    <row r="7" spans="1:6" hidden="1" x14ac:dyDescent="0.3">
      <c r="A7" s="2" t="s">
        <v>266</v>
      </c>
      <c r="B7">
        <v>12.3</v>
      </c>
      <c r="C7">
        <v>0</v>
      </c>
      <c r="D7">
        <f t="shared" si="0"/>
        <v>12.3</v>
      </c>
      <c r="E7" s="5">
        <f t="shared" si="1"/>
        <v>0</v>
      </c>
      <c r="F7" s="5">
        <f t="shared" si="2"/>
        <v>1</v>
      </c>
    </row>
    <row r="8" spans="1:6" x14ac:dyDescent="0.3">
      <c r="A8" s="2" t="s">
        <v>39</v>
      </c>
      <c r="B8">
        <v>10.3</v>
      </c>
      <c r="C8">
        <v>12.5</v>
      </c>
      <c r="D8">
        <f t="shared" si="0"/>
        <v>12.5</v>
      </c>
      <c r="E8" s="5">
        <f t="shared" si="1"/>
        <v>0.17599999999999993</v>
      </c>
      <c r="F8" s="5">
        <f t="shared" si="2"/>
        <v>0</v>
      </c>
    </row>
    <row r="9" spans="1:6" hidden="1" x14ac:dyDescent="0.3">
      <c r="A9" s="2" t="s">
        <v>267</v>
      </c>
      <c r="B9">
        <v>9.3000000000000007</v>
      </c>
      <c r="C9">
        <v>0</v>
      </c>
      <c r="D9">
        <f t="shared" si="0"/>
        <v>9.3000000000000007</v>
      </c>
      <c r="E9" s="5">
        <f t="shared" si="1"/>
        <v>0</v>
      </c>
      <c r="F9" s="5">
        <f t="shared" si="2"/>
        <v>1</v>
      </c>
    </row>
    <row r="10" spans="1:6" hidden="1" x14ac:dyDescent="0.3">
      <c r="A10" s="2" t="s">
        <v>40</v>
      </c>
      <c r="B10">
        <v>12.2</v>
      </c>
      <c r="C10">
        <v>10.199999999999999</v>
      </c>
      <c r="D10">
        <f t="shared" si="0"/>
        <v>12.2</v>
      </c>
      <c r="E10" s="5">
        <f t="shared" si="1"/>
        <v>0</v>
      </c>
      <c r="F10" s="5">
        <f t="shared" si="2"/>
        <v>0.16393442622950821</v>
      </c>
    </row>
    <row r="11" spans="1:6" hidden="1" x14ac:dyDescent="0.3">
      <c r="A11" s="2" t="s">
        <v>268</v>
      </c>
      <c r="B11">
        <v>11</v>
      </c>
      <c r="C11">
        <v>9</v>
      </c>
      <c r="D11">
        <f t="shared" si="0"/>
        <v>11</v>
      </c>
      <c r="E11" s="5">
        <f t="shared" si="1"/>
        <v>0</v>
      </c>
      <c r="F11" s="5">
        <f t="shared" si="2"/>
        <v>0.18181818181818182</v>
      </c>
    </row>
    <row r="12" spans="1:6" hidden="1" x14ac:dyDescent="0.3">
      <c r="A12" s="2" t="s">
        <v>41</v>
      </c>
      <c r="B12">
        <v>85.2</v>
      </c>
      <c r="C12">
        <v>0</v>
      </c>
      <c r="D12">
        <f t="shared" si="0"/>
        <v>85.2</v>
      </c>
      <c r="E12" s="5">
        <f t="shared" si="1"/>
        <v>0</v>
      </c>
      <c r="F12" s="5">
        <f t="shared" si="2"/>
        <v>1</v>
      </c>
    </row>
    <row r="13" spans="1:6" hidden="1" x14ac:dyDescent="0.3">
      <c r="A13" s="2" t="s">
        <v>269</v>
      </c>
      <c r="B13">
        <v>35.700000000000003</v>
      </c>
      <c r="C13">
        <v>0</v>
      </c>
      <c r="D13">
        <f t="shared" si="0"/>
        <v>35.700000000000003</v>
      </c>
      <c r="E13" s="5">
        <f t="shared" si="1"/>
        <v>0</v>
      </c>
      <c r="F13" s="5">
        <f t="shared" si="2"/>
        <v>1</v>
      </c>
    </row>
    <row r="14" spans="1:6" hidden="1" x14ac:dyDescent="0.3">
      <c r="A14" s="2" t="s">
        <v>42</v>
      </c>
      <c r="B14">
        <v>18.899999999999999</v>
      </c>
      <c r="C14">
        <v>0</v>
      </c>
      <c r="D14">
        <f t="shared" si="0"/>
        <v>18.899999999999999</v>
      </c>
      <c r="E14" s="5">
        <f t="shared" si="1"/>
        <v>0</v>
      </c>
      <c r="F14" s="5">
        <f t="shared" si="2"/>
        <v>1</v>
      </c>
    </row>
    <row r="15" spans="1:6" hidden="1" x14ac:dyDescent="0.3">
      <c r="A15" s="2" t="s">
        <v>270</v>
      </c>
      <c r="B15">
        <v>11.5</v>
      </c>
      <c r="C15">
        <v>0</v>
      </c>
      <c r="D15">
        <f t="shared" si="0"/>
        <v>11.5</v>
      </c>
      <c r="E15" s="5">
        <f t="shared" si="1"/>
        <v>0</v>
      </c>
      <c r="F15" s="5">
        <f t="shared" si="2"/>
        <v>1</v>
      </c>
    </row>
    <row r="16" spans="1:6" x14ac:dyDescent="0.3">
      <c r="A16" s="2" t="s">
        <v>43</v>
      </c>
      <c r="B16">
        <v>44.4</v>
      </c>
      <c r="C16">
        <v>501.9</v>
      </c>
      <c r="D16">
        <f t="shared" si="0"/>
        <v>501.9</v>
      </c>
      <c r="E16" s="5">
        <f t="shared" si="1"/>
        <v>0.91153616258218773</v>
      </c>
      <c r="F16" s="5">
        <f t="shared" si="2"/>
        <v>0</v>
      </c>
    </row>
    <row r="17" spans="1:7" hidden="1" x14ac:dyDescent="0.3">
      <c r="A17" s="2" t="s">
        <v>271</v>
      </c>
      <c r="B17">
        <v>21.8</v>
      </c>
      <c r="C17">
        <v>0</v>
      </c>
      <c r="D17">
        <f t="shared" si="0"/>
        <v>21.8</v>
      </c>
      <c r="E17" s="5">
        <f t="shared" si="1"/>
        <v>0</v>
      </c>
      <c r="F17" s="5">
        <f t="shared" si="2"/>
        <v>1</v>
      </c>
      <c r="G17" t="s">
        <v>347</v>
      </c>
    </row>
    <row r="18" spans="1:7" x14ac:dyDescent="0.3">
      <c r="A18" s="2" t="s">
        <v>44</v>
      </c>
      <c r="B18">
        <v>14</v>
      </c>
      <c r="C18">
        <v>14</v>
      </c>
      <c r="D18">
        <f t="shared" si="0"/>
        <v>14</v>
      </c>
      <c r="E18" s="5">
        <f t="shared" si="1"/>
        <v>0</v>
      </c>
      <c r="F18" s="5">
        <f t="shared" si="2"/>
        <v>0</v>
      </c>
    </row>
    <row r="19" spans="1:7" x14ac:dyDescent="0.3">
      <c r="A19" s="2" t="s">
        <v>272</v>
      </c>
      <c r="B19">
        <v>11</v>
      </c>
      <c r="C19">
        <v>11</v>
      </c>
      <c r="D19">
        <f t="shared" si="0"/>
        <v>11</v>
      </c>
      <c r="E19" s="5">
        <f t="shared" si="1"/>
        <v>0</v>
      </c>
      <c r="F19" s="5">
        <f t="shared" si="2"/>
        <v>0</v>
      </c>
    </row>
    <row r="20" spans="1:7" x14ac:dyDescent="0.3">
      <c r="A20" s="2" t="s">
        <v>45</v>
      </c>
      <c r="B20">
        <v>22</v>
      </c>
      <c r="C20">
        <v>22</v>
      </c>
      <c r="D20">
        <f t="shared" si="0"/>
        <v>22</v>
      </c>
      <c r="E20" s="5">
        <f t="shared" si="1"/>
        <v>0</v>
      </c>
      <c r="F20" s="5">
        <f t="shared" si="2"/>
        <v>0</v>
      </c>
    </row>
    <row r="21" spans="1:7" x14ac:dyDescent="0.3">
      <c r="A21" s="2" t="s">
        <v>273</v>
      </c>
      <c r="B21">
        <v>17</v>
      </c>
      <c r="C21">
        <v>17</v>
      </c>
      <c r="D21">
        <f t="shared" si="0"/>
        <v>17</v>
      </c>
      <c r="E21" s="5">
        <f t="shared" si="1"/>
        <v>0</v>
      </c>
      <c r="F21" s="5">
        <f t="shared" si="2"/>
        <v>0</v>
      </c>
    </row>
    <row r="22" spans="1:7" hidden="1" x14ac:dyDescent="0.3">
      <c r="A22" s="2" t="s">
        <v>46</v>
      </c>
      <c r="B22">
        <v>31</v>
      </c>
      <c r="C22">
        <v>26</v>
      </c>
      <c r="D22">
        <f t="shared" si="0"/>
        <v>31</v>
      </c>
      <c r="E22" s="5">
        <f t="shared" si="1"/>
        <v>0</v>
      </c>
      <c r="F22" s="5">
        <f t="shared" si="2"/>
        <v>0.16129032258064516</v>
      </c>
    </row>
    <row r="23" spans="1:7" hidden="1" x14ac:dyDescent="0.3">
      <c r="A23" s="2" t="s">
        <v>274</v>
      </c>
      <c r="B23">
        <v>24</v>
      </c>
      <c r="C23">
        <v>0</v>
      </c>
      <c r="D23">
        <f t="shared" si="0"/>
        <v>24</v>
      </c>
      <c r="E23" s="5">
        <f t="shared" si="1"/>
        <v>0</v>
      </c>
      <c r="F23" s="5">
        <f t="shared" si="2"/>
        <v>1</v>
      </c>
    </row>
  </sheetData>
  <autoFilter ref="A1:G23" xr:uid="{C214A25F-8D30-4836-A3DB-4EDF2531ADAA}">
    <filterColumn colId="5">
      <filters>
        <filter val="0,00%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D011-9D95-4A2C-941D-D956C6C99F2E}">
  <dimension ref="A1:I23"/>
  <sheetViews>
    <sheetView workbookViewId="0">
      <selection activeCell="C12" sqref="C12"/>
    </sheetView>
  </sheetViews>
  <sheetFormatPr baseColWidth="10" defaultRowHeight="14.4" x14ac:dyDescent="0.3"/>
  <cols>
    <col min="1" max="1" width="19.88671875" bestFit="1" customWidth="1"/>
    <col min="2" max="2" width="23.6640625" bestFit="1" customWidth="1"/>
    <col min="3" max="3" width="23" bestFit="1" customWidth="1"/>
    <col min="4" max="4" width="24" bestFit="1" customWidth="1"/>
    <col min="5" max="5" width="24" customWidth="1"/>
    <col min="6" max="6" width="12.33203125" bestFit="1" customWidth="1"/>
    <col min="7" max="7" width="14.6640625" customWidth="1"/>
  </cols>
  <sheetData>
    <row r="1" spans="1:9" x14ac:dyDescent="0.3">
      <c r="A1" s="14" t="s">
        <v>316</v>
      </c>
      <c r="B1" t="s">
        <v>363</v>
      </c>
      <c r="C1" s="14" t="s">
        <v>361</v>
      </c>
      <c r="D1" s="14" t="s">
        <v>362</v>
      </c>
      <c r="E1" s="14" t="s">
        <v>358</v>
      </c>
      <c r="F1" s="14" t="s">
        <v>317</v>
      </c>
      <c r="G1" s="14" t="s">
        <v>317</v>
      </c>
      <c r="H1" s="14" t="s">
        <v>317</v>
      </c>
    </row>
    <row r="2" spans="1:9" x14ac:dyDescent="0.3">
      <c r="A2" s="14" t="s">
        <v>36</v>
      </c>
      <c r="B2" s="14">
        <v>176.7</v>
      </c>
      <c r="C2" s="14">
        <v>176.7</v>
      </c>
      <c r="D2" s="14">
        <v>176.7</v>
      </c>
      <c r="E2" s="14">
        <f>MAX(B2:D2)</f>
        <v>176.7</v>
      </c>
      <c r="F2" s="15">
        <f>(E2-B2)/E2</f>
        <v>0</v>
      </c>
      <c r="G2" s="15">
        <f>(E2-C2)/E2</f>
        <v>0</v>
      </c>
      <c r="H2" s="15">
        <f>(E2-D2)/E2</f>
        <v>0</v>
      </c>
    </row>
    <row r="3" spans="1:9" x14ac:dyDescent="0.3">
      <c r="A3" s="14" t="s">
        <v>264</v>
      </c>
      <c r="B3" s="14">
        <v>166.6</v>
      </c>
      <c r="C3" s="14">
        <v>166.4</v>
      </c>
      <c r="D3" s="14">
        <v>167.3</v>
      </c>
      <c r="E3" s="14">
        <f t="shared" ref="E3:E23" si="0">MAX(B3:D3)</f>
        <v>167.3</v>
      </c>
      <c r="F3" s="15">
        <f t="shared" ref="F3:F23" si="1">(E3-B3)/E3</f>
        <v>4.1841004184101438E-3</v>
      </c>
      <c r="G3" s="15">
        <f t="shared" ref="G3:G23" si="2">(E3-C3)/E3</f>
        <v>5.3795576808129443E-3</v>
      </c>
      <c r="H3" s="15">
        <f t="shared" ref="H3:H23" si="3">(E3-D3)/E3</f>
        <v>0</v>
      </c>
    </row>
    <row r="4" spans="1:9" x14ac:dyDescent="0.3">
      <c r="A4" s="14" t="s">
        <v>37</v>
      </c>
      <c r="B4" s="14">
        <v>199.6</v>
      </c>
      <c r="C4" s="14">
        <v>199.2</v>
      </c>
      <c r="D4" s="14">
        <v>200.4</v>
      </c>
      <c r="E4" s="14">
        <f t="shared" si="0"/>
        <v>200.4</v>
      </c>
      <c r="F4" s="15">
        <f t="shared" si="1"/>
        <v>3.9920159680639292E-3</v>
      </c>
      <c r="G4" s="15">
        <f t="shared" si="2"/>
        <v>5.9880239520958929E-3</v>
      </c>
      <c r="H4" s="15">
        <f t="shared" si="3"/>
        <v>0</v>
      </c>
    </row>
    <row r="5" spans="1:9" x14ac:dyDescent="0.3">
      <c r="A5" s="14" t="s">
        <v>265</v>
      </c>
      <c r="B5" s="14">
        <v>185.6</v>
      </c>
      <c r="C5" s="14">
        <v>185.6</v>
      </c>
      <c r="D5" s="14">
        <v>187.4</v>
      </c>
      <c r="E5" s="14">
        <f t="shared" si="0"/>
        <v>187.4</v>
      </c>
      <c r="F5" s="15">
        <f t="shared" si="1"/>
        <v>9.6051227321238605E-3</v>
      </c>
      <c r="G5" s="15">
        <f t="shared" si="2"/>
        <v>9.6051227321238605E-3</v>
      </c>
      <c r="H5" s="15">
        <f t="shared" si="3"/>
        <v>0</v>
      </c>
    </row>
    <row r="6" spans="1:9" x14ac:dyDescent="0.3">
      <c r="A6" s="14" t="s">
        <v>38</v>
      </c>
      <c r="B6" s="14">
        <v>10.3</v>
      </c>
      <c r="C6" s="14">
        <v>10.3</v>
      </c>
      <c r="D6" s="14">
        <v>10.4</v>
      </c>
      <c r="E6" s="14">
        <f t="shared" si="0"/>
        <v>10.4</v>
      </c>
      <c r="F6" s="15">
        <f t="shared" si="1"/>
        <v>9.6153846153845812E-3</v>
      </c>
      <c r="G6" s="15">
        <f t="shared" si="2"/>
        <v>9.6153846153845812E-3</v>
      </c>
      <c r="H6" s="15">
        <f t="shared" si="3"/>
        <v>0</v>
      </c>
    </row>
    <row r="7" spans="1:9" x14ac:dyDescent="0.3">
      <c r="A7" s="14" t="s">
        <v>266</v>
      </c>
      <c r="B7" s="14">
        <v>9.3000000000000007</v>
      </c>
      <c r="C7" s="14">
        <v>9.1999999999999993</v>
      </c>
      <c r="D7" s="14">
        <v>9.3000000000000007</v>
      </c>
      <c r="E7" s="14">
        <f t="shared" si="0"/>
        <v>9.3000000000000007</v>
      </c>
      <c r="F7" s="15">
        <f t="shared" si="1"/>
        <v>0</v>
      </c>
      <c r="G7" s="15">
        <f t="shared" si="2"/>
        <v>1.0752688172043163E-2</v>
      </c>
      <c r="H7" s="15">
        <f t="shared" si="3"/>
        <v>0</v>
      </c>
    </row>
    <row r="8" spans="1:9" x14ac:dyDescent="0.3">
      <c r="A8" s="14" t="s">
        <v>39</v>
      </c>
      <c r="B8" s="14">
        <v>12.2</v>
      </c>
      <c r="C8" s="14">
        <v>12.1</v>
      </c>
      <c r="D8" s="14">
        <v>12.3</v>
      </c>
      <c r="E8" s="14">
        <f t="shared" si="0"/>
        <v>12.3</v>
      </c>
      <c r="F8" s="15">
        <f t="shared" si="1"/>
        <v>8.1300813008131235E-3</v>
      </c>
      <c r="G8" s="15">
        <f t="shared" si="2"/>
        <v>1.6260162601626101E-2</v>
      </c>
      <c r="H8" s="15">
        <f t="shared" si="3"/>
        <v>0</v>
      </c>
    </row>
    <row r="9" spans="1:9" x14ac:dyDescent="0.3">
      <c r="A9" s="14" t="s">
        <v>267</v>
      </c>
      <c r="B9" s="14">
        <v>11</v>
      </c>
      <c r="C9" s="14">
        <v>10.9</v>
      </c>
      <c r="D9" s="14">
        <v>11</v>
      </c>
      <c r="E9" s="14">
        <f t="shared" si="0"/>
        <v>11</v>
      </c>
      <c r="F9" s="15">
        <f t="shared" si="1"/>
        <v>0</v>
      </c>
      <c r="G9" s="15">
        <f t="shared" si="2"/>
        <v>9.0909090909090592E-3</v>
      </c>
      <c r="H9" s="15">
        <f t="shared" si="3"/>
        <v>0</v>
      </c>
    </row>
    <row r="10" spans="1:9" x14ac:dyDescent="0.3">
      <c r="A10" s="14" t="s">
        <v>40</v>
      </c>
      <c r="B10" s="14">
        <v>13.8</v>
      </c>
      <c r="C10" s="14">
        <v>13.7</v>
      </c>
      <c r="D10" s="14">
        <v>13.7</v>
      </c>
      <c r="E10" s="14">
        <f t="shared" si="0"/>
        <v>13.8</v>
      </c>
      <c r="F10" s="15">
        <f t="shared" si="1"/>
        <v>0</v>
      </c>
      <c r="G10" s="15">
        <f t="shared" si="2"/>
        <v>7.2463768115943053E-3</v>
      </c>
      <c r="H10" s="15">
        <f t="shared" si="3"/>
        <v>7.2463768115943053E-3</v>
      </c>
    </row>
    <row r="11" spans="1:9" x14ac:dyDescent="0.3">
      <c r="A11" s="14" t="s">
        <v>268</v>
      </c>
      <c r="B11" s="14">
        <v>12.4</v>
      </c>
      <c r="C11" s="14">
        <v>12.4</v>
      </c>
      <c r="D11" s="14">
        <v>12.5</v>
      </c>
      <c r="E11" s="14">
        <f t="shared" si="0"/>
        <v>12.5</v>
      </c>
      <c r="F11" s="15">
        <f t="shared" si="1"/>
        <v>7.9999999999999724E-3</v>
      </c>
      <c r="G11" s="15">
        <f t="shared" si="2"/>
        <v>7.9999999999999724E-3</v>
      </c>
      <c r="H11" s="15">
        <f t="shared" si="3"/>
        <v>0</v>
      </c>
    </row>
    <row r="12" spans="1:9" x14ac:dyDescent="0.3">
      <c r="A12" s="14" t="s">
        <v>41</v>
      </c>
      <c r="B12" s="14">
        <v>82.3</v>
      </c>
      <c r="C12" s="14">
        <v>82.9</v>
      </c>
      <c r="D12" s="14">
        <v>85.4</v>
      </c>
      <c r="E12" s="14">
        <f t="shared" si="0"/>
        <v>85.4</v>
      </c>
      <c r="F12" s="15">
        <f t="shared" si="1"/>
        <v>3.6299765807962625E-2</v>
      </c>
      <c r="G12" s="15">
        <f t="shared" si="2"/>
        <v>2.9274004683840747E-2</v>
      </c>
      <c r="H12" s="15">
        <f t="shared" si="3"/>
        <v>0</v>
      </c>
    </row>
    <row r="13" spans="1:9" x14ac:dyDescent="0.3">
      <c r="A13" s="14" t="s">
        <v>269</v>
      </c>
      <c r="B13" s="14">
        <v>48.1</v>
      </c>
      <c r="C13" s="14">
        <v>47.9</v>
      </c>
      <c r="D13" s="14">
        <v>49.7</v>
      </c>
      <c r="E13" s="14">
        <f t="shared" si="0"/>
        <v>49.7</v>
      </c>
      <c r="F13" s="15">
        <f t="shared" si="1"/>
        <v>3.2193158953722358E-2</v>
      </c>
      <c r="G13" s="15">
        <f t="shared" si="2"/>
        <v>3.621730382293771E-2</v>
      </c>
      <c r="H13" s="15">
        <f t="shared" si="3"/>
        <v>0</v>
      </c>
    </row>
    <row r="14" spans="1:9" x14ac:dyDescent="0.3">
      <c r="A14" s="14" t="s">
        <v>42</v>
      </c>
      <c r="B14" s="14">
        <v>247.3</v>
      </c>
      <c r="C14" s="14">
        <v>247.3</v>
      </c>
      <c r="D14" s="14">
        <v>250.3</v>
      </c>
      <c r="E14" s="14">
        <f t="shared" si="0"/>
        <v>250.3</v>
      </c>
      <c r="F14" s="15">
        <f t="shared" si="1"/>
        <v>1.1985617259288853E-2</v>
      </c>
      <c r="G14" s="15">
        <f t="shared" si="2"/>
        <v>1.1985617259288853E-2</v>
      </c>
      <c r="H14" s="15">
        <f t="shared" si="3"/>
        <v>0</v>
      </c>
    </row>
    <row r="15" spans="1:9" x14ac:dyDescent="0.3">
      <c r="A15" s="14" t="s">
        <v>270</v>
      </c>
      <c r="B15" s="14">
        <v>146.69999999999999</v>
      </c>
      <c r="C15" s="14">
        <v>146.69999999999999</v>
      </c>
      <c r="D15" s="14">
        <v>148.80000000000001</v>
      </c>
      <c r="E15" s="14">
        <f t="shared" si="0"/>
        <v>148.80000000000001</v>
      </c>
      <c r="F15" s="15">
        <f t="shared" si="1"/>
        <v>1.4112903225806604E-2</v>
      </c>
      <c r="G15" s="15">
        <f t="shared" si="2"/>
        <v>1.4112903225806604E-2</v>
      </c>
      <c r="H15" s="15">
        <f t="shared" si="3"/>
        <v>0</v>
      </c>
      <c r="I15" s="14"/>
    </row>
    <row r="16" spans="1:9" x14ac:dyDescent="0.3">
      <c r="A16" s="14" t="s">
        <v>43</v>
      </c>
      <c r="B16" s="14">
        <v>473.8</v>
      </c>
      <c r="C16" s="14">
        <v>473.8</v>
      </c>
      <c r="D16" s="14">
        <v>482.6</v>
      </c>
      <c r="E16" s="14">
        <f t="shared" si="0"/>
        <v>482.6</v>
      </c>
      <c r="F16" s="15">
        <f t="shared" si="1"/>
        <v>1.8234562784915066E-2</v>
      </c>
      <c r="G16" s="15">
        <f t="shared" si="2"/>
        <v>1.8234562784915066E-2</v>
      </c>
      <c r="H16" s="15">
        <f t="shared" si="3"/>
        <v>0</v>
      </c>
      <c r="I16" s="14"/>
    </row>
    <row r="17" spans="1:8" x14ac:dyDescent="0.3">
      <c r="A17" s="14" t="s">
        <v>271</v>
      </c>
      <c r="B17" s="14">
        <v>314.8</v>
      </c>
      <c r="C17" s="14">
        <v>317.89999999999998</v>
      </c>
      <c r="D17" s="14">
        <v>318.3</v>
      </c>
      <c r="E17" s="14">
        <f t="shared" si="0"/>
        <v>318.3</v>
      </c>
      <c r="F17" s="15">
        <f t="shared" si="1"/>
        <v>1.0995915802701853E-2</v>
      </c>
      <c r="G17" s="15">
        <f t="shared" si="2"/>
        <v>1.2566760917374618E-3</v>
      </c>
      <c r="H17" s="15">
        <f t="shared" si="3"/>
        <v>0</v>
      </c>
    </row>
    <row r="18" spans="1:8" x14ac:dyDescent="0.3">
      <c r="A18" s="14" t="s">
        <v>44</v>
      </c>
      <c r="B18" s="14">
        <v>13</v>
      </c>
      <c r="C18" s="14">
        <v>13</v>
      </c>
      <c r="D18" s="14">
        <v>14</v>
      </c>
      <c r="E18" s="14">
        <f t="shared" si="0"/>
        <v>14</v>
      </c>
      <c r="F18" s="15">
        <f t="shared" si="1"/>
        <v>7.1428571428571425E-2</v>
      </c>
      <c r="G18" s="15">
        <f t="shared" si="2"/>
        <v>7.1428571428571425E-2</v>
      </c>
      <c r="H18" s="15">
        <f t="shared" si="3"/>
        <v>0</v>
      </c>
    </row>
    <row r="19" spans="1:8" x14ac:dyDescent="0.3">
      <c r="A19" s="14" t="s">
        <v>272</v>
      </c>
      <c r="B19" s="14">
        <v>10</v>
      </c>
      <c r="C19" s="14">
        <v>10</v>
      </c>
      <c r="D19" s="14">
        <v>11</v>
      </c>
      <c r="E19" s="14">
        <f t="shared" si="0"/>
        <v>11</v>
      </c>
      <c r="F19" s="15">
        <f t="shared" si="1"/>
        <v>9.0909090909090912E-2</v>
      </c>
      <c r="G19" s="15">
        <f t="shared" si="2"/>
        <v>9.0909090909090912E-2</v>
      </c>
      <c r="H19" s="15">
        <f t="shared" si="3"/>
        <v>0</v>
      </c>
    </row>
    <row r="20" spans="1:8" x14ac:dyDescent="0.3">
      <c r="A20" s="14" t="s">
        <v>45</v>
      </c>
      <c r="B20" s="14">
        <v>21</v>
      </c>
      <c r="C20" s="14">
        <v>21</v>
      </c>
      <c r="D20" s="14">
        <v>21</v>
      </c>
      <c r="E20" s="14">
        <f t="shared" si="0"/>
        <v>21</v>
      </c>
      <c r="F20" s="15">
        <f t="shared" si="1"/>
        <v>0</v>
      </c>
      <c r="G20" s="15">
        <f t="shared" si="2"/>
        <v>0</v>
      </c>
      <c r="H20" s="15">
        <f t="shared" si="3"/>
        <v>0</v>
      </c>
    </row>
    <row r="21" spans="1:8" x14ac:dyDescent="0.3">
      <c r="A21" s="14" t="s">
        <v>273</v>
      </c>
      <c r="B21" s="14">
        <v>17</v>
      </c>
      <c r="C21" s="14">
        <v>16</v>
      </c>
      <c r="D21" s="14">
        <v>17</v>
      </c>
      <c r="E21" s="14">
        <f t="shared" si="0"/>
        <v>17</v>
      </c>
      <c r="F21" s="15">
        <f t="shared" si="1"/>
        <v>0</v>
      </c>
      <c r="G21" s="15">
        <f t="shared" si="2"/>
        <v>5.8823529411764705E-2</v>
      </c>
      <c r="H21" s="15">
        <f t="shared" si="3"/>
        <v>0</v>
      </c>
    </row>
    <row r="22" spans="1:8" x14ac:dyDescent="0.3">
      <c r="A22" s="14" t="s">
        <v>46</v>
      </c>
      <c r="B22" s="14">
        <v>30</v>
      </c>
      <c r="C22" s="14">
        <v>30</v>
      </c>
      <c r="D22" s="14">
        <v>31</v>
      </c>
      <c r="E22" s="14">
        <f t="shared" si="0"/>
        <v>31</v>
      </c>
      <c r="F22" s="15">
        <f t="shared" si="1"/>
        <v>3.2258064516129031E-2</v>
      </c>
      <c r="G22" s="15">
        <f t="shared" si="2"/>
        <v>3.2258064516129031E-2</v>
      </c>
      <c r="H22" s="15">
        <f t="shared" si="3"/>
        <v>0</v>
      </c>
    </row>
    <row r="23" spans="1:8" x14ac:dyDescent="0.3">
      <c r="A23" s="14" t="s">
        <v>274</v>
      </c>
      <c r="B23" s="14">
        <v>24</v>
      </c>
      <c r="C23" s="16">
        <v>24</v>
      </c>
      <c r="D23" s="14">
        <v>24</v>
      </c>
      <c r="E23" s="14">
        <f t="shared" si="0"/>
        <v>24</v>
      </c>
      <c r="F23" s="15">
        <f t="shared" si="1"/>
        <v>0</v>
      </c>
      <c r="G23" s="15">
        <f t="shared" si="2"/>
        <v>0</v>
      </c>
      <c r="H23" s="15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F4C6-078B-4438-BC3D-9F8A4CCCCD66}">
  <dimension ref="A1:L24"/>
  <sheetViews>
    <sheetView workbookViewId="0">
      <selection sqref="A1:A1048576"/>
    </sheetView>
  </sheetViews>
  <sheetFormatPr baseColWidth="10" defaultRowHeight="14.4" x14ac:dyDescent="0.3"/>
  <cols>
    <col min="1" max="1" width="20.109375" bestFit="1" customWidth="1"/>
    <col min="6" max="6" width="16" customWidth="1"/>
  </cols>
  <sheetData>
    <row r="1" spans="1:12" x14ac:dyDescent="0.3">
      <c r="A1" s="2" t="s">
        <v>0</v>
      </c>
      <c r="B1" s="2" t="s">
        <v>337</v>
      </c>
      <c r="C1" s="2" t="s">
        <v>278</v>
      </c>
      <c r="D1" s="2" t="s">
        <v>338</v>
      </c>
      <c r="E1" s="2" t="s">
        <v>278</v>
      </c>
      <c r="F1" s="2" t="s">
        <v>339</v>
      </c>
      <c r="G1" s="2" t="s">
        <v>278</v>
      </c>
      <c r="H1" s="2" t="s">
        <v>275</v>
      </c>
    </row>
    <row r="2" spans="1:12" x14ac:dyDescent="0.3">
      <c r="A2" s="2" t="s">
        <v>36</v>
      </c>
      <c r="B2" s="4">
        <v>176.7</v>
      </c>
      <c r="C2" s="18">
        <f t="shared" ref="C2:C23" si="0">(H2-B2)/H2</f>
        <v>0</v>
      </c>
      <c r="D2" s="4">
        <v>176.7</v>
      </c>
      <c r="E2" s="18">
        <f>(H2-D2)/H2</f>
        <v>0</v>
      </c>
      <c r="F2" s="4">
        <v>176.7</v>
      </c>
      <c r="G2" s="18">
        <f t="shared" ref="G2:G23" si="1">(H2-F2)/H2</f>
        <v>0</v>
      </c>
      <c r="H2" s="2">
        <f t="shared" ref="H2:H23" si="2">MAX(B2,D2,F2)</f>
        <v>176.7</v>
      </c>
      <c r="J2">
        <v>1</v>
      </c>
      <c r="K2">
        <v>1</v>
      </c>
      <c r="L2">
        <v>1</v>
      </c>
    </row>
    <row r="3" spans="1:12" x14ac:dyDescent="0.3">
      <c r="A3" s="2" t="s">
        <v>264</v>
      </c>
      <c r="B3" s="1">
        <v>166.4</v>
      </c>
      <c r="C3" s="18">
        <f t="shared" si="0"/>
        <v>5.3795576808129443E-3</v>
      </c>
      <c r="D3" s="1">
        <v>166.4</v>
      </c>
      <c r="E3" s="18">
        <f t="shared" ref="E3:E23" si="3">(H3-D3)/H3</f>
        <v>5.3795576808129443E-3</v>
      </c>
      <c r="F3" s="9">
        <v>167.3</v>
      </c>
      <c r="G3" s="18">
        <f t="shared" si="1"/>
        <v>0</v>
      </c>
      <c r="H3" s="2">
        <f t="shared" si="2"/>
        <v>167.3</v>
      </c>
      <c r="J3">
        <v>0</v>
      </c>
      <c r="K3">
        <v>0</v>
      </c>
      <c r="L3">
        <v>1</v>
      </c>
    </row>
    <row r="4" spans="1:12" x14ac:dyDescent="0.3">
      <c r="A4" s="2" t="s">
        <v>37</v>
      </c>
      <c r="B4" s="1">
        <v>198.8</v>
      </c>
      <c r="C4" s="18">
        <f t="shared" si="0"/>
        <v>7.9840319361277161E-3</v>
      </c>
      <c r="D4" s="1">
        <v>198.8</v>
      </c>
      <c r="E4" s="18">
        <f t="shared" si="3"/>
        <v>7.9840319361277161E-3</v>
      </c>
      <c r="F4" s="9">
        <v>200.4</v>
      </c>
      <c r="G4" s="18">
        <f t="shared" si="1"/>
        <v>0</v>
      </c>
      <c r="H4" s="2">
        <f t="shared" si="2"/>
        <v>200.4</v>
      </c>
      <c r="J4">
        <v>0</v>
      </c>
      <c r="K4">
        <v>0</v>
      </c>
      <c r="L4">
        <v>1</v>
      </c>
    </row>
    <row r="5" spans="1:12" x14ac:dyDescent="0.3">
      <c r="A5" s="2" t="s">
        <v>265</v>
      </c>
      <c r="B5" s="1">
        <v>185.2</v>
      </c>
      <c r="C5" s="18">
        <f t="shared" si="0"/>
        <v>1.1739594450373623E-2</v>
      </c>
      <c r="D5" s="2">
        <v>185.2</v>
      </c>
      <c r="E5" s="18">
        <f t="shared" si="3"/>
        <v>1.1739594450373623E-2</v>
      </c>
      <c r="F5" s="9">
        <v>187.4</v>
      </c>
      <c r="G5" s="18">
        <f t="shared" si="1"/>
        <v>0</v>
      </c>
      <c r="H5" s="2">
        <f t="shared" si="2"/>
        <v>187.4</v>
      </c>
      <c r="J5">
        <v>0</v>
      </c>
      <c r="K5">
        <v>0</v>
      </c>
      <c r="L5">
        <v>1</v>
      </c>
    </row>
    <row r="6" spans="1:12" x14ac:dyDescent="0.3">
      <c r="A6" s="2" t="s">
        <v>38</v>
      </c>
      <c r="B6" s="1">
        <v>10.1</v>
      </c>
      <c r="C6" s="18">
        <f t="shared" si="0"/>
        <v>2.8846153846153914E-2</v>
      </c>
      <c r="D6" s="2">
        <v>10.1</v>
      </c>
      <c r="E6" s="18">
        <f t="shared" si="3"/>
        <v>2.8846153846153914E-2</v>
      </c>
      <c r="F6" s="9">
        <v>10.4</v>
      </c>
      <c r="G6" s="18">
        <f t="shared" si="1"/>
        <v>0</v>
      </c>
      <c r="H6" s="2">
        <f t="shared" si="2"/>
        <v>10.4</v>
      </c>
    </row>
    <row r="7" spans="1:12" x14ac:dyDescent="0.3">
      <c r="A7" s="2" t="s">
        <v>266</v>
      </c>
      <c r="B7" s="1">
        <v>9.1</v>
      </c>
      <c r="C7" s="18">
        <f t="shared" si="0"/>
        <v>2.1505376344086134E-2</v>
      </c>
      <c r="D7" s="2">
        <v>9.1</v>
      </c>
      <c r="E7" s="18">
        <f t="shared" si="3"/>
        <v>2.1505376344086134E-2</v>
      </c>
      <c r="F7" s="9">
        <v>9.3000000000000007</v>
      </c>
      <c r="G7" s="18">
        <f t="shared" si="1"/>
        <v>0</v>
      </c>
      <c r="H7" s="2">
        <f t="shared" si="2"/>
        <v>9.3000000000000007</v>
      </c>
    </row>
    <row r="8" spans="1:12" x14ac:dyDescent="0.3">
      <c r="A8" s="2" t="s">
        <v>39</v>
      </c>
      <c r="B8" s="1">
        <v>11.9</v>
      </c>
      <c r="C8" s="18">
        <f t="shared" si="0"/>
        <v>3.2520325203252057E-2</v>
      </c>
      <c r="D8" s="2">
        <v>12</v>
      </c>
      <c r="E8" s="18">
        <f t="shared" si="3"/>
        <v>2.4390243902439081E-2</v>
      </c>
      <c r="F8" s="9">
        <v>12.3</v>
      </c>
      <c r="G8" s="18">
        <f t="shared" si="1"/>
        <v>0</v>
      </c>
      <c r="H8" s="2">
        <f t="shared" si="2"/>
        <v>12.3</v>
      </c>
    </row>
    <row r="9" spans="1:12" x14ac:dyDescent="0.3">
      <c r="A9" s="2" t="s">
        <v>267</v>
      </c>
      <c r="B9" s="1">
        <v>10.9</v>
      </c>
      <c r="C9" s="18">
        <f t="shared" si="0"/>
        <v>9.0909090909090592E-3</v>
      </c>
      <c r="D9" s="2">
        <v>10.9</v>
      </c>
      <c r="E9" s="18">
        <f t="shared" si="3"/>
        <v>9.0909090909090592E-3</v>
      </c>
      <c r="F9" s="9">
        <v>11</v>
      </c>
      <c r="G9" s="18">
        <f t="shared" si="1"/>
        <v>0</v>
      </c>
      <c r="H9" s="2">
        <f t="shared" si="2"/>
        <v>11</v>
      </c>
    </row>
    <row r="10" spans="1:12" x14ac:dyDescent="0.3">
      <c r="A10" s="2" t="s">
        <v>40</v>
      </c>
      <c r="B10" s="1">
        <v>13.6</v>
      </c>
      <c r="C10" s="18">
        <f t="shared" si="0"/>
        <v>7.2992700729926753E-3</v>
      </c>
      <c r="D10" s="2">
        <v>13.6</v>
      </c>
      <c r="E10" s="18">
        <f t="shared" si="3"/>
        <v>7.2992700729926753E-3</v>
      </c>
      <c r="F10" s="9">
        <v>13.7</v>
      </c>
      <c r="G10" s="18">
        <f t="shared" si="1"/>
        <v>0</v>
      </c>
      <c r="H10" s="2">
        <f t="shared" si="2"/>
        <v>13.7</v>
      </c>
    </row>
    <row r="11" spans="1:12" x14ac:dyDescent="0.3">
      <c r="A11" s="2" t="s">
        <v>268</v>
      </c>
      <c r="B11" s="1">
        <v>12.3</v>
      </c>
      <c r="C11" s="18">
        <f t="shared" si="0"/>
        <v>1.5999999999999945E-2</v>
      </c>
      <c r="D11" s="2">
        <v>12.3</v>
      </c>
      <c r="E11" s="18">
        <f t="shared" si="3"/>
        <v>1.5999999999999945E-2</v>
      </c>
      <c r="F11" s="9">
        <v>12.5</v>
      </c>
      <c r="G11" s="18">
        <f t="shared" si="1"/>
        <v>0</v>
      </c>
      <c r="H11" s="2">
        <f t="shared" si="2"/>
        <v>12.5</v>
      </c>
    </row>
    <row r="12" spans="1:12" x14ac:dyDescent="0.3">
      <c r="A12" s="2" t="s">
        <v>41</v>
      </c>
      <c r="B12" s="1">
        <v>82.3</v>
      </c>
      <c r="C12" s="18">
        <f t="shared" si="0"/>
        <v>3.6299765807962625E-2</v>
      </c>
      <c r="D12" s="2">
        <v>83.8</v>
      </c>
      <c r="E12" s="18">
        <f t="shared" si="3"/>
        <v>1.8735362997658177E-2</v>
      </c>
      <c r="F12" s="9">
        <v>85.4</v>
      </c>
      <c r="G12" s="18">
        <f t="shared" si="1"/>
        <v>0</v>
      </c>
      <c r="H12" s="2">
        <f t="shared" si="2"/>
        <v>85.4</v>
      </c>
    </row>
    <row r="13" spans="1:12" x14ac:dyDescent="0.3">
      <c r="A13" s="2" t="s">
        <v>269</v>
      </c>
      <c r="B13" s="1">
        <v>47.9</v>
      </c>
      <c r="C13" s="18">
        <f t="shared" si="0"/>
        <v>3.621730382293771E-2</v>
      </c>
      <c r="D13" s="2">
        <v>47.9</v>
      </c>
      <c r="E13" s="18">
        <f t="shared" si="3"/>
        <v>3.621730382293771E-2</v>
      </c>
      <c r="F13" s="9">
        <v>49.7</v>
      </c>
      <c r="G13" s="18">
        <f t="shared" si="1"/>
        <v>0</v>
      </c>
      <c r="H13" s="2">
        <f t="shared" si="2"/>
        <v>49.7</v>
      </c>
    </row>
    <row r="14" spans="1:12" x14ac:dyDescent="0.3">
      <c r="A14" s="2" t="s">
        <v>42</v>
      </c>
      <c r="B14" s="1">
        <v>247.3</v>
      </c>
      <c r="C14" s="18">
        <f t="shared" si="0"/>
        <v>1.1985617259288853E-2</v>
      </c>
      <c r="D14" s="2">
        <v>247.3</v>
      </c>
      <c r="E14" s="18">
        <f t="shared" si="3"/>
        <v>1.1985617259288853E-2</v>
      </c>
      <c r="F14" s="9">
        <v>250.3</v>
      </c>
      <c r="G14" s="18">
        <f t="shared" si="1"/>
        <v>0</v>
      </c>
      <c r="H14" s="2">
        <f t="shared" si="2"/>
        <v>250.3</v>
      </c>
    </row>
    <row r="15" spans="1:12" x14ac:dyDescent="0.3">
      <c r="A15" s="2" t="s">
        <v>270</v>
      </c>
      <c r="B15" s="1">
        <v>146.69999999999999</v>
      </c>
      <c r="C15" s="18">
        <f t="shared" si="0"/>
        <v>1.4112903225806604E-2</v>
      </c>
      <c r="D15" s="2">
        <v>147.4</v>
      </c>
      <c r="E15" s="18">
        <f t="shared" si="3"/>
        <v>9.4086021505376712E-3</v>
      </c>
      <c r="F15" s="9">
        <v>148.80000000000001</v>
      </c>
      <c r="G15" s="18">
        <f t="shared" si="1"/>
        <v>0</v>
      </c>
      <c r="H15" s="2">
        <f t="shared" si="2"/>
        <v>148.80000000000001</v>
      </c>
    </row>
    <row r="16" spans="1:12" x14ac:dyDescent="0.3">
      <c r="A16" s="2" t="s">
        <v>43</v>
      </c>
      <c r="B16" s="2">
        <v>480.3</v>
      </c>
      <c r="C16" s="18">
        <f t="shared" si="0"/>
        <v>8.0545229244113527E-3</v>
      </c>
      <c r="D16" s="4">
        <v>484.2</v>
      </c>
      <c r="E16" s="18">
        <f t="shared" si="3"/>
        <v>0</v>
      </c>
      <c r="F16" s="2">
        <v>482.6</v>
      </c>
      <c r="G16" s="18">
        <f t="shared" si="1"/>
        <v>3.3044196612969142E-3</v>
      </c>
      <c r="H16" s="2">
        <f t="shared" si="2"/>
        <v>484.2</v>
      </c>
    </row>
    <row r="17" spans="1:8" x14ac:dyDescent="0.3">
      <c r="A17" s="2" t="s">
        <v>271</v>
      </c>
      <c r="B17" s="2">
        <v>314.8</v>
      </c>
      <c r="C17" s="18">
        <f t="shared" si="0"/>
        <v>1.0995915802701853E-2</v>
      </c>
      <c r="D17" s="2">
        <v>315.60000000000002</v>
      </c>
      <c r="E17" s="18">
        <f t="shared" si="3"/>
        <v>8.4825636192271073E-3</v>
      </c>
      <c r="F17" s="4">
        <v>318.3</v>
      </c>
      <c r="G17" s="18">
        <f t="shared" si="1"/>
        <v>0</v>
      </c>
      <c r="H17" s="2">
        <f t="shared" si="2"/>
        <v>318.3</v>
      </c>
    </row>
    <row r="18" spans="1:8" x14ac:dyDescent="0.3">
      <c r="A18" s="2" t="s">
        <v>44</v>
      </c>
      <c r="B18" s="1">
        <v>13</v>
      </c>
      <c r="C18" s="18">
        <f t="shared" si="0"/>
        <v>7.1428571428571425E-2</v>
      </c>
      <c r="D18" s="2">
        <v>13</v>
      </c>
      <c r="E18" s="18">
        <f t="shared" si="3"/>
        <v>7.1428571428571425E-2</v>
      </c>
      <c r="F18" s="9">
        <v>14</v>
      </c>
      <c r="G18" s="18">
        <f t="shared" si="1"/>
        <v>0</v>
      </c>
      <c r="H18" s="2">
        <f t="shared" si="2"/>
        <v>14</v>
      </c>
    </row>
    <row r="19" spans="1:8" x14ac:dyDescent="0.3">
      <c r="A19" s="2" t="s">
        <v>272</v>
      </c>
      <c r="B19" s="1">
        <v>10</v>
      </c>
      <c r="C19" s="18">
        <f t="shared" si="0"/>
        <v>9.0909090909090912E-2</v>
      </c>
      <c r="D19" s="2">
        <v>10</v>
      </c>
      <c r="E19" s="18">
        <f t="shared" si="3"/>
        <v>9.0909090909090912E-2</v>
      </c>
      <c r="F19" s="9">
        <v>11</v>
      </c>
      <c r="G19" s="18">
        <f t="shared" si="1"/>
        <v>0</v>
      </c>
      <c r="H19" s="2">
        <f t="shared" si="2"/>
        <v>11</v>
      </c>
    </row>
    <row r="20" spans="1:8" x14ac:dyDescent="0.3">
      <c r="A20" s="2" t="s">
        <v>45</v>
      </c>
      <c r="B20" s="1">
        <v>20</v>
      </c>
      <c r="C20" s="18">
        <f t="shared" si="0"/>
        <v>4.7619047619047616E-2</v>
      </c>
      <c r="D20" s="2">
        <v>20</v>
      </c>
      <c r="E20" s="18">
        <f t="shared" si="3"/>
        <v>4.7619047619047616E-2</v>
      </c>
      <c r="F20" s="9">
        <v>21</v>
      </c>
      <c r="G20" s="18">
        <f t="shared" si="1"/>
        <v>0</v>
      </c>
      <c r="H20" s="2">
        <f t="shared" si="2"/>
        <v>21</v>
      </c>
    </row>
    <row r="21" spans="1:8" x14ac:dyDescent="0.3">
      <c r="A21" s="2" t="s">
        <v>273</v>
      </c>
      <c r="B21" s="1">
        <v>16</v>
      </c>
      <c r="C21" s="18">
        <f t="shared" si="0"/>
        <v>5.8823529411764705E-2</v>
      </c>
      <c r="D21" s="2">
        <v>16</v>
      </c>
      <c r="E21" s="18">
        <f t="shared" si="3"/>
        <v>5.8823529411764705E-2</v>
      </c>
      <c r="F21" s="9">
        <v>17</v>
      </c>
      <c r="G21" s="18">
        <f t="shared" si="1"/>
        <v>0</v>
      </c>
      <c r="H21" s="2">
        <f t="shared" si="2"/>
        <v>17</v>
      </c>
    </row>
    <row r="22" spans="1:8" x14ac:dyDescent="0.3">
      <c r="A22" s="2" t="s">
        <v>46</v>
      </c>
      <c r="B22" s="1">
        <v>29</v>
      </c>
      <c r="C22" s="18">
        <f t="shared" si="0"/>
        <v>6.4516129032258063E-2</v>
      </c>
      <c r="D22" s="2">
        <v>29</v>
      </c>
      <c r="E22" s="18">
        <f t="shared" si="3"/>
        <v>6.4516129032258063E-2</v>
      </c>
      <c r="F22" s="9">
        <v>31</v>
      </c>
      <c r="G22" s="18">
        <f t="shared" si="1"/>
        <v>0</v>
      </c>
      <c r="H22" s="2">
        <f t="shared" si="2"/>
        <v>31</v>
      </c>
    </row>
    <row r="23" spans="1:8" x14ac:dyDescent="0.3">
      <c r="A23" s="2" t="s">
        <v>274</v>
      </c>
      <c r="B23" s="1">
        <v>22</v>
      </c>
      <c r="C23" s="18">
        <f t="shared" si="0"/>
        <v>8.3333333333333329E-2</v>
      </c>
      <c r="D23" s="2">
        <v>22</v>
      </c>
      <c r="E23" s="18">
        <f t="shared" si="3"/>
        <v>8.3333333333333329E-2</v>
      </c>
      <c r="F23" s="9">
        <v>24</v>
      </c>
      <c r="G23" s="18">
        <f t="shared" si="1"/>
        <v>0</v>
      </c>
      <c r="H23" s="2">
        <f t="shared" si="2"/>
        <v>24</v>
      </c>
    </row>
    <row r="24" spans="1:8" x14ac:dyDescent="0.3">
      <c r="B24" s="5">
        <f t="shared" ref="B24:H24" si="4">AVERAGE(B2:B23)</f>
        <v>101.10454545454546</v>
      </c>
      <c r="C24" s="5">
        <f t="shared" si="4"/>
        <v>3.0666406781903785E-2</v>
      </c>
      <c r="D24" s="5">
        <f t="shared" si="4"/>
        <v>101.42272727272729</v>
      </c>
      <c r="E24" s="5">
        <f t="shared" si="4"/>
        <v>2.880428585943685E-2</v>
      </c>
      <c r="F24" s="5">
        <f t="shared" si="4"/>
        <v>102.4590909090909</v>
      </c>
      <c r="G24" s="5">
        <f t="shared" si="4"/>
        <v>1.5020089369531428E-4</v>
      </c>
      <c r="H24" s="5">
        <f t="shared" si="4"/>
        <v>102.53181818181817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All Results</vt:lpstr>
      <vt:lpstr>Dynamic table</vt:lpstr>
      <vt:lpstr>Results SD-GD</vt:lpstr>
      <vt:lpstr>Results LS</vt:lpstr>
      <vt:lpstr>resultExp SbS and BS</vt:lpstr>
      <vt:lpstr>Results s</vt:lpstr>
      <vt:lpstr>Results Grasp 60-180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Rodríguez Uguina</dc:creator>
  <cp:lastModifiedBy>Antonio Rodriguez Uguina</cp:lastModifiedBy>
  <dcterms:created xsi:type="dcterms:W3CDTF">2024-06-27T15:25:27Z</dcterms:created>
  <dcterms:modified xsi:type="dcterms:W3CDTF">2025-04-12T13:14:41Z</dcterms:modified>
</cp:coreProperties>
</file>