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Computer Science level 6\Disertation project\"/>
    </mc:Choice>
  </mc:AlternateContent>
  <xr:revisionPtr revIDLastSave="0" documentId="13_ncr:1_{BB3B19F7-7A4D-4AD0-9921-28796922F965}" xr6:coauthVersionLast="47" xr6:coauthVersionMax="47" xr10:uidLastSave="{00000000-0000-0000-0000-000000000000}"/>
  <bookViews>
    <workbookView xWindow="28680" yWindow="-120" windowWidth="29040" windowHeight="15840" xr2:uid="{2D27711F-0577-47B9-891B-D8424CCA0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1" i="1" l="1"/>
  <c r="G61" i="1"/>
  <c r="F61" i="1"/>
  <c r="H60" i="1"/>
  <c r="H62" i="1" s="1"/>
  <c r="G60" i="1"/>
  <c r="G62" i="1" s="1"/>
  <c r="F60" i="1"/>
  <c r="F62" i="1" s="1"/>
  <c r="H53" i="1"/>
  <c r="H56" i="1" s="1"/>
  <c r="G53" i="1"/>
  <c r="G56" i="1" s="1"/>
  <c r="F53" i="1"/>
  <c r="F56" i="1" s="1"/>
  <c r="O38" i="1"/>
  <c r="N38" i="1"/>
  <c r="M38" i="1"/>
  <c r="O37" i="1"/>
  <c r="O39" i="1" s="1"/>
  <c r="N37" i="1"/>
  <c r="N39" i="1" s="1"/>
  <c r="M37" i="1"/>
  <c r="M39" i="1" s="1"/>
  <c r="O30" i="1"/>
  <c r="O33" i="1" s="1"/>
  <c r="N30" i="1"/>
  <c r="N33" i="1" s="1"/>
  <c r="M30" i="1"/>
  <c r="M33" i="1" s="1"/>
  <c r="G38" i="1"/>
  <c r="H38" i="1"/>
  <c r="F38" i="1"/>
  <c r="G37" i="1"/>
  <c r="H37" i="1"/>
  <c r="F37" i="1"/>
  <c r="G30" i="1"/>
  <c r="G33" i="1" s="1"/>
  <c r="H30" i="1"/>
  <c r="H33" i="1" s="1"/>
  <c r="F30" i="1"/>
  <c r="F33" i="1" s="1"/>
  <c r="G115" i="1"/>
  <c r="L113" i="1"/>
  <c r="M113" i="1" s="1"/>
  <c r="L111" i="1"/>
  <c r="M111" i="1" s="1"/>
  <c r="L109" i="1"/>
  <c r="M109" i="1" s="1"/>
  <c r="M115" i="1" s="1"/>
  <c r="G97" i="1"/>
  <c r="L95" i="1"/>
  <c r="M95" i="1" s="1"/>
  <c r="L93" i="1"/>
  <c r="M93" i="1" s="1"/>
  <c r="L91" i="1"/>
  <c r="G18" i="1"/>
  <c r="L14" i="1"/>
  <c r="L16" i="1"/>
  <c r="M16" i="1" s="1"/>
  <c r="L12" i="1"/>
  <c r="M12" i="1" s="1"/>
  <c r="F64" i="1" l="1"/>
  <c r="G64" i="1"/>
  <c r="H64" i="1"/>
  <c r="M41" i="1"/>
  <c r="N41" i="1"/>
  <c r="O41" i="1"/>
  <c r="H39" i="1"/>
  <c r="G39" i="1"/>
  <c r="F39" i="1"/>
  <c r="G41" i="1"/>
  <c r="H41" i="1"/>
  <c r="F41" i="1"/>
  <c r="L18" i="1"/>
  <c r="G19" i="1" s="1"/>
  <c r="M14" i="1"/>
  <c r="M18" i="1" s="1"/>
  <c r="L97" i="1"/>
  <c r="G98" i="1" s="1"/>
  <c r="M91" i="1"/>
  <c r="M97" i="1" s="1"/>
  <c r="L115" i="1"/>
  <c r="G116" i="1" s="1"/>
  <c r="F65" i="1" l="1"/>
  <c r="M42" i="1"/>
  <c r="F42" i="1"/>
</calcChain>
</file>

<file path=xl/sharedStrings.xml><?xml version="1.0" encoding="utf-8"?>
<sst xmlns="http://schemas.openxmlformats.org/spreadsheetml/2006/main" count="106" uniqueCount="32">
  <si>
    <t>Scenario 3</t>
  </si>
  <si>
    <t>Development Costs</t>
  </si>
  <si>
    <t>Year 2</t>
  </si>
  <si>
    <t>Year 3</t>
  </si>
  <si>
    <t>Development time (hours)</t>
  </si>
  <si>
    <t>Cost</t>
  </si>
  <si>
    <t>Year 1</t>
  </si>
  <si>
    <t>Benefits</t>
  </si>
  <si>
    <t>Number of Monthly Active Users</t>
  </si>
  <si>
    <t>Subscription cost: £1.99</t>
  </si>
  <si>
    <t>% of users that subscribe: 30%</t>
  </si>
  <si>
    <t>Total benefits</t>
  </si>
  <si>
    <t>Benefits  (purchases)</t>
  </si>
  <si>
    <t>Benefit (adds)</t>
  </si>
  <si>
    <t>Total Costs</t>
  </si>
  <si>
    <t>Total profits</t>
  </si>
  <si>
    <t>Annual profits</t>
  </si>
  <si>
    <t xml:space="preserve">Scenario 2 </t>
  </si>
  <si>
    <t>year 3</t>
  </si>
  <si>
    <t>Marketing</t>
  </si>
  <si>
    <t>Development cost</t>
  </si>
  <si>
    <t>Costs</t>
  </si>
  <si>
    <t>Benefit (purchases)</t>
  </si>
  <si>
    <t>Benefits (adds)</t>
  </si>
  <si>
    <t>Total costs</t>
  </si>
  <si>
    <t>Subscription cost: £0.99/Month</t>
  </si>
  <si>
    <t>% of users that subscribe: 20%</t>
  </si>
  <si>
    <t>Profits over 3 years</t>
  </si>
  <si>
    <t>Scenario 1 - Poor performance</t>
  </si>
  <si>
    <t>Scenario 2 - Medium performance</t>
  </si>
  <si>
    <t>Scenario 3 - Excellent performance</t>
  </si>
  <si>
    <t>Break even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</si>
</sst>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44" fontId="0" fillId="0" borderId="0" xfId="1" applyFont="1"/>
    <xf numFmtId="164" fontId="0" fillId="0" borderId="0" xfId="1" applyNumberFormat="1" applyFont="1"/>
    <xf numFmtId="0" fontId="2" fillId="2" borderId="0" xfId="0" applyFont="1" applyFill="1"/>
    <xf numFmtId="0" fontId="0" fillId="2" borderId="0" xfId="0" applyFill="1"/>
    <xf numFmtId="164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B6A7-4E47-48DB-A7A6-7DF30121932A}">
  <dimension ref="C8:O116"/>
  <sheetViews>
    <sheetView tabSelected="1" topLeftCell="A34" zoomScale="85" zoomScaleNormal="85" workbookViewId="0">
      <selection activeCell="K64" sqref="K64"/>
    </sheetView>
  </sheetViews>
  <sheetFormatPr defaultRowHeight="15" x14ac:dyDescent="0.25"/>
  <cols>
    <col min="2" max="2" width="10" bestFit="1" customWidth="1"/>
    <col min="3" max="3" width="18.5703125" bestFit="1" customWidth="1"/>
    <col min="4" max="4" width="33.42578125" customWidth="1"/>
    <col min="5" max="5" width="11.7109375" bestFit="1" customWidth="1"/>
    <col min="6" max="6" width="25" bestFit="1" customWidth="1"/>
    <col min="7" max="7" width="18.28515625" customWidth="1"/>
    <col min="8" max="8" width="12.5703125" bestFit="1" customWidth="1"/>
    <col min="9" max="9" width="30.5703125" bestFit="1" customWidth="1"/>
    <col min="10" max="10" width="25.140625" customWidth="1"/>
    <col min="11" max="11" width="33.42578125" customWidth="1"/>
    <col min="12" max="12" width="13.42578125" bestFit="1" customWidth="1"/>
    <col min="13" max="13" width="13.7109375" bestFit="1" customWidth="1"/>
    <col min="14" max="15" width="11.5703125" bestFit="1" customWidth="1"/>
  </cols>
  <sheetData>
    <row r="8" spans="3:13" x14ac:dyDescent="0.25">
      <c r="K8" s="1"/>
    </row>
    <row r="9" spans="3:13" x14ac:dyDescent="0.25">
      <c r="F9" s="1" t="s">
        <v>1</v>
      </c>
      <c r="I9" s="1" t="s">
        <v>7</v>
      </c>
    </row>
    <row r="11" spans="3:13" x14ac:dyDescent="0.25">
      <c r="F11" s="1" t="s">
        <v>4</v>
      </c>
      <c r="G11" s="1" t="s">
        <v>5</v>
      </c>
      <c r="I11" s="1" t="s">
        <v>8</v>
      </c>
      <c r="J11" s="1" t="s">
        <v>13</v>
      </c>
      <c r="K11" s="1" t="s">
        <v>12</v>
      </c>
      <c r="L11" s="1" t="s">
        <v>11</v>
      </c>
      <c r="M11" s="1" t="s">
        <v>16</v>
      </c>
    </row>
    <row r="12" spans="3:13" x14ac:dyDescent="0.25">
      <c r="C12" s="1" t="s">
        <v>6</v>
      </c>
      <c r="F12">
        <v>250</v>
      </c>
      <c r="G12" s="4">
        <v>4312.5</v>
      </c>
      <c r="I12">
        <v>1000</v>
      </c>
      <c r="J12" s="2">
        <v>45.02</v>
      </c>
      <c r="K12" s="3">
        <v>597</v>
      </c>
      <c r="L12" s="2">
        <f>K12+J12</f>
        <v>642.02</v>
      </c>
      <c r="M12" s="2">
        <f>L12-G12</f>
        <v>-3670.48</v>
      </c>
    </row>
    <row r="13" spans="3:13" x14ac:dyDescent="0.25">
      <c r="L13" s="2"/>
      <c r="M13" s="2"/>
    </row>
    <row r="14" spans="3:13" x14ac:dyDescent="0.25">
      <c r="C14" s="1" t="s">
        <v>2</v>
      </c>
      <c r="F14">
        <v>50</v>
      </c>
      <c r="G14" s="2">
        <v>862.5</v>
      </c>
      <c r="I14">
        <v>5000</v>
      </c>
      <c r="J14" s="2">
        <v>225.14</v>
      </c>
      <c r="K14" s="3">
        <v>2985</v>
      </c>
      <c r="L14" s="2">
        <f t="shared" ref="L14:L16" si="0">K14+J14</f>
        <v>3210.14</v>
      </c>
      <c r="M14" s="2">
        <f t="shared" ref="M14:M16" si="1">L14-G14</f>
        <v>2347.64</v>
      </c>
    </row>
    <row r="15" spans="3:13" x14ac:dyDescent="0.25">
      <c r="L15" s="2"/>
      <c r="M15" s="2"/>
    </row>
    <row r="16" spans="3:13" x14ac:dyDescent="0.25">
      <c r="C16" s="1" t="s">
        <v>3</v>
      </c>
      <c r="F16">
        <v>50</v>
      </c>
      <c r="G16" s="2">
        <v>862.5</v>
      </c>
      <c r="I16">
        <v>10000</v>
      </c>
      <c r="J16" s="2">
        <v>450.28800000000001</v>
      </c>
      <c r="K16" s="3">
        <v>5970</v>
      </c>
      <c r="L16" s="2">
        <f t="shared" si="0"/>
        <v>6420.2880000000005</v>
      </c>
      <c r="M16" s="2">
        <f t="shared" si="1"/>
        <v>5557.7880000000005</v>
      </c>
    </row>
    <row r="18" spans="3:15" x14ac:dyDescent="0.25">
      <c r="C18" s="1" t="s">
        <v>14</v>
      </c>
      <c r="G18" s="2">
        <f>G12+G14+G16</f>
        <v>6037.5</v>
      </c>
      <c r="K18" t="s">
        <v>11</v>
      </c>
      <c r="L18" s="2">
        <f>L12+L14+L16</f>
        <v>10272.448</v>
      </c>
      <c r="M18" s="2">
        <f>M12+M14+M16</f>
        <v>4234.9480000000003</v>
      </c>
    </row>
    <row r="19" spans="3:15" x14ac:dyDescent="0.25">
      <c r="C19" t="s">
        <v>15</v>
      </c>
      <c r="G19" s="2">
        <f>L18-G18</f>
        <v>4234.9480000000003</v>
      </c>
    </row>
    <row r="23" spans="3:15" x14ac:dyDescent="0.25">
      <c r="D23" s="1" t="s">
        <v>28</v>
      </c>
      <c r="K23" s="1" t="s">
        <v>29</v>
      </c>
    </row>
    <row r="24" spans="3:15" x14ac:dyDescent="0.25">
      <c r="D24" t="s">
        <v>25</v>
      </c>
      <c r="K24" t="s">
        <v>25</v>
      </c>
    </row>
    <row r="25" spans="3:15" x14ac:dyDescent="0.25">
      <c r="D25" t="s">
        <v>26</v>
      </c>
      <c r="K25" t="s">
        <v>26</v>
      </c>
    </row>
    <row r="27" spans="3:15" x14ac:dyDescent="0.25">
      <c r="C27" s="6"/>
      <c r="D27" s="6"/>
      <c r="E27" s="6"/>
      <c r="F27" s="5" t="s">
        <v>6</v>
      </c>
      <c r="G27" s="5" t="s">
        <v>2</v>
      </c>
      <c r="H27" s="5" t="s">
        <v>18</v>
      </c>
      <c r="J27" s="6"/>
      <c r="K27" s="6"/>
      <c r="L27" s="6"/>
      <c r="M27" s="5" t="s">
        <v>6</v>
      </c>
      <c r="N27" s="5" t="s">
        <v>2</v>
      </c>
      <c r="O27" s="5" t="s">
        <v>18</v>
      </c>
    </row>
    <row r="28" spans="3:15" x14ac:dyDescent="0.25">
      <c r="C28" s="5" t="s">
        <v>21</v>
      </c>
      <c r="J28" s="5" t="s">
        <v>21</v>
      </c>
    </row>
    <row r="29" spans="3:15" x14ac:dyDescent="0.25">
      <c r="C29" s="6"/>
      <c r="D29" s="1" t="s">
        <v>4</v>
      </c>
      <c r="F29">
        <v>250</v>
      </c>
      <c r="G29">
        <v>50</v>
      </c>
      <c r="H29">
        <v>50</v>
      </c>
      <c r="J29" s="6"/>
      <c r="K29" s="1" t="s">
        <v>4</v>
      </c>
      <c r="M29">
        <v>250</v>
      </c>
      <c r="N29">
        <v>100</v>
      </c>
      <c r="O29">
        <v>100</v>
      </c>
    </row>
    <row r="30" spans="3:15" x14ac:dyDescent="0.25">
      <c r="C30" s="6"/>
      <c r="D30" s="1" t="s">
        <v>20</v>
      </c>
      <c r="F30" s="2">
        <f>F29*17.25</f>
        <v>4312.5</v>
      </c>
      <c r="G30" s="2">
        <f t="shared" ref="G30:H30" si="2">G29*17.25</f>
        <v>862.5</v>
      </c>
      <c r="H30" s="2">
        <f t="shared" si="2"/>
        <v>862.5</v>
      </c>
      <c r="J30" s="6"/>
      <c r="K30" s="1" t="s">
        <v>20</v>
      </c>
      <c r="M30" s="2">
        <f>M29*17.25</f>
        <v>4312.5</v>
      </c>
      <c r="N30" s="2">
        <f t="shared" ref="N30" si="3">N29*17.25</f>
        <v>1725</v>
      </c>
      <c r="O30" s="2">
        <f t="shared" ref="O30" si="4">O29*17.25</f>
        <v>1725</v>
      </c>
    </row>
    <row r="31" spans="3:15" x14ac:dyDescent="0.25">
      <c r="C31" s="6"/>
      <c r="D31" s="1" t="s">
        <v>19</v>
      </c>
      <c r="F31" s="2">
        <v>300</v>
      </c>
      <c r="G31" s="2">
        <v>500</v>
      </c>
      <c r="H31" s="2">
        <v>800</v>
      </c>
      <c r="J31" s="6"/>
      <c r="K31" s="1" t="s">
        <v>19</v>
      </c>
      <c r="M31" s="2">
        <v>300</v>
      </c>
      <c r="N31" s="2">
        <v>1000</v>
      </c>
      <c r="O31" s="2">
        <v>5000</v>
      </c>
    </row>
    <row r="32" spans="3:15" x14ac:dyDescent="0.25">
      <c r="C32" s="6"/>
      <c r="J32" s="6"/>
    </row>
    <row r="33" spans="3:15" x14ac:dyDescent="0.25">
      <c r="C33" s="5" t="s">
        <v>24</v>
      </c>
      <c r="F33" s="7">
        <f>F30+F31</f>
        <v>4612.5</v>
      </c>
      <c r="G33" s="7">
        <f>G30+G31</f>
        <v>1362.5</v>
      </c>
      <c r="H33" s="7">
        <f>H30+H31</f>
        <v>1662.5</v>
      </c>
      <c r="J33" s="5" t="s">
        <v>24</v>
      </c>
      <c r="M33" s="7">
        <f>M30+M31</f>
        <v>4612.5</v>
      </c>
      <c r="N33" s="7">
        <f>N30+N31</f>
        <v>2725</v>
      </c>
      <c r="O33" s="7">
        <f>O30+O31</f>
        <v>6725</v>
      </c>
    </row>
    <row r="34" spans="3:15" x14ac:dyDescent="0.25">
      <c r="C34" s="6"/>
      <c r="J34" s="6"/>
    </row>
    <row r="35" spans="3:15" x14ac:dyDescent="0.25">
      <c r="C35" s="5" t="s">
        <v>7</v>
      </c>
      <c r="D35" s="1"/>
      <c r="J35" s="5" t="s">
        <v>7</v>
      </c>
      <c r="K35" s="1"/>
    </row>
    <row r="36" spans="3:15" x14ac:dyDescent="0.25">
      <c r="C36" s="6"/>
      <c r="D36" s="1" t="s">
        <v>8</v>
      </c>
      <c r="F36">
        <v>100</v>
      </c>
      <c r="G36">
        <v>1000</v>
      </c>
      <c r="H36">
        <v>2000</v>
      </c>
      <c r="J36" s="6"/>
      <c r="K36" s="1" t="s">
        <v>8</v>
      </c>
      <c r="M36">
        <v>1000</v>
      </c>
      <c r="N36">
        <v>5000</v>
      </c>
      <c r="O36">
        <v>10000</v>
      </c>
    </row>
    <row r="37" spans="3:15" x14ac:dyDescent="0.25">
      <c r="C37" s="6"/>
      <c r="D37" s="1" t="s">
        <v>23</v>
      </c>
      <c r="F37" s="2">
        <f>F36*0.0212526</f>
        <v>2.1252599999999999</v>
      </c>
      <c r="G37" s="2">
        <f t="shared" ref="G37:H37" si="5">G36*0.0212526</f>
        <v>21.252600000000001</v>
      </c>
      <c r="H37" s="2">
        <f t="shared" si="5"/>
        <v>42.505200000000002</v>
      </c>
      <c r="J37" s="6"/>
      <c r="K37" s="1" t="s">
        <v>23</v>
      </c>
      <c r="M37" s="2">
        <f>M36*0.0212526</f>
        <v>21.252600000000001</v>
      </c>
      <c r="N37" s="2">
        <f t="shared" ref="N37" si="6">N36*0.0212526</f>
        <v>106.26300000000001</v>
      </c>
      <c r="O37" s="2">
        <f t="shared" ref="O37" si="7">O36*0.0212526</f>
        <v>212.52600000000001</v>
      </c>
    </row>
    <row r="38" spans="3:15" x14ac:dyDescent="0.25">
      <c r="C38" s="6"/>
      <c r="D38" s="1" t="s">
        <v>22</v>
      </c>
      <c r="F38" s="2">
        <f>F36*0.2*0.99*12</f>
        <v>237.60000000000002</v>
      </c>
      <c r="G38" s="2">
        <f t="shared" ref="G38:H38" si="8">G36*0.2*0.99*12</f>
        <v>2376</v>
      </c>
      <c r="H38" s="2">
        <f t="shared" si="8"/>
        <v>4752</v>
      </c>
      <c r="J38" s="6"/>
      <c r="K38" s="1" t="s">
        <v>22</v>
      </c>
      <c r="M38" s="2">
        <f>M36*0.2*0.99*12</f>
        <v>2376</v>
      </c>
      <c r="N38" s="2">
        <f t="shared" ref="N38:O38" si="9">N36*0.2*0.99*12</f>
        <v>11880</v>
      </c>
      <c r="O38" s="2">
        <f t="shared" si="9"/>
        <v>23760</v>
      </c>
    </row>
    <row r="39" spans="3:15" x14ac:dyDescent="0.25">
      <c r="C39" s="5" t="s">
        <v>11</v>
      </c>
      <c r="F39" s="2">
        <f>F37+F38</f>
        <v>239.72526000000002</v>
      </c>
      <c r="G39" s="2">
        <f t="shared" ref="G39:H39" si="10">G37+G38</f>
        <v>2397.2525999999998</v>
      </c>
      <c r="H39" s="2">
        <f t="shared" si="10"/>
        <v>4794.5051999999996</v>
      </c>
      <c r="J39" s="5" t="s">
        <v>11</v>
      </c>
      <c r="M39" s="2">
        <f>M37+M38</f>
        <v>2397.2525999999998</v>
      </c>
      <c r="N39" s="2">
        <f t="shared" ref="N39" si="11">N37+N38</f>
        <v>11986.263000000001</v>
      </c>
      <c r="O39" s="2">
        <f t="shared" ref="O39" si="12">O37+O38</f>
        <v>23972.526000000002</v>
      </c>
    </row>
    <row r="40" spans="3:15" x14ac:dyDescent="0.25">
      <c r="C40" s="6"/>
      <c r="J40" s="6"/>
    </row>
    <row r="41" spans="3:15" x14ac:dyDescent="0.25">
      <c r="C41" s="5" t="s">
        <v>16</v>
      </c>
      <c r="F41" s="8">
        <f>F39-F33</f>
        <v>-4372.7747399999998</v>
      </c>
      <c r="G41" s="8">
        <f t="shared" ref="G41:H41" si="13">G39-G33</f>
        <v>1034.7525999999998</v>
      </c>
      <c r="H41" s="8">
        <f t="shared" si="13"/>
        <v>3132.0051999999996</v>
      </c>
      <c r="J41" s="5" t="s">
        <v>16</v>
      </c>
      <c r="M41" s="8">
        <f>M39-M33</f>
        <v>-2215.2474000000002</v>
      </c>
      <c r="N41" s="8">
        <f t="shared" ref="N41:O41" si="14">N39-N33</f>
        <v>9261.2630000000008</v>
      </c>
      <c r="O41" s="8">
        <f t="shared" si="14"/>
        <v>17247.526000000002</v>
      </c>
    </row>
    <row r="42" spans="3:15" x14ac:dyDescent="0.25">
      <c r="C42" s="5" t="s">
        <v>27</v>
      </c>
      <c r="F42" s="9">
        <f>F41+G41+H41</f>
        <v>-206.01694000000043</v>
      </c>
      <c r="J42" s="5" t="s">
        <v>27</v>
      </c>
      <c r="M42" s="10">
        <f>M41+N41+O41</f>
        <v>24293.541600000004</v>
      </c>
    </row>
    <row r="46" spans="3:15" x14ac:dyDescent="0.25">
      <c r="D46" s="1" t="s">
        <v>30</v>
      </c>
    </row>
    <row r="47" spans="3:15" x14ac:dyDescent="0.25">
      <c r="D47" t="s">
        <v>25</v>
      </c>
    </row>
    <row r="48" spans="3:15" x14ac:dyDescent="0.25">
      <c r="D48" t="s">
        <v>26</v>
      </c>
    </row>
    <row r="49" spans="3:11" x14ac:dyDescent="0.25">
      <c r="J49" t="s">
        <v>31</v>
      </c>
    </row>
    <row r="50" spans="3:11" x14ac:dyDescent="0.25">
      <c r="C50" s="6"/>
      <c r="D50" s="6"/>
      <c r="E50" s="6"/>
      <c r="F50" s="5" t="s">
        <v>6</v>
      </c>
      <c r="G50" s="5" t="s">
        <v>2</v>
      </c>
      <c r="H50" s="5" t="s">
        <v>18</v>
      </c>
    </row>
    <row r="51" spans="3:11" x14ac:dyDescent="0.25">
      <c r="C51" s="5" t="s">
        <v>21</v>
      </c>
    </row>
    <row r="52" spans="3:11" x14ac:dyDescent="0.25">
      <c r="C52" s="6"/>
      <c r="D52" s="1" t="s">
        <v>4</v>
      </c>
      <c r="F52">
        <v>250</v>
      </c>
      <c r="G52">
        <v>250</v>
      </c>
      <c r="H52">
        <v>250</v>
      </c>
    </row>
    <row r="53" spans="3:11" x14ac:dyDescent="0.25">
      <c r="C53" s="6"/>
      <c r="D53" s="1" t="s">
        <v>20</v>
      </c>
      <c r="F53" s="2">
        <f>F52*17.25</f>
        <v>4312.5</v>
      </c>
      <c r="G53" s="2">
        <f t="shared" ref="G53" si="15">G52*17.25</f>
        <v>4312.5</v>
      </c>
      <c r="H53" s="2">
        <f t="shared" ref="H53" si="16">H52*17.25</f>
        <v>4312.5</v>
      </c>
    </row>
    <row r="54" spans="3:11" x14ac:dyDescent="0.25">
      <c r="C54" s="6"/>
      <c r="D54" s="1" t="s">
        <v>19</v>
      </c>
      <c r="F54" s="2">
        <v>300</v>
      </c>
      <c r="G54" s="2">
        <v>5000</v>
      </c>
      <c r="H54" s="2">
        <v>15000</v>
      </c>
    </row>
    <row r="55" spans="3:11" x14ac:dyDescent="0.25">
      <c r="C55" s="6"/>
    </row>
    <row r="56" spans="3:11" x14ac:dyDescent="0.25">
      <c r="C56" s="5" t="s">
        <v>24</v>
      </c>
      <c r="F56" s="7">
        <f>F53+F54</f>
        <v>4612.5</v>
      </c>
      <c r="G56" s="7">
        <f>G53+G54</f>
        <v>9312.5</v>
      </c>
      <c r="H56" s="7">
        <f>H53+H54</f>
        <v>19312.5</v>
      </c>
    </row>
    <row r="57" spans="3:11" x14ac:dyDescent="0.25">
      <c r="C57" s="6"/>
    </row>
    <row r="58" spans="3:11" x14ac:dyDescent="0.25">
      <c r="C58" s="5" t="s">
        <v>7</v>
      </c>
      <c r="D58" s="1"/>
    </row>
    <row r="59" spans="3:11" x14ac:dyDescent="0.25">
      <c r="C59" s="6"/>
      <c r="D59" s="1" t="s">
        <v>8</v>
      </c>
      <c r="F59">
        <v>5000</v>
      </c>
      <c r="G59">
        <v>25000</v>
      </c>
      <c r="H59">
        <v>50000</v>
      </c>
    </row>
    <row r="60" spans="3:11" x14ac:dyDescent="0.25">
      <c r="C60" s="6"/>
      <c r="D60" s="1" t="s">
        <v>23</v>
      </c>
      <c r="F60" s="2">
        <f>F59*0.0212526</f>
        <v>106.26300000000001</v>
      </c>
      <c r="G60" s="2">
        <f t="shared" ref="G60" si="17">G59*0.0212526</f>
        <v>531.31500000000005</v>
      </c>
      <c r="H60" s="2">
        <f t="shared" ref="H60" si="18">H59*0.0212526</f>
        <v>1062.6300000000001</v>
      </c>
    </row>
    <row r="61" spans="3:11" x14ac:dyDescent="0.25">
      <c r="C61" s="6"/>
      <c r="D61" s="1" t="s">
        <v>22</v>
      </c>
      <c r="F61" s="2">
        <f>F59*0.2*0.99*12</f>
        <v>11880</v>
      </c>
      <c r="G61" s="2">
        <f t="shared" ref="G61:H61" si="19">G59*0.2*0.99*12</f>
        <v>59400</v>
      </c>
      <c r="H61" s="2">
        <f t="shared" si="19"/>
        <v>118800</v>
      </c>
    </row>
    <row r="62" spans="3:11" x14ac:dyDescent="0.25">
      <c r="C62" s="5" t="s">
        <v>11</v>
      </c>
      <c r="F62" s="2">
        <f>F60+F61</f>
        <v>11986.263000000001</v>
      </c>
      <c r="G62" s="2">
        <f t="shared" ref="G62" si="20">G60+G61</f>
        <v>59931.315000000002</v>
      </c>
      <c r="H62" s="2">
        <f t="shared" ref="H62" si="21">H60+H61</f>
        <v>119862.63</v>
      </c>
    </row>
    <row r="63" spans="3:11" x14ac:dyDescent="0.25">
      <c r="C63" s="6"/>
    </row>
    <row r="64" spans="3:11" x14ac:dyDescent="0.25">
      <c r="C64" s="5" t="s">
        <v>16</v>
      </c>
      <c r="F64" s="8">
        <f>F62-F56</f>
        <v>7373.7630000000008</v>
      </c>
      <c r="G64" s="8">
        <f t="shared" ref="G64:H64" si="22">G62-G56</f>
        <v>50618.815000000002</v>
      </c>
      <c r="H64" s="8">
        <f t="shared" si="22"/>
        <v>100550.13</v>
      </c>
      <c r="K64" s="1"/>
    </row>
    <row r="65" spans="3:6" x14ac:dyDescent="0.25">
      <c r="C65" s="5" t="s">
        <v>27</v>
      </c>
      <c r="F65" s="10">
        <f>F64+G64+H64</f>
        <v>158542.70800000001</v>
      </c>
    </row>
    <row r="84" spans="5:13" x14ac:dyDescent="0.25">
      <c r="I84" s="1" t="s">
        <v>17</v>
      </c>
    </row>
    <row r="85" spans="5:13" x14ac:dyDescent="0.25">
      <c r="I85" t="s">
        <v>9</v>
      </c>
    </row>
    <row r="86" spans="5:13" x14ac:dyDescent="0.25">
      <c r="I86" t="s">
        <v>10</v>
      </c>
    </row>
    <row r="88" spans="5:13" x14ac:dyDescent="0.25">
      <c r="F88" s="1" t="s">
        <v>1</v>
      </c>
      <c r="I88" s="1" t="s">
        <v>7</v>
      </c>
    </row>
    <row r="90" spans="5:13" x14ac:dyDescent="0.25">
      <c r="F90" s="1" t="s">
        <v>4</v>
      </c>
      <c r="G90" s="1" t="s">
        <v>5</v>
      </c>
      <c r="I90" s="1" t="s">
        <v>8</v>
      </c>
      <c r="J90" s="1" t="s">
        <v>13</v>
      </c>
      <c r="K90" s="1" t="s">
        <v>12</v>
      </c>
      <c r="L90" s="1" t="s">
        <v>11</v>
      </c>
      <c r="M90" s="1" t="s">
        <v>16</v>
      </c>
    </row>
    <row r="91" spans="5:13" x14ac:dyDescent="0.25">
      <c r="E91" s="1" t="s">
        <v>6</v>
      </c>
      <c r="F91">
        <v>250</v>
      </c>
      <c r="G91" s="4">
        <v>4312.5</v>
      </c>
      <c r="I91">
        <v>10000</v>
      </c>
      <c r="J91" s="2">
        <v>450.29</v>
      </c>
      <c r="K91" s="3">
        <v>597</v>
      </c>
      <c r="L91" s="2">
        <f>K91+J91</f>
        <v>1047.29</v>
      </c>
      <c r="M91" s="2">
        <f>L91-G91</f>
        <v>-3265.21</v>
      </c>
    </row>
    <row r="92" spans="5:13" x14ac:dyDescent="0.25">
      <c r="L92" s="2"/>
      <c r="M92" s="2"/>
    </row>
    <row r="93" spans="5:13" x14ac:dyDescent="0.25">
      <c r="E93" s="1" t="s">
        <v>2</v>
      </c>
      <c r="F93">
        <v>50</v>
      </c>
      <c r="G93" s="2">
        <v>862.5</v>
      </c>
      <c r="I93">
        <v>50000</v>
      </c>
      <c r="J93" s="2">
        <v>2251.44</v>
      </c>
      <c r="K93" s="3">
        <v>2985</v>
      </c>
      <c r="L93" s="2">
        <f t="shared" ref="L93" si="23">K93+J93</f>
        <v>5236.4400000000005</v>
      </c>
      <c r="M93" s="2">
        <f t="shared" ref="M93" si="24">L93-G93</f>
        <v>4373.9400000000005</v>
      </c>
    </row>
    <row r="94" spans="5:13" x14ac:dyDescent="0.25">
      <c r="L94" s="2"/>
      <c r="M94" s="2"/>
    </row>
    <row r="95" spans="5:13" x14ac:dyDescent="0.25">
      <c r="E95" s="1" t="s">
        <v>3</v>
      </c>
      <c r="F95">
        <v>50</v>
      </c>
      <c r="G95" s="2">
        <v>862.5</v>
      </c>
      <c r="I95">
        <v>100000</v>
      </c>
      <c r="J95" s="2">
        <v>4502.88</v>
      </c>
      <c r="K95" s="3">
        <v>5970</v>
      </c>
      <c r="L95" s="2">
        <f t="shared" ref="L95" si="25">K95+J95</f>
        <v>10472.880000000001</v>
      </c>
      <c r="M95" s="2">
        <f t="shared" ref="M95" si="26">L95-G95</f>
        <v>9610.380000000001</v>
      </c>
    </row>
    <row r="97" spans="5:13" x14ac:dyDescent="0.25">
      <c r="E97" s="1" t="s">
        <v>14</v>
      </c>
      <c r="G97" s="2">
        <f>G91+G93+G95</f>
        <v>6037.5</v>
      </c>
      <c r="K97" t="s">
        <v>11</v>
      </c>
      <c r="L97" s="2">
        <f>L91+L93+L95</f>
        <v>16756.61</v>
      </c>
      <c r="M97" s="2">
        <f>M91+M93+M95</f>
        <v>10719.11</v>
      </c>
    </row>
    <row r="98" spans="5:13" x14ac:dyDescent="0.25">
      <c r="E98" t="s">
        <v>15</v>
      </c>
      <c r="G98" s="2">
        <f>L97-G97</f>
        <v>10719.11</v>
      </c>
    </row>
    <row r="102" spans="5:13" x14ac:dyDescent="0.25">
      <c r="I102" s="1" t="s">
        <v>0</v>
      </c>
    </row>
    <row r="103" spans="5:13" x14ac:dyDescent="0.25">
      <c r="I103" t="s">
        <v>9</v>
      </c>
    </row>
    <row r="104" spans="5:13" x14ac:dyDescent="0.25">
      <c r="I104" t="s">
        <v>10</v>
      </c>
    </row>
    <row r="106" spans="5:13" x14ac:dyDescent="0.25">
      <c r="F106" s="1" t="s">
        <v>1</v>
      </c>
      <c r="I106" s="1" t="s">
        <v>7</v>
      </c>
    </row>
    <row r="108" spans="5:13" x14ac:dyDescent="0.25">
      <c r="F108" s="1" t="s">
        <v>4</v>
      </c>
      <c r="G108" s="1" t="s">
        <v>5</v>
      </c>
      <c r="I108" s="1" t="s">
        <v>8</v>
      </c>
      <c r="J108" s="1" t="s">
        <v>13</v>
      </c>
      <c r="K108" s="1" t="s">
        <v>12</v>
      </c>
      <c r="L108" s="1" t="s">
        <v>11</v>
      </c>
      <c r="M108" s="1" t="s">
        <v>16</v>
      </c>
    </row>
    <row r="109" spans="5:13" x14ac:dyDescent="0.25">
      <c r="E109" s="1" t="s">
        <v>6</v>
      </c>
      <c r="F109">
        <v>250</v>
      </c>
      <c r="G109" s="4">
        <v>4312.5</v>
      </c>
      <c r="I109">
        <v>1000</v>
      </c>
      <c r="J109" s="2">
        <v>45.02</v>
      </c>
      <c r="K109" s="3">
        <v>597</v>
      </c>
      <c r="L109" s="2">
        <f>K109+J109</f>
        <v>642.02</v>
      </c>
      <c r="M109" s="2">
        <f>L109-G109</f>
        <v>-3670.48</v>
      </c>
    </row>
    <row r="110" spans="5:13" x14ac:dyDescent="0.25">
      <c r="L110" s="2"/>
      <c r="M110" s="2"/>
    </row>
    <row r="111" spans="5:13" x14ac:dyDescent="0.25">
      <c r="E111" s="1" t="s">
        <v>2</v>
      </c>
      <c r="F111">
        <v>50</v>
      </c>
      <c r="G111" s="2">
        <v>862.5</v>
      </c>
      <c r="I111">
        <v>5000</v>
      </c>
      <c r="J111" s="2">
        <v>225.14</v>
      </c>
      <c r="K111" s="3">
        <v>2985</v>
      </c>
      <c r="L111" s="2">
        <f t="shared" ref="L111" si="27">K111+J111</f>
        <v>3210.14</v>
      </c>
      <c r="M111" s="2">
        <f t="shared" ref="M111" si="28">L111-G111</f>
        <v>2347.64</v>
      </c>
    </row>
    <row r="112" spans="5:13" x14ac:dyDescent="0.25">
      <c r="L112" s="2"/>
      <c r="M112" s="2"/>
    </row>
    <row r="113" spans="5:13" x14ac:dyDescent="0.25">
      <c r="E113" s="1" t="s">
        <v>3</v>
      </c>
      <c r="F113">
        <v>50</v>
      </c>
      <c r="G113" s="2">
        <v>862.5</v>
      </c>
      <c r="I113">
        <v>10000</v>
      </c>
      <c r="J113" s="2">
        <v>450.28800000000001</v>
      </c>
      <c r="K113" s="3">
        <v>5970</v>
      </c>
      <c r="L113" s="2">
        <f t="shared" ref="L113" si="29">K113+J113</f>
        <v>6420.2880000000005</v>
      </c>
      <c r="M113" s="2">
        <f t="shared" ref="M113" si="30">L113-G113</f>
        <v>5557.7880000000005</v>
      </c>
    </row>
    <row r="115" spans="5:13" x14ac:dyDescent="0.25">
      <c r="E115" s="1" t="s">
        <v>14</v>
      </c>
      <c r="G115" s="2">
        <f>G109+G111+G113</f>
        <v>6037.5</v>
      </c>
      <c r="K115" t="s">
        <v>11</v>
      </c>
      <c r="L115" s="2">
        <f>L109+L111+L113</f>
        <v>10272.448</v>
      </c>
      <c r="M115" s="2">
        <f>M109+M111+M113</f>
        <v>4234.9480000000003</v>
      </c>
    </row>
    <row r="116" spans="5:13" x14ac:dyDescent="0.25">
      <c r="E116" t="s">
        <v>15</v>
      </c>
      <c r="G116" s="2">
        <f>L115-G115</f>
        <v>4234.9480000000003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Ruiz</dc:creator>
  <cp:lastModifiedBy>Antonio Ruiz</cp:lastModifiedBy>
  <dcterms:created xsi:type="dcterms:W3CDTF">2023-12-04T17:26:35Z</dcterms:created>
  <dcterms:modified xsi:type="dcterms:W3CDTF">2023-12-08T13:37:16Z</dcterms:modified>
</cp:coreProperties>
</file>