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research\2026-SLR-regression-testing-optimization\Analysis_and_Visualization\data\"/>
    </mc:Choice>
  </mc:AlternateContent>
  <xr:revisionPtr revIDLastSave="0" documentId="13_ncr:1_{9ED3C1B6-BEB9-4651-AB7D-64CFD72E2A68}" xr6:coauthVersionLast="47" xr6:coauthVersionMax="47" xr10:uidLastSave="{00000000-0000-0000-0000-000000000000}"/>
  <bookViews>
    <workbookView xWindow="-23148" yWindow="1344" windowWidth="23256" windowHeight="13896" firstSheet="4" activeTab="6" xr2:uid="{FF880EED-EA60-9E49-B15D-179496B980D1}"/>
  </bookViews>
  <sheets>
    <sheet name="data_extraction" sheetId="2" r:id="rId1"/>
    <sheet name="Sheet2" sheetId="7" r:id="rId2"/>
    <sheet name="RQ1_trends_by_category_per_year" sheetId="3" r:id="rId3"/>
    <sheet name="RQ1_replicability_per_year" sheetId="5" r:id="rId4"/>
    <sheet name="RQ2_p_taxonomy_vs_algorithm" sheetId="4" r:id="rId5"/>
    <sheet name="RQ2_s_taxonomy_vs_algorithm" sheetId="6" r:id="rId6"/>
    <sheet name="RQ3_datasets" sheetId="8" r:id="rId7"/>
    <sheet name="raw_data"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 l="1"/>
  <c r="C15" i="3"/>
  <c r="D15" i="3"/>
  <c r="E15" i="3"/>
  <c r="AK2" i="1"/>
  <c r="AL2" i="1"/>
  <c r="AM2" i="1"/>
  <c r="AN2" i="1"/>
  <c r="AK3" i="1"/>
  <c r="AL3" i="1"/>
  <c r="AM3" i="1"/>
  <c r="AN3" i="1"/>
  <c r="AK4" i="1"/>
  <c r="AL4" i="1"/>
  <c r="AM4" i="1"/>
  <c r="AN4" i="1"/>
  <c r="AK5" i="1"/>
  <c r="AL5" i="1"/>
  <c r="AM5" i="1"/>
  <c r="AN5" i="1"/>
  <c r="AK6" i="1"/>
  <c r="AL6" i="1"/>
  <c r="AM6" i="1"/>
  <c r="AN6" i="1"/>
  <c r="AK7" i="1"/>
  <c r="AL7" i="1"/>
  <c r="AM7" i="1"/>
  <c r="AN7" i="1"/>
  <c r="AK8" i="1"/>
  <c r="AL8" i="1"/>
  <c r="AM8" i="1"/>
  <c r="AN8" i="1"/>
  <c r="AK9" i="1"/>
  <c r="AL9" i="1"/>
  <c r="AM9" i="1"/>
  <c r="AN9" i="1"/>
  <c r="AK10" i="1"/>
  <c r="AL10" i="1"/>
  <c r="AM10" i="1"/>
  <c r="AN10" i="1"/>
  <c r="AK11" i="1"/>
  <c r="AL11" i="1"/>
  <c r="AM11" i="1"/>
  <c r="AN11" i="1"/>
  <c r="AK12" i="1"/>
  <c r="AL12" i="1"/>
  <c r="AM12" i="1"/>
  <c r="AN12" i="1"/>
  <c r="AK13" i="1"/>
  <c r="AL13" i="1"/>
  <c r="AM13" i="1"/>
  <c r="AN13" i="1"/>
  <c r="AK14" i="1"/>
  <c r="AL14" i="1"/>
  <c r="AM14" i="1"/>
  <c r="AN14" i="1"/>
  <c r="AK15" i="1"/>
  <c r="AL15" i="1"/>
  <c r="AM15" i="1"/>
  <c r="AN15" i="1"/>
  <c r="AK16" i="1"/>
  <c r="AL16" i="1"/>
  <c r="AM16" i="1"/>
  <c r="AN16" i="1"/>
  <c r="AK17" i="1"/>
  <c r="AL17" i="1"/>
  <c r="AM17" i="1"/>
  <c r="AN17" i="1"/>
  <c r="AK18" i="1"/>
  <c r="AL18" i="1"/>
  <c r="AM18" i="1"/>
  <c r="AN18" i="1"/>
  <c r="AK19" i="1"/>
  <c r="AL19" i="1"/>
  <c r="AM19" i="1"/>
  <c r="AN19" i="1"/>
  <c r="AK20" i="1"/>
  <c r="AL20" i="1"/>
  <c r="AM20" i="1"/>
  <c r="AN20" i="1"/>
  <c r="AK21" i="1"/>
  <c r="AL21" i="1"/>
  <c r="AM21" i="1"/>
  <c r="AN21" i="1"/>
  <c r="AK22" i="1"/>
  <c r="AL22" i="1"/>
  <c r="AM22" i="1"/>
  <c r="AN22" i="1"/>
  <c r="AK23" i="1"/>
  <c r="AL23" i="1"/>
  <c r="AM23" i="1"/>
  <c r="AN23" i="1"/>
  <c r="AK24" i="1"/>
  <c r="AL24" i="1"/>
  <c r="AM24" i="1"/>
  <c r="AN24" i="1"/>
  <c r="AK25" i="1"/>
  <c r="AL25" i="1"/>
  <c r="AM25" i="1"/>
  <c r="AN25" i="1"/>
  <c r="AK26" i="1"/>
  <c r="AL26" i="1"/>
  <c r="AM26" i="1"/>
  <c r="AN26" i="1"/>
  <c r="AK27" i="1"/>
  <c r="AL27" i="1"/>
  <c r="AM27" i="1"/>
  <c r="AN27" i="1"/>
  <c r="AK28" i="1"/>
  <c r="AL28" i="1"/>
  <c r="AM28" i="1"/>
  <c r="AN28" i="1"/>
  <c r="AK29" i="1"/>
  <c r="AL29" i="1"/>
  <c r="AM29" i="1"/>
  <c r="AN29" i="1"/>
  <c r="AK30" i="1"/>
  <c r="AL30" i="1"/>
  <c r="AM30" i="1"/>
  <c r="AN30" i="1"/>
  <c r="AK31" i="1"/>
  <c r="AL31" i="1"/>
  <c r="AM31" i="1"/>
  <c r="AN31" i="1"/>
  <c r="AK32" i="1"/>
  <c r="AL32" i="1"/>
  <c r="AM32" i="1"/>
  <c r="AN32" i="1"/>
  <c r="AK33" i="1"/>
  <c r="AL33" i="1"/>
  <c r="AM33" i="1"/>
  <c r="AN33" i="1"/>
  <c r="AK34" i="1"/>
  <c r="AL34" i="1"/>
  <c r="AM34" i="1"/>
  <c r="AN34" i="1"/>
  <c r="AK35" i="1"/>
  <c r="AL35" i="1"/>
  <c r="AM35" i="1"/>
  <c r="AN35" i="1"/>
  <c r="AK36" i="1"/>
  <c r="AL36" i="1"/>
  <c r="AM36" i="1"/>
  <c r="AN36" i="1"/>
  <c r="AK37" i="1"/>
  <c r="AL37" i="1"/>
  <c r="AM37" i="1"/>
  <c r="AN37" i="1"/>
  <c r="AK38" i="1"/>
  <c r="AL38" i="1"/>
  <c r="AM38" i="1"/>
  <c r="AN38" i="1"/>
  <c r="AK39" i="1"/>
  <c r="AL39" i="1"/>
  <c r="AM39" i="1"/>
  <c r="AN39" i="1"/>
  <c r="AK40" i="1"/>
  <c r="AL40" i="1"/>
  <c r="AM40" i="1"/>
  <c r="AN40" i="1"/>
  <c r="AK41" i="1"/>
  <c r="AL41" i="1"/>
  <c r="AM41" i="1"/>
  <c r="AN41" i="1"/>
  <c r="AK42" i="1"/>
  <c r="AL42" i="1"/>
  <c r="AM42" i="1"/>
  <c r="AN42" i="1"/>
  <c r="AK43" i="1"/>
  <c r="AL43" i="1"/>
  <c r="AM43" i="1"/>
  <c r="AN43" i="1"/>
  <c r="AK44" i="1"/>
  <c r="AL44" i="1"/>
  <c r="AM44" i="1"/>
  <c r="AN44" i="1"/>
  <c r="AK45" i="1"/>
  <c r="AL45" i="1"/>
  <c r="AM45" i="1"/>
  <c r="AN45" i="1"/>
  <c r="AK46" i="1"/>
  <c r="AL46" i="1"/>
  <c r="AM46" i="1"/>
  <c r="AN46" i="1"/>
  <c r="AK47" i="1"/>
  <c r="AL47" i="1"/>
  <c r="AM47" i="1"/>
  <c r="AN47" i="1"/>
  <c r="AK48" i="1"/>
  <c r="AL48" i="1"/>
  <c r="AM48" i="1"/>
  <c r="AN48" i="1"/>
  <c r="AK49" i="1"/>
  <c r="AL49" i="1"/>
  <c r="AM49" i="1"/>
  <c r="AN49" i="1"/>
  <c r="AK50" i="1"/>
  <c r="AL50" i="1"/>
  <c r="AM50" i="1"/>
  <c r="AN50" i="1"/>
  <c r="AK51" i="1"/>
  <c r="AL51" i="1"/>
  <c r="AM51" i="1"/>
  <c r="AN51" i="1"/>
  <c r="AK52" i="1"/>
  <c r="AL52" i="1"/>
  <c r="AM52" i="1"/>
  <c r="AN52" i="1"/>
  <c r="AK53" i="1"/>
  <c r="AL53" i="1"/>
  <c r="AM53" i="1"/>
  <c r="AN53" i="1"/>
  <c r="AK54" i="1"/>
  <c r="AL54" i="1"/>
  <c r="AM54" i="1"/>
  <c r="AN54" i="1"/>
  <c r="AK55" i="1"/>
  <c r="AL55" i="1"/>
  <c r="AM55" i="1"/>
  <c r="AN55" i="1"/>
  <c r="AK56" i="1"/>
  <c r="AL56" i="1"/>
  <c r="AM56" i="1"/>
  <c r="AN56" i="1"/>
  <c r="AK57" i="1"/>
  <c r="AL57" i="1"/>
  <c r="AM57" i="1"/>
  <c r="AN57" i="1"/>
  <c r="AK58" i="1"/>
  <c r="AL58" i="1"/>
  <c r="AM58" i="1"/>
  <c r="AN58" i="1"/>
  <c r="AK59" i="1"/>
  <c r="AL59" i="1"/>
  <c r="AM59" i="1"/>
  <c r="AN59" i="1"/>
  <c r="AK60" i="1"/>
  <c r="AL60" i="1"/>
  <c r="AM60" i="1"/>
  <c r="AN60" i="1"/>
  <c r="AK61" i="1"/>
  <c r="AL61" i="1"/>
  <c r="AM61" i="1"/>
  <c r="AN61" i="1"/>
  <c r="AK62" i="1"/>
  <c r="AL62" i="1"/>
  <c r="AM62" i="1"/>
  <c r="AN62" i="1"/>
  <c r="AK63" i="1"/>
  <c r="AL63" i="1"/>
  <c r="AM63" i="1"/>
  <c r="AN63" i="1"/>
  <c r="AK64" i="1"/>
  <c r="AL64" i="1"/>
  <c r="AM64" i="1"/>
  <c r="AN64" i="1"/>
  <c r="AK65" i="1"/>
  <c r="AL65" i="1"/>
  <c r="AM65" i="1"/>
  <c r="AN65" i="1"/>
  <c r="AK66" i="1"/>
  <c r="AL66" i="1"/>
  <c r="AM66" i="1"/>
  <c r="AN66" i="1"/>
  <c r="AK67" i="1"/>
  <c r="AL67" i="1"/>
  <c r="AM67" i="1"/>
  <c r="AN67" i="1"/>
  <c r="AK68" i="1"/>
  <c r="AL68" i="1"/>
  <c r="AM68" i="1"/>
  <c r="AN68" i="1"/>
  <c r="AK69" i="1"/>
  <c r="AL69" i="1"/>
  <c r="AM69" i="1"/>
  <c r="AN69" i="1"/>
  <c r="AK70" i="1"/>
  <c r="AL70" i="1"/>
  <c r="AM70" i="1"/>
  <c r="AN70" i="1"/>
  <c r="AK71" i="1"/>
  <c r="AL71" i="1"/>
  <c r="AM71" i="1"/>
  <c r="AN71" i="1"/>
  <c r="AK72" i="1"/>
  <c r="AL72" i="1"/>
  <c r="AM72" i="1"/>
  <c r="AN72" i="1"/>
  <c r="AK73" i="1"/>
  <c r="AL73" i="1"/>
  <c r="AM73" i="1"/>
  <c r="AN73" i="1"/>
  <c r="AK74" i="1"/>
  <c r="AL74" i="1"/>
  <c r="AM74" i="1"/>
  <c r="AN74" i="1"/>
  <c r="AK75" i="1"/>
  <c r="AL75" i="1"/>
  <c r="AM75" i="1"/>
  <c r="AN75" i="1"/>
  <c r="AK76" i="1"/>
  <c r="AL76" i="1"/>
  <c r="AM76" i="1"/>
  <c r="AN76" i="1"/>
  <c r="AK77" i="1"/>
  <c r="AL77" i="1"/>
  <c r="AM77" i="1"/>
  <c r="AN77" i="1"/>
  <c r="AK78" i="1"/>
  <c r="AL78" i="1"/>
  <c r="AM78" i="1"/>
  <c r="AN78" i="1"/>
  <c r="AK79" i="1"/>
  <c r="AL79" i="1"/>
  <c r="AM79" i="1"/>
  <c r="AN79" i="1"/>
  <c r="AK80" i="1"/>
  <c r="AL80" i="1"/>
  <c r="AM80" i="1"/>
  <c r="AN80" i="1"/>
  <c r="AK81" i="1"/>
  <c r="AL81" i="1"/>
  <c r="AM81" i="1"/>
  <c r="AN81" i="1"/>
  <c r="AK82" i="1"/>
  <c r="AL82" i="1"/>
  <c r="AM82" i="1"/>
  <c r="AN82" i="1"/>
  <c r="AK83" i="1"/>
  <c r="AL83" i="1"/>
  <c r="AM83" i="1"/>
  <c r="AN83" i="1"/>
  <c r="AK84" i="1"/>
  <c r="AL84" i="1"/>
  <c r="AM84" i="1"/>
  <c r="AN84" i="1"/>
  <c r="AK85" i="1"/>
  <c r="AL85" i="1"/>
  <c r="AM85" i="1"/>
  <c r="AN85" i="1"/>
  <c r="AK86" i="1"/>
  <c r="AL86" i="1"/>
  <c r="AM86" i="1"/>
  <c r="AN86" i="1"/>
  <c r="AK87" i="1"/>
  <c r="AL87" i="1"/>
  <c r="AM87" i="1"/>
  <c r="AN87" i="1"/>
  <c r="AK88" i="1"/>
  <c r="AL88" i="1"/>
  <c r="AM88" i="1"/>
  <c r="AN88" i="1"/>
  <c r="AK89" i="1"/>
  <c r="AL89" i="1"/>
  <c r="AM89" i="1"/>
  <c r="AN89" i="1"/>
  <c r="AK90" i="1"/>
  <c r="AL90" i="1"/>
  <c r="AM90" i="1"/>
  <c r="AN90" i="1"/>
  <c r="AK91" i="1"/>
  <c r="AL91" i="1"/>
  <c r="AM91" i="1"/>
  <c r="AN91" i="1"/>
  <c r="AK92" i="1"/>
  <c r="AL92" i="1"/>
  <c r="AM92" i="1"/>
  <c r="AN92" i="1"/>
  <c r="AK93" i="1"/>
  <c r="AL93" i="1"/>
  <c r="AM93" i="1"/>
  <c r="AN93" i="1"/>
  <c r="AK94" i="1"/>
  <c r="AL94" i="1"/>
  <c r="AM94" i="1"/>
  <c r="AN94" i="1"/>
  <c r="AK95" i="1"/>
  <c r="AL95" i="1"/>
  <c r="AM95" i="1"/>
  <c r="AN95" i="1"/>
  <c r="AK96" i="1"/>
  <c r="AL96" i="1"/>
  <c r="AM96" i="1"/>
  <c r="AN96" i="1"/>
  <c r="AK97" i="1"/>
  <c r="AL97" i="1"/>
  <c r="AM97" i="1"/>
  <c r="AN97" i="1"/>
  <c r="AK98" i="1"/>
  <c r="AL98" i="1"/>
  <c r="AM98" i="1"/>
  <c r="AN98" i="1"/>
  <c r="AK99" i="1"/>
  <c r="AL99" i="1"/>
  <c r="AM99" i="1"/>
  <c r="AN99" i="1"/>
  <c r="AK100" i="1"/>
  <c r="AL100" i="1"/>
  <c r="AM100" i="1"/>
  <c r="AN100" i="1"/>
  <c r="AK101" i="1"/>
  <c r="AL101" i="1"/>
  <c r="AM101" i="1"/>
  <c r="AN101" i="1"/>
  <c r="AK102" i="1"/>
  <c r="AL102" i="1"/>
  <c r="AM102" i="1"/>
  <c r="AN102" i="1"/>
  <c r="AK103" i="1"/>
  <c r="AL103" i="1"/>
  <c r="AM103" i="1"/>
  <c r="AN103" i="1"/>
  <c r="AK104" i="1"/>
  <c r="AL104" i="1"/>
  <c r="AM104" i="1"/>
  <c r="AN104" i="1"/>
  <c r="AK105" i="1"/>
  <c r="AL105" i="1"/>
  <c r="AM105" i="1"/>
  <c r="AN105" i="1"/>
  <c r="AK106" i="1"/>
  <c r="AL106" i="1"/>
  <c r="AM106" i="1"/>
  <c r="AN106" i="1"/>
  <c r="AK107" i="1"/>
  <c r="AL107" i="1"/>
  <c r="AM107" i="1"/>
  <c r="AN107" i="1"/>
  <c r="AK108" i="1"/>
  <c r="AL108" i="1"/>
  <c r="AM108" i="1"/>
  <c r="AN108" i="1"/>
  <c r="AK109" i="1"/>
  <c r="AL109" i="1"/>
  <c r="AM109" i="1"/>
  <c r="AN109" i="1"/>
  <c r="AK110" i="1"/>
  <c r="AL110" i="1"/>
  <c r="AM110" i="1"/>
  <c r="AN110" i="1"/>
  <c r="AK111" i="1"/>
  <c r="AL111" i="1"/>
  <c r="AM111" i="1"/>
  <c r="AN111" i="1"/>
  <c r="AK112" i="1"/>
  <c r="AL112" i="1"/>
  <c r="AM112" i="1"/>
  <c r="AN112" i="1"/>
  <c r="AK113" i="1"/>
  <c r="AL113" i="1"/>
  <c r="AM113" i="1"/>
  <c r="AN113" i="1"/>
  <c r="AK114" i="1"/>
  <c r="AL114" i="1"/>
  <c r="AM114" i="1"/>
  <c r="AN114" i="1"/>
  <c r="AK115" i="1"/>
  <c r="AL115" i="1"/>
  <c r="AM115" i="1"/>
  <c r="AN115" i="1"/>
  <c r="AK116" i="1"/>
  <c r="AL116" i="1"/>
  <c r="AM116" i="1"/>
  <c r="AN116" i="1"/>
  <c r="AK117" i="1"/>
  <c r="AL117" i="1"/>
  <c r="AM117" i="1"/>
  <c r="AN117" i="1"/>
  <c r="AK118" i="1"/>
  <c r="AL118" i="1"/>
  <c r="AM118" i="1"/>
  <c r="AN118" i="1"/>
  <c r="AK119" i="1"/>
  <c r="AL119" i="1"/>
  <c r="AM119" i="1"/>
  <c r="AN119" i="1"/>
  <c r="AK120" i="1"/>
  <c r="AL120" i="1"/>
  <c r="AM120" i="1"/>
  <c r="AN120" i="1"/>
  <c r="AK121" i="1"/>
  <c r="AL121" i="1"/>
  <c r="AM121" i="1"/>
  <c r="AN121" i="1"/>
  <c r="AK122" i="1"/>
  <c r="AL122" i="1"/>
  <c r="AM122" i="1"/>
  <c r="AN122" i="1"/>
  <c r="AK123" i="1"/>
  <c r="AL123" i="1"/>
  <c r="AM123" i="1"/>
  <c r="AN123" i="1"/>
  <c r="AK124" i="1"/>
  <c r="AL124" i="1"/>
  <c r="AM124" i="1"/>
  <c r="AN124" i="1"/>
  <c r="AK125" i="1"/>
  <c r="AL125" i="1"/>
  <c r="AM125" i="1"/>
  <c r="AN125" i="1"/>
  <c r="AK126" i="1"/>
  <c r="AL126" i="1"/>
  <c r="AM126" i="1"/>
  <c r="AN126" i="1"/>
  <c r="AZ2" i="1" a="1"/>
  <c r="AZ2" i="1" s="1"/>
  <c r="BJ6" i="1" a="1"/>
  <c r="BJ6" i="1" s="1"/>
  <c r="BJ2" i="1" a="1"/>
  <c r="BJ2" i="1" s="1"/>
  <c r="BE2" i="1" a="1"/>
  <c r="BE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s="1"/>
  <c r="GD4" i="1" a="1"/>
  <c r="GD4" i="1" s="1"/>
  <c r="GE4" i="1" a="1"/>
  <c r="GE4" i="1" s="1"/>
  <c r="GF4" i="1" a="1"/>
  <c r="GF4" i="1" s="1"/>
  <c r="GG4" i="1" a="1"/>
  <c r="GG4" i="1" s="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s="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s="1"/>
  <c r="GJ6" i="1" a="1"/>
  <c r="GJ6" i="1" s="1"/>
  <c r="GK6" i="1" a="1"/>
  <c r="GK6" i="1"/>
  <c r="GL6" i="1" a="1"/>
  <c r="GL6" i="1" s="1"/>
  <c r="GM6" i="1" a="1"/>
  <c r="GM6" i="1" s="1"/>
  <c r="GN6" i="1" a="1"/>
  <c r="GN6" i="1" s="1"/>
  <c r="GO6" i="1" a="1"/>
  <c r="GO6" i="1" s="1"/>
  <c r="GP6" i="1" a="1"/>
  <c r="GP6" i="1" s="1"/>
  <c r="FR7" i="1" a="1"/>
  <c r="FR7" i="1" s="1"/>
  <c r="FW7" i="1" a="1"/>
  <c r="FW7" i="1" s="1"/>
  <c r="FX7" i="1" a="1"/>
  <c r="FX7" i="1" s="1"/>
  <c r="FY7" i="1" a="1"/>
  <c r="FY7" i="1" s="1"/>
  <c r="FZ7" i="1" a="1"/>
  <c r="FZ7" i="1" s="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s="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s="1"/>
  <c r="GF12" i="1" a="1"/>
  <c r="GF12" i="1" s="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s="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s="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s="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s="1"/>
  <c r="GO45" i="1" a="1"/>
  <c r="GO45" i="1" s="1"/>
  <c r="GP45" i="1" a="1"/>
  <c r="GP45" i="1" s="1"/>
  <c r="GQ45" i="1" a="1"/>
  <c r="GQ45" i="1" s="1"/>
  <c r="GR45" i="1" a="1"/>
  <c r="GR45" i="1" s="1"/>
  <c r="FR46" i="1" a="1"/>
  <c r="FR46" i="1" s="1"/>
  <c r="FW46" i="1" a="1"/>
  <c r="FW46" i="1" s="1"/>
  <c r="FX46" i="1" a="1"/>
  <c r="FX46" i="1" s="1"/>
  <c r="FY46" i="1" a="1"/>
  <c r="FY46" i="1" s="1"/>
  <c r="FZ46" i="1" a="1"/>
  <c r="FZ46" i="1" s="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s="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s="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s="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GQ11" i="1"/>
  <c r="GQ6" i="1"/>
  <c r="GQ12" i="1"/>
  <c r="GQ5" i="1"/>
  <c r="GQ10" i="1"/>
  <c r="GQ7" i="1"/>
  <c r="GQ15" i="1"/>
  <c r="BN13" i="1" l="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CQ15" i="1" l="1" a="1"/>
  <c r="CQ15" i="1" s="1"/>
  <c r="CQ14" i="1" a="1"/>
  <c r="CQ14" i="1" s="1"/>
  <c r="CQ13" i="1" a="1"/>
  <c r="CQ13" i="1" s="1"/>
  <c r="CQ12" i="1" a="1"/>
  <c r="CQ12" i="1" s="1"/>
  <c r="CQ11" i="1" a="1"/>
  <c r="CQ11" i="1" s="1"/>
  <c r="CQ10" i="1" a="1"/>
  <c r="CQ10" i="1" s="1"/>
  <c r="CQ9" i="1" a="1"/>
  <c r="CQ9" i="1" s="1"/>
  <c r="CQ8" i="1" a="1"/>
  <c r="CQ8" i="1" s="1"/>
  <c r="CQ7" i="1" a="1"/>
  <c r="CQ7" i="1" s="1"/>
  <c r="CQ6" i="1" a="1"/>
  <c r="CQ6" i="1" s="1"/>
  <c r="CQ5" i="1" a="1"/>
  <c r="CQ5" i="1" s="1"/>
  <c r="CP15" i="1" a="1"/>
  <c r="CP15" i="1" s="1"/>
  <c r="CP14" i="1" a="1"/>
  <c r="CP14" i="1" s="1"/>
  <c r="CP13" i="1" a="1"/>
  <c r="CP13" i="1" s="1"/>
  <c r="CP12" i="1" a="1"/>
  <c r="CP12" i="1" s="1"/>
  <c r="CP11" i="1" a="1"/>
  <c r="CP11" i="1" s="1"/>
  <c r="CP10" i="1" a="1"/>
  <c r="CP10" i="1" s="1"/>
  <c r="CP9" i="1" a="1"/>
  <c r="CP9" i="1" s="1"/>
  <c r="CP8" i="1" a="1"/>
  <c r="CP8" i="1" s="1"/>
  <c r="CP7" i="1" a="1"/>
  <c r="CP7" i="1" s="1"/>
  <c r="CP6" i="1" a="1"/>
  <c r="CP6" i="1" s="1"/>
  <c r="CP5" i="1" a="1"/>
  <c r="CP5" i="1" s="1"/>
  <c r="CO15" i="1" a="1"/>
  <c r="CO15" i="1" s="1"/>
  <c r="CO14" i="1" a="1"/>
  <c r="CO14" i="1" s="1"/>
  <c r="CO13" i="1" a="1"/>
  <c r="CO13" i="1" s="1"/>
  <c r="CO12" i="1" a="1"/>
  <c r="CO12" i="1" s="1"/>
  <c r="CO11" i="1" a="1"/>
  <c r="CO11" i="1" s="1"/>
  <c r="CO10" i="1" a="1"/>
  <c r="CO10" i="1" s="1"/>
  <c r="CO9" i="1" a="1"/>
  <c r="CO9" i="1" s="1"/>
  <c r="CO8" i="1" a="1"/>
  <c r="CO8" i="1" s="1"/>
  <c r="CO6" i="1" a="1"/>
  <c r="CO6" i="1" s="1"/>
  <c r="CO7" i="1" a="1"/>
  <c r="CO7" i="1" s="1"/>
  <c r="CO5" i="1" a="1"/>
  <c r="CO5" i="1" s="1"/>
  <c r="CO4" i="1" a="1"/>
  <c r="CO4" i="1" s="1"/>
  <c r="CQ4" i="1" a="1"/>
  <c r="CQ4" i="1" s="1"/>
  <c r="CQ3" i="1" a="1"/>
  <c r="CQ3" i="1" s="1"/>
  <c r="CQ16" i="1" s="1"/>
  <c r="CP4" i="1" a="1"/>
  <c r="CP4" i="1" s="1"/>
  <c r="CP3" i="1" a="1"/>
  <c r="CP3" i="1" s="1"/>
  <c r="CO3" i="1" a="1"/>
  <c r="CO3" i="1" s="1"/>
  <c r="CO16"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CP16" i="1" l="1"/>
  <c r="EW16" i="1" s="1"/>
  <c r="AR10" i="1"/>
  <c r="AR15" i="1"/>
  <c r="AS15" i="1"/>
  <c r="AT15" i="1"/>
  <c r="AR5" i="1"/>
  <c r="AQ15" i="1"/>
  <c r="AQ8"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<sst xmlns="http://schemas.openxmlformats.org/spreadsheetml/2006/main" count="4036" uniqueCount="1419">
  <si>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</si>
  <si>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</si>
  <si>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</si>
  <si>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</si>
  <si>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</si>
  <si>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</si>
  <si>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</si>
  <si>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</si>
  <si>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</si>
  <si>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</si>
  <si>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</si>
  <si>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</si>
  <si>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</si>
  <si>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</si>
  <si>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</si>
  <si>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</si>
  <si>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</si>
  <si>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</si>
  <si>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</si>
  <si>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</si>
  <si>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</si>
  <si>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</si>
  <si>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</si>
  <si>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</si>
  <si>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</si>
  <si>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</si>
  <si>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</si>
  <si>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</si>
  <si>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</si>
  <si>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</si>
  <si>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</si>
  <si>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</si>
  <si>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</si>
  <si>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</si>
  <si>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</si>
  <si>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</si>
  <si>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</si>
  <si>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</si>
  <si>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</si>
  <si>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</si>
  <si>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</si>
  <si>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</si>
  <si>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</si>
  <si>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</si>
  <si>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</si>
  <si>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</si>
  <si>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</si>
  <si>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</si>
  <si>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</si>
  <si>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</si>
  <si>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</si>
  <si>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</si>
  <si>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</si>
  <si>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</si>
  <si>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</si>
  <si>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</si>
  <si>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</si>
  <si>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</si>
  <si>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</si>
  <si>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</si>
  <si>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</si>
  <si>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</si>
  <si>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</si>
  <si>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</si>
  <si>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</si>
  <si>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</si>
  <si>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</si>
  <si>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</si>
  <si>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</si>
  <si>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</si>
  <si>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</si>
  <si>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</si>
  <si>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</si>
  <si>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</si>
  <si>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</si>
  <si>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</si>
  <si>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</si>
  <si>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</si>
  <si>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</si>
  <si>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</si>
  <si>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</si>
  <si>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</si>
  <si>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</si>
  <si>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</si>
  <si>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</si>
  <si>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</si>
  <si>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</si>
  <si>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</si>
  <si>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</si>
  <si>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</si>
  <si>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</si>
  <si>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</si>
  <si>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</si>
  <si>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</si>
  <si>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</si>
  <si>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</si>
  <si>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</si>
  <si>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</si>
  <si>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</si>
  <si>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</si>
  <si>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</si>
  <si>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</si>
  <si>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</si>
  <si>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</si>
  <si>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</si>
  <si>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</si>
  <si>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</si>
  <si>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</si>
  <si>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</si>
  <si>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</si>
  <si>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</si>
  <si>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</si>
  <si>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</si>
  <si>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</si>
  <si>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</si>
  <si>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</si>
  <si>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</si>
  <si>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</si>
  <si>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</si>
  <si>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</si>
  <si>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</si>
  <si>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</si>
  <si>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</si>
  <si>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</si>
  <si>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</si>
  <si>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</si>
  <si>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</si>
  <si>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</si>
  <si>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</si>
  <si>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</si>
  <si>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</si>
  <si>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</si>
  <si>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</si>
  <si>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</si>
  <si>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</si>
  <si>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</si>
  <si>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</si>
  <si>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</si>
  <si>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</si>
  <si>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</si>
  <si>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</si>
  <si>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</si>
  <si>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</si>
  <si>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</si>
  <si>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</si>
  <si>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</si>
  <si>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</si>
  <si>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</si>
  <si>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</si>
  <si>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</si>
  <si>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</si>
  <si>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</si>
  <si>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</si>
  <si>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</si>
  <si>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</si>
  <si>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</si>
  <si>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</si>
  <si>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</si>
  <si>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</si>
  <si>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</si>
  <si>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</si>
  <si>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</si>
  <si>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</si>
  <si>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</si>
  <si>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</si>
  <si>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</si>
  <si>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</si>
  <si>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</si>
  <si>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</si>
  <si>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</si>
  <si>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</si>
  <si>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</si>
  <si>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</si>
  <si>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</si>
  <si>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</si>
  <si>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</si>
  <si>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</si>
  <si>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</si>
  <si>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</si>
  <si>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</si>
  <si>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</si>
  <si>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</si>
  <si>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</si>
  <si>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</si>
  <si>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</si>
  <si>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</si>
  <si>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</si>
  <si>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</si>
  <si>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</si>
  <si>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</si>
  <si>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</si>
  <si>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</si>
  <si>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</si>
  <si>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</si>
  <si>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</si>
  <si>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</si>
  <si>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</si>
  <si>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</si>
  <si>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</si>
  <si>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</si>
  <si>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</si>
  <si>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</si>
  <si>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</si>
  <si>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</si>
  <si>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</si>
  <si>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</si>
  <si>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</si>
  <si>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</si>
  <si>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</si>
  <si>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</si>
  <si>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</si>
  <si>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</si>
  <si>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</si>
  <si>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</si>
  <si>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</si>
  <si>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</si>
  <si>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</si>
  <si>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</si>
  <si>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</si>
  <si>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</si>
  <si>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</si>
  <si>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</si>
  <si>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</si>
  <si>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</si>
  <si>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</si>
  <si>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</si>
  <si>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</si>
  <si>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</si>
  <si>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</si>
  <si>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</si>
  <si>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</si>
  <si>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</si>
  <si>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</si>
  <si>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</si>
  <si>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</si>
  <si>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</si>
  <si>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</si>
  <si>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</si>
  <si>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</si>
  <si>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</si>
  <si>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</si>
  <si>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</si>
  <si>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</si>
  <si>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</si>
  <si>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</si>
  <si>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</si>
  <si>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</si>
  <si>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</si>
  <si>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</si>
  <si>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</si>
  <si>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</si>
  <si>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</si>
  <si>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</si>
  <si>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</si>
  <si>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</si>
  <si>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</si>
  <si>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</si>
  <si>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</si>
  <si>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</si>
  <si>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</si>
  <si>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</si>
  <si>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</si>
  <si>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</si>
  <si>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</si>
  <si>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</si>
  <si>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</si>
  <si>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</si>
  <si>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</si>
  <si>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</si>
  <si>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</si>
  <si>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</si>
  <si>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</si>
  <si>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</si>
  <si>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</si>
  <si>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</si>
  <si>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</si>
  <si>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</si>
  <si>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</si>
  <si>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</si>
  <si>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</si>
  <si>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</si>
  <si>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</si>
  <si>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</si>
  <si>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</si>
  <si>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</si>
  <si>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</si>
  <si>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</si>
  <si>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</si>
  <si>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</si>
  <si>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</si>
  <si>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</si>
  <si>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</si>
  <si>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</si>
  <si>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</si>
  <si>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</si>
  <si>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</si>
  <si>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</si>
  <si>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</si>
  <si>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</si>
  <si>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</si>
  <si>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</si>
  <si>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</si>
  <si>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</si>
  <si>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</si>
  <si>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</si>
  <si>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</si>
  <si>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</si>
  <si>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</si>
  <si>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</si>
  <si>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</si>
  <si>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</si>
  <si>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</si>
  <si>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</si>
  <si>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</si>
  <si>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</si>
  <si>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</si>
  <si>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</si>
  <si>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</si>
  <si>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</si>
  <si>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</si>
  <si>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</si>
  <si>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</si>
  <si>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</si>
  <si>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</si>
  <si>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</si>
  <si>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</si>
  <si>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</si>
  <si>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</si>
  <si>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</si>
  <si>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</si>
  <si>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</si>
  <si>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</si>
  <si>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</si>
  <si>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</si>
  <si>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</si>
  <si>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</si>
  <si>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</si>
  <si>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</si>
  <si>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</si>
  <si>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</si>
  <si>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</si>
  <si>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</si>
  <si>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</si>
  <si>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</si>
  <si>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</si>
  <si>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</si>
  <si>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</si>
  <si>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</si>
  <si>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</si>
  <si>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</si>
  <si>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</si>
  <si>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</si>
  <si>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</si>
  <si>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</si>
  <si>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</si>
  <si>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</si>
  <si>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</si>
  <si>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</si>
  <si>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</si>
  <si>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</si>
  <si>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</si>
  <si>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</si>
  <si>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</si>
  <si>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</si>
  <si>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</si>
  <si>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</si>
  <si>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</si>
  <si>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</si>
  <si>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</si>
  <si>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</si>
  <si>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</si>
  <si>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</si>
  <si>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</si>
  <si>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</si>
  <si>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</si>
  <si>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</si>
  <si>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</si>
  <si>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</si>
  <si>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</si>
  <si>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</si>
  <si>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</si>
  <si>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</si>
  <si>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</si>
  <si>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</si>
  <si>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</si>
  <si>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</si>
  <si>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</si>
  <si>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</si>
  <si>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</si>
  <si>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</si>
  <si>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</si>
  <si>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</si>
  <si>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</si>
  <si>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</si>
  <si>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</si>
  <si>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</si>
  <si>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</si>
  <si>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</si>
  <si>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</si>
  <si>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</si>
  <si>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</si>
  <si>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</si>
  <si>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</si>
  <si>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</si>
  <si>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</si>
  <si>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</si>
  <si>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</si>
  <si>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</si>
  <si>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</si>
  <si>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</si>
  <si>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</si>
  <si>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</si>
  <si>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</si>
  <si>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</si>
  <si>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</si>
  <si>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</si>
  <si>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</si>
  <si>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</si>
  <si>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</si>
  <si>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</si>
  <si>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</si>
  <si>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</si>
  <si>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</si>
  <si>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</si>
  <si>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</si>
  <si>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</si>
  <si>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</si>
  <si>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</si>
  <si>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</si>
  <si>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</si>
  <si>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</si>
  <si>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</si>
  <si>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</si>
  <si>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</si>
  <si>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</si>
  <si>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</si>
  <si>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</si>
  <si>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</si>
  <si>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</si>
  <si>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</si>
  <si>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</si>
  <si>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</si>
  <si>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</si>
  <si>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</si>
  <si>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</si>
  <si>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</si>
  <si>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</si>
  <si>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</si>
  <si>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</si>
  <si>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</si>
  <si>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</si>
  <si>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</si>
  <si>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</si>
  <si>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</si>
  <si>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</si>
  <si>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</si>
  <si>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</si>
  <si>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</si>
  <si>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</si>
  <si>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</si>
  <si>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</si>
  <si>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</si>
  <si>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</si>
  <si>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</si>
  <si>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</si>
  <si>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</si>
  <si>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</si>
  <si>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</si>
  <si>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</si>
  <si>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</si>
  <si>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</si>
  <si>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</si>
  <si>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</si>
  <si>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</si>
  <si>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</si>
  <si>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</si>
  <si>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</si>
  <si>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</si>
  <si>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</si>
  <si>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</si>
  <si>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</si>
  <si>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</si>
  <si>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</si>
  <si>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</si>
  <si>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</si>
  <si>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</si>
  <si>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</si>
  <si>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</si>
  <si>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</si>
  <si>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</si>
  <si>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</si>
  <si>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</si>
  <si>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</si>
  <si>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</si>
  <si>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</si>
  <si>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</si>
  <si>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</si>
  <si>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</si>
  <si>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</si>
  <si>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</si>
  <si>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</si>
  <si>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</si>
  <si>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</si>
  <si>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</si>
  <si>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</si>
  <si>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</si>
  <si>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</si>
  <si>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</si>
  <si>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</si>
  <si>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</si>
  <si>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</si>
  <si>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</si>
  <si>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</si>
  <si>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</si>
  <si>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</si>
  <si>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</si>
  <si>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</si>
  <si>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</si>
  <si>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</si>
  <si>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</si>
  <si>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</si>
  <si>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</si>
  <si>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</si>
  <si>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</si>
  <si>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</si>
  <si>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</si>
  <si>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</si>
  <si>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</si>
  <si>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</si>
  <si>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</si>
  <si>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</si>
  <si>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</si>
  <si>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</si>
  <si>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</si>
  <si>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</si>
  <si>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</si>
  <si>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</si>
  <si>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</si>
  <si>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</si>
  <si>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</si>
  <si>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</si>
  <si>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</si>
  <si>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</si>
  <si>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</si>
  <si>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</si>
  <si>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</si>
  <si>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</si>
  <si>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</si>
  <si>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</si>
  <si>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</si>
  <si>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</si>
  <si>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</si>
  <si>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</si>
  <si>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</si>
  <si>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</si>
  <si>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</si>
  <si>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</si>
  <si>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</si>
  <si>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</si>
  <si>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</si>
  <si>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</si>
  <si>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</si>
  <si>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</si>
  <si>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</si>
  <si>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</si>
  <si>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</si>
  <si>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</si>
  <si>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</si>
  <si>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</si>
  <si>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</si>
  <si>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</si>
  <si>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</si>
  <si>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</si>
  <si>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</si>
  <si>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</si>
  <si>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</si>
  <si>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</si>
  <si>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</si>
  <si>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</si>
  <si>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</si>
  <si>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</si>
  <si>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</si>
  <si>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</si>
  <si>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</si>
  <si>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</si>
  <si>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</si>
  <si>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</si>
  <si>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</si>
  <si>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</si>
  <si>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</si>
  <si>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</si>
  <si>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</si>
  <si>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</si>
  <si>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</si>
  <si>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</si>
  <si>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</si>
  <si>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</si>
  <si>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</si>
  <si>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</si>
  <si>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</si>
  <si>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</si>
  <si>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</si>
  <si>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</si>
  <si>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</si>
  <si>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</si>
  <si>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</si>
  <si>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</si>
  <si>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</si>
  <si>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</si>
  <si>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</si>
  <si>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</si>
  <si>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</si>
  <si>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</si>
  <si>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</si>
  <si>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</si>
  <si>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</si>
  <si>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</si>
  <si>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</si>
  <si>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</si>
  <si>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</si>
  <si>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</si>
  <si>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</si>
  <si>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</si>
  <si>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</si>
  <si>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</si>
  <si>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</si>
  <si>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</si>
  <si>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</si>
  <si>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</si>
  <si>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</si>
  <si>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</si>
  <si>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</si>
  <si>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</si>
  <si>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</si>
  <si>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</si>
  <si>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</si>
  <si>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</si>
  <si>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</si>
  <si>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</si>
  <si>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</si>
  <si>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</si>
  <si>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</si>
  <si>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</si>
  <si>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</si>
  <si>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</si>
  <si>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</si>
  <si>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</si>
  <si>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</si>
  <si>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</si>
  <si>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</si>
  <si>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</si>
  <si>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</si>
  <si>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</si>
  <si>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</si>
  <si>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</si>
  <si>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</si>
  <si>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</si>
  <si>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</si>
  <si>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</si>
  <si>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</si>
  <si>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</si>
  <si>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</si>
  <si>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</si>
  <si>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</si>
  <si>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</si>
  <si>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</si>
  <si>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</si>
  <si>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</si>
  <si>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</si>
  <si>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</si>
  <si>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</si>
  <si>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</si>
  <si>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</si>
  <si>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</si>
  <si>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</si>
  <si>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</si>
  <si>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</si>
  <si>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</si>
  <si>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</si>
  <si>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</si>
  <si>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</si>
  <si>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</si>
  <si>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</si>
  <si>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</si>
  <si>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</si>
  <si>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</si>
  <si>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</si>
  <si>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</si>
  <si>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</si>
  <si>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</si>
  <si>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</si>
  <si>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</si>
  <si>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</si>
  <si>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</si>
  <si>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</si>
  <si>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</si>
  <si>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</si>
  <si>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</si>
  <si>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</si>
  <si>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</si>
  <si>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</si>
  <si>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</si>
  <si>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</si>
  <si>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</si>
  <si>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</si>
  <si>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</si>
  <si>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</si>
  <si>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</si>
  <si>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</si>
  <si>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</si>
  <si>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</si>
  <si>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</si>
  <si>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</si>
  <si>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</si>
  <si>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</si>
  <si>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</si>
  <si>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</si>
  <si>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</si>
  <si>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</si>
  <si>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</si>
  <si>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</si>
  <si>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</si>
  <si>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</si>
  <si>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</si>
  <si>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</si>
  <si>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</si>
  <si>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</si>
  <si>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</si>
  <si>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</si>
  <si>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</si>
  <si>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</si>
  <si>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</si>
  <si>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</si>
  <si>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</si>
  <si>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</si>
  <si>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</si>
  <si>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</si>
  <si>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</si>
  <si>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</si>
  <si>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</si>
  <si>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</si>
  <si>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</si>
  <si>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</si>
  <si>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</si>
  <si>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</si>
  <si>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</si>
  <si>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</si>
  <si>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</si>
  <si>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</si>
  <si>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</si>
  <si>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</si>
  <si>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</si>
  <si>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</si>
  <si>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</si>
  <si>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</si>
  <si>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</si>
  <si>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</si>
  <si>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</si>
  <si>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</si>
  <si>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</si>
  <si>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</si>
  <si>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</si>
  <si>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</si>
  <si>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</si>
  <si>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</si>
  <si>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</si>
  <si>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</si>
  <si>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</si>
  <si>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</si>
  <si>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</si>
  <si>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</si>
  <si>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</si>
  <si>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</si>
  <si>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</si>
  <si>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</si>
  <si>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</si>
  <si>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</si>
  <si>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</si>
  <si>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</si>
  <si>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</si>
  <si>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</si>
  <si>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</si>
  <si>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</si>
  <si>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</si>
  <si>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</si>
  <si>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</si>
  <si>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</si>
  <si>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</si>
  <si>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</si>
  <si>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</si>
  <si>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</si>
  <si>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</si>
  <si>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</si>
  <si>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</si>
  <si>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</si>
  <si>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</si>
  <si>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</si>
  <si>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</si>
  <si>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</si>
  <si>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</si>
  <si>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</si>
  <si>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</si>
  <si>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</si>
  <si>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</si>
  <si>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</si>
  <si>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</si>
  <si>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</si>
  <si>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</si>
  <si>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</si>
  <si>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</si>
  <si>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</si>
  <si>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</si>
  <si>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</si>
  <si>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</si>
  <si>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</si>
  <si>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</si>
  <si>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</si>
  <si>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</si>
  <si>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</si>
  <si>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</si>
  <si>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</si>
  <si>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</si>
  <si>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</si>
  <si>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</si>
  <si>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</si>
  <si>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</si>
  <si>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</si>
  <si>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</si>
  <si>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</si>
  <si>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</si>
  <si>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</si>
  <si>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</si>
  <si>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</si>
  <si>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</si>
  <si>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</si>
  <si>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</si>
  <si>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</si>
  <si>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</si>
  <si>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</si>
  <si>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</si>
  <si>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</si>
  <si>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</si>
  <si>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</si>
  <si>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</si>
  <si>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</si>
  <si>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</si>
  <si>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</si>
  <si>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</si>
  <si>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</si>
  <si>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</si>
  <si>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</si>
  <si>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</si>
  <si>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</si>
  <si>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</si>
  <si>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</si>
  <si>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</si>
  <si>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</si>
  <si>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</si>
  <si>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</si>
  <si>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</si>
  <si>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</si>
  <si>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</si>
  <si>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</si>
  <si>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</si>
  <si>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</si>
  <si>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</si>
  <si>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</si>
  <si>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</si>
  <si>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</si>
  <si>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</si>
  <si>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</si>
  <si>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</si>
  <si>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</si>
  <si>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</si>
  <si>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</si>
  <si>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</si>
  <si>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</si>
  <si>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</si>
  <si>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</si>
  <si>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</si>
  <si>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</si>
  <si>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</si>
  <si>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</si>
  <si>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</si>
  <si>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</si>
  <si>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</si>
  <si>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</si>
  <si>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</si>
  <si>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</si>
  <si>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</si>
  <si>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</si>
  <si>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</si>
  <si>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</si>
  <si>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</si>
  <si>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</si>
  <si>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</si>
  <si>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</si>
  <si>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</si>
  <si>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</si>
  <si>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</si>
  <si>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</si>
  <si>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</si>
  <si>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</si>
  <si>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</si>
  <si>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</si>
  <si>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</si>
  <si>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</si>
  <si>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</si>
  <si>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</si>
  <si>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</si>
  <si>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</si>
  <si>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</si>
  <si>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</si>
  <si>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</si>
  <si>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</si>
  <si>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</si>
  <si>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</si>
  <si>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</si>
  <si>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</si>
  <si>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</si>
  <si>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</si>
  <si>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</si>
  <si>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</si>
  <si>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</si>
  <si>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</si>
  <si>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</si>
  <si>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</si>
  <si>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</si>
  <si>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</si>
  <si>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</si>
  <si>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</si>
  <si>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</si>
  <si>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</si>
  <si>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</si>
  <si>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</si>
  <si>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</si>
  <si>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</si>
  <si>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</si>
  <si>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</si>
  <si>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</si>
  <si>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</si>
  <si>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</si>
  <si>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</si>
  <si>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</si>
  <si>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</si>
  <si>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</si>
  <si>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</si>
  <si>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</si>
  <si>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</si>
  <si>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</si>
  <si>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</si>
  <si>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</si>
  <si>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</si>
  <si>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</si>
  <si>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</si>
  <si>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</si>
  <si>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</si>
  <si>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</si>
  <si>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</si>
  <si>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</si>
  <si>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</si>
  <si>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</si>
  <si>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</si>
  <si>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</si>
  <si>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</si>
  <si>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</si>
  <si>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</si>
  <si>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</si>
  <si>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</si>
  <si>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</si>
  <si>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</si>
  <si>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</si>
  <si>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</si>
  <si>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</si>
  <si>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</si>
  <si>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</si>
  <si>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</si>
  <si>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</si>
  <si>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</si>
  <si>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</si>
  <si>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</si>
  <si>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</si>
  <si>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</si>
  <si>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</si>
  <si>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</si>
  <si>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</si>
  <si>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</si>
  <si>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</si>
  <si>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</si>
  <si>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</si>
  <si>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</si>
  <si>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</si>
  <si>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</si>
  <si>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</si>
  <si>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</si>
  <si>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</si>
  <si>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</si>
  <si>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</si>
  <si>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</si>
  <si>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</si>
  <si>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</si>
  <si>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</si>
  <si>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</si>
  <si>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</si>
  <si>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</si>
  <si>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</si>
  <si>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</si>
  <si>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</si>
  <si>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</si>
  <si>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</si>
  <si>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</si>
  <si>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</si>
  <si>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</si>
  <si>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</si>
  <si>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</si>
  <si>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</si>
  <si>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</si>
  <si>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</si>
  <si>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</si>
  <si>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</si>
  <si>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</si>
  <si>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</si>
  <si>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</si>
  <si>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</si>
  <si>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</si>
  <si>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</si>
  <si>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</si>
  <si>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</si>
  <si>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</si>
  <si>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</si>
  <si>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</si>
  <si>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</si>
  <si>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</si>
  <si>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</si>
  <si>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</si>
  <si>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</si>
  <si>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</si>
  <si>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</si>
  <si>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</si>
  <si>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</si>
  <si>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</si>
  <si>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</si>
  <si>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</si>
  <si>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</si>
  <si>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</si>
  <si>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</si>
  <si>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</si>
  <si>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</si>
  <si>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</si>
  <si>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</si>
  <si>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</si>
  <si>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</si>
  <si>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</si>
  <si>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</si>
  <si>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</si>
  <si>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</si>
  <si>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</si>
  <si>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</si>
  <si>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</si>
  <si>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</si>
  <si>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</si>
  <si>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</si>
  <si>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</si>
  <si>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</si>
  <si>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</si>
  <si>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</si>
  <si>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</si>
  <si>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</si>
  <si>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</si>
  <si>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</si>
  <si>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</si>
  <si>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</si>
  <si>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</si>
  <si>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</si>
  <si>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</si>
  <si>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</si>
  <si>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</si>
  <si>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</si>
  <si>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</si>
  <si>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</si>
  <si>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</si>
  <si>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</si>
  <si>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</si>
  <si>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</si>
  <si>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</si>
  <si>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</si>
  <si>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</si>
  <si>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</si>
  <si>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</si>
  <si>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</si>
  <si>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</si>
  <si>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</si>
  <si>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</si>
  <si>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</si>
  <si>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</si>
  <si>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</si>
  <si>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</si>
  <si>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</si>
  <si>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</si>
  <si>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</si>
  <si>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</si>
  <si>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</si>
  <si>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</si>
  <si>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</si>
  <si>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</si>
  <si>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</si>
  <si>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</si>
  <si>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</si>
  <si>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</si>
  <si>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</si>
  <si>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</si>
  <si>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</si>
  <si>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</si>
  <si>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</si>
  <si>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</si>
  <si>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</si>
  <si>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</si>
  <si>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</si>
  <si>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</si>
  <si>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</si>
  <si>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</si>
  <si>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</si>
  <si>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</si>
  <si>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</si>
  <si>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</si>
  <si>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</si>
  <si>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</si>
  <si>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</si>
  <si>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</si>
  <si>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</si>
  <si>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</si>
  <si>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</si>
  <si>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</si>
  <si>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</si>
  <si>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</si>
  <si>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</si>
  <si>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</si>
  <si>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</si>
  <si>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</si>
  <si>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</si>
  <si>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</si>
  <si>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</si>
  <si>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</si>
  <si>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</si>
  <si>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</si>
  <si>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</si>
  <si>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</si>
  <si>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</si>
  <si>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</si>
  <si>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</si>
  <si>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</si>
  <si>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</si>
  <si>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</si>
  <si>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</si>
  <si>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</si>
  <si>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</si>
  <si>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</si>
  <si>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</si>
  <si>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</si>
  <si>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</si>
  <si>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</si>
  <si>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</si>
  <si>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</si>
  <si>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</si>
  <si>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</si>
  <si>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</si>
  <si>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</si>
  <si>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</si>
  <si>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</si>
  <si>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</si>
  <si>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</si>
  <si>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</si>
  <si>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</si>
  <si>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</si>
  <si>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</si>
  <si>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</si>
  <si>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</si>
  <si>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</si>
  <si>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</si>
  <si>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</si>
  <si>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</si>
  <si>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</si>
  <si>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</si>
  <si>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</si>
  <si>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</si>
  <si>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</si>
  <si>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</si>
  <si>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</si>
  <si>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</si>
  <si>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</si>
  <si>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</si>
  <si>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</si>
  <si>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</si>
  <si>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</si>
  <si>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</si>
  <si>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</si>
  <si>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</si>
  <si>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</si>
  <si>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</si>
  <si>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</si>
  <si>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</si>
  <si>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</si>
  <si>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</si>
  <si>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</si>
  <si>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</si>
  <si>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</si>
  <si>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</si>
  <si>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</si>
  <si>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</si>
  <si>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</si>
  <si>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</si>
  <si>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</si>
  <si>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</si>
  <si>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</si>
  <si>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</si>
  <si>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</si>
  <si>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</si>
  <si>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</si>
  <si>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</si>
  <si>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</si>
  <si>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</si>
  <si>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</si>
  <si>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</si>
  <si>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</si>
  <si>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</si>
  <si>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</si>
  <si>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</si>
  <si>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</si>
  <si>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</si>
  <si>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</si>
  <si>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</si>
  <si>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</si>
  <si>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</si>
  <si>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</si>
  <si>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</si>
  <si>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</si>
  <si>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</si>
  <si>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</si>
  <si>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</si>
  <si>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</si>
  <si>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</si>
  <si>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</si>
  <si>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</si>
  <si>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</si>
  <si>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</si>
  <si>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</si>
  <si>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</si>
  <si>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</si>
  <si>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</si>
  <si>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</si>
  <si>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</si>
  <si>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</si>
  <si>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</si>
  <si>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</si>
  <si>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</si>
  <si>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</si>
  <si>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</si>
  <si>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</si>
  <si>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</si>
  <si>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</si>
  <si>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</si>
  <si>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</si>
  <si>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</si>
  <si>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</si>
  <si>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</si>
  <si>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</si>
  <si>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</si>
  <si>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</si>
  <si>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</si>
  <si>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</si>
  <si>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</si>
  <si>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</si>
  <si>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</si>
  <si>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</si>
  <si>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</si>
  <si>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</si>
  <si>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</si>
  <si>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</si>
  <si>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</si>
  <si>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</si>
  <si>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</si>
  <si>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</si>
  <si>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</si>
  <si>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</si>
  <si>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</si>
  <si>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</si>
  <si>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</si>
  <si>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</si>
  <si>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</si>
  <si>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</si>
  <si>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</si>
  <si>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</si>
  <si>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</si>
  <si>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</si>
  <si>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</si>
  <si>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</si>
  <si>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</si>
  <si>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</si>
  <si>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</si>
  <si>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</si>
  <si>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</si>
  <si>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</si>
  <si>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</si>
  <si>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</si>
  <si>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</si>
  <si>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</si>
  <si>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</si>
  <si>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</si>
  <si>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</si>
  <si>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</si>
  <si>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</si>
  <si>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</si>
  <si>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</si>
  <si>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</si>
  <si>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</si>
  <si>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</si>
  <si>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ee</t>
  </si>
  <si>
    <t>Execution Time</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</si>
  <si>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</si>
  <si>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</si>
  <si>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</si>
  <si>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</si>
  <si>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</si>
  <si>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</si>
  <si>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</si>
  <si>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</si>
  <si>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</si>
  <si>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</si>
  <si>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</si>
  <si>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</si>
  <si>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</si>
  <si>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</si>
  <si>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</si>
  <si>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</si>
  <si>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</si>
  <si>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</si>
  <si>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</si>
  <si>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</si>
  <si>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</si>
  <si>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</si>
  <si>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</si>
  <si>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</si>
  <si>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</si>
  <si>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</si>
  <si>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</si>
  <si>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</si>
  <si>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</si>
  <si>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</si>
  <si>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</si>
  <si>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</si>
  <si>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</si>
  <si>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</si>
  <si>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</si>
  <si>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</si>
  <si>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</si>
  <si>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</si>
  <si>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</si>
  <si>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</si>
  <si>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</si>
  <si>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</si>
  <si>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</si>
  <si>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</si>
  <si>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</si>
  <si>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</si>
  <si>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</si>
  <si>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</si>
  <si>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</si>
  <si>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</si>
  <si>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</si>
  <si>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</si>
  <si>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</si>
  <si>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</si>
  <si>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</si>
  <si>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</si>
  <si>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</si>
  <si>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</si>
  <si>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</si>
  <si>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</si>
  <si>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</si>
  <si>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</si>
  <si>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</si>
  <si>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</si>
  <si>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</si>
  <si>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</si>
  <si>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</si>
  <si>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</si>
  <si>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</si>
  <si>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</si>
  <si>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</si>
  <si>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</si>
  <si>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 xml:space="preserve"> </t>
  </si>
  <si>
    <t>numero test selezionati</t>
  </si>
  <si>
    <t>cost-aware, history-based</t>
  </si>
  <si>
    <t>prioritization:</t>
  </si>
  <si>
    <t>Code-coverage</t>
  </si>
  <si>
    <t>Number of Faults Detected / FDR</t>
  </si>
  <si>
    <t>Time-Based / Cost-Aware</t>
  </si>
  <si>
    <t>Precision/Recall/F-Measure</t>
  </si>
  <si>
    <t>Other</t>
  </si>
  <si>
    <t xml:space="preserve">Number of Test Cases / Ratio </t>
  </si>
  <si>
    <t>Time-based</t>
  </si>
  <si>
    <t>Safety / Fault-Detection Capability</t>
  </si>
  <si>
    <t>SUT</t>
  </si>
  <si>
    <t>count</t>
  </si>
  <si>
    <t>Defect4J</t>
  </si>
  <si>
    <t>Apache Project</t>
  </si>
  <si>
    <t>Insustrial/Proprietary</t>
  </si>
  <si>
    <t>Other Public Repository</t>
  </si>
  <si>
    <t>ciunt</t>
  </si>
  <si>
    <t>Total</t>
  </si>
  <si>
    <t>Meta-heuristic-based</t>
  </si>
  <si>
    <t>No Replication</t>
  </si>
  <si>
    <t>Partial Replication</t>
  </si>
  <si>
    <t>Full Replication</t>
  </si>
  <si>
    <t>Category</t>
  </si>
  <si>
    <t>Count</t>
  </si>
  <si>
    <t>Dataset</t>
  </si>
  <si>
    <t>Industrial/Proprietary</t>
  </si>
  <si>
    <t>Apache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</si>
</sst>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4">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2" fillId="0" borderId="1" xfId="0" applyFont="1" applyBorder="1" applyAlignment="1">
      <alignment horizontal="center" vertical="top"/>
    </xf>
    <xf numFmtId="0" fontId="3" fillId="0" borderId="0" xfId="0" applyFont="1"/>
    <xf numFmtId="0" fontId="1" fillId="2" borderId="0" xfId="1" applyAlignment="1"/>
    <xf numFmtId="0" fontId="2" fillId="0" borderId="6" xfId="0" applyFont="1" applyBorder="1" applyAlignment="1">
      <alignment horizontal="center" vertical="top"/>
    </xf>
    <xf numFmtId="0" fontId="0" fillId="0" borderId="0" xfId="0" applyAlignment="1">
      <alignment horizontal="center" vertical="center" wrapText="1"/>
    </xf>
  </cellXfs>
  <cellStyles count="3">
    <cellStyle name="Bad" xfId="1" builtinId="27"/>
    <cellStyle name="Hyperlink" xfId="2" builtinId="8"/>
    <cellStyle name="Normal" xfId="0" builtinId="0"/>
  </cellStyles>
  <dxfs count="3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raw_data!$FW$36</c:f>
              <c:strCache>
                <c:ptCount val="1"/>
                <c:pt idx="0">
                  <c:v>Integer Programming</c:v>
                </c:pt>
              </c:strCache>
            </c:strRef>
          </c:tx>
          <c:spPr>
            <a:solidFill>
              <a:schemeClr val="accent1"/>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raw_data!$FX$36</c:f>
              <c:strCache>
                <c:ptCount val="1"/>
                <c:pt idx="0">
                  <c:v>Data-flow Analysis</c:v>
                </c:pt>
              </c:strCache>
            </c:strRef>
          </c:tx>
          <c:spPr>
            <a:solidFill>
              <a:schemeClr val="accent2"/>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raw_data!$FY$36</c:f>
              <c:strCache>
                <c:ptCount val="1"/>
                <c:pt idx="0">
                  <c:v>Symbolic Execution</c:v>
                </c:pt>
              </c:strCache>
            </c:strRef>
          </c:tx>
          <c:spPr>
            <a:solidFill>
              <a:schemeClr val="bg2">
                <a:lumMod val="75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raw_data!$FZ$36</c:f>
              <c:strCache>
                <c:ptCount val="1"/>
                <c:pt idx="0">
                  <c:v>Dynamic clicing-based</c:v>
                </c:pt>
              </c:strCache>
            </c:strRef>
          </c:tx>
          <c:spPr>
            <a:solidFill>
              <a:schemeClr val="accent4"/>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raw_data!$GA$36</c:f>
              <c:strCache>
                <c:ptCount val="1"/>
                <c:pt idx="0">
                  <c:v>Graph-walk</c:v>
                </c:pt>
              </c:strCache>
            </c:strRef>
          </c:tx>
          <c:spPr>
            <a:solidFill>
              <a:schemeClr val="accent5"/>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raw_data!$GB$36</c:f>
              <c:strCache>
                <c:ptCount val="1"/>
                <c:pt idx="0">
                  <c:v>Textual difference</c:v>
                </c:pt>
              </c:strCache>
            </c:strRef>
          </c:tx>
          <c:spPr>
            <a:solidFill>
              <a:srgbClr val="FF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raw_data!$GC$36</c:f>
              <c:strCache>
                <c:ptCount val="1"/>
                <c:pt idx="0">
                  <c:v>SDG slicing</c:v>
                </c:pt>
              </c:strCache>
            </c:strRef>
          </c:tx>
          <c:spPr>
            <a:solidFill>
              <a:srgbClr val="FF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raw_data!$GD$36</c:f>
              <c:strCache>
                <c:ptCount val="1"/>
                <c:pt idx="0">
                  <c:v>Path analysis</c:v>
                </c:pt>
              </c:strCache>
            </c:strRef>
          </c:tx>
          <c:spPr>
            <a:solidFill>
              <a:schemeClr val="accent2">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raw_data!$GE$36</c:f>
              <c:strCache>
                <c:ptCount val="1"/>
                <c:pt idx="0">
                  <c:v>Modification-aware</c:v>
                </c:pt>
              </c:strCache>
            </c:strRef>
          </c:tx>
          <c:spPr>
            <a:solidFill>
              <a:schemeClr val="bg2">
                <a:lumMod val="1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raw_data!$GF$36</c:f>
              <c:strCache>
                <c:ptCount val="1"/>
                <c:pt idx="0">
                  <c:v>Firewall</c:v>
                </c:pt>
              </c:strCache>
            </c:strRef>
          </c:tx>
          <c:spPr>
            <a:solidFill>
              <a:schemeClr val="accent4">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raw_data!$GG$36</c:f>
              <c:strCache>
                <c:ptCount val="1"/>
                <c:pt idx="0">
                  <c:v>Cluster identification</c:v>
                </c:pt>
              </c:strCache>
            </c:strRef>
          </c:tx>
          <c:spPr>
            <a:solidFill>
              <a:schemeClr val="accent5">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raw_data!$GH$36</c:f>
              <c:strCache>
                <c:ptCount val="1"/>
                <c:pt idx="0">
                  <c:v>Design-based</c:v>
                </c:pt>
              </c:strCache>
            </c:strRef>
          </c:tx>
          <c:spPr>
            <a:solidFill>
              <a:srgbClr val="FFFF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raw_data!$GI$36</c:f>
              <c:strCache>
                <c:ptCount val="1"/>
                <c:pt idx="0">
                  <c:v>Hybrid</c:v>
                </c:pt>
              </c:strCache>
            </c:strRef>
          </c:tx>
          <c:spPr>
            <a:solidFill>
              <a:srgbClr val="C0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raw_data!$GL$36</c:f>
              <c:strCache>
                <c:ptCount val="1"/>
                <c:pt idx="0">
                  <c:v>Coverage-based</c:v>
                </c:pt>
              </c:strCache>
            </c:strRef>
          </c:tx>
          <c:spPr>
            <a:solidFill>
              <a:schemeClr val="accent4">
                <a:lumMod val="80000"/>
                <a:lumOff val="2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raw_data!$GN$36</c:f>
              <c:strCache>
                <c:ptCount val="1"/>
                <c:pt idx="0">
                  <c:v>Model-based</c:v>
                </c:pt>
              </c:strCache>
            </c:strRef>
          </c:tx>
          <c:spPr>
            <a:solidFill>
              <a:schemeClr val="accent6">
                <a:lumMod val="80000"/>
                <a:lumOff val="2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raw_data!$GO$36</c:f>
              <c:strCache>
                <c:ptCount val="1"/>
                <c:pt idx="0">
                  <c:v>Hystory-based</c:v>
                </c:pt>
              </c:strCache>
            </c:strRef>
          </c:tx>
          <c:spPr>
            <a:solidFill>
              <a:srgbClr val="7030A0"/>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raw_data!$GP$36</c:f>
              <c:strCache>
                <c:ptCount val="1"/>
                <c:pt idx="0">
                  <c:v>Cost-aware</c:v>
                </c:pt>
              </c:strCache>
            </c:strRef>
          </c:tx>
          <c:spPr>
            <a:solidFill>
              <a:schemeClr val="accent2">
                <a:lumMod val="8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raw_data!$GQ$36</c:f>
              <c:strCache>
                <c:ptCount val="1"/>
                <c:pt idx="0">
                  <c:v>Similarity-based</c:v>
                </c:pt>
              </c:strCache>
            </c:strRef>
          </c:tx>
          <c:spPr>
            <a:solidFill>
              <a:schemeClr val="accent5">
                <a:lumMod val="40000"/>
                <a:lumOff val="6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raw_data!$GR$36</c:f>
              <c:strCache>
                <c:ptCount val="1"/>
                <c:pt idx="0">
                  <c:v>Others</c:v>
                </c:pt>
              </c:strCache>
            </c:strRef>
          </c:tx>
          <c:spPr>
            <a:solidFill>
              <a:schemeClr val="accent4">
                <a:lumMod val="8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raw_data!$FY$3:$FY$15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raw_data!$GQ$3:$GQ$15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raw_data!$FW$71</c:f>
              <c:strCache>
                <c:ptCount val="1"/>
                <c:pt idx="0">
                  <c:v>search-based</c:v>
                </c:pt>
              </c:strCache>
            </c:strRef>
          </c:tx>
          <c:spPr>
            <a:solidFill>
              <a:schemeClr val="accent1"/>
            </a:solidFill>
            <a:ln>
              <a:noFill/>
            </a:ln>
            <a:effectLst/>
          </c:spPr>
          <c:invertIfNegative val="0"/>
          <c:cat>
            <c:numRef>
              <c:f>raw_data!$FV$72:$FV$84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raw_data!$FX$71</c:f>
              <c:strCache>
                <c:ptCount val="1"/>
                <c:pt idx="0">
                  <c:v>others</c:v>
                </c:pt>
              </c:strCache>
            </c:strRef>
          </c:tx>
          <c:spPr>
            <a:solidFill>
              <a:schemeClr val="accent2"/>
            </a:solidFill>
            <a:ln>
              <a:noFill/>
            </a:ln>
            <a:effectLst/>
          </c:spPr>
          <c:invertIfNegative val="0"/>
          <c:cat>
            <c:numRef>
              <c:f>raw_data!$FV$72:$FV$84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raw_data!$HA$2</c:f>
              <c:strCache>
                <c:ptCount val="1"/>
                <c:pt idx="0">
                  <c:v>Metaheuristic-based</c:v>
                </c:pt>
              </c:strCache>
            </c:strRef>
          </c:tx>
          <c:spPr>
            <a:solidFill>
              <a:srgbClr val="C000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raw_data!$HB$2</c:f>
              <c:strCache>
                <c:ptCount val="1"/>
                <c:pt idx="0">
                  <c:v>Search-based</c:v>
                </c:pt>
              </c:strCache>
            </c:strRef>
          </c:tx>
          <c:spPr>
            <a:solidFill>
              <a:srgbClr val="FF00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raw_data!$HC$2</c:f>
              <c:strCache>
                <c:ptCount val="1"/>
                <c:pt idx="0">
                  <c:v>Heuristic-based</c:v>
                </c:pt>
              </c:strCache>
            </c:strRef>
          </c:tx>
          <c:spPr>
            <a:solidFill>
              <a:schemeClr val="accent3"/>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raw_data!$HD$2</c:f>
              <c:strCache>
                <c:ptCount val="1"/>
                <c:pt idx="0">
                  <c:v>Machine Learning-based</c:v>
                </c:pt>
              </c:strCache>
            </c:strRef>
          </c:tx>
          <c:spPr>
            <a:solidFill>
              <a:srgbClr val="FFFF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raw_data!$HE$2</c:f>
              <c:strCache>
                <c:ptCount val="1"/>
                <c:pt idx="0">
                  <c:v>Rule-based</c:v>
                </c:pt>
              </c:strCache>
            </c:strRef>
          </c:tx>
          <c:spPr>
            <a:solidFill>
              <a:schemeClr val="accent5"/>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raw_data!$HF$2</c:f>
              <c:strCache>
                <c:ptCount val="1"/>
                <c:pt idx="0">
                  <c:v>Similarity-based</c:v>
                </c:pt>
              </c:strCache>
            </c:strRef>
          </c:tx>
          <c:spPr>
            <a:solidFill>
              <a:schemeClr val="accent1">
                <a:lumMod val="40000"/>
                <a:lumOff val="60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raw_data!$HG$2</c:f>
              <c:strCache>
                <c:ptCount val="1"/>
                <c:pt idx="0">
                  <c:v>Model-based</c:v>
                </c:pt>
              </c:strCache>
            </c:strRef>
          </c:tx>
          <c:spPr>
            <a:solidFill>
              <a:schemeClr val="tx1"/>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raw_data!$HH$2</c:f>
              <c:strCache>
                <c:ptCount val="1"/>
                <c:pt idx="0">
                  <c:v>Dependency-based</c:v>
                </c:pt>
              </c:strCache>
            </c:strRef>
          </c:tx>
          <c:spPr>
            <a:solidFill>
              <a:schemeClr val="accent2"/>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raw_data!$HI$2</c:f>
              <c:strCache>
                <c:ptCount val="1"/>
                <c:pt idx="0">
                  <c:v>Quantum-based</c:v>
                </c:pt>
              </c:strCache>
            </c:strRef>
          </c:tx>
          <c:spPr>
            <a:solidFill>
              <a:schemeClr val="accent3">
                <a:lumMod val="40000"/>
                <a:lumOff val="60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raw_data!$HJ$2</c:f>
              <c:strCache>
                <c:ptCount val="1"/>
                <c:pt idx="0">
                  <c:v>Genetic-based</c:v>
                </c:pt>
              </c:strCache>
            </c:strRef>
          </c:tx>
          <c:spPr>
            <a:solidFill>
              <a:srgbClr val="0070C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raw_data!$HK$2</c:f>
              <c:strCache>
                <c:ptCount val="1"/>
                <c:pt idx="0">
                  <c:v>Graph-based</c:v>
                </c:pt>
              </c:strCache>
            </c:strRef>
          </c:tx>
          <c:spPr>
            <a:solidFill>
              <a:schemeClr val="bg1">
                <a:lumMod val="85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raw_data!$HL$2</c:f>
              <c:strCache>
                <c:ptCount val="1"/>
                <c:pt idx="0">
                  <c:v>Greedy</c:v>
                </c:pt>
              </c:strCache>
            </c:strRef>
          </c:tx>
          <c:spPr>
            <a:solidFill>
              <a:srgbClr val="92D05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raw_data!$HM$2</c:f>
              <c:strCache>
                <c:ptCount val="1"/>
                <c:pt idx="0">
                  <c:v>Dynamic Programming</c:v>
                </c:pt>
              </c:strCache>
            </c:strRef>
          </c:tx>
          <c:spPr>
            <a:solidFill>
              <a:schemeClr val="accent2"/>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raw_data!$HA$19</c:f>
              <c:strCache>
                <c:ptCount val="1"/>
                <c:pt idx="0">
                  <c:v>Metaheuristic-based</c:v>
                </c:pt>
              </c:strCache>
            </c:strRef>
          </c:tx>
          <c:spPr>
            <a:solidFill>
              <a:schemeClr val="accent1"/>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raw_data!$HB$19</c:f>
              <c:strCache>
                <c:ptCount val="1"/>
                <c:pt idx="0">
                  <c:v>Search-based</c:v>
                </c:pt>
              </c:strCache>
            </c:strRef>
          </c:tx>
          <c:spPr>
            <a:solidFill>
              <a:schemeClr val="accent2"/>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raw_data!$HC$19</c:f>
              <c:strCache>
                <c:ptCount val="1"/>
                <c:pt idx="0">
                  <c:v>Heuristic-based</c:v>
                </c:pt>
              </c:strCache>
            </c:strRef>
          </c:tx>
          <c:spPr>
            <a:solidFill>
              <a:schemeClr val="accent3"/>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raw_data!$HD$19</c:f>
              <c:strCache>
                <c:ptCount val="1"/>
                <c:pt idx="0">
                  <c:v>ML-based</c:v>
                </c:pt>
              </c:strCache>
            </c:strRef>
          </c:tx>
          <c:spPr>
            <a:solidFill>
              <a:srgbClr val="FF0000"/>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raw_data!$HE$19</c:f>
              <c:strCache>
                <c:ptCount val="1"/>
                <c:pt idx="0">
                  <c:v>Rule-based</c:v>
                </c:pt>
              </c:strCache>
            </c:strRef>
          </c:tx>
          <c:spPr>
            <a:solidFill>
              <a:schemeClr val="accent5"/>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raw_data!$HF$19</c:f>
              <c:strCache>
                <c:ptCount val="1"/>
                <c:pt idx="0">
                  <c:v>Similarity-based</c:v>
                </c:pt>
              </c:strCache>
            </c:strRef>
          </c:tx>
          <c:spPr>
            <a:solidFill>
              <a:schemeClr val="accent6"/>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raw_data!$HG$19</c:f>
              <c:strCache>
                <c:ptCount val="1"/>
                <c:pt idx="0">
                  <c:v>Model-based</c:v>
                </c:pt>
              </c:strCache>
            </c:strRef>
          </c:tx>
          <c:spPr>
            <a:solidFill>
              <a:schemeClr val="accent1">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raw_data!$HH$19</c:f>
              <c:strCache>
                <c:ptCount val="1"/>
                <c:pt idx="0">
                  <c:v>Dependency-based</c:v>
                </c:pt>
              </c:strCache>
            </c:strRef>
          </c:tx>
          <c:spPr>
            <a:solidFill>
              <a:schemeClr val="accent2">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raw_data!$HI$19</c:f>
              <c:strCache>
                <c:ptCount val="1"/>
                <c:pt idx="0">
                  <c:v>Quantum-based</c:v>
                </c:pt>
              </c:strCache>
            </c:strRef>
          </c:tx>
          <c:spPr>
            <a:solidFill>
              <a:schemeClr val="tx1"/>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raw_data!$HJ$19</c:f>
              <c:strCache>
                <c:ptCount val="1"/>
                <c:pt idx="0">
                  <c:v>Genetic Algorithm</c:v>
                </c:pt>
              </c:strCache>
            </c:strRef>
          </c:tx>
          <c:spPr>
            <a:solidFill>
              <a:schemeClr val="accent4">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raw_data!$HK$19</c:f>
              <c:strCache>
                <c:ptCount val="1"/>
                <c:pt idx="0">
                  <c:v>Graph-based</c:v>
                </c:pt>
              </c:strCache>
            </c:strRef>
          </c:tx>
          <c:spPr>
            <a:solidFill>
              <a:schemeClr val="tx2">
                <a:lumMod val="25000"/>
                <a:lumOff val="75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raw_data!$HL$19</c:f>
              <c:strCache>
                <c:ptCount val="1"/>
                <c:pt idx="0">
                  <c:v>Greedy Algorithm</c:v>
                </c:pt>
              </c:strCache>
            </c:strRef>
          </c:tx>
          <c:spPr>
            <a:solidFill>
              <a:schemeClr val="accent6">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raw_data!$HM$19</c:f>
              <c:strCache>
                <c:ptCount val="1"/>
                <c:pt idx="0">
                  <c:v>Dynamic Programming</c:v>
                </c:pt>
              </c:strCache>
            </c:strRef>
          </c:tx>
          <c:spPr>
            <a:solidFill>
              <a:srgbClr val="FFFF00"/>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raw_data!$AS$2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raw_data!$AT$2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raw_data!$AQ$2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raw_data!$CO$3:$CO$15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raw_data!$CP$3:$CP$15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raw_data!$CQ$3:$CQ$15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189844</xdr:colOff>
      <xdr:row>3</xdr:row>
      <xdr:rowOff>4767090</xdr:rowOff>
    </xdr:from>
    <xdr:to>
      <xdr:col>45</xdr:col>
      <xdr:colOff>589327</xdr:colOff>
      <xdr:row>5</xdr:row>
      <xdr:rowOff>601490</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288580</xdr:colOff>
      <xdr:row>1</xdr:row>
      <xdr:rowOff>704521</xdr:rowOff>
    </xdr:from>
    <xdr:to>
      <xdr:col>40</xdr:col>
      <xdr:colOff>88481</xdr:colOff>
      <xdr:row>2</xdr:row>
      <xdr:rowOff>2228522</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94</xdr:col>
      <xdr:colOff>46506</xdr:colOff>
      <xdr:row>1</xdr:row>
      <xdr:rowOff>417131</xdr:rowOff>
    </xdr:from>
    <xdr:to>
      <xdr:col>103</xdr:col>
      <xdr:colOff>668985</xdr:colOff>
      <xdr:row>2</xdr:row>
      <xdr:rowOff>1073238</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833F7F-E080-43F8-9768-AA4301CF37FA}" name="Table1" displayName="Table1" ref="A1:AI126" totalsRowShown="0" headerRowDxfId="36" dataDxfId="35">
  <autoFilter ref="A1:AI126" xr:uid="{42833F7F-E080-43F8-9768-AA4301CF37FA}"/>
  <tableColumns count="35">
    <tableColumn id="1" xr3:uid="{0511F5BB-9FB7-44C8-88A3-0DA623CD7DED}" name="ID" dataDxfId="34"/>
    <tableColumn id="2" xr3:uid="{9E7FB8B8-6F5B-45BC-9D86-32B198E67426}" name="EntryType" dataDxfId="33"/>
    <tableColumn id="3" xr3:uid="{11F1A5F6-2977-4660-A0D2-4C4F1C591B11}" name="Author" dataDxfId="32"/>
    <tableColumn id="4" xr3:uid="{83EB34C3-F472-4F86-8ECF-CAB83624F6D2}" name="Booktitle" dataDxfId="31"/>
    <tableColumn id="5" xr3:uid="{C8411DB0-4A3E-4576-AF63-686F2479D886}" name="Title" dataDxfId="30"/>
    <tableColumn id="6" xr3:uid="{D147F293-A927-43C5-BFD6-39CAD1569926}" name="Year" dataDxfId="29"/>
    <tableColumn id="7" xr3:uid="{FC01DC74-D5B5-491C-89F8-A7BE771188D0}" name="Volume" dataDxfId="28"/>
    <tableColumn id="8" xr3:uid="{0F266105-64F8-4048-8B44-6B90F9A6CF44}" name="Number" dataDxfId="27"/>
    <tableColumn id="9" xr3:uid="{3A013CB2-7B0D-4453-A5BF-AF11AE683207}" name="Pages" dataDxfId="26"/>
    <tableColumn id="10" xr3:uid="{2899C684-FACE-4032-920C-BDC043ABAD3E}" name="Abstract" dataDxfId="25"/>
    <tableColumn id="11" xr3:uid="{2AFE4A46-0F7C-4C6C-AFA1-477F2676685A}" name="Keywords" dataDxfId="24"/>
    <tableColumn id="12" xr3:uid="{B8DA6A48-1771-4793-AF06-9059CEC55381}" name="Doi" dataDxfId="23"/>
    <tableColumn id="13" xr3:uid="{18FD4BBC-20B6-41FB-B446-5B075A9133D2}" name="Issn" dataDxfId="22"/>
    <tableColumn id="14" xr3:uid="{A9377158-CC7F-452C-A545-89F408D2B048}" name="Month" dataDxfId="21"/>
    <tableColumn id="15" xr3:uid="{5A9BF441-C7A8-4AD0-B386-D86B0CFFDA5B}" name="Journal" dataDxfId="20"/>
    <tableColumn id="16" xr3:uid="{802764F0-6E9D-4F9F-B676-F848093F483E}" name="Isbn" dataDxfId="19"/>
    <tableColumn id="17" xr3:uid="{BB386162-09A3-441C-92DA-DD88A65A152F}" name="Publisher" dataDxfId="18"/>
    <tableColumn id="18" xr3:uid="{C447F28F-63CE-484C-88BE-2535B6179309}" name="Address" dataDxfId="17"/>
    <tableColumn id="19" xr3:uid="{333D6BA8-71A5-41A8-99CD-23DC3D9A25E6}" name="Url" dataDxfId="16"/>
    <tableColumn id="20" xr3:uid="{C267E55F-92D9-479D-BC80-B60EF79CBAFA}" name="Numpages" dataDxfId="15"/>
    <tableColumn id="21" xr3:uid="{01B43FB3-6BA9-4997-9C9A-8F22292A2010}" name="Location" dataDxfId="14"/>
    <tableColumn id="22" xr3:uid="{1944E784-4AEA-426E-A6B6-5514710E3148}" name="Series" dataDxfId="13"/>
    <tableColumn id="23" xr3:uid="{0B0D97D6-121D-4044-9B78-29DD000CD814}" name="Articleno" dataDxfId="12"/>
    <tableColumn id="24" xr3:uid="{F3A597D8-D638-4541-BC78-8848E5E093DE}" name="text" dataDxfId="11"/>
    <tableColumn id="25" xr3:uid="{3D3D94E9-8A39-40BB-A7B6-FEE6B4B2FE88}" name="Type" dataDxfId="10"/>
    <tableColumn id="26" xr3:uid="{F20812F9-5D02-48FC-9FBD-63E9DE0A16E3}" name="RQ1.1" dataDxfId="9"/>
    <tableColumn id="27" xr3:uid="{CC16A2CC-91C7-49E5-B0EE-39EE764FAF7B}" name="RQ1.2" dataDxfId="8"/>
    <tableColumn id="28" xr3:uid="{46F11C4D-5F1B-4C2E-9B7B-8937EE826B43}" name="RQ1.3" dataDxfId="7"/>
    <tableColumn id="29" xr3:uid="{42E28D44-7C37-4D52-BB92-9821A121D52C}" name="RQ1.3a" dataDxfId="6"/>
    <tableColumn id="30" xr3:uid="{838D8DA3-781A-4917-8143-E109FEA0FD46}" name="RQ2.1" dataDxfId="5"/>
    <tableColumn id="31" xr3:uid="{F333E07E-2DEC-4962-8032-893C30E8855F}" name="RQ2.2" dataDxfId="4"/>
    <tableColumn id="32" xr3:uid="{855DA278-B2AB-453E-A7C4-9F509D24595E}" name="RQ2.3" dataDxfId="3"/>
    <tableColumn id="33" xr3:uid="{F308355C-CF18-4470-9828-BB0328BCAF76}" name="RQ3.1" dataDxfId="2"/>
    <tableColumn id="34" xr3:uid="{55AFBED2-0171-4EBA-9713-3713AB2FB7E0}" name="RQ3.2" dataDxfId="1"/>
    <tableColumn id="35" xr3:uid="{FEA3D040-110F-48AD-B265-1CC72F3E0BD1}" name="Other"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749F02-F0EB-4FC0-9576-2321058D1EE6}" name="Table2" displayName="Table2" ref="A1:E15" totalsRowCount="1" dataCellStyle="Normal">
  <autoFilter ref="A1:E14" xr:uid="{21749F02-F0EB-4FC0-9576-2321058D1EE6}"/>
  <tableColumns count="5">
    <tableColumn id="1" xr3:uid="{1B7D7B6E-A982-4043-AC5E-7EFABDB506D3}" name="Anno" totalsRowLabel="Total" dataCellStyle="Normal"/>
    <tableColumn id="2" xr3:uid="{E1AB1D57-CD09-4679-B4A8-927D8E7BFA8C}" name="Totale_PS" totalsRowFunction="sum" dataCellStyle="Normal"/>
    <tableColumn id="3" xr3:uid="{C4C459A2-3634-4A12-AAD7-30FC91969F18}" name="Minimization" totalsRowFunction="sum" dataCellStyle="Normal"/>
    <tableColumn id="4" xr3:uid="{908714C8-B36D-4839-9570-D26761CDE458}" name="Selection" totalsRowFunction="sum" dataCellStyle="Normal"/>
    <tableColumn id="5" xr3:uid="{E78DCFF3-63A6-4CC2-BCD1-EEE6E27E0193}" name="Prioritization" totalsRowFunction="sum" dataCellStyle="Normal"/>
  </tableColumns>
  <tableStyleInfo name="TableStyleMedium18"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41F714-787B-4DF5-952C-18709ACBB07F}" name="Table4" displayName="Table4" ref="A1:D14" totalsRowShown="0">
  <autoFilter ref="A1:D14" xr:uid="{2041F714-787B-4DF5-952C-18709ACBB07F}"/>
  <tableColumns count="4">
    <tableColumn id="1" xr3:uid="{C832210B-C977-4CC0-B344-B48659D5F44B}" name="Anno"/>
    <tableColumn id="2" xr3:uid="{A650C190-86A9-4AB2-8749-D321F21D4226}" name="No Replication"/>
    <tableColumn id="3" xr3:uid="{1A9FAA6A-AAAD-4CCE-8E42-AAE24F64504B}" name="Partial Replication"/>
    <tableColumn id="4" xr3:uid="{33D6E4DD-BFFD-4C43-8C5C-5867DB5186FC}" name="Full Replication"/>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482A75-67B8-4348-A128-516A03A72ACC}" name="Table3" displayName="Table3" ref="A1:G11" totalsRowShown="0">
  <autoFilter ref="A1:G11" xr:uid="{A9482A75-67B8-4348-A128-516A03A72ACC}"/>
  <tableColumns count="7">
    <tableColumn id="1" xr3:uid="{395DB3E8-6222-4898-87A6-E2056DCFDC5D}" name="Taxonomy"/>
    <tableColumn id="2" xr3:uid="{E0D312DA-56DC-4542-B481-E67D5D96E059}" name="Heuristic-based"/>
    <tableColumn id="3" xr3:uid="{8AE0DD80-9614-4222-A0C9-2F7754DA061A}" name="Meta-heuristic-based"/>
    <tableColumn id="4" xr3:uid="{237E1997-B643-406D-9FD0-F0FE3723AA02}" name="Graph-based"/>
    <tableColumn id="5" xr3:uid="{4C460DAC-021A-430B-9A37-2DFE6AA71BD7}" name="Dynamic Programming"/>
    <tableColumn id="6" xr3:uid="{572B4B43-754C-4C0A-9E03-3FB0AD7980F3}" name="ML-based"/>
    <tableColumn id="7" xr3:uid="{44CCDFB2-7822-4177-801C-C272A9FB758B}" name="Greedy"/>
  </tableColumns>
  <tableStyleInfo name="TableStyleMedium20"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9868C9-B826-4E6A-928E-C718CF0D61DD}" name="Table5" displayName="Table5" ref="A1:G5" totalsRowShown="0">
  <autoFilter ref="A1:G5" xr:uid="{7C9868C9-B826-4E6A-928E-C718CF0D61DD}"/>
  <tableColumns count="7">
    <tableColumn id="1" xr3:uid="{2CF23C56-CD16-43DE-8273-AE95BB3BD697}" name="Taxonomy"/>
    <tableColumn id="2" xr3:uid="{119CCCD6-722F-46BF-83E9-A5F6E6D65D18}" name="Heuristic"/>
    <tableColumn id="3" xr3:uid="{733BFA8C-6978-4BAE-B42B-AE344332EFB3}" name="meta-heuristic"/>
    <tableColumn id="4" xr3:uid="{9FE9C7A1-43B8-4E36-9EA2-8F63E4AEDB92}" name="Graph-based"/>
    <tableColumn id="5" xr3:uid="{6ABD4098-592E-4FE9-AE6E-07E26DBD421D}" name="Dynamic Programming"/>
    <tableColumn id="6" xr3:uid="{927C42CC-4470-40CC-BDD0-165EAF1ADDB0}" name="ML-based"/>
    <tableColumn id="7" xr3:uid="{448942D9-8F7B-4870-9610-48875DFCAC09}" name="Greedy"/>
  </tableColumns>
  <tableStyleInfo name="TableStyleMedium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427D65-C1BB-4033-B0DD-E94497FE33A0}" name="Table6" displayName="Table6" ref="A1:C11" totalsRowShown="0">
  <autoFilter ref="A1:C11" xr:uid="{60427D65-C1BB-4033-B0DD-E94497FE33A0}"/>
  <tableColumns count="3">
    <tableColumn id="1" xr3:uid="{753159F4-E1F4-4C7F-B96C-8F83BFFE0C97}" name="Category"/>
    <tableColumn id="2" xr3:uid="{0FC65BCC-69FC-4BB2-9DAB-17504311DCEC}" name="Dataset"/>
    <tableColumn id="3" xr3:uid="{CA0BB715-AB2B-45E1-BD50-EC4A32F5B80B}" name="Count"/>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table" Target="../tables/table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AI126"/>
  <sheetViews>
    <sheetView topLeftCell="O30" zoomScale="85" zoomScaleNormal="85" workbookViewId="0">
      <selection activeCell="AD69" sqref="AD69"/>
    </sheetView>
  </sheetViews>
  <sheetFormatPr defaultColWidth="11.19921875" defaultRowHeight="15.6"/>
  <cols>
    <col min="7" max="7" width="7.8984375" customWidth="1"/>
  </cols>
  <sheetData>
    <row r="1" spans="1:35">
      <c r="A1" s="39" t="s">
        <v>0</v>
      </c>
      <c r="B1" s="39" t="s">
        <v>1</v>
      </c>
      <c r="C1" s="39" t="s">
        <v>2</v>
      </c>
      <c r="D1" s="39" t="s">
        <v>3</v>
      </c>
      <c r="E1" s="39" t="s">
        <v>4</v>
      </c>
      <c r="F1" s="39" t="s">
        <v>5</v>
      </c>
      <c r="G1" s="39" t="s">
        <v>6</v>
      </c>
      <c r="H1" s="39" t="s">
        <v>7</v>
      </c>
      <c r="I1" s="39" t="s">
        <v>8</v>
      </c>
      <c r="J1" s="39" t="s">
        <v>9</v>
      </c>
      <c r="K1" s="39" t="s">
        <v>10</v>
      </c>
      <c r="L1" s="39" t="s">
        <v>11</v>
      </c>
      <c r="M1" s="39" t="s">
        <v>12</v>
      </c>
      <c r="N1" s="39" t="s">
        <v>13</v>
      </c>
      <c r="O1" s="39" t="s">
        <v>14</v>
      </c>
      <c r="P1" s="39" t="s">
        <v>15</v>
      </c>
      <c r="Q1" s="39" t="s">
        <v>16</v>
      </c>
      <c r="R1" s="39" t="s">
        <v>17</v>
      </c>
      <c r="S1" s="39" t="s">
        <v>18</v>
      </c>
      <c r="T1" s="39" t="s">
        <v>19</v>
      </c>
      <c r="U1" s="39" t="s">
        <v>20</v>
      </c>
      <c r="V1" s="39" t="s">
        <v>21</v>
      </c>
      <c r="W1" s="39" t="s">
        <v>22</v>
      </c>
      <c r="X1" s="39" t="s">
        <v>23</v>
      </c>
      <c r="Y1" s="39" t="s">
        <v>24</v>
      </c>
      <c r="Z1" s="39" t="s">
        <v>25</v>
      </c>
      <c r="AA1" s="39" t="s">
        <v>26</v>
      </c>
      <c r="AB1" s="39" t="s">
        <v>27</v>
      </c>
      <c r="AC1" s="39" t="s">
        <v>28</v>
      </c>
      <c r="AD1" s="39" t="s">
        <v>29</v>
      </c>
      <c r="AE1" s="39" t="s">
        <v>30</v>
      </c>
      <c r="AF1" s="39" t="s">
        <v>31</v>
      </c>
      <c r="AG1" s="39" t="s">
        <v>32</v>
      </c>
      <c r="AH1" s="39" t="s">
        <v>33</v>
      </c>
      <c r="AI1" s="42" t="s">
        <v>1398</v>
      </c>
    </row>
    <row r="2" spans="1:35">
      <c r="A2">
        <v>10048797</v>
      </c>
      <c r="B2" t="s">
        <v>34</v>
      </c>
      <c r="C2" t="s">
        <v>35</v>
      </c>
      <c r="D2" t="s">
        <v>36</v>
      </c>
      <c r="E2" t="s">
        <v>37</v>
      </c>
      <c r="F2">
        <v>2023</v>
      </c>
      <c r="I2" t="s">
        <v>38</v>
      </c>
      <c r="J2" t="s">
        <v>39</v>
      </c>
      <c r="K2" t="s">
        <v>40</v>
      </c>
      <c r="L2" t="s">
        <v>41</v>
      </c>
      <c r="N2" t="s">
        <v>42</v>
      </c>
      <c r="X2" t="s">
        <v>43</v>
      </c>
      <c r="Y2" t="s">
        <v>44</v>
      </c>
      <c r="Z2" t="s">
        <v>45</v>
      </c>
      <c r="AB2" t="s">
        <v>1383</v>
      </c>
      <c r="AD2" t="s">
        <v>47</v>
      </c>
      <c r="AH2">
        <v>0</v>
      </c>
    </row>
    <row r="3" spans="1:35">
      <c r="A3">
        <v>8377903</v>
      </c>
      <c r="B3" t="s">
        <v>34</v>
      </c>
      <c r="C3" t="s">
        <v>48</v>
      </c>
      <c r="D3" t="s">
        <v>49</v>
      </c>
      <c r="E3" t="s">
        <v>50</v>
      </c>
      <c r="F3">
        <v>2018</v>
      </c>
      <c r="G3">
        <v>2</v>
      </c>
      <c r="I3" t="s">
        <v>51</v>
      </c>
      <c r="J3" t="s">
        <v>52</v>
      </c>
      <c r="K3" t="s">
        <v>53</v>
      </c>
      <c r="L3" t="s">
        <v>54</v>
      </c>
      <c r="M3" t="s">
        <v>55</v>
      </c>
      <c r="N3" t="s">
        <v>56</v>
      </c>
      <c r="X3" t="s">
        <v>57</v>
      </c>
      <c r="Y3" t="s">
        <v>58</v>
      </c>
      <c r="Z3" t="s">
        <v>59</v>
      </c>
      <c r="AA3" t="s">
        <v>60</v>
      </c>
      <c r="AB3" t="s">
        <v>1371</v>
      </c>
      <c r="AC3" t="s">
        <v>62</v>
      </c>
      <c r="AD3" t="s">
        <v>63</v>
      </c>
      <c r="AE3" t="s">
        <v>64</v>
      </c>
      <c r="AF3" t="s">
        <v>65</v>
      </c>
      <c r="AG3" t="s">
        <v>66</v>
      </c>
      <c r="AH3">
        <v>0</v>
      </c>
    </row>
    <row r="4" spans="1:35">
      <c r="A4">
        <v>10197719</v>
      </c>
      <c r="B4" t="s">
        <v>34</v>
      </c>
      <c r="C4" t="s">
        <v>67</v>
      </c>
      <c r="D4" t="s">
        <v>68</v>
      </c>
      <c r="E4" t="s">
        <v>69</v>
      </c>
      <c r="F4">
        <v>2023</v>
      </c>
      <c r="I4" t="s">
        <v>70</v>
      </c>
      <c r="J4" t="s">
        <v>71</v>
      </c>
      <c r="K4" t="s">
        <v>72</v>
      </c>
      <c r="L4" t="s">
        <v>73</v>
      </c>
      <c r="M4" t="s">
        <v>74</v>
      </c>
      <c r="N4" t="s">
        <v>75</v>
      </c>
      <c r="X4" t="s">
        <v>76</v>
      </c>
      <c r="Y4" t="s">
        <v>77</v>
      </c>
      <c r="Z4" t="s">
        <v>78</v>
      </c>
      <c r="AF4" t="s">
        <v>79</v>
      </c>
      <c r="AG4" t="s">
        <v>80</v>
      </c>
      <c r="AH4">
        <v>0</v>
      </c>
    </row>
    <row r="5" spans="1:35">
      <c r="A5">
        <v>7515934</v>
      </c>
      <c r="B5" t="s">
        <v>34</v>
      </c>
      <c r="C5" t="s">
        <v>81</v>
      </c>
      <c r="D5" t="s">
        <v>82</v>
      </c>
      <c r="E5" t="s">
        <v>83</v>
      </c>
      <c r="F5">
        <v>2016</v>
      </c>
      <c r="I5" t="s">
        <v>84</v>
      </c>
      <c r="J5" t="s">
        <v>85</v>
      </c>
      <c r="K5" t="s">
        <v>86</v>
      </c>
      <c r="L5" t="s">
        <v>87</v>
      </c>
      <c r="N5" t="s">
        <v>75</v>
      </c>
      <c r="X5" t="s">
        <v>88</v>
      </c>
      <c r="Y5" t="s">
        <v>58</v>
      </c>
      <c r="Z5" t="s">
        <v>89</v>
      </c>
      <c r="AA5" t="s">
        <v>90</v>
      </c>
      <c r="AB5" t="s">
        <v>91</v>
      </c>
      <c r="AC5" t="s">
        <v>62</v>
      </c>
      <c r="AD5" t="s">
        <v>92</v>
      </c>
      <c r="AE5" t="s">
        <v>93</v>
      </c>
      <c r="AF5" t="s">
        <v>65</v>
      </c>
      <c r="AG5" t="s">
        <v>94</v>
      </c>
      <c r="AH5">
        <v>0</v>
      </c>
    </row>
    <row r="6" spans="1:35">
      <c r="A6">
        <v>6888744</v>
      </c>
      <c r="B6" t="s">
        <v>34</v>
      </c>
      <c r="C6" t="s">
        <v>95</v>
      </c>
      <c r="D6" t="s">
        <v>96</v>
      </c>
      <c r="E6" t="s">
        <v>97</v>
      </c>
      <c r="F6">
        <v>2014</v>
      </c>
      <c r="I6" t="s">
        <v>98</v>
      </c>
      <c r="J6" t="s">
        <v>99</v>
      </c>
      <c r="K6" t="s">
        <v>100</v>
      </c>
      <c r="L6" t="s">
        <v>101</v>
      </c>
      <c r="N6" t="s">
        <v>102</v>
      </c>
      <c r="X6" t="s">
        <v>103</v>
      </c>
      <c r="Y6" t="s">
        <v>58</v>
      </c>
      <c r="Z6" t="s">
        <v>104</v>
      </c>
      <c r="AA6" t="s">
        <v>1263</v>
      </c>
      <c r="AB6" t="s">
        <v>91</v>
      </c>
      <c r="AC6" t="s">
        <v>105</v>
      </c>
      <c r="AD6" t="s">
        <v>92</v>
      </c>
      <c r="AE6" t="s">
        <v>92</v>
      </c>
      <c r="AG6" t="s">
        <v>106</v>
      </c>
      <c r="AH6">
        <v>0</v>
      </c>
    </row>
    <row r="7" spans="1:35">
      <c r="A7">
        <v>7809434</v>
      </c>
      <c r="B7" t="s">
        <v>34</v>
      </c>
      <c r="C7" t="s">
        <v>95</v>
      </c>
      <c r="D7" t="s">
        <v>107</v>
      </c>
      <c r="E7" t="s">
        <v>108</v>
      </c>
      <c r="F7">
        <v>2016</v>
      </c>
      <c r="I7" t="s">
        <v>109</v>
      </c>
      <c r="J7" t="s">
        <v>110</v>
      </c>
      <c r="K7" t="s">
        <v>111</v>
      </c>
      <c r="L7" t="s">
        <v>112</v>
      </c>
      <c r="N7" t="s">
        <v>75</v>
      </c>
      <c r="X7" t="s">
        <v>113</v>
      </c>
      <c r="Y7" t="s">
        <v>58</v>
      </c>
      <c r="Z7" t="s">
        <v>89</v>
      </c>
      <c r="AA7" t="s">
        <v>114</v>
      </c>
      <c r="AB7" t="s">
        <v>1372</v>
      </c>
      <c r="AC7" t="s">
        <v>115</v>
      </c>
      <c r="AD7" t="s">
        <v>116</v>
      </c>
      <c r="AE7" t="s">
        <v>117</v>
      </c>
      <c r="AF7" t="s">
        <v>65</v>
      </c>
      <c r="AG7" t="s">
        <v>118</v>
      </c>
      <c r="AH7">
        <v>0.5</v>
      </c>
    </row>
    <row r="8" spans="1:35">
      <c r="A8">
        <v>6571611</v>
      </c>
      <c r="B8" t="s">
        <v>34</v>
      </c>
      <c r="C8" t="s">
        <v>119</v>
      </c>
      <c r="D8" t="s">
        <v>120</v>
      </c>
      <c r="E8" t="s">
        <v>121</v>
      </c>
      <c r="F8">
        <v>2013</v>
      </c>
      <c r="I8" t="s">
        <v>122</v>
      </c>
      <c r="J8" t="s">
        <v>123</v>
      </c>
      <c r="K8" t="s">
        <v>124</v>
      </c>
      <c r="L8" t="s">
        <v>125</v>
      </c>
      <c r="N8" t="s">
        <v>126</v>
      </c>
      <c r="X8" t="s">
        <v>127</v>
      </c>
      <c r="Y8" t="s">
        <v>58</v>
      </c>
      <c r="Z8" t="s">
        <v>128</v>
      </c>
      <c r="AA8" t="s">
        <v>129</v>
      </c>
      <c r="AB8" t="s">
        <v>130</v>
      </c>
      <c r="AC8" t="s">
        <v>131</v>
      </c>
      <c r="AG8" t="s">
        <v>1391</v>
      </c>
    </row>
    <row r="9" spans="1:35" ht="17.399999999999999">
      <c r="A9">
        <v>9440156</v>
      </c>
      <c r="B9" t="s">
        <v>34</v>
      </c>
      <c r="C9" t="s">
        <v>132</v>
      </c>
      <c r="D9" t="s">
        <v>133</v>
      </c>
      <c r="E9" t="s">
        <v>134</v>
      </c>
      <c r="F9">
        <v>2021</v>
      </c>
      <c r="I9" t="s">
        <v>135</v>
      </c>
      <c r="J9" t="s">
        <v>136</v>
      </c>
      <c r="K9" t="s">
        <v>137</v>
      </c>
      <c r="L9" t="s">
        <v>138</v>
      </c>
      <c r="N9" t="s">
        <v>139</v>
      </c>
      <c r="X9" t="s">
        <v>140</v>
      </c>
      <c r="Y9" t="s">
        <v>58</v>
      </c>
      <c r="Z9" t="s">
        <v>141</v>
      </c>
      <c r="AA9" t="s">
        <v>142</v>
      </c>
      <c r="AB9" t="s">
        <v>207</v>
      </c>
      <c r="AC9" t="s">
        <v>143</v>
      </c>
      <c r="AD9" t="s">
        <v>144</v>
      </c>
      <c r="AE9" t="s">
        <v>145</v>
      </c>
      <c r="AF9" t="s">
        <v>65</v>
      </c>
      <c r="AG9" t="s">
        <v>146</v>
      </c>
      <c r="AH9">
        <v>0.5</v>
      </c>
      <c r="AI9" s="36" t="s">
        <v>1373</v>
      </c>
    </row>
    <row r="10" spans="1:35">
      <c r="A10">
        <v>7273631</v>
      </c>
      <c r="B10" t="s">
        <v>34</v>
      </c>
      <c r="C10" t="s">
        <v>147</v>
      </c>
      <c r="D10" t="s">
        <v>148</v>
      </c>
      <c r="E10" t="s">
        <v>149</v>
      </c>
      <c r="F10">
        <v>2015</v>
      </c>
      <c r="G10">
        <v>2</v>
      </c>
      <c r="I10" t="s">
        <v>150</v>
      </c>
      <c r="J10" t="s">
        <v>151</v>
      </c>
      <c r="K10" t="s">
        <v>152</v>
      </c>
      <c r="L10" t="s">
        <v>153</v>
      </c>
      <c r="M10" t="s">
        <v>55</v>
      </c>
      <c r="N10" t="s">
        <v>56</v>
      </c>
      <c r="X10" t="s">
        <v>154</v>
      </c>
      <c r="Y10" t="s">
        <v>58</v>
      </c>
      <c r="Z10" t="s">
        <v>155</v>
      </c>
      <c r="AA10" t="s">
        <v>60</v>
      </c>
      <c r="AB10" t="s">
        <v>156</v>
      </c>
      <c r="AC10" t="s">
        <v>62</v>
      </c>
      <c r="AD10" t="s">
        <v>157</v>
      </c>
      <c r="AE10" t="s">
        <v>158</v>
      </c>
      <c r="AF10" t="s">
        <v>65</v>
      </c>
      <c r="AG10" t="s">
        <v>159</v>
      </c>
      <c r="AH10">
        <v>0.5</v>
      </c>
    </row>
    <row r="11" spans="1:35">
      <c r="A11">
        <v>8305939</v>
      </c>
      <c r="B11" t="s">
        <v>34</v>
      </c>
      <c r="C11" t="s">
        <v>160</v>
      </c>
      <c r="D11" t="s">
        <v>161</v>
      </c>
      <c r="E11" t="s">
        <v>162</v>
      </c>
      <c r="F11">
        <v>2017</v>
      </c>
      <c r="I11" t="s">
        <v>163</v>
      </c>
      <c r="J11" t="s">
        <v>164</v>
      </c>
      <c r="K11" t="s">
        <v>165</v>
      </c>
      <c r="L11" t="s">
        <v>166</v>
      </c>
      <c r="N11" t="s">
        <v>167</v>
      </c>
      <c r="X11" t="s">
        <v>168</v>
      </c>
      <c r="Y11" t="s">
        <v>58</v>
      </c>
      <c r="Z11" t="s">
        <v>169</v>
      </c>
      <c r="AA11" t="s">
        <v>1356</v>
      </c>
      <c r="AB11" t="s">
        <v>91</v>
      </c>
      <c r="AC11" t="s">
        <v>62</v>
      </c>
      <c r="AD11" t="s">
        <v>170</v>
      </c>
      <c r="AE11" t="s">
        <v>171</v>
      </c>
      <c r="AF11" t="s">
        <v>172</v>
      </c>
      <c r="AG11" t="s">
        <v>66</v>
      </c>
      <c r="AH11">
        <v>0</v>
      </c>
    </row>
    <row r="12" spans="1:35">
      <c r="A12">
        <v>9796413</v>
      </c>
      <c r="B12" t="s">
        <v>34</v>
      </c>
      <c r="C12" t="s">
        <v>173</v>
      </c>
      <c r="D12" t="s">
        <v>174</v>
      </c>
      <c r="E12" t="s">
        <v>175</v>
      </c>
      <c r="F12">
        <v>2022</v>
      </c>
      <c r="I12" t="s">
        <v>176</v>
      </c>
      <c r="J12" t="s">
        <v>177</v>
      </c>
      <c r="K12" t="s">
        <v>178</v>
      </c>
      <c r="L12" t="s">
        <v>179</v>
      </c>
      <c r="N12" t="s">
        <v>75</v>
      </c>
      <c r="X12" t="s">
        <v>180</v>
      </c>
      <c r="Y12" t="s">
        <v>58</v>
      </c>
      <c r="Z12" t="s">
        <v>181</v>
      </c>
      <c r="AA12" t="s">
        <v>1366</v>
      </c>
      <c r="AB12" t="s">
        <v>130</v>
      </c>
      <c r="AC12" t="s">
        <v>131</v>
      </c>
      <c r="AD12" t="s">
        <v>182</v>
      </c>
      <c r="AE12" t="s">
        <v>183</v>
      </c>
      <c r="AF12" t="s">
        <v>184</v>
      </c>
      <c r="AG12" t="s">
        <v>185</v>
      </c>
      <c r="AH12">
        <v>0.5</v>
      </c>
    </row>
    <row r="13" spans="1:35">
      <c r="A13">
        <v>8452804</v>
      </c>
      <c r="B13" t="s">
        <v>34</v>
      </c>
      <c r="C13" t="s">
        <v>186</v>
      </c>
      <c r="D13" t="s">
        <v>187</v>
      </c>
      <c r="E13" t="s">
        <v>188</v>
      </c>
      <c r="F13">
        <v>2018</v>
      </c>
      <c r="I13" t="s">
        <v>189</v>
      </c>
      <c r="J13" t="s">
        <v>190</v>
      </c>
      <c r="K13" t="s">
        <v>191</v>
      </c>
      <c r="N13" t="s">
        <v>75</v>
      </c>
      <c r="X13" t="s">
        <v>192</v>
      </c>
      <c r="Y13" t="s">
        <v>58</v>
      </c>
      <c r="Z13" t="s">
        <v>193</v>
      </c>
      <c r="AA13" t="s">
        <v>1368</v>
      </c>
      <c r="AB13" t="s">
        <v>1383</v>
      </c>
      <c r="AC13" t="s">
        <v>194</v>
      </c>
      <c r="AD13" t="s">
        <v>195</v>
      </c>
      <c r="AE13" t="s">
        <v>196</v>
      </c>
      <c r="AF13" t="s">
        <v>184</v>
      </c>
      <c r="AG13" t="s">
        <v>197</v>
      </c>
      <c r="AH13">
        <v>0</v>
      </c>
    </row>
    <row r="14" spans="1:35">
      <c r="A14">
        <v>7273420</v>
      </c>
      <c r="B14" t="s">
        <v>34</v>
      </c>
      <c r="C14" t="s">
        <v>198</v>
      </c>
      <c r="D14" t="s">
        <v>148</v>
      </c>
      <c r="E14" t="s">
        <v>199</v>
      </c>
      <c r="F14">
        <v>2015</v>
      </c>
      <c r="G14">
        <v>3</v>
      </c>
      <c r="I14" t="s">
        <v>200</v>
      </c>
      <c r="J14" t="s">
        <v>201</v>
      </c>
      <c r="K14" t="s">
        <v>202</v>
      </c>
      <c r="L14" t="s">
        <v>203</v>
      </c>
      <c r="M14" t="s">
        <v>55</v>
      </c>
      <c r="N14" t="s">
        <v>56</v>
      </c>
      <c r="X14" t="s">
        <v>204</v>
      </c>
      <c r="Y14" t="s">
        <v>58</v>
      </c>
      <c r="Z14" t="s">
        <v>205</v>
      </c>
      <c r="AA14" t="s">
        <v>206</v>
      </c>
      <c r="AB14" t="s">
        <v>207</v>
      </c>
      <c r="AC14" t="s">
        <v>208</v>
      </c>
      <c r="AD14" t="s">
        <v>209</v>
      </c>
      <c r="AE14" t="s">
        <v>210</v>
      </c>
      <c r="AF14" t="s">
        <v>65</v>
      </c>
      <c r="AG14" t="s">
        <v>94</v>
      </c>
      <c r="AH14">
        <v>0</v>
      </c>
    </row>
    <row r="15" spans="1:35">
      <c r="A15">
        <v>9787970</v>
      </c>
      <c r="B15" t="s">
        <v>34</v>
      </c>
      <c r="C15" t="s">
        <v>211</v>
      </c>
      <c r="D15" t="s">
        <v>212</v>
      </c>
      <c r="E15" t="s">
        <v>213</v>
      </c>
      <c r="F15">
        <v>2022</v>
      </c>
      <c r="I15" t="s">
        <v>214</v>
      </c>
      <c r="J15" t="s">
        <v>215</v>
      </c>
      <c r="K15" t="s">
        <v>216</v>
      </c>
      <c r="L15" t="s">
        <v>217</v>
      </c>
      <c r="M15" t="s">
        <v>218</v>
      </c>
      <c r="N15" t="s">
        <v>139</v>
      </c>
      <c r="X15" t="s">
        <v>219</v>
      </c>
      <c r="Y15" t="s">
        <v>58</v>
      </c>
      <c r="Z15" t="s">
        <v>220</v>
      </c>
      <c r="AA15" t="s">
        <v>142</v>
      </c>
      <c r="AB15" t="s">
        <v>207</v>
      </c>
      <c r="AC15" t="s">
        <v>208</v>
      </c>
      <c r="AD15" t="s">
        <v>221</v>
      </c>
      <c r="AE15" t="s">
        <v>222</v>
      </c>
      <c r="AG15" t="s">
        <v>223</v>
      </c>
      <c r="AH15">
        <v>0.5</v>
      </c>
    </row>
    <row r="16" spans="1:35">
      <c r="A16">
        <v>8855691</v>
      </c>
      <c r="B16" t="s">
        <v>34</v>
      </c>
      <c r="C16" t="s">
        <v>224</v>
      </c>
      <c r="D16" t="s">
        <v>225</v>
      </c>
      <c r="E16" t="s">
        <v>226</v>
      </c>
      <c r="F16">
        <v>2019</v>
      </c>
      <c r="I16" t="s">
        <v>227</v>
      </c>
      <c r="J16" t="s">
        <v>228</v>
      </c>
      <c r="K16" t="s">
        <v>229</v>
      </c>
      <c r="L16" t="s">
        <v>230</v>
      </c>
      <c r="N16" t="s">
        <v>231</v>
      </c>
      <c r="X16" t="s">
        <v>232</v>
      </c>
      <c r="Y16" t="s">
        <v>58</v>
      </c>
      <c r="Z16" t="s">
        <v>233</v>
      </c>
      <c r="AA16" t="s">
        <v>90</v>
      </c>
      <c r="AB16" t="s">
        <v>1383</v>
      </c>
      <c r="AC16" t="s">
        <v>105</v>
      </c>
      <c r="AD16" t="s">
        <v>234</v>
      </c>
      <c r="AE16" t="s">
        <v>235</v>
      </c>
      <c r="AG16" t="s">
        <v>236</v>
      </c>
      <c r="AH16">
        <v>0.5</v>
      </c>
    </row>
    <row r="17" spans="1:34">
      <c r="A17">
        <v>8029584</v>
      </c>
      <c r="B17" t="s">
        <v>34</v>
      </c>
      <c r="C17" t="s">
        <v>237</v>
      </c>
      <c r="D17" t="s">
        <v>238</v>
      </c>
      <c r="E17" t="s">
        <v>239</v>
      </c>
      <c r="F17">
        <v>2017</v>
      </c>
      <c r="G17">
        <v>1</v>
      </c>
      <c r="I17" t="s">
        <v>240</v>
      </c>
      <c r="J17" t="s">
        <v>241</v>
      </c>
      <c r="K17" t="s">
        <v>242</v>
      </c>
      <c r="L17" t="s">
        <v>243</v>
      </c>
      <c r="M17" t="s">
        <v>55</v>
      </c>
      <c r="N17" t="s">
        <v>56</v>
      </c>
      <c r="X17" t="s">
        <v>244</v>
      </c>
      <c r="Y17" t="s">
        <v>58</v>
      </c>
      <c r="Z17" t="s">
        <v>169</v>
      </c>
      <c r="AA17" t="s">
        <v>1357</v>
      </c>
      <c r="AB17" t="s">
        <v>91</v>
      </c>
      <c r="AD17" t="s">
        <v>245</v>
      </c>
      <c r="AE17" t="s">
        <v>246</v>
      </c>
      <c r="AF17" t="s">
        <v>247</v>
      </c>
      <c r="AG17" t="s">
        <v>248</v>
      </c>
      <c r="AH17">
        <v>1</v>
      </c>
    </row>
    <row r="18" spans="1:34">
      <c r="A18">
        <v>7838169</v>
      </c>
      <c r="B18" t="s">
        <v>34</v>
      </c>
      <c r="C18" t="s">
        <v>249</v>
      </c>
      <c r="D18" t="s">
        <v>250</v>
      </c>
      <c r="E18" t="s">
        <v>251</v>
      </c>
      <c r="F18">
        <v>2016</v>
      </c>
      <c r="I18" t="s">
        <v>252</v>
      </c>
      <c r="J18" t="s">
        <v>253</v>
      </c>
      <c r="K18" t="s">
        <v>254</v>
      </c>
      <c r="L18" t="s">
        <v>255</v>
      </c>
      <c r="N18" t="s">
        <v>167</v>
      </c>
      <c r="X18" t="s">
        <v>256</v>
      </c>
      <c r="Y18" t="s">
        <v>58</v>
      </c>
      <c r="Z18" t="s">
        <v>257</v>
      </c>
      <c r="AA18" t="s">
        <v>1358</v>
      </c>
      <c r="AB18" t="s">
        <v>207</v>
      </c>
      <c r="AC18" t="s">
        <v>258</v>
      </c>
      <c r="AD18" t="s">
        <v>259</v>
      </c>
      <c r="AE18" t="s">
        <v>260</v>
      </c>
      <c r="AF18" t="s">
        <v>65</v>
      </c>
      <c r="AG18" t="s">
        <v>66</v>
      </c>
      <c r="AH18">
        <v>0.5</v>
      </c>
    </row>
    <row r="19" spans="1:34">
      <c r="A19">
        <v>6569743</v>
      </c>
      <c r="B19" t="s">
        <v>34</v>
      </c>
      <c r="C19" t="s">
        <v>261</v>
      </c>
      <c r="D19" t="s">
        <v>262</v>
      </c>
      <c r="E19" t="s">
        <v>263</v>
      </c>
      <c r="F19">
        <v>2013</v>
      </c>
      <c r="I19" t="s">
        <v>264</v>
      </c>
      <c r="J19" t="s">
        <v>265</v>
      </c>
      <c r="K19" t="s">
        <v>266</v>
      </c>
      <c r="L19" t="s">
        <v>267</v>
      </c>
      <c r="M19" t="s">
        <v>218</v>
      </c>
      <c r="N19" t="s">
        <v>126</v>
      </c>
      <c r="X19" t="s">
        <v>268</v>
      </c>
      <c r="Y19" t="s">
        <v>58</v>
      </c>
      <c r="Z19" t="s">
        <v>269</v>
      </c>
      <c r="AA19" t="s">
        <v>270</v>
      </c>
      <c r="AB19" t="s">
        <v>271</v>
      </c>
      <c r="AC19" t="s">
        <v>194</v>
      </c>
      <c r="AD19" t="s">
        <v>272</v>
      </c>
      <c r="AE19" t="s">
        <v>273</v>
      </c>
      <c r="AF19" t="s">
        <v>65</v>
      </c>
      <c r="AG19" t="s">
        <v>66</v>
      </c>
      <c r="AH19">
        <v>0.5</v>
      </c>
    </row>
    <row r="20" spans="1:34">
      <c r="A20">
        <v>8854718</v>
      </c>
      <c r="B20" t="s">
        <v>34</v>
      </c>
      <c r="C20" t="s">
        <v>274</v>
      </c>
      <c r="D20" t="s">
        <v>275</v>
      </c>
      <c r="E20" t="s">
        <v>276</v>
      </c>
      <c r="F20">
        <v>2019</v>
      </c>
      <c r="I20" t="s">
        <v>277</v>
      </c>
      <c r="J20" t="s">
        <v>278</v>
      </c>
      <c r="K20" t="s">
        <v>279</v>
      </c>
      <c r="L20" t="s">
        <v>280</v>
      </c>
      <c r="N20" t="s">
        <v>56</v>
      </c>
      <c r="X20" t="s">
        <v>281</v>
      </c>
      <c r="Y20" t="s">
        <v>58</v>
      </c>
      <c r="Z20" t="s">
        <v>233</v>
      </c>
      <c r="AA20" t="s">
        <v>90</v>
      </c>
      <c r="AB20" t="s">
        <v>91</v>
      </c>
      <c r="AC20" t="s">
        <v>194</v>
      </c>
      <c r="AD20" t="s">
        <v>282</v>
      </c>
      <c r="AE20" t="s">
        <v>283</v>
      </c>
      <c r="AF20" t="s">
        <v>65</v>
      </c>
      <c r="AG20" t="s">
        <v>66</v>
      </c>
      <c r="AH20">
        <v>0.5</v>
      </c>
    </row>
    <row r="21" spans="1:34">
      <c r="A21">
        <v>7272924</v>
      </c>
      <c r="B21" t="s">
        <v>34</v>
      </c>
      <c r="C21" t="s">
        <v>284</v>
      </c>
      <c r="D21" t="s">
        <v>285</v>
      </c>
      <c r="E21" t="s">
        <v>286</v>
      </c>
      <c r="F21">
        <v>2015</v>
      </c>
      <c r="I21" t="s">
        <v>287</v>
      </c>
      <c r="J21" t="s">
        <v>288</v>
      </c>
      <c r="K21" t="s">
        <v>289</v>
      </c>
      <c r="L21" t="s">
        <v>290</v>
      </c>
      <c r="N21" t="s">
        <v>231</v>
      </c>
      <c r="X21" t="s">
        <v>291</v>
      </c>
      <c r="Y21" t="s">
        <v>58</v>
      </c>
      <c r="Z21" t="s">
        <v>205</v>
      </c>
      <c r="AA21" t="s">
        <v>1359</v>
      </c>
      <c r="AB21" t="s">
        <v>91</v>
      </c>
      <c r="AC21" t="s">
        <v>258</v>
      </c>
      <c r="AD21" t="s">
        <v>293</v>
      </c>
      <c r="AE21" t="s">
        <v>294</v>
      </c>
      <c r="AG21" t="s">
        <v>295</v>
      </c>
      <c r="AH21">
        <v>0.5</v>
      </c>
    </row>
    <row r="22" spans="1:34">
      <c r="A22">
        <v>10196878</v>
      </c>
      <c r="B22" t="s">
        <v>34</v>
      </c>
      <c r="C22" t="s">
        <v>296</v>
      </c>
      <c r="D22" t="s">
        <v>297</v>
      </c>
      <c r="E22" t="s">
        <v>298</v>
      </c>
      <c r="F22">
        <v>2023</v>
      </c>
      <c r="I22" t="s">
        <v>299</v>
      </c>
      <c r="J22" t="s">
        <v>300</v>
      </c>
      <c r="K22" t="s">
        <v>301</v>
      </c>
      <c r="L22" t="s">
        <v>302</v>
      </c>
      <c r="M22" t="s">
        <v>55</v>
      </c>
      <c r="N22" t="s">
        <v>102</v>
      </c>
      <c r="X22" t="s">
        <v>303</v>
      </c>
      <c r="Y22" t="s">
        <v>58</v>
      </c>
      <c r="Z22" t="s">
        <v>304</v>
      </c>
      <c r="AA22" t="s">
        <v>60</v>
      </c>
      <c r="AB22" t="s">
        <v>305</v>
      </c>
      <c r="AC22" t="s">
        <v>258</v>
      </c>
      <c r="AD22" t="s">
        <v>306</v>
      </c>
      <c r="AE22" t="s">
        <v>307</v>
      </c>
      <c r="AG22" t="s">
        <v>308</v>
      </c>
      <c r="AH22">
        <v>0.5</v>
      </c>
    </row>
    <row r="23" spans="1:34">
      <c r="A23">
        <v>7589817</v>
      </c>
      <c r="B23" t="s">
        <v>34</v>
      </c>
      <c r="C23" t="s">
        <v>309</v>
      </c>
      <c r="D23" t="s">
        <v>310</v>
      </c>
      <c r="E23" t="s">
        <v>311</v>
      </c>
      <c r="F23">
        <v>2016</v>
      </c>
      <c r="I23" t="s">
        <v>277</v>
      </c>
      <c r="J23" t="s">
        <v>312</v>
      </c>
      <c r="K23" t="s">
        <v>313</v>
      </c>
      <c r="L23" t="s">
        <v>314</v>
      </c>
      <c r="N23" t="s">
        <v>231</v>
      </c>
      <c r="X23" t="s">
        <v>315</v>
      </c>
      <c r="Y23" t="s">
        <v>58</v>
      </c>
      <c r="Z23" t="s">
        <v>257</v>
      </c>
      <c r="AA23" t="s">
        <v>1359</v>
      </c>
      <c r="AB23" t="s">
        <v>91</v>
      </c>
      <c r="AC23" t="s">
        <v>62</v>
      </c>
      <c r="AD23" t="s">
        <v>316</v>
      </c>
      <c r="AE23" t="s">
        <v>317</v>
      </c>
      <c r="AF23" t="s">
        <v>318</v>
      </c>
      <c r="AG23" s="40" t="s">
        <v>319</v>
      </c>
      <c r="AH23">
        <v>0.5</v>
      </c>
    </row>
    <row r="24" spans="1:34">
      <c r="A24">
        <v>7381799</v>
      </c>
      <c r="B24" t="s">
        <v>34</v>
      </c>
      <c r="C24" t="s">
        <v>320</v>
      </c>
      <c r="D24" t="s">
        <v>321</v>
      </c>
      <c r="E24" t="s">
        <v>322</v>
      </c>
      <c r="F24">
        <v>2015</v>
      </c>
      <c r="I24" t="s">
        <v>323</v>
      </c>
      <c r="J24" t="s">
        <v>324</v>
      </c>
      <c r="K24" t="s">
        <v>325</v>
      </c>
      <c r="L24" t="s">
        <v>326</v>
      </c>
      <c r="N24" t="s">
        <v>327</v>
      </c>
      <c r="X24" t="s">
        <v>328</v>
      </c>
      <c r="Y24" t="s">
        <v>58</v>
      </c>
      <c r="Z24" t="s">
        <v>205</v>
      </c>
      <c r="AA24" t="s">
        <v>114</v>
      </c>
      <c r="AB24" t="s">
        <v>91</v>
      </c>
      <c r="AC24" t="s">
        <v>62</v>
      </c>
      <c r="AD24" t="s">
        <v>329</v>
      </c>
      <c r="AE24" t="s">
        <v>330</v>
      </c>
      <c r="AG24" t="s">
        <v>331</v>
      </c>
      <c r="AH24">
        <v>0.5</v>
      </c>
    </row>
    <row r="25" spans="1:34">
      <c r="A25">
        <v>10621714</v>
      </c>
      <c r="B25" t="s">
        <v>34</v>
      </c>
      <c r="C25" t="s">
        <v>332</v>
      </c>
      <c r="D25" t="s">
        <v>333</v>
      </c>
      <c r="E25" t="s">
        <v>334</v>
      </c>
      <c r="F25">
        <v>2024</v>
      </c>
      <c r="I25" t="s">
        <v>335</v>
      </c>
      <c r="J25" t="s">
        <v>336</v>
      </c>
      <c r="K25" t="s">
        <v>337</v>
      </c>
      <c r="L25" t="s">
        <v>338</v>
      </c>
      <c r="N25" t="s">
        <v>126</v>
      </c>
      <c r="X25" t="s">
        <v>339</v>
      </c>
      <c r="Y25" t="s">
        <v>58</v>
      </c>
      <c r="Z25" t="s">
        <v>340</v>
      </c>
      <c r="AA25" t="s">
        <v>114</v>
      </c>
      <c r="AB25" t="s">
        <v>271</v>
      </c>
      <c r="AC25" t="s">
        <v>341</v>
      </c>
      <c r="AD25" t="s">
        <v>342</v>
      </c>
      <c r="AE25" t="s">
        <v>343</v>
      </c>
      <c r="AF25" t="s">
        <v>65</v>
      </c>
      <c r="AG25" t="s">
        <v>344</v>
      </c>
      <c r="AH25">
        <v>0.5</v>
      </c>
    </row>
    <row r="26" spans="1:34">
      <c r="A26">
        <v>8530033</v>
      </c>
      <c r="B26" t="s">
        <v>34</v>
      </c>
      <c r="C26" t="s">
        <v>345</v>
      </c>
      <c r="D26" t="s">
        <v>346</v>
      </c>
      <c r="E26" t="s">
        <v>347</v>
      </c>
      <c r="F26">
        <v>2018</v>
      </c>
      <c r="I26" t="s">
        <v>348</v>
      </c>
      <c r="J26" t="s">
        <v>349</v>
      </c>
      <c r="K26" t="s">
        <v>350</v>
      </c>
      <c r="L26" t="s">
        <v>351</v>
      </c>
      <c r="M26" t="s">
        <v>352</v>
      </c>
      <c r="N26" t="s">
        <v>353</v>
      </c>
      <c r="X26" t="s">
        <v>354</v>
      </c>
      <c r="Y26" t="s">
        <v>58</v>
      </c>
      <c r="Z26" t="s">
        <v>355</v>
      </c>
      <c r="AA26" t="s">
        <v>356</v>
      </c>
      <c r="AB26" t="s">
        <v>1385</v>
      </c>
      <c r="AC26" t="s">
        <v>357</v>
      </c>
      <c r="AD26" t="s">
        <v>358</v>
      </c>
      <c r="AE26" t="s">
        <v>359</v>
      </c>
      <c r="AF26" t="s">
        <v>360</v>
      </c>
      <c r="AG26" t="s">
        <v>361</v>
      </c>
      <c r="AH26">
        <v>0.5</v>
      </c>
    </row>
    <row r="27" spans="1:34">
      <c r="A27">
        <v>9825820</v>
      </c>
      <c r="B27" t="s">
        <v>34</v>
      </c>
      <c r="C27" t="s">
        <v>362</v>
      </c>
      <c r="D27" t="s">
        <v>363</v>
      </c>
      <c r="E27" t="s">
        <v>364</v>
      </c>
      <c r="F27">
        <v>2022</v>
      </c>
      <c r="I27" t="s">
        <v>365</v>
      </c>
      <c r="J27" t="s">
        <v>366</v>
      </c>
      <c r="K27" t="s">
        <v>367</v>
      </c>
      <c r="L27" t="s">
        <v>368</v>
      </c>
      <c r="M27" t="s">
        <v>369</v>
      </c>
      <c r="N27" t="s">
        <v>126</v>
      </c>
      <c r="X27" t="s">
        <v>370</v>
      </c>
      <c r="Y27" t="s">
        <v>58</v>
      </c>
      <c r="Z27" t="s">
        <v>220</v>
      </c>
      <c r="AA27" t="s">
        <v>114</v>
      </c>
      <c r="AB27" t="s">
        <v>371</v>
      </c>
      <c r="AC27" t="s">
        <v>208</v>
      </c>
      <c r="AD27" t="s">
        <v>372</v>
      </c>
      <c r="AE27" t="s">
        <v>373</v>
      </c>
      <c r="AF27" t="s">
        <v>65</v>
      </c>
      <c r="AG27" t="s">
        <v>374</v>
      </c>
      <c r="AH27">
        <v>0.5</v>
      </c>
    </row>
    <row r="28" spans="1:34">
      <c r="A28">
        <v>7272927</v>
      </c>
      <c r="B28" t="s">
        <v>34</v>
      </c>
      <c r="C28" t="s">
        <v>375</v>
      </c>
      <c r="D28" t="s">
        <v>285</v>
      </c>
      <c r="E28" t="s">
        <v>376</v>
      </c>
      <c r="F28">
        <v>2015</v>
      </c>
      <c r="I28" t="s">
        <v>377</v>
      </c>
      <c r="J28" t="s">
        <v>378</v>
      </c>
      <c r="K28" t="s">
        <v>379</v>
      </c>
      <c r="L28" t="s">
        <v>380</v>
      </c>
      <c r="N28" t="s">
        <v>231</v>
      </c>
      <c r="X28" t="s">
        <v>381</v>
      </c>
      <c r="Y28" t="s">
        <v>58</v>
      </c>
      <c r="Z28" t="s">
        <v>382</v>
      </c>
      <c r="AA28" t="s">
        <v>114</v>
      </c>
      <c r="AB28" t="s">
        <v>383</v>
      </c>
      <c r="AC28" t="s">
        <v>384</v>
      </c>
      <c r="AE28" t="s">
        <v>385</v>
      </c>
      <c r="AG28" t="s">
        <v>66</v>
      </c>
      <c r="AH28">
        <v>0</v>
      </c>
    </row>
    <row r="29" spans="1:34">
      <c r="A29">
        <v>8539203</v>
      </c>
      <c r="B29" t="s">
        <v>34</v>
      </c>
      <c r="C29" t="s">
        <v>386</v>
      </c>
      <c r="D29" t="s">
        <v>387</v>
      </c>
      <c r="E29" t="s">
        <v>388</v>
      </c>
      <c r="F29">
        <v>2018</v>
      </c>
      <c r="I29" t="s">
        <v>389</v>
      </c>
      <c r="J29" t="s">
        <v>390</v>
      </c>
      <c r="K29" t="s">
        <v>391</v>
      </c>
      <c r="L29" t="s">
        <v>392</v>
      </c>
      <c r="N29" t="s">
        <v>393</v>
      </c>
      <c r="X29" t="s">
        <v>394</v>
      </c>
      <c r="Y29" t="s">
        <v>58</v>
      </c>
      <c r="Z29" t="s">
        <v>355</v>
      </c>
      <c r="AA29" t="s">
        <v>1360</v>
      </c>
      <c r="AB29" t="s">
        <v>1371</v>
      </c>
      <c r="AC29" t="s">
        <v>384</v>
      </c>
      <c r="AD29" t="s">
        <v>396</v>
      </c>
      <c r="AE29" t="s">
        <v>397</v>
      </c>
      <c r="AF29" t="s">
        <v>184</v>
      </c>
      <c r="AG29" t="s">
        <v>398</v>
      </c>
      <c r="AH29">
        <v>0.5</v>
      </c>
    </row>
    <row r="30" spans="1:34">
      <c r="A30">
        <v>6928903</v>
      </c>
      <c r="B30" t="s">
        <v>34</v>
      </c>
      <c r="C30" t="s">
        <v>399</v>
      </c>
      <c r="D30" t="s">
        <v>400</v>
      </c>
      <c r="E30" t="s">
        <v>401</v>
      </c>
      <c r="F30">
        <v>2014</v>
      </c>
      <c r="I30" t="s">
        <v>402</v>
      </c>
      <c r="J30" t="s">
        <v>403</v>
      </c>
      <c r="K30" t="s">
        <v>404</v>
      </c>
      <c r="L30" t="s">
        <v>405</v>
      </c>
      <c r="N30" t="s">
        <v>102</v>
      </c>
      <c r="X30" t="s">
        <v>406</v>
      </c>
      <c r="Y30" t="s">
        <v>58</v>
      </c>
      <c r="Z30" t="s">
        <v>407</v>
      </c>
      <c r="AA30" t="s">
        <v>408</v>
      </c>
      <c r="AB30" t="s">
        <v>409</v>
      </c>
      <c r="AC30" t="s">
        <v>131</v>
      </c>
      <c r="AD30" t="s">
        <v>410</v>
      </c>
      <c r="AF30" t="s">
        <v>411</v>
      </c>
      <c r="AG30" t="s">
        <v>66</v>
      </c>
      <c r="AH30">
        <v>0.5</v>
      </c>
    </row>
    <row r="31" spans="1:34">
      <c r="A31">
        <v>7091286</v>
      </c>
      <c r="B31" t="s">
        <v>34</v>
      </c>
      <c r="C31" t="s">
        <v>412</v>
      </c>
      <c r="D31" t="s">
        <v>413</v>
      </c>
      <c r="E31" t="s">
        <v>414</v>
      </c>
      <c r="F31">
        <v>2014</v>
      </c>
      <c r="G31">
        <v>1</v>
      </c>
      <c r="I31" t="s">
        <v>415</v>
      </c>
      <c r="J31" t="s">
        <v>416</v>
      </c>
      <c r="K31" t="s">
        <v>417</v>
      </c>
      <c r="L31" t="s">
        <v>418</v>
      </c>
      <c r="M31" t="s">
        <v>419</v>
      </c>
      <c r="N31" t="s">
        <v>167</v>
      </c>
      <c r="X31" t="s">
        <v>420</v>
      </c>
      <c r="Y31" t="s">
        <v>58</v>
      </c>
      <c r="Z31" t="s">
        <v>407</v>
      </c>
      <c r="AA31" t="s">
        <v>114</v>
      </c>
      <c r="AB31" t="s">
        <v>271</v>
      </c>
      <c r="AC31" t="s">
        <v>208</v>
      </c>
      <c r="AD31" t="s">
        <v>421</v>
      </c>
      <c r="AE31" t="s">
        <v>422</v>
      </c>
      <c r="AF31" t="s">
        <v>423</v>
      </c>
      <c r="AG31" t="s">
        <v>424</v>
      </c>
      <c r="AH31">
        <v>0.5</v>
      </c>
    </row>
    <row r="32" spans="1:34">
      <c r="A32">
        <v>10336260</v>
      </c>
      <c r="B32" t="s">
        <v>34</v>
      </c>
      <c r="C32" t="s">
        <v>425</v>
      </c>
      <c r="D32" t="s">
        <v>426</v>
      </c>
      <c r="E32" t="s">
        <v>427</v>
      </c>
      <c r="F32">
        <v>2023</v>
      </c>
      <c r="I32" t="s">
        <v>428</v>
      </c>
      <c r="J32" t="s">
        <v>429</v>
      </c>
      <c r="K32" t="s">
        <v>430</v>
      </c>
      <c r="L32" t="s">
        <v>431</v>
      </c>
      <c r="M32" t="s">
        <v>352</v>
      </c>
      <c r="N32" t="s">
        <v>393</v>
      </c>
      <c r="X32" t="s">
        <v>432</v>
      </c>
      <c r="Y32" t="s">
        <v>58</v>
      </c>
      <c r="Z32" t="s">
        <v>304</v>
      </c>
      <c r="AA32" t="s">
        <v>114</v>
      </c>
      <c r="AB32" t="s">
        <v>271</v>
      </c>
      <c r="AC32" t="s">
        <v>433</v>
      </c>
      <c r="AD32" t="s">
        <v>434</v>
      </c>
      <c r="AE32" t="s">
        <v>435</v>
      </c>
      <c r="AF32" t="s">
        <v>436</v>
      </c>
      <c r="AG32" t="s">
        <v>437</v>
      </c>
      <c r="AH32">
        <v>1</v>
      </c>
    </row>
    <row r="33" spans="1:34">
      <c r="A33">
        <v>10304799</v>
      </c>
      <c r="B33" t="s">
        <v>34</v>
      </c>
      <c r="C33" t="s">
        <v>438</v>
      </c>
      <c r="D33" t="s">
        <v>439</v>
      </c>
      <c r="E33" t="s">
        <v>440</v>
      </c>
      <c r="F33">
        <v>2023</v>
      </c>
      <c r="I33" t="s">
        <v>441</v>
      </c>
      <c r="J33" t="s">
        <v>442</v>
      </c>
      <c r="K33" t="s">
        <v>443</v>
      </c>
      <c r="L33" t="s">
        <v>444</v>
      </c>
      <c r="N33" t="s">
        <v>393</v>
      </c>
      <c r="X33" t="s">
        <v>445</v>
      </c>
      <c r="Y33" t="s">
        <v>58</v>
      </c>
      <c r="Z33" t="s">
        <v>1018</v>
      </c>
    </row>
    <row r="34" spans="1:34">
      <c r="A34">
        <v>10011478</v>
      </c>
      <c r="B34" t="s">
        <v>34</v>
      </c>
      <c r="C34" t="s">
        <v>446</v>
      </c>
      <c r="D34" t="s">
        <v>447</v>
      </c>
      <c r="E34" t="s">
        <v>448</v>
      </c>
      <c r="F34">
        <v>2022</v>
      </c>
      <c r="I34" t="s">
        <v>449</v>
      </c>
      <c r="J34" t="s">
        <v>450</v>
      </c>
      <c r="K34" t="s">
        <v>451</v>
      </c>
      <c r="L34" t="s">
        <v>452</v>
      </c>
      <c r="N34" t="s">
        <v>231</v>
      </c>
      <c r="X34" t="s">
        <v>453</v>
      </c>
      <c r="Y34" t="s">
        <v>58</v>
      </c>
      <c r="Z34" t="s">
        <v>220</v>
      </c>
      <c r="AA34" t="s">
        <v>408</v>
      </c>
      <c r="AB34" t="s">
        <v>1383</v>
      </c>
      <c r="AC34" t="s">
        <v>115</v>
      </c>
      <c r="AD34" t="s">
        <v>455</v>
      </c>
      <c r="AE34" t="s">
        <v>456</v>
      </c>
      <c r="AF34" t="s">
        <v>457</v>
      </c>
      <c r="AG34" t="s">
        <v>424</v>
      </c>
      <c r="AH34">
        <v>0.5</v>
      </c>
    </row>
    <row r="35" spans="1:34">
      <c r="C35" t="s">
        <v>458</v>
      </c>
      <c r="D35" t="s">
        <v>459</v>
      </c>
      <c r="E35" t="s">
        <v>460</v>
      </c>
      <c r="F35">
        <v>2022</v>
      </c>
      <c r="J35" t="s">
        <v>461</v>
      </c>
      <c r="Y35" t="s">
        <v>58</v>
      </c>
      <c r="Z35" t="s">
        <v>462</v>
      </c>
      <c r="AA35" t="s">
        <v>142</v>
      </c>
      <c r="AB35" t="s">
        <v>463</v>
      </c>
      <c r="AD35" t="s">
        <v>464</v>
      </c>
      <c r="AE35" t="s">
        <v>465</v>
      </c>
      <c r="AF35" t="s">
        <v>466</v>
      </c>
      <c r="AG35" t="s">
        <v>467</v>
      </c>
      <c r="AH35">
        <v>1</v>
      </c>
    </row>
    <row r="36" spans="1:34">
      <c r="C36" t="s">
        <v>468</v>
      </c>
      <c r="D36" t="s">
        <v>469</v>
      </c>
      <c r="E36" t="s">
        <v>470</v>
      </c>
      <c r="F36">
        <v>2018</v>
      </c>
      <c r="J36" t="s">
        <v>471</v>
      </c>
      <c r="Y36" t="s">
        <v>58</v>
      </c>
      <c r="Z36" t="s">
        <v>472</v>
      </c>
      <c r="AA36" t="s">
        <v>1367</v>
      </c>
      <c r="AB36" t="s">
        <v>1371</v>
      </c>
      <c r="AD36" t="s">
        <v>473</v>
      </c>
      <c r="AE36" t="s">
        <v>474</v>
      </c>
      <c r="AF36" t="s">
        <v>475</v>
      </c>
      <c r="AG36" t="s">
        <v>476</v>
      </c>
      <c r="AH36">
        <v>0.5</v>
      </c>
    </row>
    <row r="37" spans="1:34">
      <c r="C37" t="s">
        <v>477</v>
      </c>
      <c r="D37" t="s">
        <v>478</v>
      </c>
      <c r="E37" t="s">
        <v>479</v>
      </c>
      <c r="F37">
        <v>2016</v>
      </c>
      <c r="J37" t="s">
        <v>480</v>
      </c>
      <c r="Y37" t="s">
        <v>58</v>
      </c>
      <c r="Z37" t="s">
        <v>481</v>
      </c>
      <c r="AA37" t="s">
        <v>408</v>
      </c>
      <c r="AB37" t="s">
        <v>787</v>
      </c>
      <c r="AC37" t="s">
        <v>115</v>
      </c>
      <c r="AD37" t="s">
        <v>482</v>
      </c>
      <c r="AE37" t="s">
        <v>483</v>
      </c>
      <c r="AF37" t="s">
        <v>484</v>
      </c>
      <c r="AG37" t="s">
        <v>485</v>
      </c>
      <c r="AH37">
        <v>1</v>
      </c>
    </row>
    <row r="38" spans="1:34">
      <c r="C38" t="s">
        <v>486</v>
      </c>
      <c r="D38" t="s">
        <v>487</v>
      </c>
      <c r="E38" t="s">
        <v>488</v>
      </c>
      <c r="F38">
        <v>2019</v>
      </c>
      <c r="J38" t="s">
        <v>489</v>
      </c>
      <c r="Y38" t="s">
        <v>58</v>
      </c>
      <c r="Z38" t="s">
        <v>490</v>
      </c>
      <c r="AA38" t="s">
        <v>1301</v>
      </c>
      <c r="AB38" t="s">
        <v>91</v>
      </c>
      <c r="AD38" t="s">
        <v>491</v>
      </c>
      <c r="AE38" t="s">
        <v>492</v>
      </c>
      <c r="AF38" t="s">
        <v>493</v>
      </c>
      <c r="AG38" t="s">
        <v>494</v>
      </c>
      <c r="AH38">
        <v>0</v>
      </c>
    </row>
    <row r="39" spans="1:34">
      <c r="C39" t="s">
        <v>495</v>
      </c>
      <c r="D39" t="s">
        <v>496</v>
      </c>
      <c r="E39" t="s">
        <v>497</v>
      </c>
      <c r="F39">
        <v>2016</v>
      </c>
      <c r="J39" t="s">
        <v>498</v>
      </c>
      <c r="Y39" t="s">
        <v>44</v>
      </c>
      <c r="Z39" t="s">
        <v>499</v>
      </c>
      <c r="AA39" t="s">
        <v>1367</v>
      </c>
      <c r="AB39" t="s">
        <v>1371</v>
      </c>
      <c r="AD39" t="s">
        <v>500</v>
      </c>
      <c r="AE39" t="s">
        <v>501</v>
      </c>
      <c r="AF39" t="s">
        <v>502</v>
      </c>
      <c r="AG39" t="s">
        <v>503</v>
      </c>
      <c r="AH39">
        <v>0</v>
      </c>
    </row>
    <row r="40" spans="1:34">
      <c r="C40" t="s">
        <v>504</v>
      </c>
      <c r="D40" t="s">
        <v>505</v>
      </c>
      <c r="E40" t="s">
        <v>506</v>
      </c>
      <c r="F40">
        <v>2018</v>
      </c>
      <c r="J40" t="s">
        <v>507</v>
      </c>
      <c r="Y40" t="s">
        <v>58</v>
      </c>
      <c r="Z40" t="s">
        <v>1390</v>
      </c>
      <c r="AA40" t="s">
        <v>129</v>
      </c>
      <c r="AB40" t="s">
        <v>91</v>
      </c>
      <c r="AD40" t="s">
        <v>508</v>
      </c>
      <c r="AE40" t="s">
        <v>509</v>
      </c>
      <c r="AF40" t="s">
        <v>510</v>
      </c>
      <c r="AG40" t="s">
        <v>511</v>
      </c>
      <c r="AH40">
        <v>1</v>
      </c>
    </row>
    <row r="41" spans="1:34">
      <c r="C41" t="s">
        <v>512</v>
      </c>
      <c r="D41" t="s">
        <v>513</v>
      </c>
      <c r="E41" t="s">
        <v>514</v>
      </c>
      <c r="F41">
        <v>2021</v>
      </c>
      <c r="J41" t="s">
        <v>515</v>
      </c>
      <c r="Y41" t="s">
        <v>58</v>
      </c>
      <c r="Z41" t="s">
        <v>516</v>
      </c>
      <c r="AA41" t="s">
        <v>408</v>
      </c>
      <c r="AB41" t="s">
        <v>91</v>
      </c>
      <c r="AD41" t="s">
        <v>517</v>
      </c>
      <c r="AE41" t="s">
        <v>518</v>
      </c>
      <c r="AF41" t="s">
        <v>519</v>
      </c>
      <c r="AG41" t="s">
        <v>520</v>
      </c>
      <c r="AH41">
        <v>1</v>
      </c>
    </row>
    <row r="42" spans="1:34">
      <c r="C42" t="s">
        <v>521</v>
      </c>
      <c r="D42" t="s">
        <v>522</v>
      </c>
      <c r="E42" t="s">
        <v>523</v>
      </c>
      <c r="F42">
        <v>2024</v>
      </c>
      <c r="J42" t="s">
        <v>524</v>
      </c>
      <c r="Y42" t="s">
        <v>58</v>
      </c>
      <c r="Z42" t="s">
        <v>525</v>
      </c>
      <c r="AA42" t="s">
        <v>526</v>
      </c>
      <c r="AB42" t="s">
        <v>1383</v>
      </c>
      <c r="AC42" t="s">
        <v>384</v>
      </c>
      <c r="AD42" t="s">
        <v>527</v>
      </c>
      <c r="AE42" t="s">
        <v>528</v>
      </c>
      <c r="AF42" t="s">
        <v>529</v>
      </c>
      <c r="AG42" t="s">
        <v>530</v>
      </c>
      <c r="AH42">
        <v>1</v>
      </c>
    </row>
    <row r="43" spans="1:34">
      <c r="C43" t="s">
        <v>531</v>
      </c>
      <c r="D43" t="s">
        <v>532</v>
      </c>
      <c r="E43" t="s">
        <v>533</v>
      </c>
      <c r="F43">
        <v>2023</v>
      </c>
      <c r="J43" t="s">
        <v>534</v>
      </c>
      <c r="Y43" t="s">
        <v>44</v>
      </c>
      <c r="Z43" t="s">
        <v>535</v>
      </c>
    </row>
    <row r="44" spans="1:34">
      <c r="C44" t="s">
        <v>536</v>
      </c>
      <c r="D44" t="s">
        <v>537</v>
      </c>
      <c r="E44" t="s">
        <v>538</v>
      </c>
      <c r="F44">
        <v>2024</v>
      </c>
      <c r="J44" t="s">
        <v>539</v>
      </c>
      <c r="Y44" t="s">
        <v>58</v>
      </c>
      <c r="Z44" t="s">
        <v>540</v>
      </c>
      <c r="AA44" t="s">
        <v>1273</v>
      </c>
      <c r="AB44" t="s">
        <v>91</v>
      </c>
      <c r="AD44" t="s">
        <v>541</v>
      </c>
      <c r="AE44" t="s">
        <v>542</v>
      </c>
      <c r="AF44" t="s">
        <v>543</v>
      </c>
      <c r="AG44" t="s">
        <v>544</v>
      </c>
      <c r="AH44">
        <v>1</v>
      </c>
    </row>
    <row r="45" spans="1:34">
      <c r="C45" t="s">
        <v>545</v>
      </c>
      <c r="D45" t="s">
        <v>546</v>
      </c>
      <c r="E45" t="s">
        <v>547</v>
      </c>
      <c r="F45">
        <v>2022</v>
      </c>
      <c r="J45" t="s">
        <v>548</v>
      </c>
      <c r="Y45" t="s">
        <v>58</v>
      </c>
      <c r="Z45" t="s">
        <v>549</v>
      </c>
      <c r="AA45" t="s">
        <v>408</v>
      </c>
      <c r="AB45" t="s">
        <v>1315</v>
      </c>
      <c r="AD45" t="s">
        <v>551</v>
      </c>
      <c r="AE45" t="s">
        <v>552</v>
      </c>
      <c r="AF45" t="s">
        <v>553</v>
      </c>
      <c r="AG45" t="s">
        <v>554</v>
      </c>
      <c r="AH45" t="s">
        <v>555</v>
      </c>
    </row>
    <row r="46" spans="1:34">
      <c r="C46" t="s">
        <v>556</v>
      </c>
      <c r="D46" t="s">
        <v>557</v>
      </c>
      <c r="E46" t="s">
        <v>558</v>
      </c>
      <c r="F46">
        <v>2021</v>
      </c>
      <c r="J46" t="s">
        <v>559</v>
      </c>
      <c r="Y46" t="s">
        <v>77</v>
      </c>
      <c r="Z46" t="s">
        <v>560</v>
      </c>
    </row>
    <row r="47" spans="1:34">
      <c r="C47" t="s">
        <v>561</v>
      </c>
      <c r="D47" t="s">
        <v>562</v>
      </c>
      <c r="E47" t="s">
        <v>563</v>
      </c>
      <c r="F47">
        <v>2021</v>
      </c>
      <c r="J47" t="s">
        <v>564</v>
      </c>
      <c r="Y47" t="s">
        <v>44</v>
      </c>
      <c r="Z47" t="s">
        <v>560</v>
      </c>
    </row>
    <row r="48" spans="1:34">
      <c r="C48" t="s">
        <v>565</v>
      </c>
      <c r="D48" t="s">
        <v>566</v>
      </c>
      <c r="E48" t="s">
        <v>567</v>
      </c>
      <c r="F48">
        <v>2024</v>
      </c>
      <c r="J48" t="s">
        <v>568</v>
      </c>
      <c r="Y48" t="s">
        <v>58</v>
      </c>
      <c r="Z48" t="s">
        <v>569</v>
      </c>
      <c r="AA48" t="s">
        <v>408</v>
      </c>
      <c r="AB48" t="s">
        <v>1383</v>
      </c>
      <c r="AD48" t="s">
        <v>570</v>
      </c>
      <c r="AE48" t="s">
        <v>571</v>
      </c>
      <c r="AF48" t="s">
        <v>572</v>
      </c>
      <c r="AG48" t="s">
        <v>573</v>
      </c>
      <c r="AH48">
        <v>0.5</v>
      </c>
    </row>
    <row r="49" spans="3:34">
      <c r="C49" t="s">
        <v>574</v>
      </c>
      <c r="D49" t="s">
        <v>575</v>
      </c>
      <c r="E49" t="s">
        <v>576</v>
      </c>
      <c r="F49">
        <v>2021</v>
      </c>
      <c r="J49" t="s">
        <v>577</v>
      </c>
      <c r="Y49" t="s">
        <v>58</v>
      </c>
      <c r="Z49" t="s">
        <v>560</v>
      </c>
      <c r="AA49" t="s">
        <v>578</v>
      </c>
      <c r="AB49" t="s">
        <v>1383</v>
      </c>
      <c r="AD49" t="s">
        <v>579</v>
      </c>
      <c r="AE49" t="s">
        <v>580</v>
      </c>
      <c r="AF49" t="s">
        <v>581</v>
      </c>
      <c r="AG49" t="s">
        <v>582</v>
      </c>
      <c r="AH49">
        <v>0.5</v>
      </c>
    </row>
    <row r="50" spans="3:34">
      <c r="C50" t="s">
        <v>583</v>
      </c>
      <c r="D50" t="s">
        <v>584</v>
      </c>
      <c r="E50" t="s">
        <v>585</v>
      </c>
      <c r="F50">
        <v>2019</v>
      </c>
      <c r="J50" t="s">
        <v>586</v>
      </c>
      <c r="Y50" t="s">
        <v>58</v>
      </c>
      <c r="Z50" t="s">
        <v>587</v>
      </c>
      <c r="AA50" t="s">
        <v>1361</v>
      </c>
      <c r="AB50" t="s">
        <v>1371</v>
      </c>
      <c r="AD50" t="s">
        <v>588</v>
      </c>
      <c r="AE50" t="s">
        <v>589</v>
      </c>
      <c r="AF50" t="s">
        <v>590</v>
      </c>
      <c r="AG50" t="s">
        <v>591</v>
      </c>
      <c r="AH50">
        <v>0</v>
      </c>
    </row>
    <row r="51" spans="3:34">
      <c r="C51" t="s">
        <v>592</v>
      </c>
      <c r="D51" t="s">
        <v>593</v>
      </c>
      <c r="E51" t="s">
        <v>594</v>
      </c>
      <c r="F51">
        <v>2022</v>
      </c>
      <c r="J51" t="s">
        <v>595</v>
      </c>
      <c r="Y51" t="s">
        <v>58</v>
      </c>
      <c r="Z51" t="s">
        <v>462</v>
      </c>
      <c r="AA51" t="s">
        <v>408</v>
      </c>
      <c r="AB51" t="s">
        <v>91</v>
      </c>
      <c r="AD51" t="s">
        <v>596</v>
      </c>
      <c r="AE51" t="s">
        <v>597</v>
      </c>
      <c r="AF51" t="s">
        <v>598</v>
      </c>
      <c r="AG51" t="s">
        <v>599</v>
      </c>
      <c r="AH51">
        <v>0</v>
      </c>
    </row>
    <row r="52" spans="3:34">
      <c r="C52" t="s">
        <v>600</v>
      </c>
      <c r="D52" t="s">
        <v>601</v>
      </c>
      <c r="E52" t="s">
        <v>602</v>
      </c>
      <c r="F52">
        <v>2022</v>
      </c>
      <c r="J52" t="s">
        <v>603</v>
      </c>
      <c r="Y52" t="s">
        <v>58</v>
      </c>
      <c r="Z52" t="s">
        <v>604</v>
      </c>
      <c r="AA52" t="s">
        <v>408</v>
      </c>
      <c r="AB52" t="s">
        <v>1383</v>
      </c>
      <c r="AC52" t="s">
        <v>384</v>
      </c>
      <c r="AD52" t="s">
        <v>605</v>
      </c>
      <c r="AE52" t="s">
        <v>606</v>
      </c>
      <c r="AF52" t="s">
        <v>607</v>
      </c>
      <c r="AG52" t="s">
        <v>608</v>
      </c>
      <c r="AH52">
        <v>0</v>
      </c>
    </row>
    <row r="53" spans="3:34">
      <c r="C53" t="s">
        <v>609</v>
      </c>
      <c r="D53" t="s">
        <v>610</v>
      </c>
      <c r="E53" t="s">
        <v>611</v>
      </c>
      <c r="F53">
        <v>2022</v>
      </c>
      <c r="J53" t="s">
        <v>612</v>
      </c>
      <c r="Y53" t="s">
        <v>58</v>
      </c>
      <c r="Z53" t="s">
        <v>613</v>
      </c>
      <c r="AA53" t="s">
        <v>408</v>
      </c>
      <c r="AB53" t="s">
        <v>91</v>
      </c>
      <c r="AD53" t="s">
        <v>614</v>
      </c>
      <c r="AE53" t="s">
        <v>615</v>
      </c>
      <c r="AF53" t="s">
        <v>616</v>
      </c>
      <c r="AG53" t="s">
        <v>617</v>
      </c>
      <c r="AH53">
        <v>0</v>
      </c>
    </row>
    <row r="54" spans="3:34">
      <c r="C54" t="s">
        <v>618</v>
      </c>
      <c r="D54" t="s">
        <v>619</v>
      </c>
      <c r="E54" t="s">
        <v>620</v>
      </c>
      <c r="F54">
        <v>2023</v>
      </c>
      <c r="J54" t="s">
        <v>621</v>
      </c>
      <c r="Y54" t="s">
        <v>58</v>
      </c>
      <c r="Z54" t="s">
        <v>622</v>
      </c>
      <c r="AA54" t="s">
        <v>142</v>
      </c>
      <c r="AB54" t="s">
        <v>1374</v>
      </c>
      <c r="AD54" t="s">
        <v>623</v>
      </c>
      <c r="AE54" t="s">
        <v>624</v>
      </c>
      <c r="AF54" t="s">
        <v>590</v>
      </c>
      <c r="AG54" t="s">
        <v>625</v>
      </c>
      <c r="AH54">
        <v>1</v>
      </c>
    </row>
    <row r="55" spans="3:34">
      <c r="C55" t="s">
        <v>626</v>
      </c>
      <c r="D55" t="s">
        <v>627</v>
      </c>
      <c r="E55" t="s">
        <v>628</v>
      </c>
      <c r="F55">
        <v>2022</v>
      </c>
      <c r="J55" t="s">
        <v>629</v>
      </c>
      <c r="Y55" t="s">
        <v>58</v>
      </c>
      <c r="Z55" t="s">
        <v>613</v>
      </c>
      <c r="AA55" t="s">
        <v>630</v>
      </c>
      <c r="AB55" t="s">
        <v>207</v>
      </c>
      <c r="AD55" t="s">
        <v>631</v>
      </c>
      <c r="AE55" t="s">
        <v>632</v>
      </c>
      <c r="AF55" t="s">
        <v>633</v>
      </c>
      <c r="AG55" t="s">
        <v>634</v>
      </c>
      <c r="AH55">
        <v>0.5</v>
      </c>
    </row>
    <row r="56" spans="3:34">
      <c r="C56" t="s">
        <v>635</v>
      </c>
      <c r="D56" t="s">
        <v>636</v>
      </c>
      <c r="E56" t="s">
        <v>637</v>
      </c>
      <c r="F56">
        <v>2023</v>
      </c>
      <c r="J56" t="s">
        <v>638</v>
      </c>
      <c r="Y56" t="s">
        <v>58</v>
      </c>
      <c r="Z56" t="s">
        <v>622</v>
      </c>
      <c r="AA56" t="s">
        <v>1362</v>
      </c>
      <c r="AB56" t="s">
        <v>1383</v>
      </c>
      <c r="AC56" t="s">
        <v>384</v>
      </c>
      <c r="AD56" t="s">
        <v>639</v>
      </c>
      <c r="AE56" t="s">
        <v>640</v>
      </c>
      <c r="AF56" t="s">
        <v>641</v>
      </c>
      <c r="AG56" t="s">
        <v>642</v>
      </c>
      <c r="AH56">
        <v>0.5</v>
      </c>
    </row>
    <row r="57" spans="3:34">
      <c r="C57" t="s">
        <v>643</v>
      </c>
      <c r="D57" t="s">
        <v>644</v>
      </c>
      <c r="E57" t="s">
        <v>645</v>
      </c>
      <c r="F57">
        <v>2023</v>
      </c>
      <c r="J57" t="s">
        <v>646</v>
      </c>
      <c r="Y57" t="s">
        <v>58</v>
      </c>
      <c r="Z57" t="s">
        <v>622</v>
      </c>
      <c r="AA57" t="s">
        <v>1363</v>
      </c>
      <c r="AB57" t="s">
        <v>130</v>
      </c>
      <c r="AD57" t="s">
        <v>647</v>
      </c>
      <c r="AE57" t="s">
        <v>648</v>
      </c>
      <c r="AF57" t="s">
        <v>649</v>
      </c>
      <c r="AG57" t="s">
        <v>650</v>
      </c>
      <c r="AH57">
        <v>0</v>
      </c>
    </row>
    <row r="58" spans="3:34">
      <c r="C58" t="s">
        <v>651</v>
      </c>
      <c r="D58" t="s">
        <v>652</v>
      </c>
      <c r="E58" t="s">
        <v>653</v>
      </c>
      <c r="F58">
        <v>2019</v>
      </c>
      <c r="J58" t="s">
        <v>654</v>
      </c>
      <c r="Y58" t="s">
        <v>77</v>
      </c>
      <c r="Z58" t="s">
        <v>655</v>
      </c>
    </row>
    <row r="59" spans="3:34">
      <c r="C59" t="s">
        <v>656</v>
      </c>
      <c r="D59" t="s">
        <v>636</v>
      </c>
      <c r="E59" t="s">
        <v>657</v>
      </c>
      <c r="F59">
        <v>2023</v>
      </c>
      <c r="J59" t="s">
        <v>658</v>
      </c>
      <c r="Y59" t="s">
        <v>58</v>
      </c>
      <c r="Z59" t="s">
        <v>659</v>
      </c>
      <c r="AA59" t="s">
        <v>408</v>
      </c>
      <c r="AB59" t="s">
        <v>409</v>
      </c>
      <c r="AC59" t="s">
        <v>115</v>
      </c>
      <c r="AD59" t="s">
        <v>660</v>
      </c>
      <c r="AE59" t="s">
        <v>661</v>
      </c>
      <c r="AF59" t="s">
        <v>662</v>
      </c>
      <c r="AG59" t="s">
        <v>663</v>
      </c>
      <c r="AH59">
        <v>0</v>
      </c>
    </row>
    <row r="60" spans="3:34">
      <c r="C60" t="s">
        <v>664</v>
      </c>
      <c r="D60" t="s">
        <v>665</v>
      </c>
      <c r="E60" t="s">
        <v>666</v>
      </c>
      <c r="F60">
        <v>2021</v>
      </c>
      <c r="J60" t="s">
        <v>667</v>
      </c>
      <c r="Y60" t="s">
        <v>58</v>
      </c>
      <c r="Z60" t="s">
        <v>516</v>
      </c>
      <c r="AA60" t="s">
        <v>1273</v>
      </c>
      <c r="AB60" t="s">
        <v>409</v>
      </c>
      <c r="AC60" t="s">
        <v>704</v>
      </c>
      <c r="AD60" t="s">
        <v>668</v>
      </c>
      <c r="AE60" t="s">
        <v>669</v>
      </c>
      <c r="AF60" t="s">
        <v>670</v>
      </c>
      <c r="AG60" t="s">
        <v>591</v>
      </c>
      <c r="AH60">
        <v>0</v>
      </c>
    </row>
    <row r="61" spans="3:34">
      <c r="C61" t="s">
        <v>671</v>
      </c>
      <c r="D61" t="s">
        <v>672</v>
      </c>
      <c r="E61" t="s">
        <v>673</v>
      </c>
      <c r="F61">
        <v>2022</v>
      </c>
      <c r="J61" t="s">
        <v>674</v>
      </c>
      <c r="Y61" t="s">
        <v>58</v>
      </c>
      <c r="Z61" t="s">
        <v>613</v>
      </c>
      <c r="AA61" t="s">
        <v>408</v>
      </c>
      <c r="AB61" t="s">
        <v>1383</v>
      </c>
      <c r="AC61" t="s">
        <v>675</v>
      </c>
      <c r="AD61" t="s">
        <v>676</v>
      </c>
      <c r="AE61" t="s">
        <v>677</v>
      </c>
      <c r="AF61" t="s">
        <v>678</v>
      </c>
      <c r="AG61" t="s">
        <v>679</v>
      </c>
      <c r="AH61">
        <v>0</v>
      </c>
    </row>
    <row r="62" spans="3:34">
      <c r="C62" t="s">
        <v>680</v>
      </c>
      <c r="D62" t="s">
        <v>681</v>
      </c>
      <c r="E62" t="s">
        <v>682</v>
      </c>
      <c r="F62">
        <v>2024</v>
      </c>
      <c r="J62" t="s">
        <v>683</v>
      </c>
      <c r="Y62" t="s">
        <v>58</v>
      </c>
      <c r="Z62" t="s">
        <v>684</v>
      </c>
      <c r="AA62" t="s">
        <v>1367</v>
      </c>
      <c r="AB62" t="s">
        <v>1383</v>
      </c>
      <c r="AC62" t="s">
        <v>675</v>
      </c>
      <c r="AD62" t="s">
        <v>685</v>
      </c>
      <c r="AE62" t="s">
        <v>686</v>
      </c>
      <c r="AF62" t="s">
        <v>687</v>
      </c>
      <c r="AG62" t="s">
        <v>688</v>
      </c>
      <c r="AH62">
        <v>0</v>
      </c>
    </row>
    <row r="63" spans="3:34">
      <c r="C63" t="s">
        <v>689</v>
      </c>
      <c r="D63" t="s">
        <v>459</v>
      </c>
      <c r="E63" t="s">
        <v>690</v>
      </c>
      <c r="F63">
        <v>2024</v>
      </c>
      <c r="J63" t="s">
        <v>691</v>
      </c>
      <c r="Y63" t="s">
        <v>58</v>
      </c>
      <c r="Z63" t="s">
        <v>569</v>
      </c>
      <c r="AA63" t="s">
        <v>408</v>
      </c>
      <c r="AB63" t="s">
        <v>1383</v>
      </c>
      <c r="AC63" t="s">
        <v>384</v>
      </c>
      <c r="AD63" t="s">
        <v>692</v>
      </c>
      <c r="AE63" t="s">
        <v>693</v>
      </c>
      <c r="AF63" t="s">
        <v>694</v>
      </c>
      <c r="AG63" t="s">
        <v>695</v>
      </c>
      <c r="AH63">
        <v>1</v>
      </c>
    </row>
    <row r="64" spans="3:34">
      <c r="C64" t="s">
        <v>696</v>
      </c>
      <c r="D64" t="s">
        <v>513</v>
      </c>
      <c r="E64" t="s">
        <v>697</v>
      </c>
      <c r="F64">
        <v>2015</v>
      </c>
      <c r="J64" t="s">
        <v>698</v>
      </c>
      <c r="Y64" t="s">
        <v>58</v>
      </c>
      <c r="Z64" t="s">
        <v>699</v>
      </c>
      <c r="AA64" t="s">
        <v>408</v>
      </c>
      <c r="AB64" t="s">
        <v>1375</v>
      </c>
      <c r="AC64" t="s">
        <v>115</v>
      </c>
      <c r="AD64" t="s">
        <v>700</v>
      </c>
      <c r="AE64" t="s">
        <v>701</v>
      </c>
      <c r="AF64" t="s">
        <v>702</v>
      </c>
      <c r="AG64" t="s">
        <v>703</v>
      </c>
      <c r="AH64">
        <v>0.5</v>
      </c>
    </row>
    <row r="65" spans="1:35">
      <c r="A65" s="24">
        <v>9260075</v>
      </c>
      <c r="B65" s="25" t="s">
        <v>34</v>
      </c>
      <c r="C65" s="25" t="s">
        <v>705</v>
      </c>
      <c r="D65" s="25" t="s">
        <v>706</v>
      </c>
      <c r="E65" s="25"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5" t="s">
        <v>713</v>
      </c>
      <c r="AA65" s="25" t="s">
        <v>142</v>
      </c>
      <c r="AB65" s="25" t="s">
        <v>463</v>
      </c>
      <c r="AC65" s="25"/>
      <c r="AD65" s="25" t="s">
        <v>714</v>
      </c>
      <c r="AE65" s="25" t="s">
        <v>715</v>
      </c>
      <c r="AF65" s="25" t="s">
        <v>716</v>
      </c>
      <c r="AG65" s="25" t="s">
        <v>717</v>
      </c>
      <c r="AH65" s="25">
        <v>0</v>
      </c>
      <c r="AI65" s="25"/>
    </row>
    <row r="66" spans="1:35">
      <c r="A66" s="24">
        <v>8914670</v>
      </c>
      <c r="B66" s="25" t="s">
        <v>34</v>
      </c>
      <c r="C66" s="25" t="s">
        <v>718</v>
      </c>
      <c r="D66" s="25" t="s">
        <v>719</v>
      </c>
      <c r="E66" s="25"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5" t="s">
        <v>727</v>
      </c>
      <c r="AA66" s="25" t="s">
        <v>408</v>
      </c>
      <c r="AB66" s="25" t="s">
        <v>1386</v>
      </c>
      <c r="AC66" s="25" t="s">
        <v>728</v>
      </c>
      <c r="AD66" s="25" t="s">
        <v>47</v>
      </c>
      <c r="AE66" s="25" t="s">
        <v>729</v>
      </c>
      <c r="AF66" s="25" t="s">
        <v>730</v>
      </c>
      <c r="AG66" s="25" t="s">
        <v>66</v>
      </c>
      <c r="AH66" s="25">
        <v>0</v>
      </c>
      <c r="AI66" s="25"/>
    </row>
    <row r="67" spans="1:35">
      <c r="A67" s="24">
        <v>8305938</v>
      </c>
      <c r="B67" s="25" t="s">
        <v>34</v>
      </c>
      <c r="C67" s="25" t="s">
        <v>731</v>
      </c>
      <c r="D67" s="25" t="s">
        <v>161</v>
      </c>
      <c r="E67" s="25"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5" t="s">
        <v>738</v>
      </c>
      <c r="AA67" s="25" t="s">
        <v>114</v>
      </c>
      <c r="AB67" s="25" t="s">
        <v>1372</v>
      </c>
      <c r="AC67" s="25"/>
      <c r="AD67" s="25" t="s">
        <v>739</v>
      </c>
      <c r="AE67" s="25" t="s">
        <v>740</v>
      </c>
      <c r="AF67" s="25" t="s">
        <v>716</v>
      </c>
      <c r="AG67" s="25" t="s">
        <v>741</v>
      </c>
      <c r="AH67" s="25">
        <v>0</v>
      </c>
      <c r="AI67" s="25"/>
    </row>
    <row r="68" spans="1:35">
      <c r="A68" s="24">
        <v>8453107</v>
      </c>
      <c r="B68" s="25" t="s">
        <v>34</v>
      </c>
      <c r="C68" s="25" t="s">
        <v>742</v>
      </c>
      <c r="D68" s="25" t="s">
        <v>743</v>
      </c>
      <c r="E68" s="25"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5" t="s">
        <v>1051</v>
      </c>
      <c r="AA68" s="25"/>
      <c r="AB68" s="25"/>
      <c r="AC68" s="25"/>
      <c r="AD68" s="25"/>
      <c r="AE68" s="25"/>
      <c r="AF68" s="25"/>
      <c r="AG68" s="25"/>
      <c r="AH68" s="25"/>
      <c r="AI68" s="25" t="s">
        <v>751</v>
      </c>
    </row>
    <row r="69" spans="1:35">
      <c r="A69" s="24">
        <v>8754416</v>
      </c>
      <c r="B69" s="25" t="s">
        <v>34</v>
      </c>
      <c r="C69" s="25" t="s">
        <v>752</v>
      </c>
      <c r="D69" s="25" t="s">
        <v>753</v>
      </c>
      <c r="E69" s="25"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5" t="s">
        <v>727</v>
      </c>
      <c r="AA69" s="25" t="s">
        <v>408</v>
      </c>
      <c r="AB69" s="25" t="s">
        <v>550</v>
      </c>
      <c r="AC69" s="25" t="s">
        <v>728</v>
      </c>
      <c r="AD69" s="29" t="s">
        <v>761</v>
      </c>
      <c r="AE69" s="25" t="s">
        <v>762</v>
      </c>
      <c r="AF69" s="25" t="s">
        <v>763</v>
      </c>
      <c r="AG69" s="25" t="s">
        <v>764</v>
      </c>
      <c r="AH69" s="25">
        <v>0.5</v>
      </c>
      <c r="AI69" s="25"/>
    </row>
    <row r="70" spans="1:35">
      <c r="A70" s="24">
        <v>7582788</v>
      </c>
      <c r="B70" s="25" t="s">
        <v>34</v>
      </c>
      <c r="C70" s="25" t="s">
        <v>765</v>
      </c>
      <c r="D70" s="25" t="s">
        <v>766</v>
      </c>
      <c r="E70" s="25"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5" t="s">
        <v>1018</v>
      </c>
      <c r="AA70" s="25" t="s">
        <v>1290</v>
      </c>
      <c r="AB70" s="25"/>
      <c r="AC70" s="25"/>
      <c r="AD70" s="25"/>
      <c r="AE70" s="25"/>
      <c r="AF70" s="25"/>
      <c r="AG70" s="25"/>
      <c r="AH70" s="25"/>
      <c r="AI70" s="25" t="s">
        <v>751</v>
      </c>
    </row>
    <row r="71" spans="1:35">
      <c r="A71" s="24" t="s">
        <v>772</v>
      </c>
      <c r="B71" s="25" t="s">
        <v>773</v>
      </c>
      <c r="C71" s="25" t="s">
        <v>774</v>
      </c>
      <c r="D71" s="25" t="s">
        <v>775</v>
      </c>
      <c r="E71" s="25"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5" t="s">
        <v>786</v>
      </c>
      <c r="AA71" s="25" t="s">
        <v>408</v>
      </c>
      <c r="AB71" s="25" t="s">
        <v>787</v>
      </c>
      <c r="AC71" s="25"/>
      <c r="AD71" s="25" t="s">
        <v>788</v>
      </c>
      <c r="AE71" s="25" t="s">
        <v>789</v>
      </c>
      <c r="AF71" s="25" t="s">
        <v>716</v>
      </c>
      <c r="AG71" s="25" t="s">
        <v>66</v>
      </c>
      <c r="AH71" s="25">
        <v>0</v>
      </c>
      <c r="AI71" s="25"/>
    </row>
    <row r="72" spans="1:35">
      <c r="A72" s="24" t="s">
        <v>790</v>
      </c>
      <c r="B72" s="25" t="s">
        <v>791</v>
      </c>
      <c r="C72" s="25" t="s">
        <v>792</v>
      </c>
      <c r="D72" s="25"/>
      <c r="E72" s="25"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5" t="s">
        <v>802</v>
      </c>
      <c r="AA72" s="27" t="s">
        <v>77</v>
      </c>
      <c r="AB72" s="27"/>
      <c r="AC72" s="27"/>
      <c r="AD72" s="27"/>
      <c r="AE72" s="27"/>
      <c r="AF72" s="27"/>
      <c r="AG72" s="27"/>
      <c r="AH72" s="27"/>
      <c r="AI72" s="25"/>
    </row>
    <row r="73" spans="1:35">
      <c r="A73" s="24" t="s">
        <v>803</v>
      </c>
      <c r="B73" s="25" t="s">
        <v>791</v>
      </c>
      <c r="C73" s="25" t="s">
        <v>804</v>
      </c>
      <c r="D73" s="25"/>
      <c r="E73" s="25"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5" t="s">
        <v>727</v>
      </c>
      <c r="AA73" s="25" t="s">
        <v>408</v>
      </c>
      <c r="AB73" s="25" t="s">
        <v>1372</v>
      </c>
      <c r="AC73" s="25" t="s">
        <v>813</v>
      </c>
      <c r="AD73" s="25" t="s">
        <v>814</v>
      </c>
      <c r="AE73" s="25" t="s">
        <v>815</v>
      </c>
      <c r="AF73" s="25" t="s">
        <v>816</v>
      </c>
      <c r="AG73" s="25" t="s">
        <v>817</v>
      </c>
      <c r="AH73" s="25">
        <v>0</v>
      </c>
      <c r="AI73" s="25"/>
    </row>
    <row r="74" spans="1:35">
      <c r="A74" s="24" t="s">
        <v>818</v>
      </c>
      <c r="B74" s="25" t="s">
        <v>791</v>
      </c>
      <c r="C74" s="25" t="s">
        <v>819</v>
      </c>
      <c r="D74" s="25"/>
      <c r="E74" s="25"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5" t="s">
        <v>727</v>
      </c>
      <c r="AA74" s="25" t="s">
        <v>408</v>
      </c>
      <c r="AB74" s="25" t="s">
        <v>463</v>
      </c>
      <c r="AC74" s="25"/>
      <c r="AD74" s="25" t="s">
        <v>827</v>
      </c>
      <c r="AE74" s="25" t="s">
        <v>828</v>
      </c>
      <c r="AF74" s="25" t="s">
        <v>829</v>
      </c>
      <c r="AG74" s="25" t="s">
        <v>830</v>
      </c>
      <c r="AH74" s="25">
        <v>0</v>
      </c>
      <c r="AI74" s="25"/>
    </row>
    <row r="75" spans="1:35">
      <c r="A75" s="24" t="s">
        <v>831</v>
      </c>
      <c r="B75" s="25" t="s">
        <v>791</v>
      </c>
      <c r="C75" s="25" t="s">
        <v>832</v>
      </c>
      <c r="D75" s="25"/>
      <c r="E75" s="25"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5" t="s">
        <v>802</v>
      </c>
      <c r="AA75" s="25" t="s">
        <v>60</v>
      </c>
      <c r="AB75" s="25" t="s">
        <v>1315</v>
      </c>
      <c r="AC75" s="25" t="s">
        <v>728</v>
      </c>
      <c r="AD75" s="25" t="s">
        <v>841</v>
      </c>
      <c r="AE75" s="25" t="s">
        <v>842</v>
      </c>
      <c r="AF75" s="25" t="s">
        <v>843</v>
      </c>
      <c r="AG75" s="25" t="s">
        <v>66</v>
      </c>
      <c r="AH75" s="25">
        <v>0.5</v>
      </c>
      <c r="AI75" s="25"/>
    </row>
    <row r="76" spans="1:35">
      <c r="A76" s="24" t="s">
        <v>844</v>
      </c>
      <c r="B76" s="25" t="s">
        <v>791</v>
      </c>
      <c r="C76" s="25" t="s">
        <v>845</v>
      </c>
      <c r="D76" s="25"/>
      <c r="E76" s="25"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5" t="s">
        <v>853</v>
      </c>
      <c r="AA76" s="25" t="s">
        <v>408</v>
      </c>
      <c r="AB76" s="25" t="s">
        <v>1315</v>
      </c>
      <c r="AC76" s="25" t="s">
        <v>728</v>
      </c>
      <c r="AD76" s="25" t="s">
        <v>827</v>
      </c>
      <c r="AE76" s="25" t="s">
        <v>854</v>
      </c>
      <c r="AF76" s="25" t="s">
        <v>855</v>
      </c>
      <c r="AG76" s="25" t="s">
        <v>66</v>
      </c>
      <c r="AH76" s="25">
        <v>0</v>
      </c>
      <c r="AI76" s="25"/>
    </row>
    <row r="77" spans="1:35">
      <c r="A77" s="24" t="s">
        <v>856</v>
      </c>
      <c r="B77" s="25" t="s">
        <v>791</v>
      </c>
      <c r="C77" s="25" t="s">
        <v>857</v>
      </c>
      <c r="D77" s="25"/>
      <c r="E77" s="25"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5" t="s">
        <v>867</v>
      </c>
      <c r="AA77" s="25" t="s">
        <v>1367</v>
      </c>
      <c r="AB77" s="25" t="s">
        <v>1371</v>
      </c>
      <c r="AC77" s="25" t="s">
        <v>728</v>
      </c>
      <c r="AD77" s="25" t="s">
        <v>827</v>
      </c>
      <c r="AE77" s="25" t="s">
        <v>869</v>
      </c>
      <c r="AF77" s="25" t="s">
        <v>870</v>
      </c>
      <c r="AG77" s="25" t="s">
        <v>871</v>
      </c>
      <c r="AH77" s="25">
        <v>0.5</v>
      </c>
      <c r="AI77" s="25"/>
    </row>
    <row r="78" spans="1:35">
      <c r="A78" s="24" t="s">
        <v>872</v>
      </c>
      <c r="B78" s="25" t="s">
        <v>791</v>
      </c>
      <c r="C78" s="25" t="s">
        <v>873</v>
      </c>
      <c r="D78" s="25"/>
      <c r="E78" s="25"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5" t="s">
        <v>713</v>
      </c>
      <c r="AA78" s="25" t="s">
        <v>408</v>
      </c>
      <c r="AB78" s="25" t="s">
        <v>1315</v>
      </c>
      <c r="AC78" s="25" t="s">
        <v>728</v>
      </c>
      <c r="AD78" s="25" t="s">
        <v>881</v>
      </c>
      <c r="AE78" s="25" t="s">
        <v>882</v>
      </c>
      <c r="AF78" s="25" t="s">
        <v>763</v>
      </c>
      <c r="AG78" s="25" t="s">
        <v>883</v>
      </c>
      <c r="AH78" s="25">
        <v>1</v>
      </c>
      <c r="AI78" s="25"/>
    </row>
    <row r="79" spans="1:35">
      <c r="A79" s="24" t="s">
        <v>884</v>
      </c>
      <c r="B79" s="25" t="s">
        <v>791</v>
      </c>
      <c r="C79" s="25" t="s">
        <v>885</v>
      </c>
      <c r="D79" s="25"/>
      <c r="E79" s="25"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5" t="s">
        <v>1051</v>
      </c>
      <c r="AA79" s="25" t="s">
        <v>1392</v>
      </c>
      <c r="AB79" s="25"/>
      <c r="AC79" s="25"/>
      <c r="AD79" s="25"/>
      <c r="AE79" s="25"/>
      <c r="AF79" s="25"/>
      <c r="AG79" s="25"/>
      <c r="AH79" s="25"/>
      <c r="AI79" s="25" t="s">
        <v>751</v>
      </c>
    </row>
    <row r="80" spans="1:35">
      <c r="A80" s="24" t="s">
        <v>895</v>
      </c>
      <c r="B80" s="25" t="s">
        <v>791</v>
      </c>
      <c r="C80" s="25" t="s">
        <v>896</v>
      </c>
      <c r="D80" s="25"/>
      <c r="E80" s="25"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5" t="s">
        <v>904</v>
      </c>
      <c r="AA80" s="25" t="s">
        <v>1368</v>
      </c>
      <c r="AB80" s="25" t="s">
        <v>1376</v>
      </c>
      <c r="AC80" s="25" t="s">
        <v>813</v>
      </c>
      <c r="AD80" s="25" t="s">
        <v>905</v>
      </c>
      <c r="AE80" s="25" t="s">
        <v>906</v>
      </c>
      <c r="AF80" s="25" t="s">
        <v>907</v>
      </c>
      <c r="AG80" s="25" t="s">
        <v>908</v>
      </c>
      <c r="AH80" s="25">
        <v>1</v>
      </c>
      <c r="AI80" s="25"/>
    </row>
    <row r="81" spans="1:35">
      <c r="A81" s="24" t="s">
        <v>909</v>
      </c>
      <c r="B81" s="25" t="s">
        <v>791</v>
      </c>
      <c r="C81" s="25" t="s">
        <v>910</v>
      </c>
      <c r="D81" s="25"/>
      <c r="E81" s="25"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5" t="s">
        <v>918</v>
      </c>
      <c r="AA81" s="25" t="s">
        <v>408</v>
      </c>
      <c r="AB81" s="25" t="s">
        <v>1377</v>
      </c>
      <c r="AC81" s="25" t="s">
        <v>728</v>
      </c>
      <c r="AD81" s="25" t="s">
        <v>919</v>
      </c>
      <c r="AE81" s="25" t="s">
        <v>920</v>
      </c>
      <c r="AF81" s="25" t="s">
        <v>921</v>
      </c>
      <c r="AG81" s="25" t="s">
        <v>66</v>
      </c>
      <c r="AH81" s="25">
        <v>1</v>
      </c>
      <c r="AI81" s="25"/>
    </row>
    <row r="82" spans="1:35">
      <c r="A82" s="24"/>
      <c r="B82" s="25"/>
      <c r="C82" s="25" t="s">
        <v>922</v>
      </c>
      <c r="D82" s="25" t="s">
        <v>923</v>
      </c>
      <c r="E82" s="25" t="s">
        <v>924</v>
      </c>
      <c r="F82" s="25">
        <v>2018</v>
      </c>
      <c r="G82" s="27"/>
      <c r="H82" s="27"/>
      <c r="I82" s="27"/>
      <c r="J82" s="25" t="s">
        <v>925</v>
      </c>
      <c r="K82" s="25"/>
      <c r="L82" s="25"/>
      <c r="M82" s="25"/>
      <c r="N82" s="25"/>
      <c r="O82" s="25"/>
      <c r="P82" s="25"/>
      <c r="Q82" s="25"/>
      <c r="R82" s="25"/>
      <c r="S82" s="25"/>
      <c r="T82" s="25"/>
      <c r="U82" s="25"/>
      <c r="V82" s="25"/>
      <c r="W82" s="25"/>
      <c r="X82" s="25"/>
      <c r="Y82" s="27" t="s">
        <v>77</v>
      </c>
      <c r="Z82" s="25" t="s">
        <v>926</v>
      </c>
      <c r="AA82" s="27" t="s">
        <v>77</v>
      </c>
      <c r="AB82" s="27"/>
      <c r="AC82" s="27"/>
      <c r="AD82" s="27"/>
      <c r="AE82" s="27"/>
      <c r="AF82" s="27"/>
      <c r="AG82" s="27"/>
      <c r="AH82" s="27"/>
      <c r="AI82" s="25"/>
    </row>
    <row r="83" spans="1:35">
      <c r="A83" s="24"/>
      <c r="B83" s="25"/>
      <c r="C83" s="25" t="s">
        <v>927</v>
      </c>
      <c r="D83" s="25" t="s">
        <v>928</v>
      </c>
      <c r="E83" s="25" t="s">
        <v>929</v>
      </c>
      <c r="F83" s="25">
        <v>2017</v>
      </c>
      <c r="G83" s="27"/>
      <c r="H83" s="27"/>
      <c r="I83" s="27"/>
      <c r="J83" s="25" t="s">
        <v>930</v>
      </c>
      <c r="K83" s="25"/>
      <c r="L83" s="25"/>
      <c r="M83" s="25"/>
      <c r="N83" s="25"/>
      <c r="O83" s="25"/>
      <c r="P83" s="25"/>
      <c r="Q83" s="25"/>
      <c r="R83" s="25"/>
      <c r="S83" s="25"/>
      <c r="T83" s="25"/>
      <c r="U83" s="25"/>
      <c r="V83" s="25"/>
      <c r="W83" s="25"/>
      <c r="X83" s="25"/>
      <c r="Y83" s="27" t="s">
        <v>58</v>
      </c>
      <c r="Z83" s="25" t="s">
        <v>786</v>
      </c>
      <c r="AA83" s="25" t="s">
        <v>408</v>
      </c>
      <c r="AB83" s="25" t="s">
        <v>550</v>
      </c>
      <c r="AC83" s="25" t="s">
        <v>728</v>
      </c>
      <c r="AD83" s="25" t="s">
        <v>931</v>
      </c>
      <c r="AE83" s="25" t="s">
        <v>932</v>
      </c>
      <c r="AF83" s="25" t="s">
        <v>933</v>
      </c>
      <c r="AG83" s="25" t="s">
        <v>66</v>
      </c>
      <c r="AH83" s="25">
        <v>0</v>
      </c>
      <c r="AI83" s="25"/>
    </row>
    <row r="84" spans="1:35">
      <c r="A84" s="24"/>
      <c r="B84" s="25"/>
      <c r="C84" s="25" t="s">
        <v>934</v>
      </c>
      <c r="D84" s="25" t="s">
        <v>935</v>
      </c>
      <c r="E84" s="25" t="s">
        <v>936</v>
      </c>
      <c r="F84" s="25">
        <v>2019</v>
      </c>
      <c r="G84" s="27"/>
      <c r="H84" s="27"/>
      <c r="I84" s="27"/>
      <c r="J84" s="25" t="s">
        <v>937</v>
      </c>
      <c r="K84" s="25"/>
      <c r="L84" s="25"/>
      <c r="M84" s="25"/>
      <c r="N84" s="25"/>
      <c r="O84" s="25"/>
      <c r="P84" s="25"/>
      <c r="Q84" s="25"/>
      <c r="R84" s="25"/>
      <c r="S84" s="25"/>
      <c r="T84" s="25"/>
      <c r="U84" s="25"/>
      <c r="V84" s="25"/>
      <c r="W84" s="25"/>
      <c r="X84" s="25"/>
      <c r="Y84" s="27" t="s">
        <v>58</v>
      </c>
      <c r="Z84" s="25" t="s">
        <v>938</v>
      </c>
      <c r="AA84" s="25" t="s">
        <v>408</v>
      </c>
      <c r="AB84" s="25" t="s">
        <v>1315</v>
      </c>
      <c r="AC84" s="25" t="s">
        <v>813</v>
      </c>
      <c r="AD84" s="25" t="s">
        <v>939</v>
      </c>
      <c r="AE84" s="25" t="s">
        <v>940</v>
      </c>
      <c r="AF84" s="25" t="s">
        <v>941</v>
      </c>
      <c r="AG84" s="25" t="s">
        <v>66</v>
      </c>
      <c r="AH84" s="25">
        <v>0</v>
      </c>
      <c r="AI84" s="25"/>
    </row>
    <row r="85" spans="1:35">
      <c r="A85" s="24"/>
      <c r="B85" s="25"/>
      <c r="C85" s="25" t="s">
        <v>942</v>
      </c>
      <c r="D85" s="25" t="s">
        <v>943</v>
      </c>
      <c r="E85" s="25" t="s">
        <v>944</v>
      </c>
      <c r="F85" s="25">
        <v>2019</v>
      </c>
      <c r="G85" s="27"/>
      <c r="H85" s="27"/>
      <c r="I85" s="27"/>
      <c r="J85" s="25" t="s">
        <v>945</v>
      </c>
      <c r="K85" s="25"/>
      <c r="L85" s="25"/>
      <c r="M85" s="25"/>
      <c r="N85" s="25"/>
      <c r="O85" s="25"/>
      <c r="P85" s="25"/>
      <c r="Q85" s="25"/>
      <c r="R85" s="25"/>
      <c r="S85" s="25"/>
      <c r="T85" s="25"/>
      <c r="U85" s="25"/>
      <c r="V85" s="25"/>
      <c r="W85" s="25"/>
      <c r="X85" s="25"/>
      <c r="Y85" s="27" t="s">
        <v>58</v>
      </c>
      <c r="Z85" s="25" t="s">
        <v>727</v>
      </c>
      <c r="AA85" s="25" t="s">
        <v>408</v>
      </c>
      <c r="AB85" s="25" t="s">
        <v>1315</v>
      </c>
      <c r="AC85" s="25" t="s">
        <v>946</v>
      </c>
      <c r="AD85" s="25" t="s">
        <v>947</v>
      </c>
      <c r="AE85" s="25" t="s">
        <v>940</v>
      </c>
      <c r="AF85" s="25" t="s">
        <v>948</v>
      </c>
      <c r="AG85" s="25" t="s">
        <v>66</v>
      </c>
      <c r="AH85" s="25">
        <v>1</v>
      </c>
      <c r="AI85" s="25" t="s">
        <v>949</v>
      </c>
    </row>
    <row r="86" spans="1:35">
      <c r="A86" s="24"/>
      <c r="B86" s="25"/>
      <c r="C86" s="25" t="s">
        <v>950</v>
      </c>
      <c r="D86" s="25" t="s">
        <v>951</v>
      </c>
      <c r="E86" s="25" t="s">
        <v>952</v>
      </c>
      <c r="F86" s="25">
        <v>2016</v>
      </c>
      <c r="G86" s="27"/>
      <c r="H86" s="27"/>
      <c r="I86" s="27"/>
      <c r="J86" s="25" t="s">
        <v>953</v>
      </c>
      <c r="K86" s="25"/>
      <c r="L86" s="25"/>
      <c r="M86" s="25"/>
      <c r="N86" s="25"/>
      <c r="O86" s="25"/>
      <c r="P86" s="25"/>
      <c r="Q86" s="25"/>
      <c r="R86" s="25"/>
      <c r="S86" s="25"/>
      <c r="T86" s="25"/>
      <c r="U86" s="25"/>
      <c r="V86" s="25"/>
      <c r="W86" s="25"/>
      <c r="X86" s="25"/>
      <c r="Y86" s="27" t="s">
        <v>44</v>
      </c>
      <c r="Z86" s="25" t="s">
        <v>954</v>
      </c>
      <c r="AA86" s="27" t="s">
        <v>44</v>
      </c>
      <c r="AB86" s="27"/>
      <c r="AC86" s="27"/>
      <c r="AD86" s="27"/>
      <c r="AE86" s="27"/>
      <c r="AF86" s="27"/>
      <c r="AG86" s="27"/>
      <c r="AH86" s="27"/>
      <c r="AI86" s="25"/>
    </row>
    <row r="87" spans="1:35">
      <c r="A87" s="24"/>
      <c r="B87" s="25"/>
      <c r="C87" s="25" t="s">
        <v>955</v>
      </c>
      <c r="D87" s="25" t="s">
        <v>956</v>
      </c>
      <c r="E87" s="25" t="s">
        <v>957</v>
      </c>
      <c r="F87" s="25">
        <v>2018</v>
      </c>
      <c r="G87" s="27"/>
      <c r="H87" s="27"/>
      <c r="I87" s="27"/>
      <c r="J87" s="25" t="s">
        <v>795</v>
      </c>
      <c r="K87" s="25"/>
      <c r="L87" s="25"/>
      <c r="M87" s="25"/>
      <c r="N87" s="25"/>
      <c r="O87" s="25"/>
      <c r="P87" s="25"/>
      <c r="Q87" s="25"/>
      <c r="R87" s="25"/>
      <c r="S87" s="25"/>
      <c r="T87" s="25"/>
      <c r="U87" s="25"/>
      <c r="V87" s="25"/>
      <c r="W87" s="25"/>
      <c r="X87" s="25"/>
      <c r="Y87" s="27" t="s">
        <v>44</v>
      </c>
      <c r="Z87" s="25" t="s">
        <v>802</v>
      </c>
      <c r="AA87" s="27" t="s">
        <v>44</v>
      </c>
      <c r="AB87" s="27"/>
      <c r="AC87" s="27"/>
      <c r="AD87" s="27"/>
      <c r="AE87" s="27"/>
      <c r="AF87" s="27"/>
      <c r="AG87" s="27"/>
      <c r="AH87" s="27"/>
      <c r="AI87" s="25"/>
    </row>
    <row r="88" spans="1:35">
      <c r="A88" s="24"/>
      <c r="B88" s="25"/>
      <c r="C88" s="25" t="s">
        <v>958</v>
      </c>
      <c r="D88" s="25" t="s">
        <v>959</v>
      </c>
      <c r="E88" s="25" t="s">
        <v>960</v>
      </c>
      <c r="F88" s="25">
        <v>2018</v>
      </c>
      <c r="G88" s="27"/>
      <c r="H88" s="27"/>
      <c r="I88" s="27"/>
      <c r="J88" s="25" t="s">
        <v>961</v>
      </c>
      <c r="K88" s="25"/>
      <c r="L88" s="25"/>
      <c r="M88" s="25"/>
      <c r="N88" s="25"/>
      <c r="O88" s="25"/>
      <c r="P88" s="25"/>
      <c r="Q88" s="25"/>
      <c r="R88" s="25"/>
      <c r="S88" s="25"/>
      <c r="T88" s="25"/>
      <c r="U88" s="25"/>
      <c r="V88" s="25"/>
      <c r="W88" s="25"/>
      <c r="X88" s="25"/>
      <c r="Y88" s="27" t="s">
        <v>77</v>
      </c>
      <c r="Z88" s="25" t="s">
        <v>926</v>
      </c>
      <c r="AA88" s="27" t="s">
        <v>77</v>
      </c>
      <c r="AB88" s="27"/>
      <c r="AC88" s="27"/>
      <c r="AD88" s="27"/>
      <c r="AE88" s="27"/>
      <c r="AF88" s="27"/>
      <c r="AG88" s="27"/>
      <c r="AH88" s="27"/>
      <c r="AI88" s="25"/>
    </row>
    <row r="89" spans="1:35">
      <c r="A89" s="24"/>
      <c r="B89" s="25"/>
      <c r="C89" s="25" t="s">
        <v>962</v>
      </c>
      <c r="D89" s="25" t="s">
        <v>963</v>
      </c>
      <c r="E89" s="25" t="s">
        <v>964</v>
      </c>
      <c r="F89" s="25">
        <v>2019</v>
      </c>
      <c r="G89" s="27"/>
      <c r="H89" s="27"/>
      <c r="I89" s="27"/>
      <c r="J89" s="25" t="s">
        <v>965</v>
      </c>
      <c r="K89" s="25"/>
      <c r="L89" s="25"/>
      <c r="M89" s="25"/>
      <c r="N89" s="25"/>
      <c r="O89" s="25"/>
      <c r="P89" s="25"/>
      <c r="Q89" s="25"/>
      <c r="R89" s="25"/>
      <c r="S89" s="25"/>
      <c r="T89" s="25"/>
      <c r="U89" s="25"/>
      <c r="V89" s="25"/>
      <c r="W89" s="25"/>
      <c r="X89" s="25"/>
      <c r="Y89" s="27" t="s">
        <v>58</v>
      </c>
      <c r="Z89" s="25" t="s">
        <v>727</v>
      </c>
      <c r="AA89" s="25" t="s">
        <v>966</v>
      </c>
      <c r="AB89" s="25" t="s">
        <v>1315</v>
      </c>
      <c r="AC89" s="25" t="s">
        <v>728</v>
      </c>
      <c r="AD89" s="25" t="s">
        <v>967</v>
      </c>
      <c r="AE89" s="25" t="s">
        <v>968</v>
      </c>
      <c r="AF89" s="25" t="s">
        <v>969</v>
      </c>
      <c r="AG89" s="25" t="s">
        <v>970</v>
      </c>
      <c r="AH89" s="25">
        <v>0.5</v>
      </c>
      <c r="AI89" s="25" t="s">
        <v>971</v>
      </c>
    </row>
    <row r="90" spans="1:35">
      <c r="A90" s="24"/>
      <c r="B90" s="25"/>
      <c r="C90" s="25" t="s">
        <v>972</v>
      </c>
      <c r="D90" s="25" t="s">
        <v>973</v>
      </c>
      <c r="E90" s="25" t="s">
        <v>974</v>
      </c>
      <c r="F90" s="25">
        <v>2019</v>
      </c>
      <c r="G90" s="27"/>
      <c r="H90" s="27"/>
      <c r="I90" s="27"/>
      <c r="J90" s="25" t="s">
        <v>975</v>
      </c>
      <c r="K90" s="25"/>
      <c r="L90" s="25"/>
      <c r="M90" s="25"/>
      <c r="N90" s="25"/>
      <c r="O90" s="25"/>
      <c r="P90" s="25"/>
      <c r="Q90" s="25"/>
      <c r="R90" s="25"/>
      <c r="S90" s="25"/>
      <c r="T90" s="25"/>
      <c r="U90" s="25"/>
      <c r="V90" s="25"/>
      <c r="W90" s="25"/>
      <c r="X90" s="25"/>
      <c r="Y90" s="27" t="s">
        <v>58</v>
      </c>
      <c r="Z90" s="25" t="s">
        <v>976</v>
      </c>
      <c r="AA90" s="25" t="s">
        <v>1368</v>
      </c>
      <c r="AB90" s="25" t="s">
        <v>977</v>
      </c>
      <c r="AC90" s="25" t="s">
        <v>728</v>
      </c>
      <c r="AD90" s="25" t="s">
        <v>978</v>
      </c>
      <c r="AE90" s="25" t="s">
        <v>979</v>
      </c>
      <c r="AF90" s="25" t="s">
        <v>870</v>
      </c>
      <c r="AG90" s="25" t="s">
        <v>980</v>
      </c>
      <c r="AH90" s="25">
        <v>0</v>
      </c>
      <c r="AI90" s="25"/>
    </row>
    <row r="91" spans="1:35">
      <c r="A91" s="24"/>
      <c r="B91" s="25"/>
      <c r="C91" s="25" t="s">
        <v>981</v>
      </c>
      <c r="D91" s="25" t="s">
        <v>943</v>
      </c>
      <c r="E91" s="25" t="s">
        <v>982</v>
      </c>
      <c r="F91" s="25">
        <v>2013</v>
      </c>
      <c r="G91" s="27"/>
      <c r="H91" s="27"/>
      <c r="I91" s="27"/>
      <c r="J91" s="25" t="s">
        <v>265</v>
      </c>
      <c r="K91" s="25"/>
      <c r="L91" s="25"/>
      <c r="M91" s="25"/>
      <c r="N91" s="25"/>
      <c r="O91" s="25"/>
      <c r="P91" s="25"/>
      <c r="Q91" s="25"/>
      <c r="R91" s="25"/>
      <c r="S91" s="25"/>
      <c r="T91" s="25"/>
      <c r="U91" s="25"/>
      <c r="V91" s="25"/>
      <c r="W91" s="25"/>
      <c r="X91" s="25"/>
      <c r="Y91" s="27" t="s">
        <v>58</v>
      </c>
      <c r="Z91" s="25" t="s">
        <v>983</v>
      </c>
      <c r="AA91" s="25" t="s">
        <v>90</v>
      </c>
      <c r="AB91" s="25" t="s">
        <v>1372</v>
      </c>
      <c r="AC91" s="25" t="s">
        <v>728</v>
      </c>
      <c r="AD91" s="25" t="s">
        <v>984</v>
      </c>
      <c r="AE91" s="25" t="s">
        <v>985</v>
      </c>
      <c r="AF91" s="25" t="s">
        <v>986</v>
      </c>
      <c r="AG91" s="25" t="s">
        <v>66</v>
      </c>
      <c r="AH91" s="25">
        <v>0</v>
      </c>
      <c r="AI91" s="25"/>
    </row>
    <row r="92" spans="1:35">
      <c r="A92" s="24"/>
      <c r="B92" s="25"/>
      <c r="C92" s="25" t="s">
        <v>987</v>
      </c>
      <c r="D92" s="25" t="s">
        <v>478</v>
      </c>
      <c r="E92" s="25" t="s">
        <v>988</v>
      </c>
      <c r="F92" s="25">
        <v>2016</v>
      </c>
      <c r="G92" s="27"/>
      <c r="H92" s="27"/>
      <c r="I92" s="27"/>
      <c r="J92" s="25" t="s">
        <v>989</v>
      </c>
      <c r="K92" s="25"/>
      <c r="L92" s="25"/>
      <c r="M92" s="25"/>
      <c r="N92" s="25"/>
      <c r="O92" s="25"/>
      <c r="P92" s="25"/>
      <c r="Q92" s="25"/>
      <c r="R92" s="25"/>
      <c r="S92" s="25"/>
      <c r="T92" s="25"/>
      <c r="U92" s="25"/>
      <c r="V92" s="25"/>
      <c r="W92" s="25"/>
      <c r="X92" s="25"/>
      <c r="Y92" s="27" t="s">
        <v>58</v>
      </c>
      <c r="Z92" s="25" t="s">
        <v>954</v>
      </c>
      <c r="AA92" s="25" t="s">
        <v>408</v>
      </c>
      <c r="AB92" s="25" t="s">
        <v>1315</v>
      </c>
      <c r="AC92" s="25" t="s">
        <v>728</v>
      </c>
      <c r="AD92" s="25" t="s">
        <v>990</v>
      </c>
      <c r="AE92" s="25" t="s">
        <v>991</v>
      </c>
      <c r="AF92" s="25" t="s">
        <v>992</v>
      </c>
      <c r="AG92" s="25" t="s">
        <v>993</v>
      </c>
      <c r="AH92" s="25">
        <v>0</v>
      </c>
      <c r="AI92" s="25"/>
    </row>
    <row r="93" spans="1:35">
      <c r="A93" s="24"/>
      <c r="B93" s="25"/>
      <c r="C93" s="25" t="s">
        <v>994</v>
      </c>
      <c r="D93" s="25" t="s">
        <v>995</v>
      </c>
      <c r="E93" s="25" t="s">
        <v>996</v>
      </c>
      <c r="F93" s="25">
        <v>2013</v>
      </c>
      <c r="G93" s="27"/>
      <c r="H93" s="27"/>
      <c r="I93" s="27"/>
      <c r="J93" s="25" t="s">
        <v>997</v>
      </c>
      <c r="K93" s="25"/>
      <c r="L93" s="25"/>
      <c r="M93" s="25"/>
      <c r="N93" s="25"/>
      <c r="O93" s="25"/>
      <c r="P93" s="25"/>
      <c r="Q93" s="25"/>
      <c r="R93" s="25"/>
      <c r="S93" s="25"/>
      <c r="T93" s="25"/>
      <c r="U93" s="25"/>
      <c r="V93" s="25"/>
      <c r="W93" s="25"/>
      <c r="X93" s="25"/>
      <c r="Y93" s="27" t="s">
        <v>44</v>
      </c>
      <c r="Z93" s="25" t="s">
        <v>998</v>
      </c>
      <c r="AA93" s="27" t="s">
        <v>999</v>
      </c>
      <c r="AB93" s="27"/>
      <c r="AC93" s="27"/>
      <c r="AD93" s="27"/>
      <c r="AE93" s="27"/>
      <c r="AF93" s="27"/>
      <c r="AG93" s="27"/>
      <c r="AH93" s="27"/>
      <c r="AI93" s="25"/>
    </row>
    <row r="94" spans="1:35">
      <c r="A94" s="24"/>
      <c r="B94" s="25"/>
      <c r="C94" s="25" t="s">
        <v>1000</v>
      </c>
      <c r="D94" s="25" t="s">
        <v>1001</v>
      </c>
      <c r="E94" s="25" t="s">
        <v>1002</v>
      </c>
      <c r="F94" s="25">
        <v>2014</v>
      </c>
      <c r="G94" s="27"/>
      <c r="H94" s="27"/>
      <c r="I94" s="27"/>
      <c r="J94" s="25" t="s">
        <v>1003</v>
      </c>
      <c r="K94" s="25"/>
      <c r="L94" s="25"/>
      <c r="M94" s="25"/>
      <c r="N94" s="25"/>
      <c r="O94" s="25"/>
      <c r="P94" s="25"/>
      <c r="Q94" s="25"/>
      <c r="R94" s="25"/>
      <c r="S94" s="25"/>
      <c r="T94" s="25"/>
      <c r="U94" s="25"/>
      <c r="V94" s="25"/>
      <c r="W94" s="25"/>
      <c r="X94" s="25"/>
      <c r="Y94" s="27" t="s">
        <v>58</v>
      </c>
      <c r="Z94" s="25" t="s">
        <v>1004</v>
      </c>
      <c r="AA94" s="25" t="s">
        <v>129</v>
      </c>
      <c r="AB94" s="25" t="s">
        <v>1387</v>
      </c>
      <c r="AC94" s="25" t="s">
        <v>813</v>
      </c>
      <c r="AD94" s="25" t="s">
        <v>1005</v>
      </c>
      <c r="AE94" s="25" t="s">
        <v>1006</v>
      </c>
      <c r="AF94" s="25" t="s">
        <v>1007</v>
      </c>
      <c r="AG94" s="25" t="s">
        <v>1008</v>
      </c>
      <c r="AH94" s="25">
        <v>0</v>
      </c>
      <c r="AI94" s="25"/>
    </row>
    <row r="95" spans="1:35">
      <c r="A95" s="24"/>
      <c r="B95" s="25"/>
      <c r="C95" s="25" t="s">
        <v>1009</v>
      </c>
      <c r="D95" s="25" t="s">
        <v>1010</v>
      </c>
      <c r="E95" s="25" t="s">
        <v>1011</v>
      </c>
      <c r="F95" s="25">
        <v>2017</v>
      </c>
      <c r="G95" s="27"/>
      <c r="H95" s="27"/>
      <c r="I95" s="27"/>
      <c r="J95" s="25" t="s">
        <v>1012</v>
      </c>
      <c r="K95" s="25"/>
      <c r="L95" s="25"/>
      <c r="M95" s="25"/>
      <c r="N95" s="25"/>
      <c r="O95" s="25"/>
      <c r="P95" s="25"/>
      <c r="Q95" s="25"/>
      <c r="R95" s="25"/>
      <c r="S95" s="25"/>
      <c r="T95" s="25"/>
      <c r="U95" s="25"/>
      <c r="V95" s="25"/>
      <c r="W95" s="25"/>
      <c r="X95" s="25"/>
      <c r="Y95" s="27" t="s">
        <v>77</v>
      </c>
      <c r="Z95" s="25" t="s">
        <v>1013</v>
      </c>
      <c r="AA95" s="27" t="s">
        <v>77</v>
      </c>
      <c r="AB95" s="27"/>
      <c r="AC95" s="27"/>
      <c r="AD95" s="27"/>
      <c r="AE95" s="27"/>
      <c r="AF95" s="27"/>
      <c r="AG95" s="27"/>
      <c r="AH95" s="27"/>
      <c r="AI95" s="25"/>
    </row>
    <row r="96" spans="1:35">
      <c r="A96">
        <v>42</v>
      </c>
      <c r="C96" t="s">
        <v>1014</v>
      </c>
      <c r="D96" t="s">
        <v>1015</v>
      </c>
      <c r="E96" t="s">
        <v>1016</v>
      </c>
      <c r="F96">
        <v>2018</v>
      </c>
      <c r="J96" t="s">
        <v>1017</v>
      </c>
      <c r="Y96" t="s">
        <v>58</v>
      </c>
      <c r="Z96" t="s">
        <v>1018</v>
      </c>
      <c r="AA96" t="s">
        <v>1368</v>
      </c>
      <c r="AB96" t="s">
        <v>1383</v>
      </c>
      <c r="AC96" t="s">
        <v>1019</v>
      </c>
      <c r="AD96" t="s">
        <v>1020</v>
      </c>
      <c r="AE96" t="s">
        <v>1021</v>
      </c>
      <c r="AF96" t="s">
        <v>1022</v>
      </c>
      <c r="AG96" t="s">
        <v>1023</v>
      </c>
      <c r="AH96">
        <v>0</v>
      </c>
      <c r="AI96" s="41" t="s">
        <v>1024</v>
      </c>
    </row>
    <row r="97" spans="1:35">
      <c r="A97">
        <v>128</v>
      </c>
      <c r="C97" t="s">
        <v>1025</v>
      </c>
      <c r="D97" t="s">
        <v>1026</v>
      </c>
      <c r="E97" t="s">
        <v>1027</v>
      </c>
      <c r="F97">
        <v>2020</v>
      </c>
      <c r="J97" t="s">
        <v>1028</v>
      </c>
      <c r="Y97" t="s">
        <v>58</v>
      </c>
      <c r="Z97" t="s">
        <v>1051</v>
      </c>
      <c r="AA97" t="s">
        <v>60</v>
      </c>
      <c r="AB97" t="s">
        <v>1383</v>
      </c>
      <c r="AC97" t="s">
        <v>1029</v>
      </c>
      <c r="AD97" t="s">
        <v>1030</v>
      </c>
      <c r="AE97" t="s">
        <v>1031</v>
      </c>
      <c r="AF97" t="s">
        <v>1032</v>
      </c>
      <c r="AG97" t="s">
        <v>66</v>
      </c>
      <c r="AH97">
        <v>0</v>
      </c>
    </row>
    <row r="98" spans="1:35">
      <c r="A98">
        <v>10</v>
      </c>
      <c r="C98" t="s">
        <v>1033</v>
      </c>
      <c r="D98" t="s">
        <v>1034</v>
      </c>
      <c r="E98" t="s">
        <v>1035</v>
      </c>
      <c r="F98">
        <v>2021</v>
      </c>
      <c r="J98" t="s">
        <v>1036</v>
      </c>
      <c r="Y98" t="s">
        <v>77</v>
      </c>
      <c r="Z98" t="s">
        <v>1037</v>
      </c>
      <c r="AA98" s="41" t="s">
        <v>1038</v>
      </c>
      <c r="AB98" s="41"/>
      <c r="AC98" s="41"/>
      <c r="AD98" s="41"/>
      <c r="AE98" s="41"/>
      <c r="AF98" s="41"/>
      <c r="AG98" s="41"/>
      <c r="AH98" s="41"/>
    </row>
    <row r="99" spans="1:35">
      <c r="A99">
        <v>130</v>
      </c>
      <c r="C99" t="s">
        <v>1039</v>
      </c>
      <c r="D99" t="s">
        <v>1040</v>
      </c>
      <c r="E99" t="s">
        <v>1041</v>
      </c>
      <c r="F99">
        <v>2013</v>
      </c>
      <c r="J99" t="s">
        <v>1042</v>
      </c>
      <c r="Y99" t="s">
        <v>58</v>
      </c>
      <c r="Z99" t="s">
        <v>1043</v>
      </c>
      <c r="AA99" t="s">
        <v>966</v>
      </c>
      <c r="AB99" t="s">
        <v>1388</v>
      </c>
      <c r="AD99" t="s">
        <v>1044</v>
      </c>
      <c r="AE99" t="s">
        <v>1045</v>
      </c>
      <c r="AF99" t="s">
        <v>1046</v>
      </c>
      <c r="AG99" t="s">
        <v>66</v>
      </c>
      <c r="AH99">
        <v>0</v>
      </c>
    </row>
    <row r="100" spans="1:35">
      <c r="A100">
        <v>131</v>
      </c>
      <c r="C100" t="s">
        <v>1047</v>
      </c>
      <c r="D100" t="s">
        <v>1048</v>
      </c>
      <c r="E100" t="s">
        <v>1049</v>
      </c>
      <c r="F100">
        <v>2013</v>
      </c>
      <c r="J100" t="s">
        <v>1050</v>
      </c>
      <c r="Y100" t="s">
        <v>58</v>
      </c>
      <c r="Z100" t="s">
        <v>1051</v>
      </c>
      <c r="AA100" t="s">
        <v>408</v>
      </c>
      <c r="AB100" t="s">
        <v>1383</v>
      </c>
      <c r="AC100" t="s">
        <v>1029</v>
      </c>
      <c r="AD100" t="s">
        <v>1052</v>
      </c>
      <c r="AE100" t="s">
        <v>1053</v>
      </c>
      <c r="AF100" t="s">
        <v>1054</v>
      </c>
      <c r="AG100" t="s">
        <v>1055</v>
      </c>
      <c r="AH100">
        <v>0</v>
      </c>
      <c r="AI100" t="s">
        <v>1056</v>
      </c>
    </row>
    <row r="101" spans="1:35">
      <c r="A101">
        <v>132</v>
      </c>
      <c r="C101" t="s">
        <v>1057</v>
      </c>
      <c r="D101" t="s">
        <v>1058</v>
      </c>
      <c r="E101" t="s">
        <v>1059</v>
      </c>
      <c r="F101">
        <v>2018</v>
      </c>
      <c r="J101" t="s">
        <v>1060</v>
      </c>
      <c r="Y101" t="s">
        <v>58</v>
      </c>
      <c r="Z101" t="s">
        <v>1051</v>
      </c>
      <c r="AA101" t="s">
        <v>1061</v>
      </c>
      <c r="AB101" t="s">
        <v>207</v>
      </c>
      <c r="AD101" t="s">
        <v>1052</v>
      </c>
      <c r="AE101" t="s">
        <v>1062</v>
      </c>
      <c r="AF101" t="s">
        <v>1063</v>
      </c>
      <c r="AG101" t="s">
        <v>66</v>
      </c>
      <c r="AH101">
        <v>0</v>
      </c>
    </row>
    <row r="102" spans="1:35">
      <c r="A102">
        <v>133</v>
      </c>
      <c r="C102" t="s">
        <v>1064</v>
      </c>
      <c r="D102" t="s">
        <v>459</v>
      </c>
      <c r="E102" t="s">
        <v>1065</v>
      </c>
      <c r="F102">
        <v>2021</v>
      </c>
      <c r="J102" t="s">
        <v>1066</v>
      </c>
      <c r="Y102" t="s">
        <v>58</v>
      </c>
      <c r="Z102" t="s">
        <v>1051</v>
      </c>
      <c r="AA102" t="s">
        <v>1067</v>
      </c>
      <c r="AB102" t="s">
        <v>1068</v>
      </c>
      <c r="AD102" t="s">
        <v>1069</v>
      </c>
      <c r="AE102" t="s">
        <v>1070</v>
      </c>
      <c r="AF102" t="s">
        <v>1071</v>
      </c>
      <c r="AG102" t="s">
        <v>1072</v>
      </c>
      <c r="AH102">
        <v>1</v>
      </c>
      <c r="AI102" t="s">
        <v>1073</v>
      </c>
    </row>
    <row r="103" spans="1:35">
      <c r="A103">
        <v>134</v>
      </c>
      <c r="C103" t="s">
        <v>1074</v>
      </c>
      <c r="D103" t="s">
        <v>1075</v>
      </c>
      <c r="E103" t="s">
        <v>1076</v>
      </c>
      <c r="F103">
        <v>2020</v>
      </c>
      <c r="J103" t="s">
        <v>1077</v>
      </c>
      <c r="Y103" t="s">
        <v>58</v>
      </c>
      <c r="Z103" t="s">
        <v>1051</v>
      </c>
      <c r="AA103" t="s">
        <v>1078</v>
      </c>
      <c r="AB103" t="s">
        <v>207</v>
      </c>
      <c r="AD103" t="s">
        <v>1079</v>
      </c>
      <c r="AE103" t="s">
        <v>1080</v>
      </c>
      <c r="AF103" t="s">
        <v>1081</v>
      </c>
      <c r="AG103" t="s">
        <v>66</v>
      </c>
      <c r="AH103">
        <v>1</v>
      </c>
      <c r="AI103" t="s">
        <v>1082</v>
      </c>
    </row>
    <row r="104" spans="1:35">
      <c r="A104">
        <v>135</v>
      </c>
      <c r="C104" t="s">
        <v>1083</v>
      </c>
      <c r="D104" t="s">
        <v>1084</v>
      </c>
      <c r="E104" t="s">
        <v>1085</v>
      </c>
      <c r="F104">
        <v>2022</v>
      </c>
      <c r="J104" t="s">
        <v>1086</v>
      </c>
      <c r="Y104" t="s">
        <v>58</v>
      </c>
      <c r="Z104" t="s">
        <v>1051</v>
      </c>
      <c r="AA104" t="s">
        <v>1087</v>
      </c>
      <c r="AB104" t="s">
        <v>207</v>
      </c>
      <c r="AD104" t="s">
        <v>1079</v>
      </c>
      <c r="AE104" t="s">
        <v>1088</v>
      </c>
      <c r="AF104" t="s">
        <v>1089</v>
      </c>
      <c r="AG104" t="s">
        <v>1090</v>
      </c>
      <c r="AH104">
        <v>1</v>
      </c>
      <c r="AI104" t="s">
        <v>1082</v>
      </c>
    </row>
    <row r="105" spans="1:35">
      <c r="A105">
        <v>136</v>
      </c>
      <c r="C105" t="s">
        <v>1091</v>
      </c>
      <c r="D105" t="s">
        <v>1092</v>
      </c>
      <c r="E105" t="s">
        <v>1093</v>
      </c>
      <c r="F105">
        <v>2019</v>
      </c>
      <c r="J105" t="s">
        <v>1094</v>
      </c>
      <c r="Y105" t="s">
        <v>58</v>
      </c>
      <c r="Z105" t="s">
        <v>1051</v>
      </c>
      <c r="AA105" t="s">
        <v>408</v>
      </c>
      <c r="AB105" t="s">
        <v>1383</v>
      </c>
      <c r="AC105" t="s">
        <v>1095</v>
      </c>
      <c r="AD105" t="s">
        <v>1079</v>
      </c>
      <c r="AF105" t="s">
        <v>1054</v>
      </c>
      <c r="AG105" t="s">
        <v>1096</v>
      </c>
      <c r="AH105">
        <v>0</v>
      </c>
    </row>
    <row r="106" spans="1:35">
      <c r="A106">
        <v>137</v>
      </c>
      <c r="C106" t="s">
        <v>1097</v>
      </c>
      <c r="D106" t="s">
        <v>1098</v>
      </c>
      <c r="E106" t="s">
        <v>1099</v>
      </c>
      <c r="F106">
        <v>2020</v>
      </c>
      <c r="J106" t="s">
        <v>1100</v>
      </c>
      <c r="Y106" t="s">
        <v>58</v>
      </c>
      <c r="Z106" t="s">
        <v>1051</v>
      </c>
      <c r="AA106" t="s">
        <v>408</v>
      </c>
      <c r="AB106" t="s">
        <v>91</v>
      </c>
      <c r="AD106" t="s">
        <v>1052</v>
      </c>
      <c r="AE106" t="s">
        <v>1101</v>
      </c>
      <c r="AF106" t="s">
        <v>1102</v>
      </c>
      <c r="AG106" t="s">
        <v>66</v>
      </c>
      <c r="AH106">
        <v>0</v>
      </c>
    </row>
    <row r="107" spans="1:35">
      <c r="A107">
        <v>104</v>
      </c>
      <c r="C107" t="s">
        <v>1103</v>
      </c>
      <c r="D107" t="s">
        <v>1104</v>
      </c>
      <c r="E107" t="s">
        <v>846</v>
      </c>
      <c r="F107">
        <v>2019</v>
      </c>
      <c r="J107" t="s">
        <v>1105</v>
      </c>
      <c r="Y107" t="s">
        <v>58</v>
      </c>
      <c r="Z107" t="s">
        <v>1051</v>
      </c>
      <c r="AA107" t="s">
        <v>408</v>
      </c>
      <c r="AB107" t="s">
        <v>1106</v>
      </c>
      <c r="AD107" t="s">
        <v>1052</v>
      </c>
      <c r="AE107" t="s">
        <v>1107</v>
      </c>
      <c r="AF107" t="s">
        <v>1316</v>
      </c>
      <c r="AG107" t="s">
        <v>66</v>
      </c>
      <c r="AH107">
        <v>0</v>
      </c>
    </row>
    <row r="108" spans="1:35">
      <c r="A108">
        <v>140</v>
      </c>
      <c r="C108" t="s">
        <v>1108</v>
      </c>
      <c r="D108" t="s">
        <v>1109</v>
      </c>
      <c r="E108" t="s">
        <v>1110</v>
      </c>
      <c r="F108">
        <v>2018</v>
      </c>
      <c r="J108" t="s">
        <v>1111</v>
      </c>
      <c r="Y108" t="s">
        <v>58</v>
      </c>
      <c r="Z108" t="s">
        <v>1018</v>
      </c>
      <c r="AA108" t="s">
        <v>1368</v>
      </c>
      <c r="AB108" t="s">
        <v>1383</v>
      </c>
      <c r="AC108" t="s">
        <v>1112</v>
      </c>
      <c r="AD108" t="s">
        <v>1113</v>
      </c>
      <c r="AE108" t="s">
        <v>1114</v>
      </c>
      <c r="AG108" t="s">
        <v>1115</v>
      </c>
      <c r="AH108">
        <v>0.5</v>
      </c>
      <c r="AI108" t="s">
        <v>1116</v>
      </c>
    </row>
    <row r="109" spans="1:35">
      <c r="A109">
        <v>141</v>
      </c>
      <c r="C109" t="s">
        <v>1117</v>
      </c>
      <c r="D109" t="s">
        <v>1118</v>
      </c>
      <c r="E109" t="s">
        <v>1119</v>
      </c>
      <c r="F109">
        <v>2021</v>
      </c>
      <c r="J109" t="s">
        <v>1120</v>
      </c>
      <c r="Y109" t="s">
        <v>58</v>
      </c>
      <c r="Z109" t="s">
        <v>1018</v>
      </c>
      <c r="AA109" t="s">
        <v>129</v>
      </c>
      <c r="AB109" t="s">
        <v>207</v>
      </c>
      <c r="AC109" t="s">
        <v>1112</v>
      </c>
      <c r="AD109" t="s">
        <v>1121</v>
      </c>
      <c r="AE109" t="s">
        <v>1122</v>
      </c>
      <c r="AF109" t="s">
        <v>1123</v>
      </c>
      <c r="AG109" t="s">
        <v>1124</v>
      </c>
      <c r="AH109">
        <v>1</v>
      </c>
      <c r="AI109" t="s">
        <v>1125</v>
      </c>
    </row>
    <row r="110" spans="1:35">
      <c r="A110">
        <v>142</v>
      </c>
      <c r="C110" t="s">
        <v>1126</v>
      </c>
      <c r="D110" t="s">
        <v>1127</v>
      </c>
      <c r="E110" t="s">
        <v>1128</v>
      </c>
      <c r="F110">
        <v>2016</v>
      </c>
      <c r="J110" t="s">
        <v>1129</v>
      </c>
      <c r="Y110" t="s">
        <v>58</v>
      </c>
      <c r="Z110" t="s">
        <v>1018</v>
      </c>
      <c r="AA110" t="s">
        <v>1369</v>
      </c>
      <c r="AB110" t="s">
        <v>409</v>
      </c>
      <c r="AD110" t="s">
        <v>1130</v>
      </c>
      <c r="AE110" t="s">
        <v>1131</v>
      </c>
      <c r="AG110" t="s">
        <v>1124</v>
      </c>
      <c r="AH110">
        <v>0</v>
      </c>
    </row>
    <row r="111" spans="1:35">
      <c r="A111">
        <v>143</v>
      </c>
      <c r="C111" t="s">
        <v>1132</v>
      </c>
      <c r="D111" t="s">
        <v>1133</v>
      </c>
      <c r="E111" t="s">
        <v>1134</v>
      </c>
      <c r="F111">
        <v>2017</v>
      </c>
      <c r="J111" t="s">
        <v>1135</v>
      </c>
      <c r="Y111" t="s">
        <v>58</v>
      </c>
      <c r="Z111" t="s">
        <v>1018</v>
      </c>
      <c r="AA111" t="s">
        <v>1370</v>
      </c>
      <c r="AB111" t="s">
        <v>409</v>
      </c>
      <c r="AD111" t="s">
        <v>1136</v>
      </c>
      <c r="AE111" t="s">
        <v>1137</v>
      </c>
      <c r="AF111" t="s">
        <v>1138</v>
      </c>
      <c r="AG111" t="s">
        <v>1124</v>
      </c>
      <c r="AH111">
        <v>0</v>
      </c>
    </row>
    <row r="112" spans="1:35">
      <c r="A112">
        <v>144</v>
      </c>
      <c r="C112" t="s">
        <v>1139</v>
      </c>
      <c r="D112" t="s">
        <v>1140</v>
      </c>
      <c r="E112" t="s">
        <v>1141</v>
      </c>
      <c r="F112">
        <v>2018</v>
      </c>
      <c r="J112" t="s">
        <v>1142</v>
      </c>
      <c r="Y112" t="s">
        <v>58</v>
      </c>
      <c r="Z112" t="s">
        <v>1051</v>
      </c>
      <c r="AA112" t="s">
        <v>408</v>
      </c>
      <c r="AB112" t="s">
        <v>1383</v>
      </c>
      <c r="AC112" t="s">
        <v>1143</v>
      </c>
      <c r="AD112" t="s">
        <v>1144</v>
      </c>
      <c r="AE112" t="s">
        <v>1145</v>
      </c>
      <c r="AF112" t="s">
        <v>1146</v>
      </c>
      <c r="AG112" t="s">
        <v>1147</v>
      </c>
      <c r="AH112">
        <v>1</v>
      </c>
      <c r="AI112" t="s">
        <v>1148</v>
      </c>
    </row>
    <row r="113" spans="1:35">
      <c r="A113">
        <v>146</v>
      </c>
      <c r="C113" t="s">
        <v>1149</v>
      </c>
      <c r="D113" t="s">
        <v>1150</v>
      </c>
      <c r="E113" t="s">
        <v>1151</v>
      </c>
      <c r="F113">
        <v>2017</v>
      </c>
      <c r="J113" t="s">
        <v>1152</v>
      </c>
      <c r="Y113" t="s">
        <v>58</v>
      </c>
      <c r="Z113" t="s">
        <v>1037</v>
      </c>
      <c r="AA113" t="s">
        <v>1153</v>
      </c>
      <c r="AB113" t="s">
        <v>207</v>
      </c>
      <c r="AE113" t="s">
        <v>1154</v>
      </c>
      <c r="AF113" t="s">
        <v>1155</v>
      </c>
      <c r="AG113" t="s">
        <v>717</v>
      </c>
      <c r="AH113">
        <v>0</v>
      </c>
    </row>
    <row r="114" spans="1:35">
      <c r="A114">
        <v>147</v>
      </c>
      <c r="C114" t="s">
        <v>1156</v>
      </c>
      <c r="D114" t="s">
        <v>1157</v>
      </c>
      <c r="E114" t="s">
        <v>1158</v>
      </c>
      <c r="F114">
        <v>2014</v>
      </c>
      <c r="J114" t="s">
        <v>1159</v>
      </c>
      <c r="Y114" t="s">
        <v>58</v>
      </c>
      <c r="Z114" t="s">
        <v>1051</v>
      </c>
      <c r="AA114" t="s">
        <v>1364</v>
      </c>
      <c r="AB114" t="s">
        <v>91</v>
      </c>
      <c r="AD114" t="s">
        <v>1160</v>
      </c>
      <c r="AE114" t="s">
        <v>1161</v>
      </c>
      <c r="AF114" t="s">
        <v>1162</v>
      </c>
      <c r="AG114" t="s">
        <v>1163</v>
      </c>
      <c r="AH114">
        <v>0</v>
      </c>
    </row>
    <row r="115" spans="1:35">
      <c r="A115">
        <v>148</v>
      </c>
      <c r="C115" t="s">
        <v>1164</v>
      </c>
      <c r="D115" t="s">
        <v>1165</v>
      </c>
      <c r="E115" t="s">
        <v>1166</v>
      </c>
      <c r="F115">
        <v>2014</v>
      </c>
      <c r="J115" t="s">
        <v>1167</v>
      </c>
      <c r="Y115" t="s">
        <v>58</v>
      </c>
      <c r="Z115" t="s">
        <v>1168</v>
      </c>
      <c r="AA115" t="s">
        <v>1169</v>
      </c>
      <c r="AB115" t="s">
        <v>91</v>
      </c>
      <c r="AD115" t="s">
        <v>1170</v>
      </c>
      <c r="AE115" t="s">
        <v>1171</v>
      </c>
      <c r="AF115" t="s">
        <v>1172</v>
      </c>
      <c r="AG115" t="s">
        <v>1173</v>
      </c>
      <c r="AH115">
        <v>0.5</v>
      </c>
      <c r="AI115" t="s">
        <v>1174</v>
      </c>
    </row>
    <row r="116" spans="1:35">
      <c r="A116">
        <v>149</v>
      </c>
      <c r="C116" t="s">
        <v>1175</v>
      </c>
      <c r="D116" t="s">
        <v>1176</v>
      </c>
      <c r="E116" t="s">
        <v>1177</v>
      </c>
      <c r="F116">
        <v>2018</v>
      </c>
      <c r="J116" t="s">
        <v>1178</v>
      </c>
      <c r="Y116" t="s">
        <v>58</v>
      </c>
      <c r="Z116" t="s">
        <v>1179</v>
      </c>
      <c r="AA116" t="s">
        <v>1169</v>
      </c>
      <c r="AB116" t="s">
        <v>91</v>
      </c>
      <c r="AD116" t="s">
        <v>1079</v>
      </c>
      <c r="AF116" t="s">
        <v>1180</v>
      </c>
      <c r="AG116" t="s">
        <v>66</v>
      </c>
      <c r="AH116">
        <v>0</v>
      </c>
      <c r="AI116" t="s">
        <v>1181</v>
      </c>
    </row>
    <row r="117" spans="1:35">
      <c r="A117">
        <v>150</v>
      </c>
      <c r="C117" t="s">
        <v>1182</v>
      </c>
      <c r="D117" t="s">
        <v>1183</v>
      </c>
      <c r="E117" t="s">
        <v>1184</v>
      </c>
      <c r="F117">
        <v>2023</v>
      </c>
      <c r="J117" t="s">
        <v>1185</v>
      </c>
      <c r="Y117" t="s">
        <v>58</v>
      </c>
      <c r="Z117" t="s">
        <v>1051</v>
      </c>
      <c r="AA117" t="s">
        <v>114</v>
      </c>
      <c r="AB117" t="s">
        <v>1186</v>
      </c>
      <c r="AD117" t="s">
        <v>1187</v>
      </c>
      <c r="AE117" t="s">
        <v>1188</v>
      </c>
      <c r="AF117" t="s">
        <v>1189</v>
      </c>
      <c r="AG117" t="s">
        <v>66</v>
      </c>
      <c r="AH117">
        <v>1</v>
      </c>
      <c r="AI117" t="s">
        <v>1190</v>
      </c>
    </row>
    <row r="118" spans="1:35">
      <c r="A118">
        <v>151</v>
      </c>
      <c r="C118" t="s">
        <v>1191</v>
      </c>
      <c r="D118" t="s">
        <v>1192</v>
      </c>
      <c r="E118" t="s">
        <v>1193</v>
      </c>
      <c r="F118">
        <v>2014</v>
      </c>
      <c r="J118" t="s">
        <v>1194</v>
      </c>
      <c r="Y118" t="s">
        <v>58</v>
      </c>
      <c r="Z118" t="s">
        <v>1051</v>
      </c>
      <c r="AA118" t="s">
        <v>142</v>
      </c>
      <c r="AB118" t="s">
        <v>1324</v>
      </c>
      <c r="AD118" t="s">
        <v>1052</v>
      </c>
      <c r="AE118" t="s">
        <v>1195</v>
      </c>
      <c r="AF118" t="s">
        <v>1196</v>
      </c>
      <c r="AG118" t="s">
        <v>66</v>
      </c>
      <c r="AH118">
        <v>0</v>
      </c>
      <c r="AI118" t="s">
        <v>1197</v>
      </c>
    </row>
    <row r="119" spans="1:35">
      <c r="A119">
        <v>152</v>
      </c>
      <c r="C119" t="s">
        <v>1198</v>
      </c>
      <c r="D119" t="s">
        <v>1199</v>
      </c>
      <c r="E119" t="s">
        <v>1200</v>
      </c>
      <c r="F119">
        <v>2015</v>
      </c>
      <c r="J119" t="s">
        <v>1201</v>
      </c>
      <c r="Y119" t="s">
        <v>58</v>
      </c>
      <c r="Z119" t="s">
        <v>1051</v>
      </c>
      <c r="AA119" t="s">
        <v>408</v>
      </c>
      <c r="AB119" t="s">
        <v>207</v>
      </c>
      <c r="AC119" t="s">
        <v>1202</v>
      </c>
      <c r="AD119" t="s">
        <v>1203</v>
      </c>
      <c r="AE119" t="s">
        <v>1204</v>
      </c>
      <c r="AF119" t="s">
        <v>1054</v>
      </c>
      <c r="AG119" t="s">
        <v>1205</v>
      </c>
      <c r="AH119">
        <v>0.5</v>
      </c>
      <c r="AI119" t="s">
        <v>1206</v>
      </c>
    </row>
    <row r="120" spans="1:35">
      <c r="A120">
        <v>154</v>
      </c>
      <c r="C120" t="s">
        <v>1207</v>
      </c>
      <c r="D120" t="s">
        <v>1208</v>
      </c>
      <c r="E120" t="s">
        <v>1209</v>
      </c>
      <c r="F120">
        <v>2021</v>
      </c>
      <c r="J120" t="s">
        <v>1210</v>
      </c>
      <c r="Y120" t="s">
        <v>58</v>
      </c>
      <c r="Z120" t="s">
        <v>1051</v>
      </c>
      <c r="AA120" t="s">
        <v>114</v>
      </c>
      <c r="AB120" t="s">
        <v>1211</v>
      </c>
      <c r="AD120" t="s">
        <v>1212</v>
      </c>
      <c r="AE120" t="s">
        <v>1213</v>
      </c>
      <c r="AF120" t="s">
        <v>1214</v>
      </c>
      <c r="AG120" t="s">
        <v>1215</v>
      </c>
      <c r="AH120">
        <v>0</v>
      </c>
      <c r="AI120" t="s">
        <v>1216</v>
      </c>
    </row>
    <row r="121" spans="1:35">
      <c r="A121">
        <v>155</v>
      </c>
      <c r="C121" t="s">
        <v>1217</v>
      </c>
      <c r="D121" t="s">
        <v>1218</v>
      </c>
      <c r="E121" t="s">
        <v>1219</v>
      </c>
      <c r="F121">
        <v>2024</v>
      </c>
      <c r="J121" t="s">
        <v>1220</v>
      </c>
      <c r="Y121" t="s">
        <v>58</v>
      </c>
      <c r="Z121" t="s">
        <v>1051</v>
      </c>
      <c r="AA121" t="s">
        <v>114</v>
      </c>
      <c r="AB121" t="s">
        <v>1221</v>
      </c>
      <c r="AD121" t="s">
        <v>1222</v>
      </c>
      <c r="AE121" t="s">
        <v>1223</v>
      </c>
      <c r="AF121" t="s">
        <v>1224</v>
      </c>
      <c r="AG121" t="s">
        <v>1225</v>
      </c>
      <c r="AH121">
        <v>0</v>
      </c>
      <c r="AI121" t="s">
        <v>1226</v>
      </c>
    </row>
    <row r="122" spans="1:35">
      <c r="A122">
        <v>156</v>
      </c>
      <c r="C122" t="s">
        <v>1227</v>
      </c>
      <c r="D122" t="s">
        <v>1228</v>
      </c>
      <c r="E122" t="s">
        <v>1229</v>
      </c>
      <c r="F122">
        <v>2022</v>
      </c>
      <c r="J122" t="s">
        <v>1230</v>
      </c>
      <c r="Y122" t="s">
        <v>58</v>
      </c>
      <c r="Z122" t="s">
        <v>1051</v>
      </c>
      <c r="AA122" t="s">
        <v>1231</v>
      </c>
      <c r="AB122" t="s">
        <v>409</v>
      </c>
      <c r="AD122" t="s">
        <v>1232</v>
      </c>
      <c r="AE122" t="s">
        <v>1233</v>
      </c>
      <c r="AF122" t="s">
        <v>1180</v>
      </c>
      <c r="AG122" t="s">
        <v>1205</v>
      </c>
      <c r="AH122">
        <v>0</v>
      </c>
      <c r="AI122" t="s">
        <v>1234</v>
      </c>
    </row>
    <row r="123" spans="1:35">
      <c r="A123">
        <v>158</v>
      </c>
      <c r="C123" t="s">
        <v>1235</v>
      </c>
      <c r="D123" t="s">
        <v>1236</v>
      </c>
      <c r="E123" t="s">
        <v>1237</v>
      </c>
      <c r="F123">
        <v>2020</v>
      </c>
      <c r="J123" t="s">
        <v>1238</v>
      </c>
      <c r="Y123" t="s">
        <v>58</v>
      </c>
      <c r="Z123" t="s">
        <v>1018</v>
      </c>
      <c r="AA123" t="s">
        <v>1368</v>
      </c>
      <c r="AB123" t="s">
        <v>1383</v>
      </c>
      <c r="AC123" t="s">
        <v>1143</v>
      </c>
      <c r="AD123" t="s">
        <v>1239</v>
      </c>
      <c r="AE123" t="s">
        <v>1240</v>
      </c>
      <c r="AG123" t="s">
        <v>1241</v>
      </c>
      <c r="AH123">
        <v>1</v>
      </c>
    </row>
    <row r="124" spans="1:35">
      <c r="A124">
        <v>159</v>
      </c>
      <c r="C124" t="s">
        <v>1242</v>
      </c>
      <c r="D124" t="s">
        <v>459</v>
      </c>
      <c r="E124" t="s">
        <v>1243</v>
      </c>
      <c r="F124">
        <v>2015</v>
      </c>
      <c r="J124" t="s">
        <v>1244</v>
      </c>
      <c r="Y124" t="s">
        <v>58</v>
      </c>
      <c r="Z124" t="s">
        <v>1051</v>
      </c>
      <c r="AA124" t="s">
        <v>60</v>
      </c>
      <c r="AB124" t="s">
        <v>91</v>
      </c>
      <c r="AC124" t="s">
        <v>1202</v>
      </c>
      <c r="AD124" t="s">
        <v>1052</v>
      </c>
      <c r="AE124" t="s">
        <v>1245</v>
      </c>
      <c r="AF124" t="s">
        <v>1180</v>
      </c>
      <c r="AG124" t="s">
        <v>66</v>
      </c>
      <c r="AH124">
        <v>0</v>
      </c>
    </row>
    <row r="125" spans="1:35">
      <c r="A125">
        <v>160</v>
      </c>
      <c r="C125" t="s">
        <v>1246</v>
      </c>
      <c r="D125" t="s">
        <v>496</v>
      </c>
      <c r="E125" t="s">
        <v>1247</v>
      </c>
      <c r="F125">
        <v>2016</v>
      </c>
      <c r="J125" t="s">
        <v>1248</v>
      </c>
      <c r="Y125" t="s">
        <v>58</v>
      </c>
      <c r="Z125" t="s">
        <v>1051</v>
      </c>
      <c r="AA125" t="s">
        <v>1365</v>
      </c>
      <c r="AB125" t="s">
        <v>1389</v>
      </c>
      <c r="AD125" t="s">
        <v>1052</v>
      </c>
      <c r="AE125" t="s">
        <v>1249</v>
      </c>
      <c r="AG125" t="s">
        <v>66</v>
      </c>
      <c r="AH125">
        <v>0.5</v>
      </c>
      <c r="AI125" t="s">
        <v>1250</v>
      </c>
    </row>
    <row r="126" spans="1:35">
      <c r="A126">
        <v>161</v>
      </c>
      <c r="C126" t="s">
        <v>1251</v>
      </c>
      <c r="D126" t="s">
        <v>459</v>
      </c>
      <c r="E126" t="s">
        <v>1252</v>
      </c>
      <c r="F126">
        <v>2022</v>
      </c>
      <c r="J126" t="s">
        <v>1253</v>
      </c>
      <c r="Y126" t="s">
        <v>58</v>
      </c>
      <c r="Z126" t="s">
        <v>1051</v>
      </c>
      <c r="AA126" t="s">
        <v>408</v>
      </c>
      <c r="AB126" t="s">
        <v>1254</v>
      </c>
      <c r="AD126" t="s">
        <v>1052</v>
      </c>
      <c r="AE126" t="s">
        <v>1255</v>
      </c>
      <c r="AF126" t="s">
        <v>1180</v>
      </c>
      <c r="AG126" t="s">
        <v>1256</v>
      </c>
      <c r="AH126">
        <v>1</v>
      </c>
      <c r="AI126" t="s">
        <v>1257</v>
      </c>
    </row>
  </sheetData>
  <hyperlinks>
    <hyperlink ref="L74" r:id="rId1" xr:uid="{073FBC12-AFC6-4AB8-B1AC-041E1C6D32FD}"/>
    <hyperlink ref="S74" r:id="rId2" xr:uid="{ECB91B0C-93F8-4183-8BB6-1A52A75B09AF}"/>
    <hyperlink ref="S73" r:id="rId3" xr:uid="{B92651B0-046F-4565-9F53-3C011F64EAE2}"/>
    <hyperlink ref="L73" r:id="rId4" xr:uid="{26B72259-26B0-4A20-BEA3-00A798AE8B21}"/>
    <hyperlink ref="S72" r:id="rId5" xr:uid="{1256D70F-F11A-4948-AD4A-E070FCB43055}"/>
    <hyperlink ref="L72" r:id="rId6" xr:uid="{F19E15FF-F671-4AF7-9AD3-0ED00DA3B81C}"/>
    <hyperlink ref="S71" r:id="rId7" xr:uid="{F50F2282-FFE6-4CF8-8104-9EDA046BCEC6}"/>
    <hyperlink ref="L75" r:id="rId8" xr:uid="{681DD9F4-24E5-4198-BE6E-DF3A6B75913F}"/>
    <hyperlink ref="S75" r:id="rId9" xr:uid="{693B675A-9DEC-44E6-88CB-FA84100C333C}"/>
    <hyperlink ref="L76" r:id="rId10" xr:uid="{A7201D7E-D878-4A40-9AF0-A4C4D25F88D7}"/>
    <hyperlink ref="S76" r:id="rId11" xr:uid="{F23C24B7-E321-4483-9E8D-69DF05063B53}"/>
    <hyperlink ref="L77" r:id="rId12" xr:uid="{2CEFFA6E-12AA-4EBE-9DFC-932753DD9B75}"/>
    <hyperlink ref="S77" r:id="rId13" xr:uid="{B67B72BE-3B15-4DAF-9BBD-5743C4B1F41C}"/>
    <hyperlink ref="L78" r:id="rId14" xr:uid="{29C09FF7-9705-4024-AD5A-66B194D28CE0}"/>
    <hyperlink ref="S78" r:id="rId15" xr:uid="{A07CCE2B-C6C0-42E3-B7D9-CC159BB5C399}"/>
    <hyperlink ref="L79" r:id="rId16" xr:uid="{0C4FBB64-AACE-449E-8DE2-0C9C5FC6EF8B}"/>
    <hyperlink ref="S79" r:id="rId17" xr:uid="{CD9BB42D-3DD3-4AA8-A545-1A4D0D03396E}"/>
    <hyperlink ref="L80" r:id="rId18" xr:uid="{4CBCFCB2-23D2-40E7-89EC-92BF011ACFC2}"/>
    <hyperlink ref="S80" r:id="rId19" xr:uid="{55B5C34A-CCA0-49CC-B986-0347D4A731CC}"/>
    <hyperlink ref="L81" r:id="rId20" xr:uid="{08DA2D17-3BA7-44F3-952F-8F0BAA14B44E}"/>
    <hyperlink ref="S81" r:id="rId21" xr:uid="{8B155314-2A9A-42AB-BB10-242BE0B2D303}"/>
    <hyperlink ref="AD69" r:id="rId22" xr:uid="{0313BC86-3A7F-47FE-83D2-53751ECF0006}"/>
  </hyperlinks>
  <pageMargins left="0.7" right="0.7" top="0.75" bottom="0.75" header="0.3" footer="0.3"/>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3011-4926-48DA-9FA6-CCECBB8AE073}">
  <dimension ref="A1"/>
  <sheetViews>
    <sheetView workbookViewId="0"/>
  </sheetViews>
  <sheetFormatPr defaultRowHeight="15.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90148-23A2-4193-A1D6-FE2CB6ADD788}">
  <dimension ref="A1:E15"/>
  <sheetViews>
    <sheetView workbookViewId="0"/>
  </sheetViews>
  <sheetFormatPr defaultRowHeight="15.6"/>
  <cols>
    <col min="2" max="2" width="10.5" customWidth="1"/>
    <col min="3" max="3" width="13.59765625" bestFit="1" customWidth="1"/>
    <col min="4" max="4" width="10.69921875" bestFit="1" customWidth="1"/>
    <col min="5" max="5" width="13.5" bestFit="1" customWidth="1"/>
  </cols>
  <sheetData>
    <row r="1" spans="1:5">
      <c r="A1" t="s">
        <v>1258</v>
      </c>
      <c r="B1" t="s">
        <v>1261</v>
      </c>
      <c r="C1" t="s">
        <v>1260</v>
      </c>
      <c r="D1" t="s">
        <v>1018</v>
      </c>
      <c r="E1" t="s">
        <v>1051</v>
      </c>
    </row>
    <row r="2" spans="1:5">
      <c r="A2">
        <v>2013</v>
      </c>
      <c r="B2">
        <v>5</v>
      </c>
      <c r="C2">
        <v>1</v>
      </c>
      <c r="D2">
        <v>2</v>
      </c>
      <c r="E2">
        <v>4</v>
      </c>
    </row>
    <row r="3" spans="1:5">
      <c r="A3">
        <v>2014</v>
      </c>
      <c r="B3">
        <v>7</v>
      </c>
      <c r="C3">
        <v>0</v>
      </c>
      <c r="D3">
        <v>2</v>
      </c>
      <c r="E3">
        <v>6</v>
      </c>
    </row>
    <row r="4" spans="1:5">
      <c r="A4">
        <v>2015</v>
      </c>
      <c r="B4">
        <v>8</v>
      </c>
      <c r="C4">
        <v>0</v>
      </c>
      <c r="D4">
        <v>0</v>
      </c>
      <c r="E4">
        <v>8</v>
      </c>
    </row>
    <row r="5" spans="1:5">
      <c r="A5">
        <v>2016</v>
      </c>
      <c r="B5">
        <v>9</v>
      </c>
      <c r="C5">
        <v>0</v>
      </c>
      <c r="D5">
        <v>2</v>
      </c>
      <c r="E5">
        <v>7</v>
      </c>
    </row>
    <row r="6" spans="1:5">
      <c r="A6">
        <v>2017</v>
      </c>
      <c r="B6">
        <v>7</v>
      </c>
      <c r="C6">
        <v>0</v>
      </c>
      <c r="D6">
        <v>3</v>
      </c>
      <c r="E6">
        <v>6</v>
      </c>
    </row>
    <row r="7" spans="1:5">
      <c r="A7">
        <v>2018</v>
      </c>
      <c r="B7">
        <v>13</v>
      </c>
      <c r="C7">
        <v>0</v>
      </c>
      <c r="D7">
        <v>4</v>
      </c>
      <c r="E7">
        <v>8</v>
      </c>
    </row>
    <row r="8" spans="1:5">
      <c r="A8">
        <v>2019</v>
      </c>
      <c r="B8">
        <v>13</v>
      </c>
      <c r="C8">
        <v>0</v>
      </c>
      <c r="D8">
        <v>2</v>
      </c>
      <c r="E8">
        <v>12</v>
      </c>
    </row>
    <row r="9" spans="1:5">
      <c r="A9">
        <v>2020</v>
      </c>
      <c r="B9">
        <v>7</v>
      </c>
      <c r="C9">
        <v>0</v>
      </c>
      <c r="D9">
        <v>1</v>
      </c>
      <c r="E9">
        <v>6</v>
      </c>
    </row>
    <row r="10" spans="1:5">
      <c r="A10">
        <v>2021</v>
      </c>
      <c r="B10">
        <v>7</v>
      </c>
      <c r="C10">
        <v>0</v>
      </c>
      <c r="D10">
        <v>1</v>
      </c>
      <c r="E10">
        <v>6</v>
      </c>
    </row>
    <row r="11" spans="1:5">
      <c r="A11">
        <v>2022</v>
      </c>
      <c r="B11">
        <v>17</v>
      </c>
      <c r="C11">
        <v>1</v>
      </c>
      <c r="D11">
        <v>1</v>
      </c>
      <c r="E11">
        <v>17</v>
      </c>
    </row>
    <row r="12" spans="1:5">
      <c r="A12">
        <v>2023</v>
      </c>
      <c r="B12">
        <v>9</v>
      </c>
      <c r="C12">
        <v>0</v>
      </c>
      <c r="D12">
        <v>2</v>
      </c>
      <c r="E12">
        <v>7</v>
      </c>
    </row>
    <row r="13" spans="1:5">
      <c r="A13">
        <v>2024</v>
      </c>
      <c r="B13">
        <v>7</v>
      </c>
      <c r="C13">
        <v>1</v>
      </c>
      <c r="D13">
        <v>1</v>
      </c>
      <c r="E13">
        <v>5</v>
      </c>
    </row>
    <row r="14" spans="1:5">
      <c r="A14">
        <v>2025</v>
      </c>
      <c r="B14">
        <v>1</v>
      </c>
      <c r="C14">
        <v>0</v>
      </c>
      <c r="D14">
        <v>1</v>
      </c>
      <c r="E14">
        <v>0</v>
      </c>
    </row>
    <row r="15" spans="1:5">
      <c r="A15" t="s">
        <v>1409</v>
      </c>
      <c r="B15">
        <f>SUBTOTAL(109,Table2[Totale_PS])</f>
        <v>110</v>
      </c>
      <c r="C15">
        <f>SUBTOTAL(109,Table2[Minimization])</f>
        <v>3</v>
      </c>
      <c r="D15">
        <f>SUBTOTAL(109,Table2[Selection])</f>
        <v>22</v>
      </c>
      <c r="E15">
        <f>SUBTOTAL(109,Table2[Prioritization])</f>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ACA0-5BAF-4CF3-A9BA-46A30A6E0A57}">
  <dimension ref="A1:D14"/>
  <sheetViews>
    <sheetView workbookViewId="0">
      <selection sqref="A1:D1"/>
    </sheetView>
  </sheetViews>
  <sheetFormatPr defaultRowHeight="15.6"/>
  <sheetData>
    <row r="1" spans="1:4">
      <c r="A1" t="s">
        <v>1258</v>
      </c>
      <c r="B1" t="s">
        <v>1411</v>
      </c>
      <c r="C1" t="s">
        <v>1412</v>
      </c>
      <c r="D1" t="s">
        <v>1413</v>
      </c>
    </row>
    <row r="2" spans="1:4">
      <c r="A2">
        <v>2013</v>
      </c>
      <c r="B2">
        <v>4</v>
      </c>
      <c r="C2">
        <v>1</v>
      </c>
      <c r="D2">
        <v>0</v>
      </c>
    </row>
    <row r="3" spans="1:4">
      <c r="A3">
        <v>2014</v>
      </c>
      <c r="B3">
        <v>4</v>
      </c>
      <c r="C3">
        <v>3</v>
      </c>
      <c r="D3">
        <v>0</v>
      </c>
    </row>
    <row r="4" spans="1:4">
      <c r="A4">
        <v>2015</v>
      </c>
      <c r="B4">
        <v>3</v>
      </c>
      <c r="C4">
        <v>5</v>
      </c>
      <c r="D4">
        <v>0</v>
      </c>
    </row>
    <row r="5" spans="1:4">
      <c r="A5">
        <v>2016</v>
      </c>
      <c r="B5">
        <v>4</v>
      </c>
      <c r="C5">
        <v>4</v>
      </c>
      <c r="D5">
        <v>1</v>
      </c>
    </row>
    <row r="6" spans="1:4">
      <c r="A6">
        <v>2017</v>
      </c>
      <c r="B6">
        <v>6</v>
      </c>
      <c r="C6">
        <v>0</v>
      </c>
      <c r="D6">
        <v>1</v>
      </c>
    </row>
    <row r="7" spans="1:4">
      <c r="A7">
        <v>2018</v>
      </c>
      <c r="B7">
        <v>7</v>
      </c>
      <c r="C7">
        <v>4</v>
      </c>
      <c r="D7">
        <v>2</v>
      </c>
    </row>
    <row r="8" spans="1:4">
      <c r="A8">
        <v>2019</v>
      </c>
      <c r="B8">
        <v>8</v>
      </c>
      <c r="C8">
        <v>4</v>
      </c>
      <c r="D8">
        <v>1</v>
      </c>
    </row>
    <row r="9" spans="1:4">
      <c r="A9">
        <v>2020</v>
      </c>
      <c r="B9">
        <v>4</v>
      </c>
      <c r="C9">
        <v>0</v>
      </c>
      <c r="D9">
        <v>3</v>
      </c>
    </row>
    <row r="10" spans="1:4">
      <c r="A10">
        <v>2021</v>
      </c>
      <c r="B10">
        <v>2</v>
      </c>
      <c r="C10">
        <v>2</v>
      </c>
      <c r="D10">
        <v>3</v>
      </c>
    </row>
    <row r="11" spans="1:4">
      <c r="A11">
        <v>2022</v>
      </c>
      <c r="B11">
        <v>6</v>
      </c>
      <c r="C11">
        <v>6</v>
      </c>
      <c r="D11">
        <v>4</v>
      </c>
    </row>
    <row r="12" spans="1:4">
      <c r="A12">
        <v>2023</v>
      </c>
      <c r="B12">
        <v>3</v>
      </c>
      <c r="C12">
        <v>2</v>
      </c>
      <c r="D12">
        <v>4</v>
      </c>
    </row>
    <row r="13" spans="1:4">
      <c r="A13">
        <v>2024</v>
      </c>
      <c r="B13">
        <v>2</v>
      </c>
      <c r="C13">
        <v>2</v>
      </c>
      <c r="D13">
        <v>3</v>
      </c>
    </row>
    <row r="14" spans="1:4">
      <c r="A14">
        <v>2025</v>
      </c>
      <c r="B14">
        <v>0</v>
      </c>
      <c r="C14">
        <v>1</v>
      </c>
      <c r="D14">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6C15-2C38-4F0A-BF61-EE73FED61ED7}">
  <dimension ref="A1:G11"/>
  <sheetViews>
    <sheetView workbookViewId="0">
      <selection activeCell="B11" sqref="B10:G11"/>
    </sheetView>
  </sheetViews>
  <sheetFormatPr defaultRowHeight="15.6"/>
  <cols>
    <col min="1" max="1" width="19.3984375" bestFit="1" customWidth="1"/>
    <col min="2" max="2" width="16.296875" bestFit="1" customWidth="1"/>
    <col min="3" max="3" width="21" bestFit="1" customWidth="1"/>
    <col min="4" max="4" width="13" customWidth="1"/>
    <col min="5" max="5" width="20.796875" customWidth="1"/>
    <col min="6" max="6" width="11" bestFit="1" customWidth="1"/>
    <col min="7" max="7" width="8.8984375" bestFit="1" customWidth="1"/>
  </cols>
  <sheetData>
    <row r="1" spans="1:7">
      <c r="A1" t="s">
        <v>1378</v>
      </c>
      <c r="B1" t="s">
        <v>91</v>
      </c>
      <c r="C1" t="s">
        <v>1410</v>
      </c>
      <c r="D1" t="s">
        <v>1345</v>
      </c>
      <c r="E1" t="s">
        <v>1347</v>
      </c>
      <c r="F1" t="s">
        <v>207</v>
      </c>
      <c r="G1" t="s">
        <v>1346</v>
      </c>
    </row>
    <row r="2" spans="1:7">
      <c r="A2" t="s">
        <v>408</v>
      </c>
      <c r="B2">
        <v>12</v>
      </c>
      <c r="C2">
        <v>12</v>
      </c>
      <c r="D2">
        <v>3</v>
      </c>
      <c r="E2">
        <v>0</v>
      </c>
      <c r="F2">
        <v>5</v>
      </c>
      <c r="G2">
        <v>15</v>
      </c>
    </row>
    <row r="3" spans="1:7">
      <c r="A3" t="s">
        <v>90</v>
      </c>
      <c r="B3">
        <v>4</v>
      </c>
      <c r="C3">
        <v>1</v>
      </c>
      <c r="D3">
        <v>0</v>
      </c>
      <c r="E3">
        <v>0</v>
      </c>
      <c r="F3">
        <v>2</v>
      </c>
      <c r="G3">
        <v>0</v>
      </c>
    </row>
    <row r="4" spans="1:7">
      <c r="A4" t="s">
        <v>142</v>
      </c>
      <c r="B4">
        <v>1</v>
      </c>
      <c r="C4">
        <v>0</v>
      </c>
      <c r="D4">
        <v>0</v>
      </c>
      <c r="E4">
        <v>0</v>
      </c>
      <c r="F4">
        <v>6</v>
      </c>
      <c r="G4">
        <v>0</v>
      </c>
    </row>
    <row r="5" spans="1:7">
      <c r="A5" t="s">
        <v>1319</v>
      </c>
      <c r="B5">
        <v>3</v>
      </c>
      <c r="C5">
        <v>0</v>
      </c>
      <c r="D5">
        <v>0</v>
      </c>
      <c r="E5">
        <v>0</v>
      </c>
      <c r="F5">
        <v>3</v>
      </c>
      <c r="G5">
        <v>0</v>
      </c>
    </row>
    <row r="6" spans="1:7">
      <c r="A6" t="s">
        <v>1380</v>
      </c>
      <c r="B6">
        <v>0</v>
      </c>
      <c r="C6">
        <v>0</v>
      </c>
      <c r="D6">
        <v>0</v>
      </c>
      <c r="E6">
        <v>0</v>
      </c>
      <c r="F6">
        <v>2</v>
      </c>
      <c r="G6">
        <v>0</v>
      </c>
    </row>
    <row r="7" spans="1:7">
      <c r="A7" t="s">
        <v>1320</v>
      </c>
      <c r="B7">
        <v>2</v>
      </c>
      <c r="C7">
        <v>0</v>
      </c>
      <c r="D7">
        <v>0</v>
      </c>
      <c r="E7">
        <v>0</v>
      </c>
      <c r="F7">
        <v>0</v>
      </c>
      <c r="G7">
        <v>0</v>
      </c>
    </row>
    <row r="8" spans="1:7">
      <c r="A8" t="s">
        <v>114</v>
      </c>
      <c r="B8">
        <v>11</v>
      </c>
      <c r="C8">
        <v>1</v>
      </c>
      <c r="D8">
        <v>1</v>
      </c>
      <c r="E8">
        <v>0</v>
      </c>
      <c r="F8">
        <v>10</v>
      </c>
      <c r="G8">
        <v>0</v>
      </c>
    </row>
    <row r="9" spans="1:7">
      <c r="A9" t="s">
        <v>60</v>
      </c>
      <c r="B9">
        <v>2</v>
      </c>
      <c r="C9">
        <v>2</v>
      </c>
      <c r="D9">
        <v>2</v>
      </c>
      <c r="E9">
        <v>0</v>
      </c>
      <c r="F9">
        <v>0</v>
      </c>
      <c r="G9">
        <v>1</v>
      </c>
    </row>
    <row r="10" spans="1:7">
      <c r="A10" t="s">
        <v>1321</v>
      </c>
      <c r="B10">
        <v>2</v>
      </c>
      <c r="C10">
        <v>2</v>
      </c>
      <c r="D10">
        <v>1</v>
      </c>
      <c r="E10">
        <v>0</v>
      </c>
      <c r="F10">
        <v>1</v>
      </c>
      <c r="G10">
        <v>0</v>
      </c>
    </row>
    <row r="11" spans="1:7">
      <c r="A11" t="s">
        <v>966</v>
      </c>
      <c r="B11">
        <v>1</v>
      </c>
      <c r="C11">
        <v>1</v>
      </c>
      <c r="D11">
        <v>0</v>
      </c>
      <c r="E11">
        <v>0</v>
      </c>
      <c r="F11">
        <v>3</v>
      </c>
      <c r="G11">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05C8F-316F-4046-A284-28124FE5A655}">
  <dimension ref="A1:G5"/>
  <sheetViews>
    <sheetView workbookViewId="0">
      <selection activeCell="C5" sqref="C5:G5"/>
    </sheetView>
  </sheetViews>
  <sheetFormatPr defaultRowHeight="15.6"/>
  <cols>
    <col min="1" max="1" width="19.5" bestFit="1" customWidth="1"/>
    <col min="2" max="2" width="9.796875" customWidth="1"/>
    <col min="3" max="3" width="14.296875" customWidth="1"/>
    <col min="4" max="4" width="13" customWidth="1"/>
    <col min="5" max="5" width="20.796875" customWidth="1"/>
    <col min="6" max="6" width="10.3984375" customWidth="1"/>
  </cols>
  <sheetData>
    <row r="1" spans="1:7">
      <c r="A1" t="s">
        <v>1378</v>
      </c>
      <c r="B1" t="s">
        <v>409</v>
      </c>
      <c r="C1" t="s">
        <v>1384</v>
      </c>
      <c r="D1" t="s">
        <v>1345</v>
      </c>
      <c r="E1" t="s">
        <v>1347</v>
      </c>
      <c r="F1" t="s">
        <v>207</v>
      </c>
      <c r="G1" t="s">
        <v>1346</v>
      </c>
    </row>
    <row r="2" spans="1:7">
      <c r="A2" t="s">
        <v>1326</v>
      </c>
      <c r="B2">
        <v>0</v>
      </c>
      <c r="C2">
        <v>4</v>
      </c>
      <c r="D2">
        <v>0</v>
      </c>
      <c r="E2">
        <v>1</v>
      </c>
      <c r="F2">
        <v>0</v>
      </c>
      <c r="G2">
        <v>0</v>
      </c>
    </row>
    <row r="3" spans="1:7">
      <c r="A3" t="s">
        <v>868</v>
      </c>
      <c r="B3">
        <v>0</v>
      </c>
      <c r="C3">
        <v>1</v>
      </c>
      <c r="D3">
        <v>2</v>
      </c>
      <c r="E3">
        <v>0</v>
      </c>
      <c r="F3">
        <v>0</v>
      </c>
      <c r="G3">
        <v>0</v>
      </c>
    </row>
    <row r="4" spans="1:7">
      <c r="A4" t="s">
        <v>129</v>
      </c>
      <c r="B4">
        <v>2</v>
      </c>
      <c r="C4">
        <v>1</v>
      </c>
      <c r="D4">
        <v>0</v>
      </c>
      <c r="E4">
        <v>0</v>
      </c>
      <c r="F4">
        <v>1</v>
      </c>
      <c r="G4">
        <v>1</v>
      </c>
    </row>
    <row r="5" spans="1:7">
      <c r="A5" t="s">
        <v>1325</v>
      </c>
      <c r="B5">
        <v>2</v>
      </c>
      <c r="C5">
        <v>0</v>
      </c>
      <c r="D5">
        <v>0</v>
      </c>
      <c r="E5">
        <v>0</v>
      </c>
      <c r="F5">
        <v>0</v>
      </c>
      <c r="G5">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B23CA-A17F-4A62-9AC4-DA1175EB60E4}">
  <dimension ref="A1:E11"/>
  <sheetViews>
    <sheetView tabSelected="1" workbookViewId="0">
      <selection activeCell="B4" sqref="B4"/>
    </sheetView>
  </sheetViews>
  <sheetFormatPr defaultRowHeight="15.6"/>
  <cols>
    <col min="1" max="1" width="10.69921875" bestFit="1" customWidth="1"/>
    <col min="2" max="2" width="19.796875" bestFit="1" customWidth="1"/>
    <col min="3" max="3" width="8" bestFit="1" customWidth="1"/>
  </cols>
  <sheetData>
    <row r="1" spans="1:5">
      <c r="A1" t="s">
        <v>1414</v>
      </c>
      <c r="B1" t="s">
        <v>1416</v>
      </c>
      <c r="C1" t="s">
        <v>1415</v>
      </c>
      <c r="E1" s="37"/>
    </row>
    <row r="2" spans="1:5">
      <c r="A2" t="s">
        <v>1051</v>
      </c>
      <c r="B2" t="s">
        <v>47</v>
      </c>
      <c r="C2">
        <v>18</v>
      </c>
    </row>
    <row r="3" spans="1:5">
      <c r="A3" t="s">
        <v>1051</v>
      </c>
      <c r="B3" t="s">
        <v>1404</v>
      </c>
      <c r="C3">
        <v>18</v>
      </c>
    </row>
    <row r="4" spans="1:5">
      <c r="A4" t="s">
        <v>1051</v>
      </c>
      <c r="B4" t="s">
        <v>1418</v>
      </c>
      <c r="C4">
        <v>13</v>
      </c>
    </row>
    <row r="5" spans="1:5">
      <c r="A5" t="s">
        <v>1051</v>
      </c>
      <c r="B5" t="s">
        <v>1417</v>
      </c>
      <c r="C5">
        <v>8</v>
      </c>
    </row>
    <row r="6" spans="1:5">
      <c r="A6" t="s">
        <v>1051</v>
      </c>
      <c r="B6" t="s">
        <v>1407</v>
      </c>
      <c r="C6">
        <v>47</v>
      </c>
    </row>
    <row r="7" spans="1:5">
      <c r="A7" t="s">
        <v>1018</v>
      </c>
      <c r="B7" t="s">
        <v>47</v>
      </c>
      <c r="C7">
        <v>5</v>
      </c>
    </row>
    <row r="8" spans="1:5">
      <c r="A8" t="s">
        <v>1018</v>
      </c>
      <c r="B8" t="s">
        <v>1404</v>
      </c>
      <c r="C8">
        <v>1</v>
      </c>
    </row>
    <row r="9" spans="1:5">
      <c r="A9" t="s">
        <v>1018</v>
      </c>
      <c r="B9" t="s">
        <v>1418</v>
      </c>
      <c r="C9">
        <v>1</v>
      </c>
    </row>
    <row r="10" spans="1:5">
      <c r="A10" t="s">
        <v>1018</v>
      </c>
      <c r="B10" t="s">
        <v>1417</v>
      </c>
      <c r="C10">
        <v>4</v>
      </c>
    </row>
    <row r="11" spans="1:5">
      <c r="A11" t="s">
        <v>1018</v>
      </c>
      <c r="B11" t="s">
        <v>1407</v>
      </c>
      <c r="C11">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opLeftCell="AD1" zoomScale="40" zoomScaleNormal="40" workbookViewId="0">
      <selection activeCell="AF4" sqref="AF4"/>
    </sheetView>
  </sheetViews>
  <sheetFormatPr defaultColWidth="11.19921875" defaultRowHeight="15.6"/>
  <cols>
    <col min="27" max="27" width="22.19921875" customWidth="1"/>
    <col min="30" max="30" width="21.19921875" customWidth="1"/>
    <col min="32" max="32" width="8.69921875" customWidth="1"/>
    <col min="33" max="33" width="50.19921875" customWidth="1"/>
  </cols>
  <sheetData>
    <row r="1" spans="1:2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1378</v>
      </c>
      <c r="AZ1" t="s">
        <v>91</v>
      </c>
      <c r="BA1" t="s">
        <v>1383</v>
      </c>
      <c r="BB1" s="32" t="s">
        <v>1345</v>
      </c>
      <c r="BC1" s="32" t="s">
        <v>1347</v>
      </c>
      <c r="BD1" s="32" t="s">
        <v>1379</v>
      </c>
      <c r="BE1" s="32" t="s">
        <v>1346</v>
      </c>
      <c r="BH1" s="32" t="s">
        <v>1378</v>
      </c>
      <c r="BI1" s="32" t="s">
        <v>409</v>
      </c>
      <c r="BJ1" s="32" t="s">
        <v>1384</v>
      </c>
      <c r="BK1" s="32" t="s">
        <v>1345</v>
      </c>
      <c r="BL1" s="32" t="s">
        <v>1347</v>
      </c>
      <c r="BM1" s="32" t="s">
        <v>207</v>
      </c>
      <c r="BN1" s="32" t="s">
        <v>1346</v>
      </c>
      <c r="BO1" s="32" t="s">
        <v>1393</v>
      </c>
      <c r="BP1" t="s">
        <v>66</v>
      </c>
      <c r="BQ1" t="s">
        <v>1394</v>
      </c>
      <c r="BR1" t="s">
        <v>1395</v>
      </c>
      <c r="BS1" t="s">
        <v>1396</v>
      </c>
      <c r="BT1" t="s">
        <v>1397</v>
      </c>
      <c r="BU1" t="s">
        <v>1317</v>
      </c>
      <c r="BV1" t="s">
        <v>1398</v>
      </c>
      <c r="BX1" t="s">
        <v>1378</v>
      </c>
      <c r="BY1" t="s">
        <v>66</v>
      </c>
      <c r="BZ1" t="s">
        <v>1394</v>
      </c>
      <c r="CA1" t="s">
        <v>1395</v>
      </c>
      <c r="CB1" t="s">
        <v>1396</v>
      </c>
      <c r="CC1" t="s">
        <v>1397</v>
      </c>
      <c r="CD1" t="s">
        <v>1317</v>
      </c>
      <c r="CE1" t="s">
        <v>1398</v>
      </c>
      <c r="CG1" t="s">
        <v>1378</v>
      </c>
      <c r="CH1" t="s">
        <v>1399</v>
      </c>
      <c r="CI1" t="s">
        <v>1400</v>
      </c>
      <c r="CJ1" t="s">
        <v>1397</v>
      </c>
      <c r="CK1" t="s">
        <v>1401</v>
      </c>
      <c r="CL1" t="s">
        <v>1398</v>
      </c>
      <c r="CN1" t="s">
        <v>1355</v>
      </c>
      <c r="CU1" t="s">
        <v>1309</v>
      </c>
      <c r="CV1" t="s">
        <v>1402</v>
      </c>
      <c r="CW1" t="s">
        <v>1403</v>
      </c>
      <c r="CX1" t="s">
        <v>1287</v>
      </c>
      <c r="CY1" s="37" t="s">
        <v>1402</v>
      </c>
      <c r="CZ1" t="s">
        <v>1408</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1383</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1326</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74</v>
      </c>
      <c r="BQ2">
        <v>2</v>
      </c>
      <c r="BR2">
        <v>8</v>
      </c>
      <c r="BS2">
        <v>9</v>
      </c>
      <c r="BT2">
        <v>4</v>
      </c>
      <c r="BU2">
        <v>13</v>
      </c>
      <c r="BV2">
        <v>11</v>
      </c>
      <c r="BX2" t="s">
        <v>408</v>
      </c>
      <c r="BY2">
        <v>34</v>
      </c>
      <c r="BZ2">
        <v>2</v>
      </c>
      <c r="CA2">
        <v>5</v>
      </c>
      <c r="CB2">
        <v>6</v>
      </c>
      <c r="CC2">
        <v>1</v>
      </c>
      <c r="CD2">
        <v>6</v>
      </c>
      <c r="CE2">
        <v>4</v>
      </c>
      <c r="CG2" t="s">
        <v>1326</v>
      </c>
      <c r="CI2">
        <v>1</v>
      </c>
      <c r="CK2">
        <v>1</v>
      </c>
      <c r="CL2">
        <v>2</v>
      </c>
      <c r="CN2" t="s">
        <v>1306</v>
      </c>
      <c r="CO2">
        <v>0</v>
      </c>
      <c r="CP2">
        <v>0.5</v>
      </c>
      <c r="CQ2">
        <v>1</v>
      </c>
      <c r="CV2" t="s">
        <v>47</v>
      </c>
      <c r="CW2">
        <v>18</v>
      </c>
      <c r="CY2" s="37" t="s">
        <v>47</v>
      </c>
      <c r="CZ2">
        <v>5</v>
      </c>
      <c r="FQ2" t="s">
        <v>1265</v>
      </c>
      <c r="FR2" t="s">
        <v>1266</v>
      </c>
      <c r="FS2" t="s">
        <v>1267</v>
      </c>
      <c r="FT2" t="s">
        <v>1268</v>
      </c>
      <c r="FV2" t="s">
        <v>1306</v>
      </c>
      <c r="FW2" t="s">
        <v>408</v>
      </c>
      <c r="FX2" t="s">
        <v>1318</v>
      </c>
      <c r="FY2" t="s">
        <v>142</v>
      </c>
      <c r="FZ2" t="s">
        <v>1319</v>
      </c>
      <c r="GA2" t="s">
        <v>1320</v>
      </c>
      <c r="GB2" t="s">
        <v>114</v>
      </c>
      <c r="GC2" t="s">
        <v>60</v>
      </c>
      <c r="GD2" t="s">
        <v>1321</v>
      </c>
      <c r="GE2" t="s">
        <v>1322</v>
      </c>
      <c r="GF2" t="s">
        <v>292</v>
      </c>
      <c r="GG2" t="s">
        <v>395</v>
      </c>
      <c r="GH2" t="s">
        <v>454</v>
      </c>
      <c r="GI2" t="s">
        <v>207</v>
      </c>
      <c r="GJ2" t="s">
        <v>91</v>
      </c>
      <c r="GK2" t="s">
        <v>61</v>
      </c>
      <c r="GL2" t="s">
        <v>1350</v>
      </c>
      <c r="GM2" t="s">
        <v>1323</v>
      </c>
      <c r="GN2" t="s">
        <v>1324</v>
      </c>
      <c r="GO2" t="s">
        <v>1325</v>
      </c>
      <c r="GP2" t="s">
        <v>966</v>
      </c>
      <c r="GQ2" t="s">
        <v>1351</v>
      </c>
      <c r="GU2" t="s">
        <v>1352</v>
      </c>
      <c r="GV2" t="s">
        <v>1353</v>
      </c>
      <c r="GW2" t="s">
        <v>1354</v>
      </c>
      <c r="GZ2" t="s">
        <v>1306</v>
      </c>
      <c r="HA2" t="s">
        <v>46</v>
      </c>
      <c r="HB2" t="s">
        <v>61</v>
      </c>
      <c r="HC2" t="s">
        <v>91</v>
      </c>
      <c r="HD2" t="s">
        <v>1340</v>
      </c>
      <c r="HE2" t="s">
        <v>1341</v>
      </c>
      <c r="HF2" t="s">
        <v>1322</v>
      </c>
      <c r="HG2" t="s">
        <v>60</v>
      </c>
      <c r="HH2" t="s">
        <v>1342</v>
      </c>
      <c r="HI2" t="s">
        <v>1343</v>
      </c>
      <c r="HJ2" t="s">
        <v>1344</v>
      </c>
      <c r="HK2" t="s">
        <v>1345</v>
      </c>
      <c r="HL2" t="s">
        <v>1346</v>
      </c>
      <c r="HM2" t="s">
        <v>1347</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1371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1381</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O3" s="33" t="s">
        <v>1287</v>
      </c>
      <c r="BP3" t="s">
        <v>1399</v>
      </c>
      <c r="BQ3" t="s">
        <v>1400</v>
      </c>
      <c r="BR3" t="s">
        <v>1397</v>
      </c>
      <c r="BS3" t="s">
        <v>1401</v>
      </c>
      <c r="BT3" t="s">
        <v>1398</v>
      </c>
      <c r="BX3" t="s">
        <v>90</v>
      </c>
      <c r="BY3">
        <v>5</v>
      </c>
      <c r="BZ3">
        <v>1</v>
      </c>
      <c r="CG3" t="s">
        <v>1381</v>
      </c>
      <c r="CN3">
        <v>2013</v>
      </c>
      <c r="CO3" cm="1">
        <f t="array" ref="CO3">SUMPRODUCT((Y$2:Y$1000="PS")*(F$2:F$1000=$CN3)*(AH$2:AH$1000=0))</f>
        <v>4</v>
      </c>
      <c r="CP3" cm="1">
        <f t="array" ref="CP3">SUMPRODUCT((Y$2:Y$1000="PS")*(F$2:F$1000=$CN3)*(AH$2:AH$1000=0.5))</f>
        <v>1</v>
      </c>
      <c r="CQ3" cm="1">
        <f t="array" ref="CQ3">SUMPRODUCT((Y$2:Y$1000="PS")*(F$2:F$1000=$CN3)*(AH$2:AH$1000=1))</f>
        <v>0</v>
      </c>
      <c r="CS3" s="38"/>
      <c r="CT3" s="38"/>
      <c r="CV3" t="s">
        <v>1404</v>
      </c>
      <c r="CW3">
        <v>18</v>
      </c>
      <c r="CY3" s="37" t="s">
        <v>1404</v>
      </c>
      <c r="CZ3" s="35">
        <v>1</v>
      </c>
      <c r="DF3" s="34"/>
      <c r="DH3" s="34"/>
      <c r="DI3" s="34"/>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1328</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P4">
        <v>3</v>
      </c>
      <c r="BQ4">
        <v>4</v>
      </c>
      <c r="BR4">
        <v>2</v>
      </c>
      <c r="BS4">
        <v>8</v>
      </c>
      <c r="BT4">
        <v>3</v>
      </c>
      <c r="BX4" t="s">
        <v>142</v>
      </c>
      <c r="BY4">
        <v>8</v>
      </c>
      <c r="CB4">
        <v>1</v>
      </c>
      <c r="CC4">
        <v>3</v>
      </c>
      <c r="CE4">
        <v>1</v>
      </c>
      <c r="CG4" t="s">
        <v>1328</v>
      </c>
      <c r="CN4">
        <v>2014</v>
      </c>
      <c r="CO4" cm="1">
        <f t="array" ref="CO4">SUMPRODUCT((Y$2:Y$1000="PS")*(F$2:F$1000=$CN4)*(AH$2:AH$1000=0))</f>
        <v>4</v>
      </c>
      <c r="CP4" cm="1">
        <f t="array" ref="CP4">SUMPRODUCT((Y$2:Y$1000="PS")*(F$2:F$1000=$CN4)*(AH$2:AH$1000=0.5))</f>
        <v>3</v>
      </c>
      <c r="CQ4" cm="1">
        <f t="array" ref="CQ4">SUMPRODUCT((Y$2:Y$1000="PS")*(F$2:F$1000=$CN4)*(AH$2:AH$1000=1))</f>
        <v>0</v>
      </c>
      <c r="CS4" s="38"/>
      <c r="CT4" s="38"/>
      <c r="CV4" t="s">
        <v>1405</v>
      </c>
      <c r="CW4">
        <v>13</v>
      </c>
      <c r="CY4" s="37" t="s">
        <v>1405</v>
      </c>
      <c r="CZ4">
        <v>1</v>
      </c>
      <c r="DH4" s="34"/>
      <c r="DI4" s="34"/>
      <c r="DS4" s="34"/>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1319</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1382</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1319</v>
      </c>
      <c r="BY5">
        <v>6</v>
      </c>
      <c r="CD5">
        <v>3</v>
      </c>
      <c r="CE5">
        <v>1</v>
      </c>
      <c r="CG5" t="s">
        <v>1382</v>
      </c>
      <c r="CN5">
        <v>2015</v>
      </c>
      <c r="CO5" cm="1">
        <f t="array" ref="CO5">SUMPRODUCT((Y$2:Y$1000="PS")*(F$2:F$1000=$CN5)*(AH$2:AH$1000=0))</f>
        <v>3</v>
      </c>
      <c r="CP5" cm="1">
        <f t="array" ref="CP5">SUMPRODUCT((Y$2:Y$1000="PS")*(F$2:F$1000=$CN5)*(AH$2:AH$1000=0.5))</f>
        <v>5</v>
      </c>
      <c r="CQ5" cm="1">
        <f t="array" ref="CQ5">SUMPRODUCT((Y$2:Y$1000="PS")*(F$2:F$1000=$CN5)*(AH$2:AH$1000=1))</f>
        <v>0</v>
      </c>
      <c r="CS5" s="38"/>
      <c r="CT5" s="38"/>
      <c r="CV5" t="s">
        <v>1406</v>
      </c>
      <c r="CW5">
        <v>8</v>
      </c>
      <c r="CY5" s="37" t="s">
        <v>1406</v>
      </c>
      <c r="CZ5" s="35">
        <v>4</v>
      </c>
      <c r="DF5" s="34"/>
      <c r="DH5" s="34"/>
      <c r="DI5" s="34"/>
      <c r="DT5" s="34"/>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1380</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1380</v>
      </c>
      <c r="BY6">
        <v>2</v>
      </c>
      <c r="CD6">
        <v>1</v>
      </c>
      <c r="CE6">
        <v>1</v>
      </c>
      <c r="CG6" t="s">
        <v>868</v>
      </c>
      <c r="CH6">
        <v>2</v>
      </c>
      <c r="CI6">
        <v>2</v>
      </c>
      <c r="CJ6">
        <v>2</v>
      </c>
      <c r="CK6">
        <v>3</v>
      </c>
      <c r="CN6">
        <v>2016</v>
      </c>
      <c r="CO6" cm="1">
        <f t="array" ref="CO6">SUMPRODUCT((Y$2:Y$1000="PS")*(F$2:F$1000=$CN6)*(AH$2:AH$1000=0))</f>
        <v>4</v>
      </c>
      <c r="CP6" cm="1">
        <f t="array" ref="CP6">SUMPRODUCT((Y$2:Y$1000="PS")*(F$2:F$1000=$CN6)*(AH$2:AH$1000=0.5))</f>
        <v>4</v>
      </c>
      <c r="CQ6" cm="1">
        <f t="array" ref="CQ6">SUMPRODUCT((Y$2:Y$1000="PS")*(F$2:F$1000=$CN6)*(AH$2:AH$1000=1))</f>
        <v>1</v>
      </c>
      <c r="CS6" s="38"/>
      <c r="CT6" s="38"/>
      <c r="CV6" t="s">
        <v>1407</v>
      </c>
      <c r="CW6">
        <v>47</v>
      </c>
      <c r="CY6" s="37" t="s">
        <v>1407</v>
      </c>
      <c r="CZ6" s="35">
        <v>8</v>
      </c>
      <c r="DF6" s="34"/>
      <c r="DH6" s="34"/>
      <c r="DI6" s="34"/>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1372</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1320</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1330</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1320</v>
      </c>
      <c r="BY7">
        <v>2</v>
      </c>
      <c r="CD7">
        <v>2</v>
      </c>
      <c r="CE7">
        <v>1</v>
      </c>
      <c r="CG7" t="s">
        <v>1330</v>
      </c>
      <c r="CN7">
        <v>2017</v>
      </c>
      <c r="CO7" cm="1">
        <f t="array" ref="CO7">SUMPRODUCT((Y$2:Y$1000="PS")*(F$2:F$1000=$CN7)*(AH$2:AH$1000=0))</f>
        <v>6</v>
      </c>
      <c r="CP7" cm="1">
        <f t="array" ref="CP7">SUMPRODUCT((Y$2:Y$1000="PS")*(F$2:F$1000=$CN7)*(AH$2:AH$1000=0.5))</f>
        <v>0</v>
      </c>
      <c r="CQ7" cm="1">
        <f t="array" ref="CQ7">SUMPRODUCT((Y$2:Y$1000="PS")*(F$2:F$1000=$CN7)*(AH$2:AH$1000=1))</f>
        <v>1</v>
      </c>
      <c r="CS7" s="38"/>
      <c r="CT7" s="38"/>
      <c r="CZ7" s="34"/>
      <c r="DF7" s="34"/>
      <c r="DH7" s="34"/>
      <c r="DI7" s="34"/>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1391</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1331</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15</v>
      </c>
      <c r="BZ8">
        <v>1</v>
      </c>
      <c r="CA8">
        <v>2</v>
      </c>
      <c r="CE8">
        <v>3</v>
      </c>
      <c r="CG8" t="s">
        <v>1331</v>
      </c>
      <c r="CN8">
        <v>2018</v>
      </c>
      <c r="CO8" cm="1">
        <f t="array" ref="CO8">SUMPRODUCT((Y$2:Y$1000="PS")*(F$2:F$1000=$CN8)*(AH$2:AH$1000=0))</f>
        <v>7</v>
      </c>
      <c r="CP8" cm="1">
        <f t="array" ref="CP8">SUMPRODUCT((Y$2:Y$1000="PS")*(F$2:F$1000=$CN8)*(AH$2:AH$1000=0.5))</f>
        <v>4</v>
      </c>
      <c r="CQ8" cm="1">
        <f t="array" ref="CQ8">SUMPRODUCT((Y$2:Y$1000="PS")*(F$2:F$1000=$CN8)*(AH$2:AH$1000=1))</f>
        <v>2</v>
      </c>
      <c r="CS8" s="38"/>
      <c r="CT8" s="38"/>
      <c r="CZ8" s="34"/>
      <c r="DF8" s="34"/>
      <c r="DH8" s="34"/>
      <c r="DI8" s="34"/>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1373</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1332</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6</v>
      </c>
      <c r="CD9">
        <v>1</v>
      </c>
      <c r="CE9">
        <v>1</v>
      </c>
      <c r="CG9" t="s">
        <v>1332</v>
      </c>
      <c r="CN9">
        <v>2019</v>
      </c>
      <c r="CO9" cm="1">
        <f t="array" ref="CO9">SUMPRODUCT((Y$2:Y$1000="PS")*(F$2:F$1000=$CN9)*(AH$2:AH$1000=0))</f>
        <v>8</v>
      </c>
      <c r="CP9" cm="1">
        <f t="array" ref="CP9">SUMPRODUCT((Y$2:Y$1000="PS")*(F$2:F$1000=$CN9)*(AH$2:AH$1000=0.5))</f>
        <v>4</v>
      </c>
      <c r="CQ9" cm="1">
        <f t="array" ref="CQ9">SUMPRODUCT((Y$2:Y$1000="PS")*(F$2:F$1000=$CN9)*(AH$2:AH$1000=1))</f>
        <v>1</v>
      </c>
      <c r="CZ9" s="34"/>
      <c r="DF9" s="34"/>
      <c r="DH9" s="34"/>
      <c r="DI9" s="34"/>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1321</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1321</v>
      </c>
      <c r="BY10">
        <v>4</v>
      </c>
      <c r="BZ10">
        <v>1</v>
      </c>
      <c r="CA10">
        <v>1</v>
      </c>
      <c r="CB10">
        <v>2</v>
      </c>
      <c r="CC10">
        <v>1</v>
      </c>
      <c r="CD10">
        <v>2</v>
      </c>
      <c r="CE10">
        <v>1</v>
      </c>
      <c r="CG10" t="s">
        <v>129</v>
      </c>
      <c r="CH10">
        <v>1</v>
      </c>
      <c r="CI10">
        <v>1</v>
      </c>
      <c r="CK10">
        <v>1</v>
      </c>
      <c r="CL10">
        <v>1</v>
      </c>
      <c r="CN10">
        <v>2020</v>
      </c>
      <c r="CO10" cm="1">
        <f t="array" ref="CO10">SUMPRODUCT((Y$2:Y$1000="PS")*(F$2:F$1000=$CN10)*(AH$2:AH$1000=0))</f>
        <v>4</v>
      </c>
      <c r="CP10" cm="1">
        <f t="array" ref="CP10">SUMPRODUCT((Y$2:Y$1000="PS")*(F$2:F$1000=$CN10)*(AH$2:AH$1000=0.5))</f>
        <v>0</v>
      </c>
      <c r="CQ10" cm="1">
        <f t="array" ref="CQ10">SUMPRODUCT((Y$2:Y$1000="PS")*(F$2:F$1000=$CN10)*(AH$2:AH$1000=1))</f>
        <v>3</v>
      </c>
      <c r="CZ10" s="34"/>
      <c r="DH10" s="34"/>
      <c r="DI10" s="34"/>
      <c r="DT10" s="34"/>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1356</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1334</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CG11" t="s">
        <v>1334</v>
      </c>
      <c r="CN11">
        <v>2021</v>
      </c>
      <c r="CO11" cm="1">
        <f t="array" ref="CO11">SUMPRODUCT((Y$2:Y$1000="PS")*(F$2:F$1000=$CN11)*(AH$2:AH$1000=0))</f>
        <v>2</v>
      </c>
      <c r="CP11" cm="1">
        <f t="array" ref="CP11">SUMPRODUCT((Y$2:Y$1000="PS")*(F$2:F$1000=$CN11)*(AH$2:AH$1000=0.5))</f>
        <v>2</v>
      </c>
      <c r="CQ11" cm="1">
        <f t="array" ref="CQ11">SUMPRODUCT((Y$2:Y$1000="PS")*(F$2:F$1000=$CN11)*(AH$2:AH$1000=1))</f>
        <v>3</v>
      </c>
      <c r="CZ11" s="34"/>
      <c r="DH11" s="34"/>
      <c r="DI11" s="34"/>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1366</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1335</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1335</v>
      </c>
      <c r="CN12">
        <v>2022</v>
      </c>
      <c r="CO12" cm="1">
        <f t="array" ref="CO12">SUMPRODUCT((Y$2:Y$1000="PS")*(F$2:F$1000=$CN12)*(AH$2:AH$1000=0))</f>
        <v>6</v>
      </c>
      <c r="CP12" cm="1">
        <f t="array" ref="CP12">SUMPRODUCT((Y$2:Y$1000="PS")*(F$2:F$1000=$CN12)*(AH$2:AH$1000=0.5))</f>
        <v>6</v>
      </c>
      <c r="CQ12" cm="1">
        <f t="array" ref="CQ12">SUMPRODUCT((Y$2:Y$1000="PS")*(F$2:F$1000=$CN12)*(AH$2:AH$1000=1))</f>
        <v>4</v>
      </c>
      <c r="CZ12" s="34"/>
      <c r="DH12" s="34"/>
      <c r="DI12" s="34"/>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1368</v>
      </c>
      <c r="AB13" s="2" t="s">
        <v>1383</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1325</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1325</v>
      </c>
      <c r="CK13">
        <v>2</v>
      </c>
      <c r="CN13">
        <v>2023</v>
      </c>
      <c r="CO13" cm="1">
        <f t="array" ref="CO13">SUMPRODUCT((Y$2:Y$1000="PS")*(F$2:F$1000=$CN13)*(AH$2:AH$1000=0))</f>
        <v>3</v>
      </c>
      <c r="CP13" cm="1">
        <f t="array" ref="CP13">SUMPRODUCT((Y$2:Y$1000="PS")*(F$2:F$1000=$CN13)*(AH$2:AH$1000=0.5))</f>
        <v>2</v>
      </c>
      <c r="CQ13" cm="1">
        <f t="array" ref="CQ13">SUMPRODUCT((Y$2:Y$1000="PS")*(F$2:F$1000=$CN13)*(AH$2:AH$1000=1))</f>
        <v>4</v>
      </c>
      <c r="CZ13" s="34"/>
      <c r="DH13" s="34"/>
      <c r="DI13" s="34"/>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CN14">
        <v>2024</v>
      </c>
      <c r="CO14" cm="1">
        <f t="array" ref="CO14">SUMPRODUCT((Y$2:Y$1000="PS")*(F$2:F$1000=$CN14)*(AH$2:AH$1000=0))</f>
        <v>2</v>
      </c>
      <c r="CP14" cm="1">
        <f t="array" ref="CP14">SUMPRODUCT((Y$2:Y$1000="PS")*(F$2:F$1000=$CN14)*(AH$2:AH$1000=0.5))</f>
        <v>2</v>
      </c>
      <c r="CQ14" cm="1">
        <f t="array" ref="CQ14">SUMPRODUCT((Y$2:Y$1000="PS")*(F$2:F$1000=$CN14)*(AH$2:AH$1000=1))</f>
        <v>3</v>
      </c>
      <c r="CZ14" s="34"/>
      <c r="DH14" s="34"/>
      <c r="DI14" s="34"/>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N15">
        <v>2025</v>
      </c>
      <c r="CO15" cm="1">
        <f t="array" ref="CO15">SUMPRODUCT((Y$2:Y$1000="PS")*(F$2:F$1000=$CN15)*(AH$2:AH$1000=0))</f>
        <v>0</v>
      </c>
      <c r="CP15" cm="1">
        <f t="array" ref="CP15">SUMPRODUCT((Y$2:Y$1000="PS")*(F$2:F$1000=$CN15)*(AH$2:AH$1000=0.5))</f>
        <v>1</v>
      </c>
      <c r="CQ15" cm="1">
        <f t="array" ref="CQ15">SUMPRODUCT((Y$2:Y$1000="PS")*(F$2:F$1000=$CN15)*(AH$2:AH$1000=1))</f>
        <v>0</v>
      </c>
      <c r="CZ15" s="34"/>
      <c r="DH15" s="34"/>
      <c r="DI15" s="34"/>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1383</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N16" t="s">
        <v>1355</v>
      </c>
      <c r="CO16">
        <f>SUM(CO3:CO15)</f>
        <v>53</v>
      </c>
      <c r="CP16">
        <f>SUM(CP3:CP15)</f>
        <v>34</v>
      </c>
      <c r="CQ16">
        <f>SUM(CQ3:CQ15)</f>
        <v>22</v>
      </c>
      <c r="CZ16" s="34"/>
      <c r="EQ16">
        <f>SUM(EN16:EP16)</f>
        <v>0</v>
      </c>
      <c r="EW16">
        <f>SUM(CO16:CQ16)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1357</v>
      </c>
      <c r="AB17" s="2" t="s">
        <v>91</v>
      </c>
      <c r="AC17" s="2"/>
      <c r="AD17" s="2" t="s">
        <v>245</v>
      </c>
      <c r="AE17" s="2" t="s">
        <v>246</v>
      </c>
      <c r="AF17" s="2" t="s">
        <v>247</v>
      </c>
      <c r="AG17" s="2" t="s">
        <v>248</v>
      </c>
      <c r="AH17" s="2">
        <v>1</v>
      </c>
      <c r="AK17">
        <f t="shared" si="6"/>
        <v>1</v>
      </c>
      <c r="AL17">
        <f t="shared" si="0"/>
        <v>0</v>
      </c>
      <c r="AM17">
        <f t="shared" si="1"/>
        <v>0</v>
      </c>
      <c r="AN17">
        <f t="shared" si="2"/>
        <v>1</v>
      </c>
      <c r="CZ17" s="34"/>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1358</v>
      </c>
      <c r="AB18" s="2" t="s">
        <v>207</v>
      </c>
      <c r="AC18" s="2" t="s">
        <v>258</v>
      </c>
      <c r="AD18" s="2" t="s">
        <v>259</v>
      </c>
      <c r="AE18" s="2" t="s">
        <v>260</v>
      </c>
      <c r="AF18" s="2" t="s">
        <v>65</v>
      </c>
      <c r="AG18" s="2" t="s">
        <v>66</v>
      </c>
      <c r="AH18" s="2">
        <v>0.5</v>
      </c>
      <c r="AK18">
        <f t="shared" si="6"/>
        <v>1</v>
      </c>
      <c r="AL18">
        <f t="shared" si="0"/>
        <v>0</v>
      </c>
      <c r="AM18">
        <f t="shared" si="1"/>
        <v>0</v>
      </c>
      <c r="AN18">
        <f t="shared" si="2"/>
        <v>1</v>
      </c>
      <c r="CZ18" s="34"/>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Z19" s="34"/>
      <c r="FQ19" t="s">
        <v>1307</v>
      </c>
      <c r="FR19" s="35" cm="1">
        <f t="array" ref="FR19">SUMPRODUCT((Y$2:Y$1000="PS")*ISNUMBER(SEARCH(LOWER(FQ19),LOWER(AA$2:AA$1000)))*ISNUMBER(SEARCH("prioritization",LOWER(Z$2:Z$1000))))</f>
        <v>0</v>
      </c>
      <c r="GZ19" t="s">
        <v>1306</v>
      </c>
      <c r="HA19" t="s">
        <v>46</v>
      </c>
      <c r="HB19" t="s">
        <v>61</v>
      </c>
      <c r="HC19" t="s">
        <v>91</v>
      </c>
      <c r="HD19" t="s">
        <v>207</v>
      </c>
      <c r="HE19" t="s">
        <v>1341</v>
      </c>
      <c r="HF19" t="s">
        <v>1322</v>
      </c>
      <c r="HG19" t="s">
        <v>60</v>
      </c>
      <c r="HH19" t="s">
        <v>1342</v>
      </c>
      <c r="HI19" t="s">
        <v>1343</v>
      </c>
      <c r="HJ19" t="s">
        <v>1348</v>
      </c>
      <c r="HK19" t="s">
        <v>1345</v>
      </c>
      <c r="HL19" t="s">
        <v>1349</v>
      </c>
      <c r="HM19" t="s">
        <v>1347</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Z20" s="34"/>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1359</v>
      </c>
      <c r="AB21" s="2" t="s">
        <v>91</v>
      </c>
      <c r="AC21" s="2" t="s">
        <v>258</v>
      </c>
      <c r="AD21" s="2" t="s">
        <v>293</v>
      </c>
      <c r="AE21" s="2" t="s">
        <v>294</v>
      </c>
      <c r="AF21" s="2"/>
      <c r="AG21" s="2" t="s">
        <v>295</v>
      </c>
      <c r="AH21" s="2">
        <v>0.5</v>
      </c>
      <c r="AK21">
        <f t="shared" si="6"/>
        <v>1</v>
      </c>
      <c r="AL21">
        <f t="shared" si="0"/>
        <v>0</v>
      </c>
      <c r="AM21">
        <f t="shared" si="1"/>
        <v>0</v>
      </c>
      <c r="AN21">
        <f t="shared" si="2"/>
        <v>1</v>
      </c>
      <c r="CZ21" s="34"/>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1359</v>
      </c>
      <c r="AB23" s="2" t="s">
        <v>91</v>
      </c>
      <c r="AC23" s="2" t="s">
        <v>62</v>
      </c>
      <c r="AD23" s="2" t="s">
        <v>316</v>
      </c>
      <c r="AE23" s="2" t="s">
        <v>317</v>
      </c>
      <c r="AF23" s="2" t="s">
        <v>318</v>
      </c>
      <c r="AG23" s="3" t="s">
        <v>319</v>
      </c>
      <c r="AH23" s="2">
        <v>0.5</v>
      </c>
      <c r="AK23">
        <f t="shared" si="6"/>
        <v>1</v>
      </c>
      <c r="AL23">
        <f t="shared" si="0"/>
        <v>0</v>
      </c>
      <c r="AM23">
        <f t="shared" si="1"/>
        <v>0</v>
      </c>
      <c r="AN23">
        <f t="shared" si="2"/>
        <v>1</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1385</v>
      </c>
      <c r="AC26" s="2" t="s">
        <v>357</v>
      </c>
      <c r="AD26" s="2" t="s">
        <v>358</v>
      </c>
      <c r="AE26" s="2" t="s">
        <v>359</v>
      </c>
      <c r="AF26" s="2" t="s">
        <v>360</v>
      </c>
      <c r="AG26" s="2" t="s">
        <v>361</v>
      </c>
      <c r="AH26" s="2">
        <v>0.5</v>
      </c>
      <c r="AK26">
        <f t="shared" si="6"/>
        <v>1</v>
      </c>
      <c r="AL26">
        <f t="shared" si="0"/>
        <v>0</v>
      </c>
      <c r="AM26">
        <f t="shared" si="1"/>
        <v>0</v>
      </c>
      <c r="AN26">
        <f t="shared" si="2"/>
        <v>1</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1360</v>
      </c>
      <c r="AB29" s="2" t="s">
        <v>1371</v>
      </c>
      <c r="AC29" s="2" t="s">
        <v>384</v>
      </c>
      <c r="AD29" s="2" t="s">
        <v>396</v>
      </c>
      <c r="AE29" s="2" t="s">
        <v>397</v>
      </c>
      <c r="AF29" s="2" t="s">
        <v>184</v>
      </c>
      <c r="AG29" s="2" t="s">
        <v>398</v>
      </c>
      <c r="AH29" s="2">
        <v>0.5</v>
      </c>
      <c r="AK29">
        <f t="shared" si="6"/>
        <v>1</v>
      </c>
      <c r="AL29">
        <f t="shared" si="0"/>
        <v>0</v>
      </c>
      <c r="AM29">
        <f t="shared" si="1"/>
        <v>0</v>
      </c>
      <c r="AN29">
        <f t="shared" si="2"/>
        <v>1</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Q33">
        <f>SUM(EN33:EP33)</f>
        <v>0</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1383</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15.2">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1367</v>
      </c>
      <c r="AB36" s="7" t="s">
        <v>1371</v>
      </c>
      <c r="AC36" s="8"/>
      <c r="AD36" s="6" t="s">
        <v>473</v>
      </c>
      <c r="AE36" s="6" t="s">
        <v>474</v>
      </c>
      <c r="AF36" s="7" t="s">
        <v>475</v>
      </c>
      <c r="AG36" s="7" t="s">
        <v>476</v>
      </c>
      <c r="AH36" s="7">
        <v>0.5</v>
      </c>
      <c r="AK36">
        <f t="shared" si="6"/>
        <v>1</v>
      </c>
      <c r="AL36">
        <f t="shared" si="0"/>
        <v>0</v>
      </c>
      <c r="AM36">
        <f t="shared" si="1"/>
        <v>1</v>
      </c>
      <c r="AN36">
        <f t="shared" si="2"/>
        <v>0</v>
      </c>
      <c r="FQ36" t="s">
        <v>1298</v>
      </c>
      <c r="FR36" s="35" cm="1">
        <f t="array" ref="FR36">SUMPRODUCT((Y$2:Y$1000="PS")*ISNUMBER(SEARCH(LOWER(FQ36),LOWER(AA$2:AA$1000)))*ISNUMBER(SEARCH("selection",LOWER(Z$2:Z$1000))))</f>
        <v>0</v>
      </c>
      <c r="FV36" t="s">
        <v>1306</v>
      </c>
      <c r="FW36" t="s">
        <v>1326</v>
      </c>
      <c r="FX36" t="s">
        <v>1327</v>
      </c>
      <c r="FY36" t="s">
        <v>1328</v>
      </c>
      <c r="FZ36" t="s">
        <v>1329</v>
      </c>
      <c r="GA36" t="s">
        <v>868</v>
      </c>
      <c r="GB36" t="s">
        <v>1330</v>
      </c>
      <c r="GC36" t="s">
        <v>1331</v>
      </c>
      <c r="GD36" t="s">
        <v>1332</v>
      </c>
      <c r="GE36" t="s">
        <v>1333</v>
      </c>
      <c r="GF36" t="s">
        <v>1334</v>
      </c>
      <c r="GG36" t="s">
        <v>1335</v>
      </c>
      <c r="GH36" t="s">
        <v>1325</v>
      </c>
      <c r="GI36" t="s">
        <v>1336</v>
      </c>
      <c r="GJ36" t="s">
        <v>1337</v>
      </c>
      <c r="GK36" t="s">
        <v>1338</v>
      </c>
      <c r="GL36" t="s">
        <v>408</v>
      </c>
      <c r="GM36" t="s">
        <v>454</v>
      </c>
      <c r="GN36" t="s">
        <v>60</v>
      </c>
      <c r="GO36" t="s">
        <v>1339</v>
      </c>
      <c r="GP36" t="s">
        <v>1321</v>
      </c>
      <c r="GQ36" t="s">
        <v>1322</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00.8">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15.2">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00.8">
      <c r="C39" t="s">
        <v>495</v>
      </c>
      <c r="D39" t="s">
        <v>496</v>
      </c>
      <c r="E39" t="s">
        <v>497</v>
      </c>
      <c r="F39">
        <v>2016</v>
      </c>
      <c r="J39" t="s">
        <v>498</v>
      </c>
      <c r="Y39" t="s">
        <v>44</v>
      </c>
      <c r="Z39" s="11" t="s">
        <v>499</v>
      </c>
      <c r="AA39" s="12" t="s">
        <v>1367</v>
      </c>
      <c r="AB39" s="12" t="s">
        <v>1371</v>
      </c>
      <c r="AC39" s="12"/>
      <c r="AD39" s="12" t="s">
        <v>500</v>
      </c>
      <c r="AE39" s="11" t="s">
        <v>501</v>
      </c>
      <c r="AF39" s="12" t="s">
        <v>502</v>
      </c>
      <c r="AG39" s="12" t="s">
        <v>503</v>
      </c>
      <c r="AH39" s="12">
        <v>0</v>
      </c>
      <c r="AK39">
        <f t="shared" si="6"/>
        <v>0</v>
      </c>
      <c r="AL39">
        <f t="shared" si="0"/>
        <v>0</v>
      </c>
      <c r="AM39">
        <f t="shared" si="1"/>
        <v>0</v>
      </c>
      <c r="AN39">
        <f t="shared" si="2"/>
        <v>0</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44">
      <c r="C40" t="s">
        <v>504</v>
      </c>
      <c r="D40" t="s">
        <v>505</v>
      </c>
      <c r="E40" t="s">
        <v>506</v>
      </c>
      <c r="F40">
        <v>2018</v>
      </c>
      <c r="J40" t="s">
        <v>507</v>
      </c>
      <c r="Y40" t="s">
        <v>58</v>
      </c>
      <c r="Z40" s="13" t="s">
        <v>1390</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15.2">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00.8">
      <c r="C42" t="s">
        <v>521</v>
      </c>
      <c r="D42" t="s">
        <v>522</v>
      </c>
      <c r="E42" t="s">
        <v>523</v>
      </c>
      <c r="F42">
        <v>2024</v>
      </c>
      <c r="J42" t="s">
        <v>524</v>
      </c>
      <c r="Y42" t="s">
        <v>58</v>
      </c>
      <c r="Z42" s="6" t="s">
        <v>525</v>
      </c>
      <c r="AA42" s="7" t="s">
        <v>526</v>
      </c>
      <c r="AB42" s="7" t="s">
        <v>1383</v>
      </c>
      <c r="AC42" s="6" t="s">
        <v>384</v>
      </c>
      <c r="AD42" s="7" t="s">
        <v>527</v>
      </c>
      <c r="AE42" s="6" t="s">
        <v>528</v>
      </c>
      <c r="AF42" s="7" t="s">
        <v>529</v>
      </c>
      <c r="AG42" s="7" t="s">
        <v>530</v>
      </c>
      <c r="AH42" s="7">
        <v>1</v>
      </c>
      <c r="AK42">
        <f t="shared" si="6"/>
        <v>1</v>
      </c>
      <c r="AL42">
        <f t="shared" si="0"/>
        <v>1</v>
      </c>
      <c r="AM42">
        <f t="shared" si="1"/>
        <v>0</v>
      </c>
      <c r="AN42">
        <f t="shared" si="2"/>
        <v>0</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57.6">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00.8">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58.4">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57.6">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57.6">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29.6">
      <c r="C48" t="s">
        <v>565</v>
      </c>
      <c r="D48" t="s">
        <v>566</v>
      </c>
      <c r="E48" t="s">
        <v>567</v>
      </c>
      <c r="F48">
        <v>2024</v>
      </c>
      <c r="J48" t="s">
        <v>568</v>
      </c>
      <c r="Y48" t="s">
        <v>58</v>
      </c>
      <c r="Z48" s="6" t="s">
        <v>569</v>
      </c>
      <c r="AA48" s="7" t="s">
        <v>408</v>
      </c>
      <c r="AB48" s="7" t="s">
        <v>1383</v>
      </c>
      <c r="AC48" s="7"/>
      <c r="AD48" s="7" t="s">
        <v>570</v>
      </c>
      <c r="AE48" s="6" t="s">
        <v>571</v>
      </c>
      <c r="AF48" s="7" t="s">
        <v>572</v>
      </c>
      <c r="AG48" s="7" t="s">
        <v>573</v>
      </c>
      <c r="AH48" s="6">
        <v>0.5</v>
      </c>
      <c r="AK48">
        <f t="shared" si="6"/>
        <v>1</v>
      </c>
      <c r="AL48">
        <f t="shared" si="0"/>
        <v>0</v>
      </c>
      <c r="AM48">
        <f t="shared" si="1"/>
        <v>0</v>
      </c>
      <c r="AN48">
        <f t="shared" si="2"/>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29.6">
      <c r="C49" t="s">
        <v>574</v>
      </c>
      <c r="D49" t="s">
        <v>575</v>
      </c>
      <c r="E49" t="s">
        <v>576</v>
      </c>
      <c r="F49">
        <v>2021</v>
      </c>
      <c r="J49" t="s">
        <v>577</v>
      </c>
      <c r="Y49" t="s">
        <v>58</v>
      </c>
      <c r="Z49" s="6" t="s">
        <v>560</v>
      </c>
      <c r="AA49" s="7" t="s">
        <v>578</v>
      </c>
      <c r="AB49" s="7" t="s">
        <v>1383</v>
      </c>
      <c r="AC49" s="7"/>
      <c r="AD49" s="6" t="s">
        <v>579</v>
      </c>
      <c r="AE49" s="6" t="s">
        <v>580</v>
      </c>
      <c r="AF49" s="7" t="s">
        <v>581</v>
      </c>
      <c r="AG49" s="7" t="s">
        <v>582</v>
      </c>
      <c r="AH49" s="6">
        <v>0.5</v>
      </c>
      <c r="AK49">
        <f t="shared" si="6"/>
        <v>1</v>
      </c>
      <c r="AL49">
        <f t="shared" si="0"/>
        <v>0</v>
      </c>
      <c r="AM49">
        <f t="shared" si="1"/>
        <v>0</v>
      </c>
      <c r="AN49">
        <f t="shared" si="2"/>
        <v>1</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86.4">
      <c r="C50" t="s">
        <v>583</v>
      </c>
      <c r="D50" t="s">
        <v>584</v>
      </c>
      <c r="E50" t="s">
        <v>585</v>
      </c>
      <c r="F50">
        <v>2019</v>
      </c>
      <c r="J50" t="s">
        <v>586</v>
      </c>
      <c r="Y50" t="s">
        <v>58</v>
      </c>
      <c r="Z50" s="4" t="s">
        <v>587</v>
      </c>
      <c r="AA50" s="18" t="s">
        <v>1361</v>
      </c>
      <c r="AB50" s="18" t="s">
        <v>1371</v>
      </c>
      <c r="AC50" s="18"/>
      <c r="AD50" s="18" t="s">
        <v>588</v>
      </c>
      <c r="AE50" s="4" t="s">
        <v>589</v>
      </c>
      <c r="AF50" s="18" t="s">
        <v>590</v>
      </c>
      <c r="AG50" s="18" t="s">
        <v>591</v>
      </c>
      <c r="AH50" s="18">
        <v>0</v>
      </c>
      <c r="AK50">
        <f t="shared" si="6"/>
        <v>1</v>
      </c>
      <c r="AL50">
        <f t="shared" si="0"/>
        <v>0</v>
      </c>
      <c r="AM50">
        <f t="shared" si="1"/>
        <v>0</v>
      </c>
      <c r="AN50">
        <f t="shared" si="2"/>
        <v>1</v>
      </c>
      <c r="CN50" t="s">
        <v>704</v>
      </c>
      <c r="EQ50">
        <v>3</v>
      </c>
      <c r="FQ50" t="s">
        <v>1302</v>
      </c>
    </row>
    <row r="51" spans="3:221" ht="86.4">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86.4">
      <c r="C52" t="s">
        <v>600</v>
      </c>
      <c r="D52" t="s">
        <v>601</v>
      </c>
      <c r="E52" t="s">
        <v>602</v>
      </c>
      <c r="F52">
        <v>2022</v>
      </c>
      <c r="J52" t="s">
        <v>603</v>
      </c>
      <c r="Y52" t="s">
        <v>58</v>
      </c>
      <c r="Z52" s="4" t="s">
        <v>604</v>
      </c>
      <c r="AA52" s="18" t="s">
        <v>408</v>
      </c>
      <c r="AB52" s="18" t="s">
        <v>1383</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00.8">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29.6">
      <c r="C54" t="s">
        <v>618</v>
      </c>
      <c r="D54" t="s">
        <v>619</v>
      </c>
      <c r="E54" t="s">
        <v>620</v>
      </c>
      <c r="F54">
        <v>2023</v>
      </c>
      <c r="J54" t="s">
        <v>621</v>
      </c>
      <c r="Y54" t="s">
        <v>58</v>
      </c>
      <c r="Z54" s="4" t="s">
        <v>622</v>
      </c>
      <c r="AA54" s="18" t="s">
        <v>142</v>
      </c>
      <c r="AB54" s="18" t="s">
        <v>1374</v>
      </c>
      <c r="AC54" s="18"/>
      <c r="AD54" s="18" t="s">
        <v>623</v>
      </c>
      <c r="AE54" s="4" t="s">
        <v>624</v>
      </c>
      <c r="AF54" s="18" t="s">
        <v>590</v>
      </c>
      <c r="AG54" s="18" t="s">
        <v>625</v>
      </c>
      <c r="AH54" s="18">
        <v>1</v>
      </c>
      <c r="AK54">
        <f t="shared" si="6"/>
        <v>1</v>
      </c>
      <c r="AL54">
        <f t="shared" si="0"/>
        <v>0</v>
      </c>
      <c r="AM54">
        <f t="shared" si="1"/>
        <v>0</v>
      </c>
      <c r="AN54">
        <f t="shared" si="2"/>
        <v>1</v>
      </c>
    </row>
    <row r="55" spans="3:221" ht="115.2">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44">
      <c r="C56" t="s">
        <v>635</v>
      </c>
      <c r="D56" t="s">
        <v>636</v>
      </c>
      <c r="E56" t="s">
        <v>637</v>
      </c>
      <c r="F56">
        <v>2023</v>
      </c>
      <c r="J56" t="s">
        <v>638</v>
      </c>
      <c r="Y56" t="s">
        <v>58</v>
      </c>
      <c r="Z56" s="4" t="s">
        <v>622</v>
      </c>
      <c r="AA56" s="18" t="s">
        <v>1362</v>
      </c>
      <c r="AB56" s="18" t="s">
        <v>1383</v>
      </c>
      <c r="AC56" s="18" t="s">
        <v>384</v>
      </c>
      <c r="AD56" s="18" t="s">
        <v>639</v>
      </c>
      <c r="AE56" s="4" t="s">
        <v>640</v>
      </c>
      <c r="AF56" s="18" t="s">
        <v>641</v>
      </c>
      <c r="AG56" s="18" t="s">
        <v>642</v>
      </c>
      <c r="AH56" s="18">
        <v>0.5</v>
      </c>
      <c r="AK56">
        <f t="shared" si="6"/>
        <v>1</v>
      </c>
      <c r="AL56">
        <f t="shared" si="0"/>
        <v>0</v>
      </c>
      <c r="AM56">
        <f t="shared" si="1"/>
        <v>0</v>
      </c>
      <c r="AN56">
        <f t="shared" si="2"/>
        <v>1</v>
      </c>
    </row>
    <row r="57" spans="3:221" ht="100.8">
      <c r="C57" t="s">
        <v>643</v>
      </c>
      <c r="D57" t="s">
        <v>644</v>
      </c>
      <c r="E57" t="s">
        <v>645</v>
      </c>
      <c r="F57">
        <v>2023</v>
      </c>
      <c r="J57" t="s">
        <v>646</v>
      </c>
      <c r="Y57" t="s">
        <v>58</v>
      </c>
      <c r="Z57" s="4" t="s">
        <v>622</v>
      </c>
      <c r="AA57" s="18" t="s">
        <v>1363</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86.4">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57.6">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72">
      <c r="C61" t="s">
        <v>671</v>
      </c>
      <c r="D61" t="s">
        <v>672</v>
      </c>
      <c r="E61" t="s">
        <v>673</v>
      </c>
      <c r="F61">
        <v>2022</v>
      </c>
      <c r="J61" t="s">
        <v>674</v>
      </c>
      <c r="Y61" t="s">
        <v>58</v>
      </c>
      <c r="Z61" s="5" t="s">
        <v>613</v>
      </c>
      <c r="AA61" s="21" t="s">
        <v>408</v>
      </c>
      <c r="AB61" s="21" t="s">
        <v>1383</v>
      </c>
      <c r="AC61" s="21" t="s">
        <v>675</v>
      </c>
      <c r="AD61" s="21" t="s">
        <v>676</v>
      </c>
      <c r="AE61" s="5" t="s">
        <v>677</v>
      </c>
      <c r="AF61" s="21" t="s">
        <v>678</v>
      </c>
      <c r="AG61" s="5" t="s">
        <v>679</v>
      </c>
      <c r="AH61" s="21">
        <v>0</v>
      </c>
      <c r="AK61">
        <f t="shared" si="6"/>
        <v>1</v>
      </c>
      <c r="AL61">
        <f t="shared" si="0"/>
        <v>0</v>
      </c>
      <c r="AM61">
        <f t="shared" si="1"/>
        <v>0</v>
      </c>
      <c r="AN61">
        <f t="shared" si="2"/>
        <v>1</v>
      </c>
    </row>
    <row r="62" spans="3:221" ht="115.2">
      <c r="C62" t="s">
        <v>680</v>
      </c>
      <c r="D62" t="s">
        <v>681</v>
      </c>
      <c r="E62" t="s">
        <v>682</v>
      </c>
      <c r="F62">
        <v>2024</v>
      </c>
      <c r="J62" t="s">
        <v>683</v>
      </c>
      <c r="Y62" t="s">
        <v>58</v>
      </c>
      <c r="Z62" s="4" t="s">
        <v>684</v>
      </c>
      <c r="AA62" s="18" t="s">
        <v>1367</v>
      </c>
      <c r="AB62" s="18" t="s">
        <v>1383</v>
      </c>
      <c r="AC62" s="18" t="s">
        <v>675</v>
      </c>
      <c r="AD62" s="18" t="s">
        <v>685</v>
      </c>
      <c r="AE62" s="4" t="s">
        <v>686</v>
      </c>
      <c r="AF62" s="18" t="s">
        <v>687</v>
      </c>
      <c r="AG62" s="18" t="s">
        <v>688</v>
      </c>
      <c r="AH62" s="18">
        <v>0</v>
      </c>
      <c r="AK62">
        <f t="shared" si="6"/>
        <v>1</v>
      </c>
      <c r="AL62">
        <f t="shared" si="0"/>
        <v>0</v>
      </c>
      <c r="AM62">
        <f t="shared" si="1"/>
        <v>1</v>
      </c>
      <c r="AN62">
        <f t="shared" si="2"/>
        <v>0</v>
      </c>
    </row>
    <row r="63" spans="3:221" ht="100.8">
      <c r="C63" t="s">
        <v>689</v>
      </c>
      <c r="D63" t="s">
        <v>459</v>
      </c>
      <c r="E63" t="s">
        <v>690</v>
      </c>
      <c r="F63">
        <v>2024</v>
      </c>
      <c r="J63" t="s">
        <v>691</v>
      </c>
      <c r="Y63" t="s">
        <v>58</v>
      </c>
      <c r="Z63" s="5" t="s">
        <v>569</v>
      </c>
      <c r="AA63" s="18" t="s">
        <v>408</v>
      </c>
      <c r="AB63" s="21" t="s">
        <v>1383</v>
      </c>
      <c r="AC63" s="21" t="s">
        <v>384</v>
      </c>
      <c r="AD63" s="21" t="s">
        <v>692</v>
      </c>
      <c r="AE63" s="5" t="s">
        <v>693</v>
      </c>
      <c r="AF63" s="21" t="s">
        <v>694</v>
      </c>
      <c r="AG63" s="21" t="s">
        <v>695</v>
      </c>
      <c r="AH63" s="21">
        <v>1</v>
      </c>
      <c r="AK63">
        <f t="shared" si="6"/>
        <v>1</v>
      </c>
      <c r="AL63">
        <f t="shared" si="0"/>
        <v>0</v>
      </c>
      <c r="AM63">
        <f t="shared" si="1"/>
        <v>0</v>
      </c>
      <c r="AN63">
        <f t="shared" si="2"/>
        <v>1</v>
      </c>
    </row>
    <row r="64" spans="3:221" ht="115.2">
      <c r="C64" s="2" t="s">
        <v>696</v>
      </c>
      <c r="D64" t="s">
        <v>513</v>
      </c>
      <c r="E64" t="s">
        <v>697</v>
      </c>
      <c r="F64">
        <v>2015</v>
      </c>
      <c r="J64" t="s">
        <v>698</v>
      </c>
      <c r="Y64" t="s">
        <v>58</v>
      </c>
      <c r="Z64" s="22" t="s">
        <v>699</v>
      </c>
      <c r="AA64" s="18" t="s">
        <v>408</v>
      </c>
      <c r="AB64" s="23" t="s">
        <v>1375</v>
      </c>
      <c r="AC64" s="23" t="s">
        <v>115</v>
      </c>
      <c r="AD64" s="23" t="s">
        <v>700</v>
      </c>
      <c r="AE64" s="22" t="s">
        <v>701</v>
      </c>
      <c r="AF64" s="23" t="s">
        <v>702</v>
      </c>
      <c r="AG64" s="23" t="s">
        <v>703</v>
      </c>
      <c r="AH64" s="23">
        <v>0.5</v>
      </c>
      <c r="AK64">
        <f t="shared" si="6"/>
        <v>1</v>
      </c>
      <c r="AL64">
        <f t="shared" si="0"/>
        <v>0</v>
      </c>
      <c r="AM64">
        <f t="shared" si="1"/>
        <v>0</v>
      </c>
      <c r="AN64">
        <f t="shared" si="2"/>
        <v>1</v>
      </c>
    </row>
    <row r="65" spans="1:180" ht="140.4">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187.2">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1386</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187.2">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1372</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40.4">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24.8">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40.4">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24.8">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93.6">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43" t="s">
        <v>77</v>
      </c>
      <c r="AB72" s="43"/>
      <c r="AC72" s="43"/>
      <c r="AD72" s="43"/>
      <c r="AE72" s="43"/>
      <c r="AF72" s="43"/>
      <c r="AG72" s="43"/>
      <c r="AH72" s="43"/>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156">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1372</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71.6">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78">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187.2">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40.4">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1367</v>
      </c>
      <c r="AB77" s="26" t="s">
        <v>1371</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24.8">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02.8">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1392</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40.4">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1368</v>
      </c>
      <c r="AB80" s="26" t="s">
        <v>1376</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56">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1377</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24.8">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43" t="s">
        <v>77</v>
      </c>
      <c r="AB82" s="43"/>
      <c r="AC82" s="43"/>
      <c r="AD82" s="43"/>
      <c r="AE82" s="43"/>
      <c r="AF82" s="43"/>
      <c r="AG82" s="43"/>
      <c r="AH82" s="43"/>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40.4">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71.6">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24.8">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78">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43" t="s">
        <v>44</v>
      </c>
      <c r="AB86" s="43"/>
      <c r="AC86" s="43"/>
      <c r="AD86" s="43"/>
      <c r="AE86" s="43"/>
      <c r="AF86" s="43"/>
      <c r="AG86" s="43"/>
      <c r="AH86" s="43"/>
      <c r="AI86" s="26"/>
      <c r="AJ86" s="25"/>
      <c r="AK86">
        <f t="shared" si="12"/>
        <v>0</v>
      </c>
      <c r="AL86">
        <f t="shared" si="9"/>
        <v>0</v>
      </c>
      <c r="AM86">
        <f t="shared" si="10"/>
        <v>0</v>
      </c>
      <c r="AN86">
        <f t="shared" si="11"/>
        <v>0</v>
      </c>
    </row>
    <row r="87" spans="1:180" ht="124.8">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43" t="s">
        <v>44</v>
      </c>
      <c r="AB87" s="43"/>
      <c r="AC87" s="43"/>
      <c r="AD87" s="43"/>
      <c r="AE87" s="43"/>
      <c r="AF87" s="43"/>
      <c r="AG87" s="43"/>
      <c r="AH87" s="43"/>
      <c r="AI87" s="26"/>
      <c r="AJ87" s="25"/>
      <c r="AK87">
        <f t="shared" si="12"/>
        <v>0</v>
      </c>
      <c r="AL87">
        <f t="shared" si="9"/>
        <v>0</v>
      </c>
      <c r="AM87">
        <f t="shared" si="10"/>
        <v>0</v>
      </c>
      <c r="AN87">
        <f t="shared" si="11"/>
        <v>0</v>
      </c>
    </row>
    <row r="88" spans="1:180" ht="109.2">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43" t="s">
        <v>77</v>
      </c>
      <c r="AB88" s="43"/>
      <c r="AC88" s="43"/>
      <c r="AD88" s="43"/>
      <c r="AE88" s="43"/>
      <c r="AF88" s="43"/>
      <c r="AG88" s="43"/>
      <c r="AH88" s="43"/>
      <c r="AI88" s="26"/>
      <c r="AJ88" s="25"/>
      <c r="AK88">
        <f t="shared" si="12"/>
        <v>0</v>
      </c>
      <c r="AL88">
        <f t="shared" si="9"/>
        <v>0</v>
      </c>
      <c r="AM88">
        <f t="shared" si="10"/>
        <v>0</v>
      </c>
      <c r="AN88">
        <f t="shared" si="11"/>
        <v>0</v>
      </c>
    </row>
    <row r="89" spans="1:180" ht="109.2">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409.6">
      <c r="A90" s="24"/>
      <c r="B90" s="25"/>
      <c r="C90" s="26" t="s">
        <v>972</v>
      </c>
      <c r="D90" s="26" t="s">
        <v>973</v>
      </c>
      <c r="E90" s="26" t="s">
        <v>974</v>
      </c>
      <c r="F90" s="25">
        <v>2019</v>
      </c>
      <c r="G90" s="27"/>
      <c r="H90" s="27"/>
      <c r="I90" s="27"/>
      <c r="J90" s="26" t="s">
        <v>975</v>
      </c>
      <c r="K90" s="25"/>
      <c r="L90" s="25"/>
      <c r="M90" s="25"/>
      <c r="N90" s="25"/>
      <c r="O90" s="25"/>
      <c r="P90" s="25"/>
      <c r="Q90" s="25"/>
      <c r="R90" s="25"/>
      <c r="S90" s="25"/>
      <c r="T90" s="25"/>
      <c r="U90" s="25"/>
      <c r="V90" s="25"/>
      <c r="W90" s="25"/>
      <c r="X90" s="25"/>
      <c r="Y90" s="27" t="s">
        <v>58</v>
      </c>
      <c r="Z90" s="26" t="s">
        <v>976</v>
      </c>
      <c r="AA90" s="26" t="s">
        <v>1368</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24.8">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1372</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27.6000000000000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78">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43" t="s">
        <v>999</v>
      </c>
      <c r="AB93" s="43"/>
      <c r="AC93" s="43"/>
      <c r="AD93" s="43"/>
      <c r="AE93" s="43"/>
      <c r="AF93" s="43"/>
      <c r="AG93" s="43"/>
      <c r="AH93" s="43"/>
      <c r="AI93" s="26"/>
      <c r="AJ93" s="25"/>
      <c r="AK93">
        <f t="shared" si="12"/>
        <v>0</v>
      </c>
      <c r="AL93">
        <f t="shared" si="9"/>
        <v>0</v>
      </c>
      <c r="AM93">
        <f t="shared" si="10"/>
        <v>0</v>
      </c>
      <c r="AN93">
        <f t="shared" si="11"/>
        <v>0</v>
      </c>
    </row>
    <row r="94" spans="1:180" ht="140.4">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1387</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09.2">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43" t="s">
        <v>77</v>
      </c>
      <c r="AB95" s="43"/>
      <c r="AC95" s="43"/>
      <c r="AD95" s="43"/>
      <c r="AE95" s="43"/>
      <c r="AF95" s="43"/>
      <c r="AG95" s="43"/>
      <c r="AH95" s="43"/>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1368</v>
      </c>
      <c r="AB96" s="2" t="s">
        <v>1383</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1383</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1388</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1383</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1383</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1316</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1368</v>
      </c>
      <c r="AB108" s="2" t="s">
        <v>1383</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1369</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1370</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1383</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1364</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1324</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1368</v>
      </c>
      <c r="AB123" s="2" t="s">
        <v>1383</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1365</v>
      </c>
      <c r="AB125" s="2" t="s">
        <v>1389</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data_extraction</vt:lpstr>
      <vt:lpstr>Sheet2</vt:lpstr>
      <vt:lpstr>RQ1_trends_by_category_per_year</vt:lpstr>
      <vt:lpstr>RQ1_replicability_per_year</vt:lpstr>
      <vt:lpstr>RQ2_p_taxonomy_vs_algorithm</vt:lpstr>
      <vt:lpstr>RQ2_s_taxonomy_vs_algorithm</vt:lpstr>
      <vt:lpstr>RQ3_datasets</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Luigi LIbero Lucio Starace</cp:lastModifiedBy>
  <dcterms:created xsi:type="dcterms:W3CDTF">2025-10-26T10:38:41Z</dcterms:created>
  <dcterms:modified xsi:type="dcterms:W3CDTF">2025-10-31T07:48:00Z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2025-10-29T07:54:54Z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f11c07c9-247a-40ee-b295-0a3b5a8826ca</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