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y\NSU_Education\5_Term\Comp_Math\Newtons method\"/>
    </mc:Choice>
  </mc:AlternateContent>
  <bookViews>
    <workbookView xWindow="0" yWindow="0" windowWidth="23040" windowHeight="1051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T39" i="1"/>
  <c r="T40" i="1"/>
  <c r="T41" i="1"/>
  <c r="T42" i="1"/>
  <c r="T43" i="1"/>
  <c r="T44" i="1"/>
  <c r="T37" i="1"/>
  <c r="T21" i="1"/>
  <c r="T22" i="1"/>
  <c r="T23" i="1"/>
  <c r="T24" i="1"/>
  <c r="T25" i="1"/>
  <c r="T26" i="1"/>
  <c r="T27" i="1"/>
  <c r="T28" i="1"/>
  <c r="T29" i="1"/>
  <c r="T30" i="1"/>
  <c r="T31" i="1"/>
  <c r="T20" i="1"/>
  <c r="I34" i="1"/>
  <c r="I35" i="1"/>
  <c r="I36" i="1"/>
  <c r="I37" i="1"/>
  <c r="I38" i="1"/>
  <c r="I39" i="1"/>
  <c r="I40" i="1"/>
  <c r="I33" i="1"/>
  <c r="I21" i="1"/>
  <c r="I22" i="1"/>
  <c r="I23" i="1"/>
  <c r="I24" i="1"/>
  <c r="I25" i="1"/>
  <c r="I26" i="1"/>
  <c r="I27" i="1"/>
  <c r="I20" i="1"/>
  <c r="T12" i="1"/>
  <c r="T13" i="1"/>
  <c r="T14" i="1"/>
  <c r="T15" i="1"/>
  <c r="T11" i="1"/>
  <c r="I12" i="1"/>
  <c r="I13" i="1"/>
  <c r="I14" i="1"/>
  <c r="I11" i="1"/>
  <c r="S37" i="1" l="1"/>
  <c r="S38" i="1"/>
  <c r="S39" i="1"/>
  <c r="S40" i="1"/>
  <c r="S41" i="1"/>
  <c r="S42" i="1"/>
  <c r="S43" i="1"/>
  <c r="S44" i="1"/>
  <c r="S36" i="1"/>
  <c r="S20" i="1"/>
  <c r="S21" i="1"/>
  <c r="S22" i="1"/>
  <c r="S23" i="1"/>
  <c r="S24" i="1"/>
  <c r="S25" i="1"/>
  <c r="S26" i="1"/>
  <c r="S27" i="1"/>
  <c r="S28" i="1"/>
  <c r="S29" i="1"/>
  <c r="S30" i="1"/>
  <c r="S31" i="1"/>
  <c r="S19" i="1"/>
  <c r="S11" i="1"/>
  <c r="S12" i="1"/>
  <c r="S13" i="1"/>
  <c r="S14" i="1"/>
  <c r="S15" i="1"/>
  <c r="S10" i="1"/>
  <c r="H33" i="1"/>
  <c r="H34" i="1"/>
  <c r="H35" i="1"/>
  <c r="H36" i="1"/>
  <c r="H37" i="1"/>
  <c r="H38" i="1"/>
  <c r="H39" i="1"/>
  <c r="H40" i="1"/>
  <c r="H32" i="1"/>
  <c r="H19" i="1"/>
  <c r="H21" i="1"/>
  <c r="H22" i="1"/>
  <c r="H23" i="1"/>
  <c r="H24" i="1"/>
  <c r="H25" i="1"/>
  <c r="H26" i="1"/>
  <c r="H27" i="1"/>
  <c r="H20" i="1"/>
  <c r="H11" i="1"/>
  <c r="H12" i="1"/>
  <c r="H13" i="1"/>
  <c r="H14" i="1"/>
  <c r="H10" i="1"/>
  <c r="E10" i="1"/>
  <c r="Q15" i="1" l="1"/>
  <c r="R15" i="1"/>
  <c r="Q31" i="1"/>
  <c r="R31" i="1" s="1"/>
  <c r="Q41" i="1" l="1"/>
  <c r="R41" i="1"/>
  <c r="Q42" i="1"/>
  <c r="R42" i="1"/>
  <c r="Q43" i="1"/>
  <c r="R43" i="1"/>
  <c r="Q44" i="1"/>
  <c r="R44" i="1"/>
  <c r="O43" i="1"/>
  <c r="P43" i="1" s="1"/>
  <c r="M44" i="1"/>
  <c r="N44" i="1"/>
  <c r="O41" i="1"/>
  <c r="P41" i="1"/>
  <c r="O42" i="1"/>
  <c r="P42" i="1"/>
  <c r="M42" i="1"/>
  <c r="M39" i="1"/>
  <c r="N39" i="1"/>
  <c r="M40" i="1"/>
  <c r="N40" i="1"/>
  <c r="M41" i="1"/>
  <c r="N41" i="1"/>
  <c r="M38" i="1"/>
  <c r="Q36" i="1"/>
  <c r="R36" i="1" s="1"/>
  <c r="N36" i="1"/>
  <c r="Q21" i="1"/>
  <c r="Q24" i="1"/>
  <c r="R24" i="1" s="1"/>
  <c r="Q25" i="1"/>
  <c r="R25" i="1"/>
  <c r="Q26" i="1"/>
  <c r="R26" i="1"/>
  <c r="Q27" i="1"/>
  <c r="R27" i="1" s="1"/>
  <c r="Q28" i="1"/>
  <c r="R28" i="1" s="1"/>
  <c r="Q29" i="1"/>
  <c r="R29" i="1"/>
  <c r="Q30" i="1"/>
  <c r="R30" i="1" s="1"/>
  <c r="O24" i="1"/>
  <c r="P24" i="1"/>
  <c r="O25" i="1"/>
  <c r="P25" i="1" s="1"/>
  <c r="O26" i="1"/>
  <c r="P26" i="1" s="1"/>
  <c r="O27" i="1"/>
  <c r="P27" i="1"/>
  <c r="O28" i="1"/>
  <c r="P28" i="1"/>
  <c r="O29" i="1"/>
  <c r="P29" i="1"/>
  <c r="O30" i="1"/>
  <c r="P30" i="1"/>
  <c r="M30" i="1"/>
  <c r="N30" i="1" s="1"/>
  <c r="M25" i="1"/>
  <c r="N25" i="1"/>
  <c r="M26" i="1"/>
  <c r="N26" i="1" s="1"/>
  <c r="M21" i="1"/>
  <c r="N21" i="1" s="1"/>
  <c r="M20" i="1"/>
  <c r="Q19" i="1"/>
  <c r="R19" i="1" s="1"/>
  <c r="N19" i="1"/>
  <c r="Q14" i="1"/>
  <c r="Q11" i="1"/>
  <c r="Q12" i="1"/>
  <c r="Q13" i="1"/>
  <c r="Q10" i="1"/>
  <c r="O14" i="1"/>
  <c r="P14" i="1"/>
  <c r="M12" i="1"/>
  <c r="M13" i="1" s="1"/>
  <c r="N12" i="1"/>
  <c r="N10" i="1"/>
  <c r="M11" i="1" s="1"/>
  <c r="B40" i="1"/>
  <c r="C40" i="1" s="1"/>
  <c r="B35" i="1"/>
  <c r="C35" i="1"/>
  <c r="B36" i="1"/>
  <c r="C36" i="1" s="1"/>
  <c r="B34" i="1"/>
  <c r="F32" i="1"/>
  <c r="G32" i="1" s="1"/>
  <c r="C32" i="1"/>
  <c r="B11" i="1"/>
  <c r="F19" i="1"/>
  <c r="C19" i="1"/>
  <c r="B20" i="1" s="1"/>
  <c r="F10" i="1"/>
  <c r="G10" i="1" s="1"/>
  <c r="C10" i="1"/>
  <c r="N42" i="1" l="1"/>
  <c r="M43" i="1" s="1"/>
  <c r="N43" i="1" s="1"/>
  <c r="Q37" i="1"/>
  <c r="N37" i="1"/>
  <c r="O36" i="1"/>
  <c r="P36" i="1" s="1"/>
  <c r="M31" i="1"/>
  <c r="N31" i="1" s="1"/>
  <c r="M27" i="1"/>
  <c r="M22" i="1"/>
  <c r="N20" i="1"/>
  <c r="O19" i="1"/>
  <c r="P19" i="1" s="1"/>
  <c r="Q20" i="1"/>
  <c r="N13" i="1"/>
  <c r="M14" i="1" s="1"/>
  <c r="N11" i="1"/>
  <c r="O10" i="1"/>
  <c r="P10" i="1" s="1"/>
  <c r="R10" i="1"/>
  <c r="B37" i="1"/>
  <c r="C33" i="1"/>
  <c r="D32" i="1"/>
  <c r="E32" i="1" s="1"/>
  <c r="D33" i="1"/>
  <c r="E33" i="1" s="1"/>
  <c r="F33" i="1"/>
  <c r="F11" i="1"/>
  <c r="D10" i="1"/>
  <c r="C11" i="1"/>
  <c r="F20" i="1"/>
  <c r="C20" i="1"/>
  <c r="D19" i="1"/>
  <c r="E19" i="1" s="1"/>
  <c r="G19" i="1"/>
  <c r="Q38" i="1" l="1"/>
  <c r="N38" i="1"/>
  <c r="O37" i="1"/>
  <c r="P37" i="1" s="1"/>
  <c r="R37" i="1"/>
  <c r="N27" i="1"/>
  <c r="M28" i="1" s="1"/>
  <c r="N22" i="1"/>
  <c r="M23" i="1" s="1"/>
  <c r="R20" i="1"/>
  <c r="O20" i="1"/>
  <c r="P20" i="1" s="1"/>
  <c r="N14" i="1"/>
  <c r="M15" i="1" s="1"/>
  <c r="R11" i="1"/>
  <c r="C37" i="1"/>
  <c r="B38" i="1"/>
  <c r="G33" i="1"/>
  <c r="F34" i="1"/>
  <c r="C34" i="1"/>
  <c r="B21" i="1"/>
  <c r="B12" i="1"/>
  <c r="G11" i="1"/>
  <c r="G20" i="1"/>
  <c r="R38" i="1" l="1"/>
  <c r="N28" i="1"/>
  <c r="M29" i="1"/>
  <c r="N29" i="1" s="1"/>
  <c r="N23" i="1"/>
  <c r="M24" i="1" s="1"/>
  <c r="N24" i="1" s="1"/>
  <c r="R21" i="1"/>
  <c r="N15" i="1"/>
  <c r="O11" i="1"/>
  <c r="P11" i="1" s="1"/>
  <c r="C38" i="1"/>
  <c r="B39" i="1"/>
  <c r="G34" i="1"/>
  <c r="C12" i="1"/>
  <c r="F12" i="1"/>
  <c r="D11" i="1"/>
  <c r="E11" i="1" s="1"/>
  <c r="B13" i="1"/>
  <c r="C21" i="1"/>
  <c r="B22" i="1" s="1"/>
  <c r="F21" i="1"/>
  <c r="D20" i="1"/>
  <c r="E20" i="1" s="1"/>
  <c r="Q39" i="1" l="1"/>
  <c r="O38" i="1"/>
  <c r="P38" i="1" s="1"/>
  <c r="Q22" i="1"/>
  <c r="O21" i="1"/>
  <c r="P21" i="1" s="1"/>
  <c r="O12" i="1"/>
  <c r="P12" i="1" s="1"/>
  <c r="R12" i="1"/>
  <c r="C39" i="1"/>
  <c r="F35" i="1"/>
  <c r="D34" i="1"/>
  <c r="E34" i="1" s="1"/>
  <c r="C22" i="1"/>
  <c r="B23" i="1" s="1"/>
  <c r="D21" i="1"/>
  <c r="E21" i="1" s="1"/>
  <c r="F13" i="1"/>
  <c r="C13" i="1"/>
  <c r="B14" i="1"/>
  <c r="D12" i="1"/>
  <c r="E12" i="1" s="1"/>
  <c r="G12" i="1"/>
  <c r="G21" i="1"/>
  <c r="F22" i="1"/>
  <c r="R39" i="1" l="1"/>
  <c r="Q23" i="1"/>
  <c r="R23" i="1" s="1"/>
  <c r="O22" i="1"/>
  <c r="P22" i="1" s="1"/>
  <c r="R22" i="1"/>
  <c r="F36" i="1"/>
  <c r="D35" i="1"/>
  <c r="E35" i="1" s="1"/>
  <c r="G35" i="1"/>
  <c r="C14" i="1"/>
  <c r="F14" i="1"/>
  <c r="G14" i="1" s="1"/>
  <c r="D13" i="1"/>
  <c r="E13" i="1" s="1"/>
  <c r="G13" i="1"/>
  <c r="C23" i="1"/>
  <c r="B24" i="1"/>
  <c r="G22" i="1"/>
  <c r="Q40" i="1" l="1"/>
  <c r="O39" i="1"/>
  <c r="P39" i="1" s="1"/>
  <c r="R13" i="1"/>
  <c r="G36" i="1"/>
  <c r="C24" i="1"/>
  <c r="F24" i="1"/>
  <c r="D23" i="1"/>
  <c r="E23" i="1" s="1"/>
  <c r="F23" i="1"/>
  <c r="D22" i="1"/>
  <c r="E22" i="1" s="1"/>
  <c r="R40" i="1" l="1"/>
  <c r="O23" i="1"/>
  <c r="P23" i="1" s="1"/>
  <c r="O13" i="1"/>
  <c r="P13" i="1" s="1"/>
  <c r="F37" i="1"/>
  <c r="D36" i="1"/>
  <c r="E36" i="1" s="1"/>
  <c r="G24" i="1"/>
  <c r="B25" i="1"/>
  <c r="G23" i="1"/>
  <c r="O40" i="1" l="1"/>
  <c r="P40" i="1" s="1"/>
  <c r="R14" i="1"/>
  <c r="G37" i="1"/>
  <c r="C25" i="1"/>
  <c r="F25" i="1"/>
  <c r="B26" i="1"/>
  <c r="D24" i="1"/>
  <c r="E24" i="1" s="1"/>
  <c r="F38" i="1" l="1"/>
  <c r="D37" i="1"/>
  <c r="E37" i="1" s="1"/>
  <c r="C26" i="1"/>
  <c r="F26" i="1"/>
  <c r="D25" i="1"/>
  <c r="E25" i="1" s="1"/>
  <c r="G25" i="1"/>
  <c r="D38" i="1" l="1"/>
  <c r="E38" i="1" s="1"/>
  <c r="G38" i="1"/>
  <c r="B27" i="1"/>
  <c r="G26" i="1"/>
  <c r="F39" i="1" l="1"/>
  <c r="G39" i="1" s="1"/>
  <c r="C27" i="1"/>
  <c r="F27" i="1"/>
  <c r="D26" i="1"/>
  <c r="E26" i="1" s="1"/>
  <c r="F40" i="1" l="1"/>
  <c r="D39" i="1"/>
  <c r="E39" i="1" s="1"/>
  <c r="G27" i="1"/>
  <c r="G40" i="1" l="1"/>
</calcChain>
</file>

<file path=xl/sharedStrings.xml><?xml version="1.0" encoding="utf-8"?>
<sst xmlns="http://schemas.openxmlformats.org/spreadsheetml/2006/main" count="81" uniqueCount="33">
  <si>
    <t>f(x) = x^3 - 10x + 20</t>
  </si>
  <si>
    <t>f(x) = x^3 - 4x - 10</t>
  </si>
  <si>
    <t>[a, b] = [-2, -1]</t>
  </si>
  <si>
    <t>[a, b] = [-4, -3]</t>
  </si>
  <si>
    <t>[a, b] = [2, 4]</t>
  </si>
  <si>
    <t>x0 = -2</t>
  </si>
  <si>
    <t>x0 = -3,6</t>
  </si>
  <si>
    <t>x0 = 2</t>
  </si>
  <si>
    <t>Функция</t>
  </si>
  <si>
    <t>Отрезок</t>
  </si>
  <si>
    <t>Начальная точка</t>
  </si>
  <si>
    <t>Корень</t>
  </si>
  <si>
    <t>Количество итераций методом бисекции</t>
  </si>
  <si>
    <t>Метод Ньютона</t>
  </si>
  <si>
    <t>n</t>
  </si>
  <si>
    <t>x_n</t>
  </si>
  <si>
    <t>f(x_n)</t>
  </si>
  <si>
    <t>δx_n</t>
  </si>
  <si>
    <t>δx_n &lt; ε</t>
  </si>
  <si>
    <t>δ_n</t>
  </si>
  <si>
    <t>δ_n &lt; ε</t>
  </si>
  <si>
    <t>|f(x_n)|&lt; ε</t>
  </si>
  <si>
    <t>f(x) = x^3 - 2x + 2</t>
  </si>
  <si>
    <t>Упрощенный метод Ньютона</t>
  </si>
  <si>
    <t>Метод секущих</t>
  </si>
  <si>
    <t>δx_n = |x_(n-1) - x_n|</t>
  </si>
  <si>
    <t>δ_n = |x_n - z|</t>
  </si>
  <si>
    <t>1) f(x) = x^3 - 2x + 2=0</t>
  </si>
  <si>
    <t>2) f(x)  = x^3 - 4x - 10 = 0</t>
  </si>
  <si>
    <t>Расходится</t>
  </si>
  <si>
    <t>(значение ф-и  не попало в окрестность)</t>
  </si>
  <si>
    <t xml:space="preserve">δ_n &lt; δ^2_(n-1) </t>
  </si>
  <si>
    <t>(для х0=3 сойдется)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</si>
</sst>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0" fillId="2" borderId="0" xfId="0" applyFill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297180</xdr:colOff>
      <xdr:row>12</xdr:row>
      <xdr:rowOff>26670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7698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297180</xdr:colOff>
      <xdr:row>12</xdr:row>
      <xdr:rowOff>26670</xdr:rowOff>
    </xdr:from>
    <xdr:ext cx="65" cy="172227"/>
    <xdr:sp macro="" textlink="">
      <xdr:nvSpPr>
        <xdr:cNvPr id="3" name="TextBox 2"/>
        <xdr:cNvSpPr txBox="1"/>
      </xdr:nvSpPr>
      <xdr:spPr>
        <a:xfrm>
          <a:off x="518922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297180</xdr:colOff>
      <xdr:row>21</xdr:row>
      <xdr:rowOff>26670</xdr:rowOff>
    </xdr:from>
    <xdr:ext cx="65" cy="172227"/>
    <xdr:sp macro="" textlink="">
      <xdr:nvSpPr>
        <xdr:cNvPr id="4" name="TextBox 3"/>
        <xdr:cNvSpPr txBox="1"/>
      </xdr:nvSpPr>
      <xdr:spPr>
        <a:xfrm>
          <a:off x="1427988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297180</xdr:colOff>
      <xdr:row>26</xdr:row>
      <xdr:rowOff>26670</xdr:rowOff>
    </xdr:from>
    <xdr:ext cx="65" cy="172227"/>
    <xdr:sp macro="" textlink="">
      <xdr:nvSpPr>
        <xdr:cNvPr id="5" name="TextBox 4"/>
        <xdr:cNvSpPr txBox="1"/>
      </xdr:nvSpPr>
      <xdr:spPr>
        <a:xfrm>
          <a:off x="14279880" y="386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297180</xdr:colOff>
      <xdr:row>38</xdr:row>
      <xdr:rowOff>26670</xdr:rowOff>
    </xdr:from>
    <xdr:ext cx="65" cy="172227"/>
    <xdr:sp macro="" textlink="">
      <xdr:nvSpPr>
        <xdr:cNvPr id="6" name="TextBox 5"/>
        <xdr:cNvSpPr txBox="1"/>
      </xdr:nvSpPr>
      <xdr:spPr>
        <a:xfrm>
          <a:off x="1427988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E8" workbookViewId="0">
      <selection activeCell="O34" sqref="O34"/>
    </sheetView>
  </sheetViews>
  <sheetFormatPr defaultRowHeight="14.4" x14ac:dyDescent="0.3"/>
  <cols>
    <col min="1" max="1" width="16.88671875" bestFit="1" customWidth="1"/>
    <col min="2" max="2" width="13.21875" bestFit="1" customWidth="1"/>
    <col min="3" max="3" width="15.33203125" bestFit="1" customWidth="1"/>
    <col min="4" max="4" width="12" bestFit="1" customWidth="1"/>
    <col min="5" max="5" width="13.88671875" customWidth="1"/>
    <col min="6" max="6" width="12" bestFit="1" customWidth="1"/>
    <col min="7" max="7" width="9" customWidth="1"/>
    <col min="8" max="8" width="9.77734375" bestFit="1" customWidth="1"/>
    <col min="9" max="9" width="14.21875" bestFit="1" customWidth="1"/>
    <col min="10" max="10" width="18.77734375" customWidth="1"/>
    <col min="12" max="12" width="16" customWidth="1"/>
    <col min="13" max="13" width="13.21875" bestFit="1" customWidth="1"/>
    <col min="14" max="14" width="10.33203125" customWidth="1"/>
    <col min="15" max="15" width="11.88671875" customWidth="1"/>
    <col min="16" max="16" width="10" customWidth="1"/>
    <col min="17" max="17" width="10.6640625" customWidth="1"/>
    <col min="18" max="18" width="11" customWidth="1"/>
    <col min="19" max="19" width="9.77734375" bestFit="1" customWidth="1"/>
    <col min="20" max="20" width="14.21875" bestFit="1" customWidth="1"/>
  </cols>
  <sheetData>
    <row r="1" spans="1:20" x14ac:dyDescent="0.3">
      <c r="A1" t="s">
        <v>8</v>
      </c>
      <c r="B1" t="s">
        <v>9</v>
      </c>
      <c r="C1" t="s">
        <v>10</v>
      </c>
      <c r="D1" s="1" t="s">
        <v>11</v>
      </c>
      <c r="E1" s="1" t="s">
        <v>12</v>
      </c>
      <c r="I1" s="6"/>
      <c r="J1" s="7" t="s">
        <v>25</v>
      </c>
      <c r="K1" s="6"/>
    </row>
    <row r="2" spans="1:20" x14ac:dyDescent="0.3">
      <c r="A2" t="s">
        <v>22</v>
      </c>
      <c r="B2" t="s">
        <v>2</v>
      </c>
      <c r="C2" t="s">
        <v>5</v>
      </c>
      <c r="D2" s="1">
        <v>-1.76929235</v>
      </c>
      <c r="E2">
        <v>18</v>
      </c>
      <c r="I2" s="6"/>
      <c r="J2" s="7" t="s">
        <v>26</v>
      </c>
      <c r="K2" s="6"/>
    </row>
    <row r="3" spans="1:20" x14ac:dyDescent="0.3">
      <c r="A3" t="s">
        <v>0</v>
      </c>
      <c r="B3" t="s">
        <v>3</v>
      </c>
      <c r="C3" t="s">
        <v>6</v>
      </c>
      <c r="D3" s="1">
        <v>-3.8910204099999999</v>
      </c>
      <c r="E3">
        <v>23</v>
      </c>
      <c r="I3" s="6"/>
      <c r="J3" s="6"/>
      <c r="K3" s="6"/>
    </row>
    <row r="4" spans="1:20" x14ac:dyDescent="0.3">
      <c r="A4" t="s">
        <v>1</v>
      </c>
      <c r="B4" t="s">
        <v>4</v>
      </c>
      <c r="C4" t="s">
        <v>7</v>
      </c>
      <c r="D4" s="1">
        <v>2.760817834</v>
      </c>
      <c r="E4">
        <v>23</v>
      </c>
    </row>
    <row r="6" spans="1:20" x14ac:dyDescent="0.3">
      <c r="A6" t="s">
        <v>27</v>
      </c>
      <c r="L6" t="s">
        <v>28</v>
      </c>
    </row>
    <row r="8" spans="1:20" x14ac:dyDescent="0.3">
      <c r="A8" t="s">
        <v>13</v>
      </c>
      <c r="L8" t="s">
        <v>13</v>
      </c>
    </row>
    <row r="9" spans="1:20" x14ac:dyDescent="0.3">
      <c r="A9" s="2" t="s">
        <v>14</v>
      </c>
      <c r="B9" s="2" t="s">
        <v>15</v>
      </c>
      <c r="C9" s="2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2" t="s">
        <v>21</v>
      </c>
      <c r="I9" s="2" t="s">
        <v>31</v>
      </c>
      <c r="L9" s="2" t="s">
        <v>14</v>
      </c>
      <c r="M9" s="2" t="s">
        <v>15</v>
      </c>
      <c r="N9" s="2" t="s">
        <v>16</v>
      </c>
      <c r="O9" s="3" t="s">
        <v>17</v>
      </c>
      <c r="P9" s="3" t="s">
        <v>18</v>
      </c>
      <c r="Q9" s="3" t="s">
        <v>19</v>
      </c>
      <c r="R9" s="3" t="s">
        <v>20</v>
      </c>
      <c r="S9" s="2" t="s">
        <v>21</v>
      </c>
      <c r="T9" s="2" t="s">
        <v>31</v>
      </c>
    </row>
    <row r="10" spans="1:20" x14ac:dyDescent="0.3">
      <c r="A10" s="2">
        <v>0</v>
      </c>
      <c r="B10" s="2">
        <v>-2</v>
      </c>
      <c r="C10" s="2">
        <f>B10*B10*B10 - 2*B10 +2</f>
        <v>-2</v>
      </c>
      <c r="D10" s="2">
        <f>ABS(B10-B11)</f>
        <v>0.19999999999999996</v>
      </c>
      <c r="E10" s="2" t="str">
        <f>IF(D10&lt;0.00001,"да","нет")</f>
        <v>нет</v>
      </c>
      <c r="F10" s="2">
        <f>ABS(B10-$D$2)</f>
        <v>0.23070765000000004</v>
      </c>
      <c r="G10" s="2" t="str">
        <f>IF(F10&lt;0.00001,"да","нет")</f>
        <v>нет</v>
      </c>
      <c r="H10" s="2" t="str">
        <f>IF(ABS(C10) &lt; 0.00001,"да","нет")</f>
        <v>нет</v>
      </c>
      <c r="I10" s="2"/>
      <c r="L10" s="2">
        <v>0</v>
      </c>
      <c r="M10" s="2">
        <v>2</v>
      </c>
      <c r="N10" s="2">
        <f>M10*M10*M10 - 4*M10 -10</f>
        <v>-10</v>
      </c>
      <c r="O10" s="2">
        <f>ABS(M10-M11)</f>
        <v>1.25</v>
      </c>
      <c r="P10" s="2" t="str">
        <f>IF(O10&lt;0.00001,"да","нет")</f>
        <v>нет</v>
      </c>
      <c r="Q10" s="2">
        <f>ABS(M10-$D$4)</f>
        <v>0.76081783400000003</v>
      </c>
      <c r="R10" s="2" t="str">
        <f>IF(Q10&lt;0.00001,"да","нет")</f>
        <v>нет</v>
      </c>
      <c r="S10" s="2" t="str">
        <f>IF(ABS(N10) &lt; 0.00001,"да","нет")</f>
        <v>нет</v>
      </c>
      <c r="T10" s="2"/>
    </row>
    <row r="11" spans="1:20" x14ac:dyDescent="0.3">
      <c r="A11" s="2">
        <v>1</v>
      </c>
      <c r="B11" s="4">
        <f>B10-C10/(3*B10*B10 - 2)</f>
        <v>-1.8</v>
      </c>
      <c r="C11" s="2">
        <f>B11*B11*B11 - 2*B11 +2</f>
        <v>-0.23200000000000065</v>
      </c>
      <c r="D11" s="2">
        <f t="shared" ref="D11:D13" si="0">ABS(B11-B12)</f>
        <v>3.0051813471502653E-2</v>
      </c>
      <c r="E11" s="2" t="str">
        <f t="shared" ref="E11:E13" si="1">IF(D11&lt;0.00001,"да","нет")</f>
        <v>нет</v>
      </c>
      <c r="F11" s="2">
        <f t="shared" ref="F11:F14" si="2">ABS(B11-$D$2)</f>
        <v>3.0707650000000086E-2</v>
      </c>
      <c r="G11" s="2" t="str">
        <f t="shared" ref="G11:G14" si="3">IF(F11&lt;0.00001,"да","нет")</f>
        <v>нет</v>
      </c>
      <c r="H11" s="2" t="str">
        <f t="shared" ref="H11:H14" si="4">IF(ABS(C11) &lt; 0.00001,"да","нет")</f>
        <v>нет</v>
      </c>
      <c r="I11" s="2" t="str">
        <f>IF(F11 &lt; F10*F10,"да","нет")</f>
        <v>да</v>
      </c>
      <c r="L11" s="2">
        <v>1</v>
      </c>
      <c r="M11" s="4">
        <f>M10-N10/(3*M10*M10 - 4)</f>
        <v>3.25</v>
      </c>
      <c r="N11" s="2">
        <f>M11*M11*M11 - 4*M11 -10</f>
        <v>11.328125</v>
      </c>
      <c r="O11" s="2">
        <f t="shared" ref="O11:O13" si="5">ABS(M11-M12)</f>
        <v>0.40914221218961622</v>
      </c>
      <c r="P11" s="2" t="str">
        <f t="shared" ref="P11:P13" si="6">IF(O11&lt;0.00001,"да","нет")</f>
        <v>нет</v>
      </c>
      <c r="Q11" s="2">
        <f t="shared" ref="Q11:Q13" si="7">ABS(M11-$D$4)</f>
        <v>0.48918216599999997</v>
      </c>
      <c r="R11" s="2" t="str">
        <f t="shared" ref="R11:R14" si="8">IF(Q11&lt;0.00001,"да","нет")</f>
        <v>нет</v>
      </c>
      <c r="S11" s="2" t="str">
        <f t="shared" ref="S11:S15" si="9">IF(ABS(N11) &lt; 0.00001,"да","нет")</f>
        <v>нет</v>
      </c>
      <c r="T11" s="2" t="str">
        <f>IF(Q11 &lt; Q10*Q10,"да","нет")</f>
        <v>да</v>
      </c>
    </row>
    <row r="12" spans="1:20" x14ac:dyDescent="0.3">
      <c r="A12" s="2">
        <v>2</v>
      </c>
      <c r="B12" s="4">
        <f t="shared" ref="B12:B14" si="10">B11-C11/(3*B11*B11 - 2)</f>
        <v>-1.7699481865284974</v>
      </c>
      <c r="C12" s="2">
        <f t="shared" ref="C12:C14" si="11">B12*B12*B12 - 2*B12 +2</f>
        <v>-4.8496619236706451E-3</v>
      </c>
      <c r="D12" s="2">
        <f t="shared" si="0"/>
        <v>6.5552362255649754E-4</v>
      </c>
      <c r="E12" s="2" t="str">
        <f t="shared" si="1"/>
        <v>нет</v>
      </c>
      <c r="F12" s="2">
        <f t="shared" si="2"/>
        <v>6.5583652849743324E-4</v>
      </c>
      <c r="G12" s="2" t="str">
        <f t="shared" si="3"/>
        <v>нет</v>
      </c>
      <c r="H12" s="2" t="str">
        <f t="shared" si="4"/>
        <v>нет</v>
      </c>
      <c r="I12" s="2" t="str">
        <f t="shared" ref="I12:I14" si="12">IF(F12 &lt; F11*F11,"да","нет")</f>
        <v>да</v>
      </c>
      <c r="L12" s="2">
        <v>2</v>
      </c>
      <c r="M12" s="4">
        <f t="shared" ref="M12:M15" si="13">M11-N11/(3*M11*M11 - 4)</f>
        <v>2.8408577878103838</v>
      </c>
      <c r="N12" s="2">
        <f t="shared" ref="N12:N15" si="14">M12*M12*M12 - 4*M12 -10</f>
        <v>1.5636348384953003</v>
      </c>
      <c r="O12" s="2">
        <f t="shared" si="5"/>
        <v>7.7363932009296921E-2</v>
      </c>
      <c r="P12" s="2" t="str">
        <f t="shared" si="6"/>
        <v>нет</v>
      </c>
      <c r="Q12" s="2">
        <f t="shared" si="7"/>
        <v>8.0039953810383757E-2</v>
      </c>
      <c r="R12" s="2" t="str">
        <f t="shared" si="8"/>
        <v>нет</v>
      </c>
      <c r="S12" s="2" t="str">
        <f t="shared" si="9"/>
        <v>нет</v>
      </c>
      <c r="T12" s="2" t="str">
        <f t="shared" ref="T12:T15" si="15">IF(Q12 &lt; Q11*Q11,"да","нет")</f>
        <v>да</v>
      </c>
    </row>
    <row r="13" spans="1:20" x14ac:dyDescent="0.3">
      <c r="A13" s="2">
        <v>3</v>
      </c>
      <c r="B13" s="4">
        <f t="shared" si="10"/>
        <v>-1.7692926629059409</v>
      </c>
      <c r="C13" s="2">
        <f t="shared" si="11"/>
        <v>-2.2814180962171804E-6</v>
      </c>
      <c r="D13" s="2">
        <f t="shared" si="0"/>
        <v>3.0866724110012456E-7</v>
      </c>
      <c r="E13" s="2" t="str">
        <f t="shared" si="1"/>
        <v>да</v>
      </c>
      <c r="F13" s="2">
        <f t="shared" si="2"/>
        <v>3.1290594093569268E-7</v>
      </c>
      <c r="G13" s="2" t="str">
        <f t="shared" si="3"/>
        <v>да</v>
      </c>
      <c r="H13" s="2" t="str">
        <f t="shared" si="4"/>
        <v>да</v>
      </c>
      <c r="I13" s="2" t="str">
        <f t="shared" si="12"/>
        <v>да</v>
      </c>
      <c r="L13" s="2">
        <v>3</v>
      </c>
      <c r="M13" s="4">
        <f t="shared" si="13"/>
        <v>2.7634938558010869</v>
      </c>
      <c r="N13" s="2">
        <f t="shared" si="14"/>
        <v>5.0546081491139816E-2</v>
      </c>
      <c r="O13" s="2">
        <f t="shared" si="5"/>
        <v>2.6728833514679806E-3</v>
      </c>
      <c r="P13" s="2" t="str">
        <f t="shared" si="6"/>
        <v>нет</v>
      </c>
      <c r="Q13" s="2">
        <f t="shared" si="7"/>
        <v>2.6760218010868364E-3</v>
      </c>
      <c r="R13" s="2" t="str">
        <f t="shared" si="8"/>
        <v>нет</v>
      </c>
      <c r="S13" s="2" t="str">
        <f t="shared" si="9"/>
        <v>нет</v>
      </c>
      <c r="T13" s="2" t="str">
        <f t="shared" si="15"/>
        <v>да</v>
      </c>
    </row>
    <row r="14" spans="1:20" x14ac:dyDescent="0.3">
      <c r="A14" s="2">
        <v>4</v>
      </c>
      <c r="B14" s="5">
        <f t="shared" si="10"/>
        <v>-1.7692923542386998</v>
      </c>
      <c r="C14" s="2">
        <f t="shared" si="11"/>
        <v>-5.0537352080937126E-13</v>
      </c>
      <c r="D14" s="2"/>
      <c r="E14" s="2"/>
      <c r="F14" s="2">
        <f t="shared" si="2"/>
        <v>4.2386998355681271E-9</v>
      </c>
      <c r="G14" s="2" t="str">
        <f t="shared" si="3"/>
        <v>да</v>
      </c>
      <c r="H14" s="2" t="str">
        <f t="shared" si="4"/>
        <v>да</v>
      </c>
      <c r="I14" s="2" t="str">
        <f t="shared" si="12"/>
        <v>нет</v>
      </c>
      <c r="L14" s="2">
        <v>4</v>
      </c>
      <c r="M14" s="4">
        <f t="shared" si="13"/>
        <v>2.7608209724496189</v>
      </c>
      <c r="N14" s="2">
        <f t="shared" si="14"/>
        <v>5.921063642411184E-5</v>
      </c>
      <c r="O14" s="2">
        <f>ABS(M14-M15)</f>
        <v>3.1384177594517837E-6</v>
      </c>
      <c r="P14" s="2" t="str">
        <f>IF(O14&lt;0.00001,"да","нет")</f>
        <v>да</v>
      </c>
      <c r="Q14" s="2">
        <f>ABS(M14-$D$4)</f>
        <v>3.1384496188557875E-6</v>
      </c>
      <c r="R14" s="2" t="str">
        <f t="shared" si="8"/>
        <v>да</v>
      </c>
      <c r="S14" s="2" t="str">
        <f t="shared" si="9"/>
        <v>нет</v>
      </c>
      <c r="T14" s="2" t="str">
        <f t="shared" si="15"/>
        <v>да</v>
      </c>
    </row>
    <row r="15" spans="1:20" x14ac:dyDescent="0.3">
      <c r="L15" s="2">
        <v>5</v>
      </c>
      <c r="M15" s="5">
        <f t="shared" si="13"/>
        <v>2.7608178340318594</v>
      </c>
      <c r="N15" s="2">
        <f t="shared" si="14"/>
        <v>8.1579187849456503E-11</v>
      </c>
      <c r="O15" s="2"/>
      <c r="P15" s="2"/>
      <c r="Q15" s="2">
        <f>ABS(M15-$D$4)</f>
        <v>3.1859404003853342E-11</v>
      </c>
      <c r="R15" s="2" t="str">
        <f>IF(Q15&lt;0.00001,"да","нет")</f>
        <v>да</v>
      </c>
      <c r="S15" s="2" t="str">
        <f t="shared" si="9"/>
        <v>да</v>
      </c>
      <c r="T15" s="2" t="str">
        <f t="shared" si="15"/>
        <v>нет</v>
      </c>
    </row>
    <row r="16" spans="1:20" x14ac:dyDescent="0.3">
      <c r="L16" s="6"/>
      <c r="M16" s="8"/>
      <c r="N16" s="6"/>
      <c r="O16" s="6"/>
    </row>
    <row r="17" spans="1:20" x14ac:dyDescent="0.3">
      <c r="A17" t="s">
        <v>23</v>
      </c>
      <c r="L17" t="s">
        <v>23</v>
      </c>
    </row>
    <row r="18" spans="1:20" x14ac:dyDescent="0.3">
      <c r="A18" s="2" t="s">
        <v>14</v>
      </c>
      <c r="B18" s="2" t="s">
        <v>15</v>
      </c>
      <c r="C18" s="2" t="s">
        <v>16</v>
      </c>
      <c r="D18" s="3" t="s">
        <v>17</v>
      </c>
      <c r="E18" s="3" t="s">
        <v>18</v>
      </c>
      <c r="F18" s="3" t="s">
        <v>19</v>
      </c>
      <c r="G18" s="3" t="s">
        <v>20</v>
      </c>
      <c r="H18" s="2" t="s">
        <v>21</v>
      </c>
      <c r="I18" s="2" t="s">
        <v>31</v>
      </c>
      <c r="L18" s="2" t="s">
        <v>14</v>
      </c>
      <c r="M18" s="2" t="s">
        <v>15</v>
      </c>
      <c r="N18" s="2" t="s">
        <v>16</v>
      </c>
      <c r="O18" s="3" t="s">
        <v>17</v>
      </c>
      <c r="P18" s="3" t="s">
        <v>18</v>
      </c>
      <c r="Q18" s="3" t="s">
        <v>19</v>
      </c>
      <c r="R18" s="3" t="s">
        <v>20</v>
      </c>
      <c r="S18" s="2" t="s">
        <v>21</v>
      </c>
      <c r="T18" s="2" t="s">
        <v>31</v>
      </c>
    </row>
    <row r="19" spans="1:20" x14ac:dyDescent="0.3">
      <c r="A19" s="2">
        <v>0</v>
      </c>
      <c r="B19" s="2">
        <v>-2</v>
      </c>
      <c r="C19" s="2">
        <f t="shared" ref="C19:C27" si="16">B19*B19*B19 - 2*B19 +2</f>
        <v>-2</v>
      </c>
      <c r="D19" s="2">
        <f>ABS(B19-B20)</f>
        <v>0.19999999999999996</v>
      </c>
      <c r="E19" s="2" t="str">
        <f t="shared" ref="E19:E26" si="17">IF(D19&lt;0.00001,"да","нет")</f>
        <v>нет</v>
      </c>
      <c r="F19" s="2">
        <f>ABS(B19-$D$2)</f>
        <v>0.23070765000000004</v>
      </c>
      <c r="G19" s="2" t="str">
        <f>IF(F19&lt;0.00001,"да","нет")</f>
        <v>нет</v>
      </c>
      <c r="H19" s="2" t="str">
        <f>IF(ABS(C19) &lt; 0.00001,"да","нет")</f>
        <v>нет</v>
      </c>
      <c r="I19" s="2"/>
      <c r="L19" s="2">
        <v>0</v>
      </c>
      <c r="M19" s="2">
        <v>2</v>
      </c>
      <c r="N19" s="2">
        <f>M19*M19*M19 - 4*M19 -10</f>
        <v>-10</v>
      </c>
      <c r="O19" s="2">
        <f>ABS(M19-M20)</f>
        <v>1.25</v>
      </c>
      <c r="P19" s="2" t="str">
        <f>IF(O19&lt;0.00001,"да","нет")</f>
        <v>нет</v>
      </c>
      <c r="Q19" s="2">
        <f>ABS(M19-$D$4)</f>
        <v>0.76081783400000003</v>
      </c>
      <c r="R19" s="2" t="str">
        <f>IF(Q19&lt;0.00001,"да","нет")</f>
        <v>нет</v>
      </c>
      <c r="S19" s="2" t="str">
        <f>IF(ABS(N19) &lt; 0.00001,"да","нет")</f>
        <v>нет</v>
      </c>
      <c r="T19" s="2"/>
    </row>
    <row r="20" spans="1:20" x14ac:dyDescent="0.3">
      <c r="A20" s="2">
        <v>1</v>
      </c>
      <c r="B20" s="4">
        <f t="shared" ref="B20:B27" si="18">B19-C19/(3*$B$19*$B$19 - 2)</f>
        <v>-1.8</v>
      </c>
      <c r="C20" s="2">
        <f t="shared" si="16"/>
        <v>-0.23200000000000065</v>
      </c>
      <c r="D20" s="2">
        <f t="shared" ref="D20:D22" si="19">ABS(B20-B21)</f>
        <v>2.3200000000000109E-2</v>
      </c>
      <c r="E20" s="2" t="str">
        <f t="shared" si="17"/>
        <v>нет</v>
      </c>
      <c r="F20" s="2">
        <f t="shared" ref="F20:F23" si="20">ABS(B20-$D$2)</f>
        <v>3.0707650000000086E-2</v>
      </c>
      <c r="G20" s="2" t="str">
        <f t="shared" ref="G20:G26" si="21">IF(F20&lt;0.00001,"да","нет")</f>
        <v>нет</v>
      </c>
      <c r="H20" s="2" t="str">
        <f>IF(ABS(C20) &lt; 0.00001,"да","нет")</f>
        <v>нет</v>
      </c>
      <c r="I20" s="2" t="str">
        <f>IF(F20 &lt; F19*F19,"да","нет")</f>
        <v>да</v>
      </c>
      <c r="L20" s="2">
        <v>1</v>
      </c>
      <c r="M20" s="4">
        <f>M19-N19/(3*$M$19*$M$19 - 4)</f>
        <v>3.25</v>
      </c>
      <c r="N20" s="2">
        <f>M20*M20*M20 - 4*M20 -10</f>
        <v>11.328125</v>
      </c>
      <c r="O20" s="2">
        <f t="shared" ref="O20:O22" si="22">ABS(M20-M21)</f>
        <v>1.416015625</v>
      </c>
      <c r="P20" s="2" t="str">
        <f t="shared" ref="P20:P22" si="23">IF(O20&lt;0.00001,"да","нет")</f>
        <v>нет</v>
      </c>
      <c r="Q20" s="2">
        <f t="shared" ref="Q20:Q22" si="24">ABS(M20-$D$4)</f>
        <v>0.48918216599999997</v>
      </c>
      <c r="R20" s="2" t="str">
        <f t="shared" ref="R20:R30" si="25">IF(Q20&lt;0.00001,"да","нет")</f>
        <v>нет</v>
      </c>
      <c r="S20" s="2" t="str">
        <f t="shared" ref="S20:S31" si="26">IF(ABS(N20) &lt; 0.00001,"да","нет")</f>
        <v>нет</v>
      </c>
      <c r="T20" s="2" t="str">
        <f>IF(Q20 &lt; Q19*Q19,"да","нет")</f>
        <v>да</v>
      </c>
    </row>
    <row r="21" spans="1:20" x14ac:dyDescent="0.3">
      <c r="A21" s="2">
        <v>2</v>
      </c>
      <c r="B21" s="4">
        <f t="shared" si="18"/>
        <v>-1.7767999999999999</v>
      </c>
      <c r="C21" s="2">
        <f t="shared" si="16"/>
        <v>-5.5790008831999582E-2</v>
      </c>
      <c r="D21" s="2">
        <f t="shared" si="19"/>
        <v>5.5790008831999582E-3</v>
      </c>
      <c r="E21" s="2" t="str">
        <f t="shared" si="17"/>
        <v>нет</v>
      </c>
      <c r="F21" s="2">
        <f t="shared" si="20"/>
        <v>7.5076499999999768E-3</v>
      </c>
      <c r="G21" s="2" t="str">
        <f t="shared" si="21"/>
        <v>нет</v>
      </c>
      <c r="H21" s="2" t="str">
        <f t="shared" ref="H21:H27" si="27">IF(ABS(C21) &lt; 0.00001,"да","нет")</f>
        <v>нет</v>
      </c>
      <c r="I21" s="2" t="str">
        <f t="shared" ref="I21:I27" si="28">IF(F21 &lt; F20*F20,"да","нет")</f>
        <v>нет</v>
      </c>
      <c r="L21" s="2">
        <v>2</v>
      </c>
      <c r="M21" s="4">
        <f t="shared" ref="M21:M24" si="29">M20-N20/(3*$M$19*$M$19 - 4)</f>
        <v>1.833984375</v>
      </c>
      <c r="N21" s="2">
        <f t="shared" ref="N21:N31" si="30">M21*M21*M21 - 4*M21 -10</f>
        <v>-11.167333461344242</v>
      </c>
      <c r="O21" s="2">
        <f t="shared" si="22"/>
        <v>1.3959166826680303</v>
      </c>
      <c r="P21" s="2" t="str">
        <f t="shared" si="23"/>
        <v>нет</v>
      </c>
      <c r="Q21" s="2">
        <f>ABS(M21-$D$4)</f>
        <v>0.92683345900000003</v>
      </c>
      <c r="R21" s="2" t="str">
        <f t="shared" si="25"/>
        <v>нет</v>
      </c>
      <c r="S21" s="2" t="str">
        <f t="shared" si="26"/>
        <v>нет</v>
      </c>
      <c r="T21" s="2" t="str">
        <f t="shared" ref="T21:T31" si="31">IF(Q21 &lt; Q20*Q20,"да","нет")</f>
        <v>нет</v>
      </c>
    </row>
    <row r="22" spans="1:20" x14ac:dyDescent="0.3">
      <c r="A22" s="2">
        <v>3</v>
      </c>
      <c r="B22" s="4">
        <f t="shared" si="18"/>
        <v>-1.7712209991168</v>
      </c>
      <c r="C22" s="2">
        <f t="shared" si="16"/>
        <v>-1.4274724340038958E-2</v>
      </c>
      <c r="D22" s="2">
        <f t="shared" si="19"/>
        <v>1.4274724340039846E-3</v>
      </c>
      <c r="E22" s="2" t="str">
        <f t="shared" si="17"/>
        <v>нет</v>
      </c>
      <c r="F22" s="2">
        <f t="shared" si="20"/>
        <v>1.9286491168000186E-3</v>
      </c>
      <c r="G22" s="2" t="str">
        <f t="shared" si="21"/>
        <v>нет</v>
      </c>
      <c r="H22" s="2" t="str">
        <f t="shared" si="27"/>
        <v>нет</v>
      </c>
      <c r="I22" s="2" t="str">
        <f t="shared" si="28"/>
        <v>нет</v>
      </c>
      <c r="L22" s="2">
        <v>3</v>
      </c>
      <c r="M22" s="4">
        <f t="shared" si="29"/>
        <v>3.2299010576680303</v>
      </c>
      <c r="N22" s="2">
        <f t="shared" si="30"/>
        <v>10.77556609782237</v>
      </c>
      <c r="O22" s="2">
        <f t="shared" si="22"/>
        <v>1.3469457622277963</v>
      </c>
      <c r="P22" s="2" t="str">
        <f t="shared" si="23"/>
        <v>нет</v>
      </c>
      <c r="Q22" s="2">
        <f t="shared" si="24"/>
        <v>0.46908322366803024</v>
      </c>
      <c r="R22" s="2" t="str">
        <f t="shared" si="25"/>
        <v>нет</v>
      </c>
      <c r="S22" s="2" t="str">
        <f t="shared" si="26"/>
        <v>нет</v>
      </c>
      <c r="T22" s="2" t="str">
        <f t="shared" si="31"/>
        <v>да</v>
      </c>
    </row>
    <row r="23" spans="1:20" x14ac:dyDescent="0.3">
      <c r="A23" s="2">
        <v>4</v>
      </c>
      <c r="B23" s="4">
        <f t="shared" si="18"/>
        <v>-1.769793526682796</v>
      </c>
      <c r="C23" s="2">
        <f t="shared" si="16"/>
        <v>-3.7055922310358369E-3</v>
      </c>
      <c r="D23" s="2">
        <f>ABS(B23-B24)</f>
        <v>3.7055922310358369E-4</v>
      </c>
      <c r="E23" s="2" t="str">
        <f t="shared" si="17"/>
        <v>нет</v>
      </c>
      <c r="F23" s="2">
        <f t="shared" si="20"/>
        <v>5.01176682796034E-4</v>
      </c>
      <c r="G23" s="2" t="str">
        <f t="shared" si="21"/>
        <v>нет</v>
      </c>
      <c r="H23" s="2" t="str">
        <f t="shared" si="27"/>
        <v>нет</v>
      </c>
      <c r="I23" s="2" t="str">
        <f t="shared" si="28"/>
        <v>нет</v>
      </c>
      <c r="L23" s="2">
        <v>4</v>
      </c>
      <c r="M23" s="4">
        <f t="shared" si="29"/>
        <v>1.882955295440234</v>
      </c>
      <c r="N23" s="2">
        <f t="shared" si="30"/>
        <v>-10.855764308868949</v>
      </c>
      <c r="O23" s="2">
        <f>ABS(M23-M24)</f>
        <v>1.3569705386086186</v>
      </c>
      <c r="P23" s="2" t="str">
        <f>IF(O23&lt;0.00001,"да","нет")</f>
        <v>нет</v>
      </c>
      <c r="Q23" s="2">
        <f>ABS(M23-$D$4)</f>
        <v>0.87786253855976604</v>
      </c>
      <c r="R23" s="2" t="str">
        <f t="shared" si="25"/>
        <v>нет</v>
      </c>
      <c r="S23" s="2" t="str">
        <f t="shared" si="26"/>
        <v>нет</v>
      </c>
      <c r="T23" s="2" t="str">
        <f t="shared" si="31"/>
        <v>нет</v>
      </c>
    </row>
    <row r="24" spans="1:20" x14ac:dyDescent="0.3">
      <c r="A24" s="2">
        <v>5</v>
      </c>
      <c r="B24" s="4">
        <f t="shared" si="18"/>
        <v>-1.7694229674596924</v>
      </c>
      <c r="C24" s="2">
        <f t="shared" si="16"/>
        <v>-9.654772042875237E-4</v>
      </c>
      <c r="D24" s="2">
        <f>ABS(B24-B25)</f>
        <v>9.6547720428663553E-5</v>
      </c>
      <c r="E24" s="2" t="str">
        <f t="shared" si="17"/>
        <v>нет</v>
      </c>
      <c r="F24" s="2">
        <f>ABS(B24-$D$2)</f>
        <v>1.3061745969245031E-4</v>
      </c>
      <c r="G24" s="2" t="str">
        <f>IF(F24&lt;0.00001,"да","нет")</f>
        <v>нет</v>
      </c>
      <c r="H24" s="2" t="str">
        <f t="shared" si="27"/>
        <v>нет</v>
      </c>
      <c r="I24" s="2" t="str">
        <f t="shared" si="28"/>
        <v>нет</v>
      </c>
      <c r="L24" s="2">
        <v>5</v>
      </c>
      <c r="M24" s="4">
        <f t="shared" si="29"/>
        <v>3.2399258340488526</v>
      </c>
      <c r="N24" s="2">
        <f t="shared" si="30"/>
        <v>11.0501850238036</v>
      </c>
      <c r="O24" s="2">
        <f t="shared" ref="O24:O30" si="32">ABS(M24-M25)</f>
        <v>1.38127312797545</v>
      </c>
      <c r="P24" s="2" t="str">
        <f t="shared" ref="P24:P30" si="33">IF(O24&lt;0.00001,"да","нет")</f>
        <v>нет</v>
      </c>
      <c r="Q24" s="2">
        <f t="shared" ref="Q24:Q30" si="34">ABS(M24-$D$4)</f>
        <v>0.47910800004885257</v>
      </c>
      <c r="R24" s="2" t="str">
        <f t="shared" si="25"/>
        <v>нет</v>
      </c>
      <c r="S24" s="2" t="str">
        <f t="shared" si="26"/>
        <v>нет</v>
      </c>
      <c r="T24" s="2" t="str">
        <f t="shared" si="31"/>
        <v>да</v>
      </c>
    </row>
    <row r="25" spans="1:20" x14ac:dyDescent="0.3">
      <c r="A25" s="2">
        <v>6</v>
      </c>
      <c r="B25" s="4">
        <f t="shared" si="18"/>
        <v>-1.7693264197392637</v>
      </c>
      <c r="C25" s="2">
        <f t="shared" si="16"/>
        <v>-2.5179062133240393E-4</v>
      </c>
      <c r="D25" s="2">
        <f>ABS(B25-B26)</f>
        <v>2.5179062133284802E-5</v>
      </c>
      <c r="E25" s="2" t="str">
        <f t="shared" si="17"/>
        <v>нет</v>
      </c>
      <c r="F25" s="2">
        <f t="shared" ref="F25:F26" si="35">ABS(B25-$D$2)</f>
        <v>3.4069739263786758E-5</v>
      </c>
      <c r="G25" s="2" t="str">
        <f t="shared" si="21"/>
        <v>нет</v>
      </c>
      <c r="H25" s="2" t="str">
        <f t="shared" si="27"/>
        <v>нет</v>
      </c>
      <c r="I25" s="2" t="str">
        <f t="shared" si="28"/>
        <v>нет</v>
      </c>
      <c r="L25" s="2">
        <v>6</v>
      </c>
      <c r="M25" s="4">
        <f t="shared" ref="M25:M31" si="36">M24-N24/(3*$M$19*$M$19 - 4)</f>
        <v>1.8586527060734026</v>
      </c>
      <c r="N25" s="2">
        <f t="shared" si="30"/>
        <v>-11.013727992123428</v>
      </c>
      <c r="O25" s="2">
        <f t="shared" si="32"/>
        <v>1.3767159990154285</v>
      </c>
      <c r="P25" s="2" t="str">
        <f t="shared" si="33"/>
        <v>нет</v>
      </c>
      <c r="Q25" s="2">
        <f t="shared" si="34"/>
        <v>0.90216512792659742</v>
      </c>
      <c r="R25" s="2" t="str">
        <f t="shared" si="25"/>
        <v>нет</v>
      </c>
      <c r="S25" s="2" t="str">
        <f t="shared" si="26"/>
        <v>нет</v>
      </c>
      <c r="T25" s="2" t="str">
        <f t="shared" si="31"/>
        <v>нет</v>
      </c>
    </row>
    <row r="26" spans="1:20" x14ac:dyDescent="0.3">
      <c r="A26" s="2">
        <v>7</v>
      </c>
      <c r="B26" s="4">
        <f t="shared" si="18"/>
        <v>-1.7693012406771305</v>
      </c>
      <c r="C26" s="2">
        <f t="shared" si="16"/>
        <v>-6.5681741685974515E-5</v>
      </c>
      <c r="D26" s="2">
        <f>ABS(B26-B27)</f>
        <v>6.5681741685530426E-6</v>
      </c>
      <c r="E26" s="2" t="str">
        <f t="shared" si="17"/>
        <v>да</v>
      </c>
      <c r="F26" s="2">
        <f t="shared" si="35"/>
        <v>8.8906771305019561E-6</v>
      </c>
      <c r="G26" s="2" t="str">
        <f t="shared" si="21"/>
        <v>да</v>
      </c>
      <c r="H26" s="2" t="str">
        <f t="shared" si="27"/>
        <v>нет</v>
      </c>
      <c r="I26" s="2" t="str">
        <f t="shared" si="28"/>
        <v>нет</v>
      </c>
      <c r="L26" s="2">
        <v>7</v>
      </c>
      <c r="M26" s="4">
        <f t="shared" si="36"/>
        <v>3.2353687050888311</v>
      </c>
      <c r="N26" s="2">
        <f t="shared" si="30"/>
        <v>10.9251051191657</v>
      </c>
      <c r="O26" s="2">
        <f t="shared" si="32"/>
        <v>1.3656381398957125</v>
      </c>
      <c r="P26" s="2" t="str">
        <f t="shared" si="33"/>
        <v>нет</v>
      </c>
      <c r="Q26" s="2">
        <f t="shared" si="34"/>
        <v>0.47455087108883109</v>
      </c>
      <c r="R26" s="2" t="str">
        <f t="shared" si="25"/>
        <v>нет</v>
      </c>
      <c r="S26" s="2" t="str">
        <f t="shared" si="26"/>
        <v>нет</v>
      </c>
      <c r="T26" s="2" t="str">
        <f t="shared" si="31"/>
        <v>да</v>
      </c>
    </row>
    <row r="27" spans="1:20" x14ac:dyDescent="0.3">
      <c r="A27" s="2">
        <v>8</v>
      </c>
      <c r="B27" s="5">
        <f t="shared" si="18"/>
        <v>-1.7692946725029619</v>
      </c>
      <c r="C27" s="2">
        <f t="shared" si="16"/>
        <v>-1.7134752095859795E-5</v>
      </c>
      <c r="D27" s="2"/>
      <c r="E27" s="2"/>
      <c r="F27" s="2">
        <f>ABS(B27-$D$2)</f>
        <v>2.3225029619489135E-6</v>
      </c>
      <c r="G27" s="2" t="str">
        <f>IF(F27&lt;0.00001,"да","нет")</f>
        <v>да</v>
      </c>
      <c r="H27" s="2" t="str">
        <f t="shared" si="27"/>
        <v>нет</v>
      </c>
      <c r="I27" s="2" t="str">
        <f t="shared" si="28"/>
        <v>нет</v>
      </c>
      <c r="L27" s="2">
        <v>8</v>
      </c>
      <c r="M27" s="4">
        <f t="shared" si="36"/>
        <v>1.8697305651931186</v>
      </c>
      <c r="N27" s="2">
        <f t="shared" si="30"/>
        <v>-10.942545413261989</v>
      </c>
      <c r="O27" s="2">
        <f t="shared" si="32"/>
        <v>1.3678181766577486</v>
      </c>
      <c r="P27" s="2" t="str">
        <f t="shared" si="33"/>
        <v>нет</v>
      </c>
      <c r="Q27" s="2">
        <f t="shared" si="34"/>
        <v>0.89108726880688138</v>
      </c>
      <c r="R27" s="2" t="str">
        <f t="shared" si="25"/>
        <v>нет</v>
      </c>
      <c r="S27" s="2" t="str">
        <f t="shared" si="26"/>
        <v>нет</v>
      </c>
      <c r="T27" s="2" t="str">
        <f t="shared" si="31"/>
        <v>нет</v>
      </c>
    </row>
    <row r="28" spans="1:20" x14ac:dyDescent="0.3">
      <c r="H28" t="s">
        <v>30</v>
      </c>
      <c r="L28" s="2">
        <v>9</v>
      </c>
      <c r="M28" s="4">
        <f t="shared" si="36"/>
        <v>3.2375487418508673</v>
      </c>
      <c r="N28" s="2">
        <f t="shared" si="30"/>
        <v>10.984890439467243</v>
      </c>
      <c r="O28" s="2">
        <f t="shared" si="32"/>
        <v>1.3731113049334054</v>
      </c>
      <c r="P28" s="2" t="str">
        <f t="shared" si="33"/>
        <v>нет</v>
      </c>
      <c r="Q28" s="2">
        <f t="shared" si="34"/>
        <v>0.47673090785086725</v>
      </c>
      <c r="R28" s="2" t="str">
        <f t="shared" si="25"/>
        <v>нет</v>
      </c>
      <c r="S28" s="2" t="str">
        <f t="shared" si="26"/>
        <v>нет</v>
      </c>
      <c r="T28" s="2" t="str">
        <f t="shared" si="31"/>
        <v>да</v>
      </c>
    </row>
    <row r="29" spans="1:20" x14ac:dyDescent="0.3">
      <c r="L29" s="2">
        <v>10</v>
      </c>
      <c r="M29" s="4">
        <f t="shared" si="36"/>
        <v>1.8644374369174619</v>
      </c>
      <c r="N29" s="2">
        <f t="shared" si="30"/>
        <v>-10.976728515091114</v>
      </c>
      <c r="O29" s="2">
        <f t="shared" si="32"/>
        <v>1.3720910643863893</v>
      </c>
      <c r="P29" s="2" t="str">
        <f t="shared" si="33"/>
        <v>нет</v>
      </c>
      <c r="Q29" s="2">
        <f t="shared" si="34"/>
        <v>0.89638039708253814</v>
      </c>
      <c r="R29" s="2" t="str">
        <f t="shared" si="25"/>
        <v>нет</v>
      </c>
      <c r="S29" s="2" t="str">
        <f t="shared" si="26"/>
        <v>нет</v>
      </c>
      <c r="T29" s="2" t="str">
        <f t="shared" si="31"/>
        <v>нет</v>
      </c>
    </row>
    <row r="30" spans="1:20" x14ac:dyDescent="0.3">
      <c r="A30" t="s">
        <v>24</v>
      </c>
      <c r="L30" s="2">
        <v>11</v>
      </c>
      <c r="M30" s="4">
        <f t="shared" si="36"/>
        <v>3.2365285013038512</v>
      </c>
      <c r="N30" s="2">
        <f t="shared" si="30"/>
        <v>10.956899877477511</v>
      </c>
      <c r="O30" s="2">
        <f t="shared" si="32"/>
        <v>1.3696124846846889</v>
      </c>
      <c r="P30" s="2" t="str">
        <f t="shared" si="33"/>
        <v>нет</v>
      </c>
      <c r="Q30" s="2">
        <f t="shared" si="34"/>
        <v>0.47571066730385114</v>
      </c>
      <c r="R30" s="2" t="str">
        <f t="shared" si="25"/>
        <v>нет</v>
      </c>
      <c r="S30" s="2" t="str">
        <f t="shared" si="26"/>
        <v>нет</v>
      </c>
      <c r="T30" s="2" t="str">
        <f t="shared" si="31"/>
        <v>да</v>
      </c>
    </row>
    <row r="31" spans="1:20" x14ac:dyDescent="0.3">
      <c r="A31" s="2" t="s">
        <v>14</v>
      </c>
      <c r="B31" s="2" t="s">
        <v>15</v>
      </c>
      <c r="C31" s="2" t="s">
        <v>16</v>
      </c>
      <c r="D31" s="3" t="s">
        <v>17</v>
      </c>
      <c r="E31" s="3" t="s">
        <v>18</v>
      </c>
      <c r="F31" s="3" t="s">
        <v>19</v>
      </c>
      <c r="G31" s="3" t="s">
        <v>20</v>
      </c>
      <c r="H31" s="2" t="s">
        <v>21</v>
      </c>
      <c r="I31" s="2" t="s">
        <v>31</v>
      </c>
      <c r="L31" s="2">
        <v>12</v>
      </c>
      <c r="M31" s="4">
        <f t="shared" si="36"/>
        <v>1.8669160166191623</v>
      </c>
      <c r="N31" s="2">
        <f t="shared" si="30"/>
        <v>-10.960760883812529</v>
      </c>
      <c r="O31" s="2"/>
      <c r="P31" s="2"/>
      <c r="Q31" s="2">
        <f t="shared" ref="Q31" si="37">ABS(M31-$D$4)</f>
        <v>0.89390181738083774</v>
      </c>
      <c r="R31" s="2" t="str">
        <f t="shared" ref="R31" si="38">IF(Q31&lt;0.00001,"да","нет")</f>
        <v>нет</v>
      </c>
      <c r="S31" s="2" t="str">
        <f t="shared" si="26"/>
        <v>нет</v>
      </c>
      <c r="T31" s="2" t="str">
        <f t="shared" si="31"/>
        <v>нет</v>
      </c>
    </row>
    <row r="32" spans="1:20" x14ac:dyDescent="0.3">
      <c r="A32" s="2">
        <v>0</v>
      </c>
      <c r="B32" s="2">
        <v>-2</v>
      </c>
      <c r="C32" s="2">
        <f>B32*B32*B32 - 2*B32 +2</f>
        <v>-2</v>
      </c>
      <c r="D32" s="2">
        <f>ABS(B32-B33)</f>
        <v>1</v>
      </c>
      <c r="E32" s="2" t="str">
        <f t="shared" ref="E32:E39" si="39">IF(D32&lt;0.00001,"да","нет")</f>
        <v>нет</v>
      </c>
      <c r="F32" s="2">
        <f>ABS(B32-$D$2)</f>
        <v>0.23070765000000004</v>
      </c>
      <c r="G32" s="2" t="str">
        <f>IF(F32&lt;0.00001,"да","нет")</f>
        <v>нет</v>
      </c>
      <c r="H32" s="2" t="str">
        <f>IF(ABS(C32) &lt; 0.00001,"да","нет")</f>
        <v>нет</v>
      </c>
      <c r="I32" s="2"/>
      <c r="M32" s="9" t="s">
        <v>29</v>
      </c>
    </row>
    <row r="33" spans="1:20" x14ac:dyDescent="0.3">
      <c r="A33" s="2">
        <v>1</v>
      </c>
      <c r="B33" s="4">
        <v>-1</v>
      </c>
      <c r="C33" s="2">
        <f>B33*B33*B33 - 2*B33 +2</f>
        <v>3</v>
      </c>
      <c r="D33" s="2">
        <f t="shared" ref="D33:D35" si="40">ABS(B33-B34)</f>
        <v>0.60000000000000009</v>
      </c>
      <c r="E33" s="2" t="str">
        <f t="shared" si="39"/>
        <v>нет</v>
      </c>
      <c r="F33" s="2">
        <f t="shared" ref="F33:F36" si="41">ABS(B33-$D$2)</f>
        <v>0.76929234999999996</v>
      </c>
      <c r="G33" s="2" t="str">
        <f t="shared" ref="G33:G39" si="42">IF(F33&lt;0.00001,"да","нет")</f>
        <v>нет</v>
      </c>
      <c r="H33" s="2" t="str">
        <f t="shared" ref="H33:H40" si="43">IF(ABS(C33) &lt; 0.00001,"да","нет")</f>
        <v>нет</v>
      </c>
      <c r="I33" s="2" t="str">
        <f>IF(F33 &lt; F32*F32,"да","нет")</f>
        <v>нет</v>
      </c>
      <c r="M33" t="s">
        <v>32</v>
      </c>
    </row>
    <row r="34" spans="1:20" x14ac:dyDescent="0.3">
      <c r="A34" s="2">
        <v>2</v>
      </c>
      <c r="B34" s="4">
        <f>B33-C33*(B33 - B32)/(C33 - C32)</f>
        <v>-1.6</v>
      </c>
      <c r="C34" s="2">
        <f>B34*B34*B34 - 2*B34 +2</f>
        <v>1.1039999999999992</v>
      </c>
      <c r="D34" s="2">
        <f t="shared" si="40"/>
        <v>0.34936708860759458</v>
      </c>
      <c r="E34" s="2" t="str">
        <f t="shared" si="39"/>
        <v>нет</v>
      </c>
      <c r="F34" s="2">
        <f t="shared" si="41"/>
        <v>0.16929234999999987</v>
      </c>
      <c r="G34" s="2" t="str">
        <f t="shared" si="42"/>
        <v>нет</v>
      </c>
      <c r="H34" s="2" t="str">
        <f t="shared" si="43"/>
        <v>нет</v>
      </c>
      <c r="I34" s="2" t="str">
        <f t="shared" ref="I34:I40" si="44">IF(F34 &lt; F33*F33,"да","нет")</f>
        <v>да</v>
      </c>
      <c r="L34" t="s">
        <v>24</v>
      </c>
    </row>
    <row r="35" spans="1:20" x14ac:dyDescent="0.3">
      <c r="A35" s="2">
        <v>3</v>
      </c>
      <c r="B35" s="4">
        <f t="shared" ref="B35:B39" si="45">B34-C34*(B34 - B33)/(C34 - C33)</f>
        <v>-1.9493670886075947</v>
      </c>
      <c r="C35" s="2">
        <f t="shared" ref="C35:C39" si="46">B35*B35*B35 - 2*B35 +2</f>
        <v>-1.5089232291968759</v>
      </c>
      <c r="D35" s="2">
        <f t="shared" si="40"/>
        <v>0.20175415397830743</v>
      </c>
      <c r="E35" s="2" t="str">
        <f t="shared" si="39"/>
        <v>нет</v>
      </c>
      <c r="F35" s="2">
        <f t="shared" si="41"/>
        <v>0.18007473860759471</v>
      </c>
      <c r="G35" s="2" t="str">
        <f t="shared" si="42"/>
        <v>нет</v>
      </c>
      <c r="H35" s="2" t="str">
        <f t="shared" si="43"/>
        <v>нет</v>
      </c>
      <c r="I35" s="2" t="str">
        <f t="shared" si="44"/>
        <v>нет</v>
      </c>
      <c r="L35" s="2" t="s">
        <v>14</v>
      </c>
      <c r="M35" s="2" t="s">
        <v>15</v>
      </c>
      <c r="N35" s="2" t="s">
        <v>16</v>
      </c>
      <c r="O35" s="3" t="s">
        <v>17</v>
      </c>
      <c r="P35" s="3" t="s">
        <v>18</v>
      </c>
      <c r="Q35" s="3" t="s">
        <v>19</v>
      </c>
      <c r="R35" s="3" t="s">
        <v>20</v>
      </c>
      <c r="S35" s="2" t="s">
        <v>21</v>
      </c>
      <c r="T35" s="2" t="s">
        <v>31</v>
      </c>
    </row>
    <row r="36" spans="1:20" x14ac:dyDescent="0.3">
      <c r="A36" s="2">
        <v>4</v>
      </c>
      <c r="B36" s="4">
        <f t="shared" si="45"/>
        <v>-1.7476129346292872</v>
      </c>
      <c r="C36" s="2">
        <f t="shared" si="46"/>
        <v>0.15775213102799901</v>
      </c>
      <c r="D36" s="2">
        <f>ABS(B36-B37)</f>
        <v>1.9096189031998945E-2</v>
      </c>
      <c r="E36" s="2" t="str">
        <f t="shared" si="39"/>
        <v>нет</v>
      </c>
      <c r="F36" s="2">
        <f t="shared" si="41"/>
        <v>2.1679415370712718E-2</v>
      </c>
      <c r="G36" s="2" t="str">
        <f t="shared" si="42"/>
        <v>нет</v>
      </c>
      <c r="H36" s="2" t="str">
        <f t="shared" si="43"/>
        <v>нет</v>
      </c>
      <c r="I36" s="2" t="str">
        <f t="shared" si="44"/>
        <v>да</v>
      </c>
      <c r="L36" s="2">
        <v>0</v>
      </c>
      <c r="M36" s="2">
        <v>2</v>
      </c>
      <c r="N36" s="2">
        <f>M36*M36*M36 - 4*M36 -10</f>
        <v>-10</v>
      </c>
      <c r="O36" s="2">
        <f>ABS(M36-M37)</f>
        <v>2</v>
      </c>
      <c r="P36" s="2" t="str">
        <f>IF(O36&lt;0.00001,"да","нет")</f>
        <v>нет</v>
      </c>
      <c r="Q36" s="2">
        <f>ABS(M36-$D$4)</f>
        <v>0.76081783400000003</v>
      </c>
      <c r="R36" s="2" t="str">
        <f>IF(Q36&lt;0.00001,"да","нет")</f>
        <v>нет</v>
      </c>
      <c r="S36" s="2" t="str">
        <f>IF(ABS(N36) &lt; 0.00001,"да","нет")</f>
        <v>нет</v>
      </c>
      <c r="T36" s="2"/>
    </row>
    <row r="37" spans="1:20" x14ac:dyDescent="0.3">
      <c r="A37" s="2">
        <v>5</v>
      </c>
      <c r="B37" s="4">
        <f t="shared" si="45"/>
        <v>-1.7667091236612862</v>
      </c>
      <c r="C37" s="2">
        <f t="shared" si="46"/>
        <v>1.9057735812817889E-2</v>
      </c>
      <c r="D37" s="2">
        <f>ABS(B37-B38)</f>
        <v>2.623971394365654E-3</v>
      </c>
      <c r="E37" s="2" t="str">
        <f t="shared" si="39"/>
        <v>нет</v>
      </c>
      <c r="F37" s="2">
        <f>ABS(B37-$D$2)</f>
        <v>2.5832263387137733E-3</v>
      </c>
      <c r="G37" s="2" t="str">
        <f>IF(F37&lt;0.00001,"да","нет")</f>
        <v>нет</v>
      </c>
      <c r="H37" s="2" t="str">
        <f t="shared" si="43"/>
        <v>нет</v>
      </c>
      <c r="I37" s="2" t="str">
        <f t="shared" si="44"/>
        <v>нет</v>
      </c>
      <c r="L37" s="2">
        <v>1</v>
      </c>
      <c r="M37" s="10">
        <v>4</v>
      </c>
      <c r="N37" s="2">
        <f>M37*M37*M37 - 4*M37 -10</f>
        <v>38</v>
      </c>
      <c r="O37" s="2">
        <f t="shared" ref="O37:O39" si="47">ABS(M37-M38)</f>
        <v>1.583333333333333</v>
      </c>
      <c r="P37" s="2" t="str">
        <f t="shared" ref="P37:P43" si="48">IF(O37&lt;0.00001,"да","нет")</f>
        <v>нет</v>
      </c>
      <c r="Q37" s="2">
        <f t="shared" ref="Q37:Q39" si="49">ABS(M37-$D$4)</f>
        <v>1.239182166</v>
      </c>
      <c r="R37" s="2" t="str">
        <f t="shared" ref="R37:R44" si="50">IF(Q37&lt;0.00001,"да","нет")</f>
        <v>нет</v>
      </c>
      <c r="S37" s="2" t="str">
        <f t="shared" ref="S37:S44" si="51">IF(ABS(N37) &lt; 0.00001,"да","нет")</f>
        <v>нет</v>
      </c>
      <c r="T37" s="2" t="str">
        <f>IF(Q37 &lt; Q36*Q36,"да","нет")</f>
        <v>нет</v>
      </c>
    </row>
    <row r="38" spans="1:20" x14ac:dyDescent="0.3">
      <c r="A38" s="2">
        <v>6</v>
      </c>
      <c r="B38" s="4">
        <f t="shared" si="45"/>
        <v>-1.7693330950556518</v>
      </c>
      <c r="C38" s="2">
        <f t="shared" si="46"/>
        <v>-3.0113177894453003E-4</v>
      </c>
      <c r="D38" s="2">
        <f>ABS(B38-B39)</f>
        <v>4.0816497666407159E-5</v>
      </c>
      <c r="E38" s="2" t="str">
        <f t="shared" si="39"/>
        <v>нет</v>
      </c>
      <c r="F38" s="2">
        <f t="shared" ref="F38:F39" si="52">ABS(B38-$D$2)</f>
        <v>4.0745055651880691E-5</v>
      </c>
      <c r="G38" s="2" t="str">
        <f t="shared" si="42"/>
        <v>нет</v>
      </c>
      <c r="H38" s="2" t="str">
        <f t="shared" si="43"/>
        <v>нет</v>
      </c>
      <c r="I38" s="2" t="str">
        <f t="shared" si="44"/>
        <v>нет</v>
      </c>
      <c r="L38" s="2">
        <v>2</v>
      </c>
      <c r="M38" s="4">
        <f>M37-N37*(M37 - M36)/(N37 - N36)</f>
        <v>2.416666666666667</v>
      </c>
      <c r="N38" s="2">
        <f t="shared" ref="N38:N44" si="53">M38*M38*M38 - 4*M38 -10</f>
        <v>-5.5526620370370328</v>
      </c>
      <c r="O38" s="2">
        <f t="shared" si="47"/>
        <v>0.20186400740553712</v>
      </c>
      <c r="P38" s="2" t="str">
        <f t="shared" si="48"/>
        <v>нет</v>
      </c>
      <c r="Q38" s="2">
        <f t="shared" si="49"/>
        <v>0.34415116733333306</v>
      </c>
      <c r="R38" s="2" t="str">
        <f t="shared" si="50"/>
        <v>нет</v>
      </c>
      <c r="S38" s="2" t="str">
        <f t="shared" si="51"/>
        <v>нет</v>
      </c>
      <c r="T38" s="2" t="str">
        <f t="shared" ref="T38:T44" si="54">IF(Q38 &lt; Q37*Q37,"да","нет")</f>
        <v>да</v>
      </c>
    </row>
    <row r="39" spans="1:20" x14ac:dyDescent="0.3">
      <c r="A39" s="2">
        <v>7</v>
      </c>
      <c r="B39" s="4">
        <f t="shared" si="45"/>
        <v>-1.7692922785579854</v>
      </c>
      <c r="C39" s="2">
        <f t="shared" si="46"/>
        <v>5.5936972431780418E-7</v>
      </c>
      <c r="D39" s="2">
        <f>ABS(B39-B40)</f>
        <v>7.5678431965542359E-8</v>
      </c>
      <c r="E39" s="2" t="str">
        <f t="shared" si="39"/>
        <v>да</v>
      </c>
      <c r="F39" s="2">
        <f t="shared" si="52"/>
        <v>7.1442014526468256E-8</v>
      </c>
      <c r="G39" s="2" t="str">
        <f t="shared" si="42"/>
        <v>да</v>
      </c>
      <c r="H39" s="2" t="str">
        <f t="shared" si="43"/>
        <v>да</v>
      </c>
      <c r="I39" s="2" t="str">
        <f t="shared" si="44"/>
        <v>нет</v>
      </c>
      <c r="L39" s="2">
        <v>3</v>
      </c>
      <c r="M39" s="4">
        <f t="shared" ref="M39:M41" si="55">M38-N38*(M38 - M37)/(N38 - N37)</f>
        <v>2.6185306740722041</v>
      </c>
      <c r="N39" s="2">
        <f t="shared" si="53"/>
        <v>-2.5196358530564176</v>
      </c>
      <c r="O39" s="2">
        <f t="shared" si="47"/>
        <v>0.16769515317309525</v>
      </c>
      <c r="P39" s="2" t="str">
        <f t="shared" si="48"/>
        <v>нет</v>
      </c>
      <c r="Q39" s="2">
        <f t="shared" si="49"/>
        <v>0.14228715992779595</v>
      </c>
      <c r="R39" s="2" t="str">
        <f t="shared" si="50"/>
        <v>нет</v>
      </c>
      <c r="S39" s="2" t="str">
        <f t="shared" si="51"/>
        <v>нет</v>
      </c>
      <c r="T39" s="2" t="str">
        <f t="shared" si="54"/>
        <v>нет</v>
      </c>
    </row>
    <row r="40" spans="1:20" x14ac:dyDescent="0.3">
      <c r="A40" s="2">
        <v>8</v>
      </c>
      <c r="B40" s="5">
        <f>B39-C39*(B39 - B38)/(C39 - C38)</f>
        <v>-1.7692923542364174</v>
      </c>
      <c r="C40" s="2">
        <f>B40*B40*B40 - 2*B40 +2</f>
        <v>1.6364243293764957E-11</v>
      </c>
      <c r="D40" s="2"/>
      <c r="E40" s="2"/>
      <c r="F40" s="2">
        <f>ABS(B40-$D$2)</f>
        <v>4.2364174390741027E-9</v>
      </c>
      <c r="G40" s="2" t="str">
        <f>IF(F40&lt;0.00001,"да","нет")</f>
        <v>да</v>
      </c>
      <c r="H40" s="2" t="str">
        <f t="shared" si="43"/>
        <v>да</v>
      </c>
      <c r="I40" s="2" t="str">
        <f t="shared" si="44"/>
        <v>нет</v>
      </c>
      <c r="L40" s="2">
        <v>4</v>
      </c>
      <c r="M40" s="4">
        <f t="shared" si="55"/>
        <v>2.7862258272452993</v>
      </c>
      <c r="N40" s="2">
        <f t="shared" si="53"/>
        <v>0.48471924829890689</v>
      </c>
      <c r="O40" s="2">
        <f>ABS(M40-M41)</f>
        <v>2.7055746024417626E-2</v>
      </c>
      <c r="P40" s="2" t="str">
        <f>IF(O40&lt;0.00001,"да","нет")</f>
        <v>нет</v>
      </c>
      <c r="Q40" s="2">
        <f>ABS(M40-$D$4)</f>
        <v>2.5407993245299298E-2</v>
      </c>
      <c r="R40" s="2" t="str">
        <f t="shared" si="50"/>
        <v>нет</v>
      </c>
      <c r="S40" s="2" t="str">
        <f t="shared" si="51"/>
        <v>нет</v>
      </c>
      <c r="T40" s="2" t="str">
        <f t="shared" si="54"/>
        <v>нет</v>
      </c>
    </row>
    <row r="41" spans="1:20" x14ac:dyDescent="0.3">
      <c r="L41" s="2">
        <v>5</v>
      </c>
      <c r="M41" s="4">
        <f t="shared" si="55"/>
        <v>2.7591700812208817</v>
      </c>
      <c r="N41" s="2">
        <f t="shared" si="53"/>
        <v>-3.1064590354890953E-2</v>
      </c>
      <c r="O41" s="2">
        <f t="shared" ref="O41:O42" si="56">ABS(M41-M42)</f>
        <v>1.6295114426001511E-3</v>
      </c>
      <c r="P41" s="2" t="str">
        <f t="shared" si="48"/>
        <v>нет</v>
      </c>
      <c r="Q41" s="2">
        <f>ABS(M41-$D$4)</f>
        <v>1.6477527791183277E-3</v>
      </c>
      <c r="R41" s="2" t="str">
        <f>IF(Q41&lt;0.00001,"да","нет")</f>
        <v>нет</v>
      </c>
      <c r="S41" s="2" t="str">
        <f t="shared" si="51"/>
        <v>нет</v>
      </c>
      <c r="T41" s="2" t="str">
        <f t="shared" si="54"/>
        <v>нет</v>
      </c>
    </row>
    <row r="42" spans="1:20" x14ac:dyDescent="0.3">
      <c r="L42" s="2">
        <v>6</v>
      </c>
      <c r="M42" s="4">
        <f>M41-N41*(M41 - M40)/(N41 - N40)</f>
        <v>2.7607995926634818</v>
      </c>
      <c r="N42" s="2">
        <f t="shared" si="53"/>
        <v>-3.4414511771352352E-4</v>
      </c>
      <c r="O42" s="2">
        <f t="shared" si="56"/>
        <v>1.8254566393594018E-5</v>
      </c>
      <c r="P42" s="2" t="str">
        <f t="shared" si="48"/>
        <v>нет</v>
      </c>
      <c r="Q42" s="2">
        <f t="shared" ref="Q42:Q44" si="57">ABS(M42-$D$4)</f>
        <v>1.824133651817661E-5</v>
      </c>
      <c r="R42" s="2" t="str">
        <f t="shared" si="50"/>
        <v>нет</v>
      </c>
      <c r="S42" s="2" t="str">
        <f t="shared" si="51"/>
        <v>нет</v>
      </c>
      <c r="T42" s="2" t="str">
        <f t="shared" si="54"/>
        <v>нет</v>
      </c>
    </row>
    <row r="43" spans="1:20" x14ac:dyDescent="0.3">
      <c r="L43" s="2">
        <v>7</v>
      </c>
      <c r="M43" s="4">
        <f t="shared" ref="M43" si="58">M42-N42*(M42 - M41)/(N42 - N41)</f>
        <v>2.7608178472298754</v>
      </c>
      <c r="N43" s="2">
        <f t="shared" si="53"/>
        <v>2.4907990869849073E-7</v>
      </c>
      <c r="O43" s="2">
        <f t="shared" ref="O43" si="59">ABS(M43-M44)</f>
        <v>1.3202445803273122E-8</v>
      </c>
      <c r="P43" s="2" t="str">
        <f t="shared" si="48"/>
        <v>да</v>
      </c>
      <c r="Q43" s="2">
        <f t="shared" si="57"/>
        <v>1.3229875417408721E-8</v>
      </c>
      <c r="R43" s="2" t="str">
        <f t="shared" si="50"/>
        <v>да</v>
      </c>
      <c r="S43" s="2" t="str">
        <f t="shared" si="51"/>
        <v>да</v>
      </c>
      <c r="T43" s="2" t="str">
        <f t="shared" si="54"/>
        <v>нет</v>
      </c>
    </row>
    <row r="44" spans="1:20" x14ac:dyDescent="0.3">
      <c r="L44" s="2">
        <v>8</v>
      </c>
      <c r="M44" s="5">
        <f>M43-N43*(M43 - M42)/(N43 - N42)</f>
        <v>2.7608178340274296</v>
      </c>
      <c r="N44" s="2">
        <f t="shared" si="53"/>
        <v>-1.993072373807081E-12</v>
      </c>
      <c r="O44" s="2"/>
      <c r="P44" s="2"/>
      <c r="Q44" s="2">
        <f t="shared" si="57"/>
        <v>2.7429614135598968E-11</v>
      </c>
      <c r="R44" s="2" t="str">
        <f t="shared" si="50"/>
        <v>да</v>
      </c>
      <c r="S44" s="2" t="str">
        <f t="shared" si="51"/>
        <v>да</v>
      </c>
      <c r="T44" s="2" t="str">
        <f t="shared" si="54"/>
        <v>нет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Усольцев</dc:creator>
  <cp:lastModifiedBy>Антон Усольцев</cp:lastModifiedBy>
  <dcterms:created xsi:type="dcterms:W3CDTF">2023-10-15T16:54:56Z</dcterms:created>
  <dcterms:modified xsi:type="dcterms:W3CDTF">2023-10-19T07:43:34Z</dcterms:modified>
</cp:coreProperties>
</file>