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oslin Victor\Downloads\Assesment\"/>
    </mc:Choice>
  </mc:AlternateContent>
  <xr:revisionPtr revIDLastSave="0" documentId="13_ncr:1_{10F2BD8D-4398-4C1A-8B3A-64C063A53B30}" xr6:coauthVersionLast="47" xr6:coauthVersionMax="47" xr10:uidLastSave="{00000000-0000-0000-0000-000000000000}"/>
  <bookViews>
    <workbookView xWindow="-108" yWindow="-108" windowWidth="23256" windowHeight="12456" firstSheet="2" activeTab="2" xr2:uid="{771D9DFD-69E1-4B64-89A8-1BB2A9967F14}"/>
  </bookViews>
  <sheets>
    <sheet name="Raw_Data_working" sheetId="1" state="hidden" r:id="rId1"/>
    <sheet name="Pivots" sheetId="5" state="hidden" r:id="rId2"/>
    <sheet name="Sales Performance" sheetId="2" r:id="rId3"/>
    <sheet name="Customer Behaviour" sheetId="3" r:id="rId4"/>
    <sheet name="Discount Impact" sheetId="4" r:id="rId5"/>
    <sheet name="Insights &amp; Ideas" sheetId="6" r:id="rId6"/>
  </sheets>
  <definedNames>
    <definedName name="_xlnm._FilterDatabase" localSheetId="1" hidden="1">Pivots!$X$10:$Y$16</definedName>
    <definedName name="_xlnm._FilterDatabase" localSheetId="0" hidden="1">Raw_Data_working!$A$1:$S$101</definedName>
    <definedName name="Slicer_Day">#N/A</definedName>
    <definedName name="Slicer_Discount">#N/A</definedName>
    <definedName name="Slicer_Discount1">#N/A</definedName>
    <definedName name="Slicer_Discount2">#N/A</definedName>
    <definedName name="Slicer_Month">#N/A</definedName>
    <definedName name="Slicer_Month1">#N/A</definedName>
    <definedName name="Slicer_Month2">#N/A</definedName>
    <definedName name="Slicer_Order_Type">#N/A</definedName>
    <definedName name="Slicer_Payment_Method">#N/A</definedName>
    <definedName name="Slicer_Payment_Method1">#N/A</definedName>
    <definedName name="Slicer_Product_Category">#N/A</definedName>
    <definedName name="Slicer_Product_Category1">#N/A</definedName>
    <definedName name="Slicer_Product_Category2">#N/A</definedName>
    <definedName name="Slicer_Region">#N/A</definedName>
    <definedName name="Slicer_Region1">#N/A</definedName>
    <definedName name="Slicer_Region2">#N/A</definedName>
  </definedNames>
  <calcPr calcId="191029"/>
  <pivotCaches>
    <pivotCache cacheId="13" r:id="rId7"/>
    <pivotCache cacheId="23" r:id="rId8"/>
    <pivotCache cacheId="37" r:id="rId9"/>
    <pivotCache cacheId="5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1" i="1" l="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P6" i="5" a="1"/>
  <c r="P6" i="5" s="1"/>
  <c r="P5" i="5" a="1"/>
  <c r="P5" i="5" s="1"/>
  <c r="P4" i="5" a="1"/>
  <c r="P4" i="5" s="1"/>
  <c r="P3" i="5" a="1"/>
  <c r="P3" i="5" s="1"/>
  <c r="Q81" i="1"/>
  <c r="Q64" i="1"/>
  <c r="Q78" i="1"/>
  <c r="Q90" i="1"/>
  <c r="Q12" i="1"/>
  <c r="Q67" i="1"/>
  <c r="Q21" i="1"/>
  <c r="Q18" i="1"/>
  <c r="Q35" i="1"/>
  <c r="Q70" i="1"/>
  <c r="Q32" i="1"/>
  <c r="Q56" i="1"/>
  <c r="Q11" i="1"/>
  <c r="Q94" i="1"/>
  <c r="Q54" i="1"/>
  <c r="Q87" i="1"/>
  <c r="Q86" i="1"/>
  <c r="Q84" i="1"/>
  <c r="Q17" i="1"/>
  <c r="Q89" i="1"/>
  <c r="Q96" i="1"/>
  <c r="Q100" i="1"/>
  <c r="Q16" i="1"/>
  <c r="Q58" i="1"/>
  <c r="Q29" i="1"/>
  <c r="Q46" i="1"/>
  <c r="Q45" i="1"/>
  <c r="Q42" i="1"/>
  <c r="Q15" i="1"/>
  <c r="Q53" i="1"/>
  <c r="Q24" i="1"/>
  <c r="Q66" i="1"/>
  <c r="Q74" i="1"/>
  <c r="Q79" i="1"/>
  <c r="Q50" i="1"/>
  <c r="Q62" i="1"/>
  <c r="Q9" i="1"/>
  <c r="Q4" i="1"/>
  <c r="Q83" i="1"/>
  <c r="Q8" i="1"/>
  <c r="Q7" i="1"/>
  <c r="Q36" i="1"/>
  <c r="Q69" i="1"/>
  <c r="Q77" i="1"/>
  <c r="Q99" i="1"/>
  <c r="Q101" i="1"/>
  <c r="Q52" i="1"/>
  <c r="Q31" i="1"/>
  <c r="Q6" i="1"/>
  <c r="Q61" i="1"/>
  <c r="Q68" i="1"/>
  <c r="Q73" i="1"/>
  <c r="Q10" i="1"/>
  <c r="Q49" i="1"/>
  <c r="Q27" i="1"/>
  <c r="Q3" i="1"/>
  <c r="Q20" i="1"/>
  <c r="Q72" i="1"/>
  <c r="Q60" i="1"/>
  <c r="Q37" i="1"/>
  <c r="Q71" i="1"/>
  <c r="Q51" i="1"/>
  <c r="Q98" i="1"/>
  <c r="Q80" i="1"/>
  <c r="Q23" i="1"/>
  <c r="Q76" i="1"/>
  <c r="Q93" i="1"/>
  <c r="Q85" i="1"/>
  <c r="Q40" i="1"/>
  <c r="Q57" i="1"/>
  <c r="Q95" i="1"/>
  <c r="Q19" i="1"/>
  <c r="Q14" i="1"/>
  <c r="Q48" i="1"/>
  <c r="Q39" i="1"/>
  <c r="Q41" i="1"/>
  <c r="Q75" i="1"/>
  <c r="Q5" i="1"/>
  <c r="Q13" i="1"/>
  <c r="Q34" i="1"/>
  <c r="Q38" i="1"/>
  <c r="Q28" i="1"/>
  <c r="Q88" i="1"/>
  <c r="Q63" i="1"/>
  <c r="Q82" i="1"/>
  <c r="Q91" i="1"/>
  <c r="Q26" i="1"/>
  <c r="Q55" i="1"/>
  <c r="Q43" i="1"/>
  <c r="Q59" i="1"/>
  <c r="Q30" i="1"/>
  <c r="Q92" i="1"/>
  <c r="Q2" i="1"/>
  <c r="Q33" i="1"/>
  <c r="Q25" i="1"/>
  <c r="Q65" i="1"/>
  <c r="Q97" i="1"/>
  <c r="Q44" i="1"/>
  <c r="Q47" i="1"/>
  <c r="Q22" i="1"/>
  <c r="A15" i="5"/>
  <c r="D14" i="5"/>
  <c r="P89" i="1"/>
  <c r="N89" i="1"/>
  <c r="O89" i="1" s="1"/>
  <c r="M89" i="1"/>
  <c r="K89" i="1"/>
  <c r="P48" i="1"/>
  <c r="N48" i="1"/>
  <c r="O48" i="1" s="1"/>
  <c r="M48" i="1"/>
  <c r="K48" i="1"/>
  <c r="P101" i="1"/>
  <c r="N101" i="1"/>
  <c r="O101" i="1" s="1"/>
  <c r="M101" i="1"/>
  <c r="K101" i="1"/>
  <c r="P11" i="1"/>
  <c r="N11" i="1"/>
  <c r="O11" i="1" s="1"/>
  <c r="M11" i="1"/>
  <c r="K11" i="1"/>
  <c r="P74" i="1"/>
  <c r="N74" i="1"/>
  <c r="O74" i="1" s="1"/>
  <c r="M74" i="1"/>
  <c r="K74" i="1"/>
  <c r="P38" i="1"/>
  <c r="N38" i="1"/>
  <c r="O38" i="1" s="1"/>
  <c r="M38" i="1"/>
  <c r="K38" i="1"/>
  <c r="P21" i="1"/>
  <c r="N21" i="1"/>
  <c r="O21" i="1" s="1"/>
  <c r="M21" i="1"/>
  <c r="K21" i="1"/>
  <c r="P12" i="1"/>
  <c r="N12" i="1"/>
  <c r="O12" i="1" s="1"/>
  <c r="M12" i="1"/>
  <c r="K12" i="1"/>
  <c r="P49" i="1"/>
  <c r="N49" i="1"/>
  <c r="O49" i="1" s="1"/>
  <c r="M49" i="1"/>
  <c r="K49" i="1"/>
  <c r="P46" i="1"/>
  <c r="N46" i="1"/>
  <c r="O46" i="1" s="1"/>
  <c r="M46" i="1"/>
  <c r="K46" i="1"/>
  <c r="P52" i="1"/>
  <c r="N52" i="1"/>
  <c r="O52" i="1" s="1"/>
  <c r="M52" i="1"/>
  <c r="K52" i="1"/>
  <c r="P8" i="1"/>
  <c r="N8" i="1"/>
  <c r="O8" i="1" s="1"/>
  <c r="M8" i="1"/>
  <c r="K8" i="1"/>
  <c r="P67" i="1"/>
  <c r="N67" i="1"/>
  <c r="O67" i="1" s="1"/>
  <c r="M67" i="1"/>
  <c r="K67" i="1"/>
  <c r="P10" i="1"/>
  <c r="N10" i="1"/>
  <c r="O10" i="1" s="1"/>
  <c r="M10" i="1"/>
  <c r="K10" i="1"/>
  <c r="P70" i="1"/>
  <c r="N70" i="1"/>
  <c r="O70" i="1" s="1"/>
  <c r="M70" i="1"/>
  <c r="K70" i="1"/>
  <c r="P62" i="1"/>
  <c r="N62" i="1"/>
  <c r="O62" i="1" s="1"/>
  <c r="M62" i="1"/>
  <c r="K62" i="1"/>
  <c r="P24" i="1"/>
  <c r="N24" i="1"/>
  <c r="O24" i="1" s="1"/>
  <c r="M24" i="1"/>
  <c r="K24" i="1"/>
  <c r="P55" i="1"/>
  <c r="N55" i="1"/>
  <c r="O55" i="1" s="1"/>
  <c r="M55" i="1"/>
  <c r="K55" i="1"/>
  <c r="P75" i="1"/>
  <c r="N75" i="1"/>
  <c r="O75" i="1" s="1"/>
  <c r="M75" i="1"/>
  <c r="K75" i="1"/>
  <c r="P85" i="1"/>
  <c r="N85" i="1"/>
  <c r="O85" i="1" s="1"/>
  <c r="M85" i="1"/>
  <c r="K85" i="1"/>
  <c r="P71" i="1"/>
  <c r="N71" i="1"/>
  <c r="O71" i="1" s="1"/>
  <c r="M71" i="1"/>
  <c r="K71" i="1"/>
  <c r="P5" i="1"/>
  <c r="N5" i="1"/>
  <c r="O5" i="1" s="1"/>
  <c r="M5" i="1"/>
  <c r="K5" i="1"/>
  <c r="P36" i="1"/>
  <c r="N36" i="1"/>
  <c r="O36" i="1" s="1"/>
  <c r="M36" i="1"/>
  <c r="K36" i="1"/>
  <c r="P77" i="1"/>
  <c r="N77" i="1"/>
  <c r="O77" i="1" s="1"/>
  <c r="M77" i="1"/>
  <c r="K77" i="1"/>
  <c r="P30" i="1"/>
  <c r="N30" i="1"/>
  <c r="O30" i="1" s="1"/>
  <c r="M30" i="1"/>
  <c r="K30" i="1"/>
  <c r="P82" i="1"/>
  <c r="N82" i="1"/>
  <c r="O82" i="1" s="1"/>
  <c r="M82" i="1"/>
  <c r="K82" i="1"/>
  <c r="P34" i="1"/>
  <c r="N34" i="1"/>
  <c r="O34" i="1" s="1"/>
  <c r="M34" i="1"/>
  <c r="K34" i="1"/>
  <c r="P13" i="1"/>
  <c r="N13" i="1"/>
  <c r="O13" i="1" s="1"/>
  <c r="M13" i="1"/>
  <c r="K13" i="1"/>
  <c r="P45" i="1"/>
  <c r="N45" i="1"/>
  <c r="O45" i="1" s="1"/>
  <c r="M45" i="1"/>
  <c r="K45" i="1"/>
  <c r="P66" i="1"/>
  <c r="N66" i="1"/>
  <c r="O66" i="1" s="1"/>
  <c r="M66" i="1"/>
  <c r="K66" i="1"/>
  <c r="P40" i="1"/>
  <c r="N40" i="1"/>
  <c r="O40" i="1" s="1"/>
  <c r="M40" i="1"/>
  <c r="K40" i="1"/>
  <c r="P93" i="1"/>
  <c r="N93" i="1"/>
  <c r="O93" i="1" s="1"/>
  <c r="M93" i="1"/>
  <c r="K93" i="1"/>
  <c r="P19" i="1"/>
  <c r="N19" i="1"/>
  <c r="O19" i="1" s="1"/>
  <c r="M19" i="1"/>
  <c r="K19" i="1"/>
  <c r="P91" i="1"/>
  <c r="N91" i="1"/>
  <c r="O91" i="1" s="1"/>
  <c r="M91" i="1"/>
  <c r="K91" i="1"/>
  <c r="P99" i="1"/>
  <c r="N99" i="1"/>
  <c r="O99" i="1" s="1"/>
  <c r="M99" i="1"/>
  <c r="K99" i="1"/>
  <c r="P94" i="1"/>
  <c r="N94" i="1"/>
  <c r="O94" i="1" s="1"/>
  <c r="M94" i="1"/>
  <c r="K94" i="1"/>
  <c r="P22" i="1"/>
  <c r="N22" i="1"/>
  <c r="O22" i="1" s="1"/>
  <c r="M22" i="1"/>
  <c r="K22" i="1"/>
  <c r="P3" i="1"/>
  <c r="N3" i="1"/>
  <c r="O3" i="1" s="1"/>
  <c r="M3" i="1"/>
  <c r="K3" i="1"/>
  <c r="P32" i="1"/>
  <c r="N32" i="1"/>
  <c r="O32" i="1" s="1"/>
  <c r="M32" i="1"/>
  <c r="K32" i="1"/>
  <c r="P68" i="1"/>
  <c r="N68" i="1"/>
  <c r="O68" i="1" s="1"/>
  <c r="M68" i="1"/>
  <c r="K68" i="1"/>
  <c r="P76" i="1"/>
  <c r="N76" i="1"/>
  <c r="O76" i="1" s="1"/>
  <c r="M76" i="1"/>
  <c r="K76" i="1"/>
  <c r="P33" i="1"/>
  <c r="N33" i="1"/>
  <c r="O33" i="1" s="1"/>
  <c r="M33" i="1"/>
  <c r="K33" i="1"/>
  <c r="P6" i="1"/>
  <c r="N6" i="1"/>
  <c r="O6" i="1" s="1"/>
  <c r="M6" i="1"/>
  <c r="K6" i="1"/>
  <c r="P86" i="1"/>
  <c r="N86" i="1"/>
  <c r="O86" i="1" s="1"/>
  <c r="M86" i="1"/>
  <c r="K86" i="1"/>
  <c r="P15" i="1"/>
  <c r="N15" i="1"/>
  <c r="O15" i="1" s="1"/>
  <c r="M15" i="1"/>
  <c r="K15" i="1"/>
  <c r="P88" i="1"/>
  <c r="N88" i="1"/>
  <c r="O88" i="1" s="1"/>
  <c r="M88" i="1"/>
  <c r="K88" i="1"/>
  <c r="P9" i="1"/>
  <c r="N9" i="1"/>
  <c r="O9" i="1" s="1"/>
  <c r="M9" i="1"/>
  <c r="K9" i="1"/>
  <c r="P42" i="1"/>
  <c r="N42" i="1"/>
  <c r="O42" i="1" s="1"/>
  <c r="M42" i="1"/>
  <c r="K42" i="1"/>
  <c r="P63" i="1"/>
  <c r="N63" i="1"/>
  <c r="O63" i="1" s="1"/>
  <c r="M63" i="1"/>
  <c r="K63" i="1"/>
  <c r="P97" i="1"/>
  <c r="N97" i="1"/>
  <c r="O97" i="1" s="1"/>
  <c r="M97" i="1"/>
  <c r="K97" i="1"/>
  <c r="P44" i="1"/>
  <c r="N44" i="1"/>
  <c r="O44" i="1" s="1"/>
  <c r="M44" i="1"/>
  <c r="K44" i="1"/>
  <c r="P83" i="1"/>
  <c r="N83" i="1"/>
  <c r="O83" i="1" s="1"/>
  <c r="M83" i="1"/>
  <c r="K83" i="1"/>
  <c r="P2" i="1"/>
  <c r="N2" i="1"/>
  <c r="O2" i="1" s="1"/>
  <c r="M2" i="1"/>
  <c r="K2" i="1"/>
  <c r="P78" i="1"/>
  <c r="N78" i="1"/>
  <c r="O78" i="1" s="1"/>
  <c r="M78" i="1"/>
  <c r="K78" i="1"/>
  <c r="P50" i="1"/>
  <c r="N50" i="1"/>
  <c r="O50" i="1" s="1"/>
  <c r="M50" i="1"/>
  <c r="K50" i="1"/>
  <c r="P92" i="1"/>
  <c r="N92" i="1"/>
  <c r="O92" i="1" s="1"/>
  <c r="M92" i="1"/>
  <c r="K92" i="1"/>
  <c r="P65" i="1"/>
  <c r="N65" i="1"/>
  <c r="O65" i="1" s="1"/>
  <c r="M65" i="1"/>
  <c r="K65" i="1"/>
  <c r="P25" i="1"/>
  <c r="N25" i="1"/>
  <c r="O25" i="1" s="1"/>
  <c r="M25" i="1"/>
  <c r="K25" i="1"/>
  <c r="P84" i="1"/>
  <c r="N84" i="1"/>
  <c r="O84" i="1" s="1"/>
  <c r="M84" i="1"/>
  <c r="K84" i="1"/>
  <c r="P60" i="1"/>
  <c r="N60" i="1"/>
  <c r="O60" i="1" s="1"/>
  <c r="M60" i="1"/>
  <c r="K60" i="1"/>
  <c r="P90" i="1"/>
  <c r="N90" i="1"/>
  <c r="O90" i="1" s="1"/>
  <c r="M90" i="1"/>
  <c r="K90" i="1"/>
  <c r="P29" i="1"/>
  <c r="N29" i="1"/>
  <c r="O29" i="1" s="1"/>
  <c r="M29" i="1"/>
  <c r="K29" i="1"/>
  <c r="P95" i="1"/>
  <c r="N95" i="1"/>
  <c r="O95" i="1" s="1"/>
  <c r="M95" i="1"/>
  <c r="K95" i="1"/>
  <c r="P17" i="1"/>
  <c r="N17" i="1"/>
  <c r="O17" i="1" s="1"/>
  <c r="M17" i="1"/>
  <c r="K17" i="1"/>
  <c r="P7" i="1"/>
  <c r="N7" i="1"/>
  <c r="O7" i="1" s="1"/>
  <c r="M7" i="1"/>
  <c r="K7" i="1"/>
  <c r="P73" i="1"/>
  <c r="N73" i="1"/>
  <c r="O73" i="1" s="1"/>
  <c r="M73" i="1"/>
  <c r="K73" i="1"/>
  <c r="P69" i="1"/>
  <c r="N69" i="1"/>
  <c r="O69" i="1" s="1"/>
  <c r="M69" i="1"/>
  <c r="K69" i="1"/>
  <c r="P41" i="1"/>
  <c r="N41" i="1"/>
  <c r="O41" i="1" s="1"/>
  <c r="M41" i="1"/>
  <c r="K41" i="1"/>
  <c r="P20" i="1"/>
  <c r="N20" i="1"/>
  <c r="O20" i="1" s="1"/>
  <c r="M20" i="1"/>
  <c r="K20" i="1"/>
  <c r="P43" i="1"/>
  <c r="N43" i="1"/>
  <c r="O43" i="1" s="1"/>
  <c r="M43" i="1"/>
  <c r="K43" i="1"/>
  <c r="P4" i="1"/>
  <c r="N4" i="1"/>
  <c r="O4" i="1" s="1"/>
  <c r="M4" i="1"/>
  <c r="K4" i="1"/>
  <c r="P47" i="1"/>
  <c r="N47" i="1"/>
  <c r="O47" i="1" s="1"/>
  <c r="M47" i="1"/>
  <c r="K47" i="1"/>
  <c r="P16" i="1"/>
  <c r="N16" i="1"/>
  <c r="O16" i="1" s="1"/>
  <c r="M16" i="1"/>
  <c r="K16" i="1"/>
  <c r="P58" i="1"/>
  <c r="N58" i="1"/>
  <c r="O58" i="1" s="1"/>
  <c r="M58" i="1"/>
  <c r="K58" i="1"/>
  <c r="P79" i="1"/>
  <c r="N79" i="1"/>
  <c r="O79" i="1" s="1"/>
  <c r="M79" i="1"/>
  <c r="K79" i="1"/>
  <c r="P35" i="1"/>
  <c r="N35" i="1"/>
  <c r="O35" i="1" s="1"/>
  <c r="M35" i="1"/>
  <c r="K35" i="1"/>
  <c r="P61" i="1"/>
  <c r="N61" i="1"/>
  <c r="O61" i="1" s="1"/>
  <c r="M61" i="1"/>
  <c r="K61" i="1"/>
  <c r="P98" i="1"/>
  <c r="N98" i="1"/>
  <c r="O98" i="1" s="1"/>
  <c r="M98" i="1"/>
  <c r="K98" i="1"/>
  <c r="P28" i="1"/>
  <c r="N28" i="1"/>
  <c r="O28" i="1" s="1"/>
  <c r="M28" i="1"/>
  <c r="K28" i="1"/>
  <c r="P37" i="1"/>
  <c r="N37" i="1"/>
  <c r="O37" i="1" s="1"/>
  <c r="M37" i="1"/>
  <c r="K37" i="1"/>
  <c r="P14" i="1"/>
  <c r="N14" i="1"/>
  <c r="O14" i="1" s="1"/>
  <c r="M14" i="1"/>
  <c r="K14" i="1"/>
  <c r="P53" i="1"/>
  <c r="N53" i="1"/>
  <c r="O53" i="1" s="1"/>
  <c r="M53" i="1"/>
  <c r="K53" i="1"/>
  <c r="P100" i="1"/>
  <c r="N100" i="1"/>
  <c r="O100" i="1" s="1"/>
  <c r="M100" i="1"/>
  <c r="K100" i="1"/>
  <c r="P57" i="1"/>
  <c r="N57" i="1"/>
  <c r="O57" i="1" s="1"/>
  <c r="M57" i="1"/>
  <c r="K57" i="1"/>
  <c r="P96" i="1"/>
  <c r="N96" i="1"/>
  <c r="O96" i="1" s="1"/>
  <c r="M96" i="1"/>
  <c r="K96" i="1"/>
  <c r="P51" i="1"/>
  <c r="N51" i="1"/>
  <c r="O51" i="1" s="1"/>
  <c r="M51" i="1"/>
  <c r="K51" i="1"/>
  <c r="P23" i="1"/>
  <c r="N23" i="1"/>
  <c r="O23" i="1" s="1"/>
  <c r="M23" i="1"/>
  <c r="K23" i="1"/>
  <c r="P31" i="1"/>
  <c r="N31" i="1"/>
  <c r="O31" i="1" s="1"/>
  <c r="M31" i="1"/>
  <c r="K31" i="1"/>
  <c r="P54" i="1"/>
  <c r="N54" i="1"/>
  <c r="O54" i="1" s="1"/>
  <c r="M54" i="1"/>
  <c r="K54" i="1"/>
  <c r="P81" i="1"/>
  <c r="N81" i="1"/>
  <c r="O81" i="1" s="1"/>
  <c r="M81" i="1"/>
  <c r="K81" i="1"/>
  <c r="P80" i="1"/>
  <c r="N80" i="1"/>
  <c r="O80" i="1" s="1"/>
  <c r="M80" i="1"/>
  <c r="K80" i="1"/>
  <c r="P56" i="1"/>
  <c r="N56" i="1"/>
  <c r="O56" i="1" s="1"/>
  <c r="M56" i="1"/>
  <c r="K56" i="1"/>
  <c r="P64" i="1"/>
  <c r="N64" i="1"/>
  <c r="O64" i="1" s="1"/>
  <c r="M64" i="1"/>
  <c r="K64" i="1"/>
  <c r="P27" i="1"/>
  <c r="N27" i="1"/>
  <c r="O27" i="1" s="1"/>
  <c r="M27" i="1"/>
  <c r="K27" i="1"/>
  <c r="P59" i="1"/>
  <c r="N59" i="1"/>
  <c r="O59" i="1" s="1"/>
  <c r="M59" i="1"/>
  <c r="K59" i="1"/>
  <c r="P87" i="1"/>
  <c r="N87" i="1"/>
  <c r="O87" i="1" s="1"/>
  <c r="M87" i="1"/>
  <c r="K87" i="1"/>
  <c r="P18" i="1"/>
  <c r="N18" i="1"/>
  <c r="O18" i="1" s="1"/>
  <c r="M18" i="1"/>
  <c r="K18" i="1"/>
  <c r="P72" i="1"/>
  <c r="N72" i="1"/>
  <c r="O72" i="1" s="1"/>
  <c r="M72" i="1"/>
  <c r="K72" i="1"/>
  <c r="P39" i="1"/>
  <c r="N39" i="1"/>
  <c r="O39" i="1" s="1"/>
  <c r="M39" i="1"/>
  <c r="K39" i="1"/>
  <c r="P26" i="1"/>
  <c r="N26" i="1"/>
  <c r="O26" i="1" s="1"/>
  <c r="M26" i="1"/>
  <c r="K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<sst xmlns="http://schemas.openxmlformats.org/spreadsheetml/2006/main" count="533" uniqueCount="62">
  <si>
    <t>Order ID</t>
  </si>
  <si>
    <t>Customer ID</t>
  </si>
  <si>
    <t>Product Category</t>
  </si>
  <si>
    <t>Region</t>
  </si>
  <si>
    <t>Order Date</t>
  </si>
  <si>
    <t>Sales Amount</t>
  </si>
  <si>
    <t>Quantity</t>
  </si>
  <si>
    <t>Discount Applied (%)</t>
  </si>
  <si>
    <t>Payment Method</t>
  </si>
  <si>
    <t>Shipping Cost</t>
  </si>
  <si>
    <t>Electronics</t>
  </si>
  <si>
    <t>South</t>
  </si>
  <si>
    <t>PayPal</t>
  </si>
  <si>
    <t>East</t>
  </si>
  <si>
    <t>Debit Card</t>
  </si>
  <si>
    <t>Food &amp; Beverage</t>
  </si>
  <si>
    <t>North</t>
  </si>
  <si>
    <t>Clothing</t>
  </si>
  <si>
    <t>West</t>
  </si>
  <si>
    <t>Credit Card</t>
  </si>
  <si>
    <t>Bank Transfer</t>
  </si>
  <si>
    <t>Toys</t>
  </si>
  <si>
    <t>Furniture</t>
  </si>
  <si>
    <t>Month</t>
  </si>
  <si>
    <t>Sum of Sales Amount</t>
  </si>
  <si>
    <t>Row Labels</t>
  </si>
  <si>
    <t>Grand Total</t>
  </si>
  <si>
    <t>Count of Order ID</t>
  </si>
  <si>
    <t>Sum of Quantity</t>
  </si>
  <si>
    <t>Unique Customers</t>
  </si>
  <si>
    <t>Top Selling region</t>
  </si>
  <si>
    <t>Jan</t>
  </si>
  <si>
    <t>Feb</t>
  </si>
  <si>
    <t>Mar</t>
  </si>
  <si>
    <t>Apr</t>
  </si>
  <si>
    <t>Day</t>
  </si>
  <si>
    <t>Top 10</t>
  </si>
  <si>
    <t>Rank</t>
  </si>
  <si>
    <t>After discount/quantity</t>
  </si>
  <si>
    <t>Total Orders</t>
  </si>
  <si>
    <t>Order Type</t>
  </si>
  <si>
    <t>SALES PERFORMANCE</t>
  </si>
  <si>
    <t>Dummy 2</t>
  </si>
  <si>
    <t>Count</t>
  </si>
  <si>
    <t>Customer Key</t>
  </si>
  <si>
    <t>Top 5 most ordered customers</t>
  </si>
  <si>
    <t>High Level Order</t>
  </si>
  <si>
    <t>Low level Order</t>
  </si>
  <si>
    <t>Moderate Level Order</t>
  </si>
  <si>
    <t>Count of Quantity</t>
  </si>
  <si>
    <t>Customer key</t>
  </si>
  <si>
    <t>Top 5 cust/most units ordered</t>
  </si>
  <si>
    <t>Order placed by range</t>
  </si>
  <si>
    <t>units sold by category</t>
  </si>
  <si>
    <t>Discount</t>
  </si>
  <si>
    <t>CUSTOMER BEHAVIOUR</t>
  </si>
  <si>
    <t>Average of Shipping Cost</t>
  </si>
  <si>
    <t>Dummy 3</t>
  </si>
  <si>
    <t>Non - Discounted</t>
  </si>
  <si>
    <t>Discounted</t>
  </si>
  <si>
    <t>count of orders</t>
  </si>
  <si>
    <t>INSIGHTS &amp;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</si>
</sst>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quot;₹&quot;\ * #,##0_ ;_ &quot;₹&quot;\ * \-#,##0_ ;_ &quot;₹&quot;\ * &quot;-&quot;_ ;_ @_ "/>
    <numFmt numFmtId="44" formatCode="_ &quot;₹&quot;\ * #,##0.00_ ;_ &quot;₹&quot;\ * \-#,##0.00_ ;_ &quot;₹&quot;\ * &quot;-&quot;??_ ;_ @_ "/>
    <numFmt numFmtId="164" formatCode="dd\/mm\/yyyy"/>
    <numFmt numFmtId="165" formatCode="_ * #,##0_ ;_ * \-#,##0_ ;_ * &quot;-&quot;??_ ;_ @_ "/>
    <numFmt numFmtId="166" formatCode="_ &quot;₹&quot;\ * #,##0_ ;_ &quot;₹&quot;\ * \-#,##0_ ;_ &quot;₹&quot;\ * &quot;-&quot;??_ ;_ @_ "/>
  </numFmts>
  <fonts count="10"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1"/>
      <color theme="1"/>
      <name val="Franklin Gothic Demi"/>
      <family val="2"/>
    </font>
    <font>
      <sz val="11"/>
      <color rgb="FFFF000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36"/>
      <color theme="1"/>
      <name val="Calibri"/>
      <family val="2"/>
      <scheme val="minor"/>
    </font>
  </fonts>
  <fills count="4">
    <fill>
      <patternFill patternType="none"/>
    </fill>
    <fill>
      <patternFill patternType="gray125"/>
    </fill>
    <fill>
      <patternFill patternType="solid">
        <fgColor rgb="FFE3DFEF"/>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63">
    <xf numFmtId="0" fontId="0" fillId="0" borderId="0" xfId="0"/>
    <xf numFmtId="0" fontId="0" fillId="0" borderId="1" xfId="0" applyBorder="1" applyAlignment="1">
      <alignment horizontal="center"/>
    </xf>
    <xf numFmtId="0" fontId="0" fillId="2" borderId="0" xfId="0" applyFill="1"/>
    <xf numFmtId="0" fontId="0" fillId="0" borderId="0" xfId="0" pivotButton="1"/>
    <xf numFmtId="0" fontId="0" fillId="0" borderId="0" xfId="0" applyAlignment="1">
      <alignment horizontal="left"/>
    </xf>
    <xf numFmtId="44" fontId="0" fillId="0" borderId="0" xfId="1" applyFont="1"/>
    <xf numFmtId="42" fontId="0" fillId="0" borderId="0" xfId="0" applyNumberFormat="1"/>
    <xf numFmtId="165" fontId="0" fillId="0" borderId="0" xfId="0" applyNumberFormat="1"/>
    <xf numFmtId="0" fontId="6" fillId="0" borderId="1" xfId="0" applyFont="1" applyBorder="1"/>
    <xf numFmtId="0" fontId="0" fillId="0" borderId="6" xfId="0" applyBorder="1" applyAlignment="1">
      <alignment horizontal="center" vertical="center"/>
    </xf>
    <xf numFmtId="0" fontId="6" fillId="0" borderId="5" xfId="0" applyFont="1" applyBorder="1" applyAlignment="1">
      <alignment horizontal="center" vertical="center"/>
    </xf>
    <xf numFmtId="0" fontId="5" fillId="0" borderId="0" xfId="0" applyFont="1"/>
    <xf numFmtId="0" fontId="0" fillId="0" borderId="2" xfId="0" pivotButton="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5" fontId="0" fillId="0" borderId="3" xfId="0" applyNumberFormat="1" applyBorder="1" applyAlignment="1">
      <alignment horizontal="center"/>
    </xf>
    <xf numFmtId="0" fontId="0" fillId="0" borderId="9" xfId="0" applyBorder="1" applyAlignment="1">
      <alignment horizontal="center"/>
    </xf>
    <xf numFmtId="165" fontId="0" fillId="0" borderId="9" xfId="0" applyNumberFormat="1" applyBorder="1" applyAlignment="1">
      <alignment horizontal="center"/>
    </xf>
    <xf numFmtId="0" fontId="0" fillId="0" borderId="4" xfId="0" applyBorder="1" applyAlignment="1">
      <alignment horizontal="center"/>
    </xf>
    <xf numFmtId="165" fontId="0" fillId="0" borderId="4" xfId="0" applyNumberFormat="1" applyBorder="1" applyAlignment="1">
      <alignment horizontal="center"/>
    </xf>
    <xf numFmtId="0" fontId="0" fillId="0" borderId="7" xfId="0" pivotButton="1" applyBorder="1" applyAlignment="1">
      <alignment horizontal="center"/>
    </xf>
    <xf numFmtId="0" fontId="0" fillId="0" borderId="8" xfId="0"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165" fontId="0" fillId="0" borderId="2" xfId="0" applyNumberFormat="1" applyBorder="1" applyAlignment="1">
      <alignment horizontal="center"/>
    </xf>
    <xf numFmtId="0" fontId="0" fillId="0" borderId="8" xfId="0" applyBorder="1" applyAlignment="1">
      <alignment horizontal="center" indent="1"/>
    </xf>
    <xf numFmtId="0" fontId="0" fillId="0" borderId="3" xfId="0" applyBorder="1"/>
    <xf numFmtId="0" fontId="0" fillId="0" borderId="0" xfId="0" applyAlignment="1">
      <alignment horizontal="left" indent="1"/>
    </xf>
    <xf numFmtId="0" fontId="0" fillId="2" borderId="0" xfId="0" applyFill="1" applyAlignment="1">
      <alignment horizontal="center" vertical="center"/>
    </xf>
    <xf numFmtId="0" fontId="0" fillId="0" borderId="9" xfId="0" applyBorder="1"/>
    <xf numFmtId="0" fontId="0" fillId="0" borderId="1" xfId="0" applyBorder="1"/>
    <xf numFmtId="0" fontId="0" fillId="0" borderId="1" xfId="0"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0" fillId="0" borderId="1" xfId="0" applyBorder="1" applyAlignment="1">
      <alignment vertical="center"/>
    </xf>
    <xf numFmtId="0" fontId="0" fillId="0" borderId="0" xfId="0" applyAlignment="1">
      <alignment vertical="center"/>
    </xf>
    <xf numFmtId="0" fontId="6" fillId="0" borderId="1" xfId="0" applyFont="1" applyBorder="1" applyAlignment="1">
      <alignment vertical="center"/>
    </xf>
    <xf numFmtId="166" fontId="0" fillId="0" borderId="0" xfId="0" applyNumberFormat="1"/>
    <xf numFmtId="0" fontId="2" fillId="0" borderId="1" xfId="0" applyFont="1" applyBorder="1"/>
    <xf numFmtId="0" fontId="3" fillId="0" borderId="1" xfId="0" applyFont="1" applyBorder="1"/>
    <xf numFmtId="164" fontId="3" fillId="0" borderId="1" xfId="0" applyNumberFormat="1" applyFont="1" applyBorder="1"/>
    <xf numFmtId="166" fontId="3" fillId="0" borderId="1" xfId="1" applyNumberFormat="1" applyFont="1" applyBorder="1" applyAlignment="1"/>
    <xf numFmtId="10" fontId="0" fillId="0" borderId="0" xfId="0" applyNumberFormat="1"/>
    <xf numFmtId="44" fontId="0" fillId="0" borderId="1" xfId="0" applyNumberFormat="1" applyBorder="1"/>
    <xf numFmtId="10" fontId="0" fillId="0" borderId="3" xfId="0" applyNumberFormat="1" applyBorder="1" applyAlignment="1">
      <alignment horizontal="center"/>
    </xf>
    <xf numFmtId="10" fontId="0" fillId="0" borderId="9" xfId="0" applyNumberFormat="1" applyBorder="1" applyAlignment="1">
      <alignment horizontal="center"/>
    </xf>
    <xf numFmtId="10" fontId="0" fillId="0" borderId="4" xfId="0" applyNumberFormat="1" applyBorder="1" applyAlignment="1">
      <alignment horizontal="center"/>
    </xf>
    <xf numFmtId="0" fontId="0" fillId="0" borderId="0" xfId="0" applyAlignment="1">
      <alignment horizontal="center"/>
    </xf>
    <xf numFmtId="0" fontId="7" fillId="3" borderId="8" xfId="0" applyFont="1" applyFill="1" applyBorder="1" applyAlignment="1">
      <alignment horizontal="center" vertical="center"/>
    </xf>
    <xf numFmtId="0" fontId="7" fillId="3" borderId="0" xfId="0" applyFont="1" applyFill="1" applyAlignment="1">
      <alignment horizontal="center" vertical="center"/>
    </xf>
    <xf numFmtId="0" fontId="8" fillId="3" borderId="10" xfId="0" applyFont="1" applyFill="1" applyBorder="1" applyAlignment="1">
      <alignment horizontal="center"/>
    </xf>
    <xf numFmtId="0" fontId="8" fillId="3" borderId="12" xfId="0" applyFont="1" applyFill="1" applyBorder="1" applyAlignment="1">
      <alignment horizontal="center"/>
    </xf>
    <xf numFmtId="0" fontId="8" fillId="3" borderId="11" xfId="0" applyFont="1" applyFill="1" applyBorder="1" applyAlignment="1">
      <alignment horizontal="center"/>
    </xf>
    <xf numFmtId="0" fontId="0" fillId="0" borderId="1" xfId="0"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42" fontId="4" fillId="2" borderId="0" xfId="0" applyNumberFormat="1" applyFont="1" applyFill="1" applyAlignment="1">
      <alignment horizontal="center" vertical="center"/>
    </xf>
    <xf numFmtId="0" fontId="9" fillId="2" borderId="0" xfId="0" applyFont="1" applyFill="1" applyAlignment="1">
      <alignment horizontal="center" vertical="center"/>
    </xf>
    <xf numFmtId="0" fontId="0" fillId="0" borderId="0" xfId="0" applyNumberFormat="1"/>
  </cellXfs>
  <cellStyles count="2">
    <cellStyle name="Currency" xfId="1" builtinId="4"/>
    <cellStyle name="Normal" xfId="0" builtinId="0"/>
  </cellStyles>
  <dxfs count="119">
    <dxf>
      <numFmt numFmtId="165" formatCode="_ * #,##0_ ;_ * \-#,##0_ ;_ * &quot;-&quot;??_ ;_ @_ "/>
    </dxf>
    <dxf>
      <numFmt numFmtId="166" formatCode="_ &quot;₹&quot;\ * #,##0_ ;_ &quot;₹&quot;\ * \-#,##0_ ;_ &quot;₹&quot;\ * &quot;-&quot;??_ ;_ @_ "/>
    </dxf>
    <dxf>
      <numFmt numFmtId="165" formatCode="_ * #,##0_ ;_ * \-#,##0_ ;_ * &quot;-&quot;??_ ;_ @_ "/>
    </dxf>
    <dxf>
      <numFmt numFmtId="165" formatCode="_ * #,##0_ ;_ * \-#,##0_ ;_ * &quot;-&quot;??_ ;_ @_ "/>
    </dxf>
    <dxf>
      <numFmt numFmtId="32" formatCode="_ &quot;₹&quot;\ * #,##0_ ;_ &quot;₹&quot;\ * \-#,##0_ ;_ &quot;₹&quot;\ * &quot;-&quot;_ ;_ @_ "/>
    </dxf>
    <dxf>
      <numFmt numFmtId="165" formatCode="_ * #,##0_ ;_ * \-#,##0_ ;_ * &quot;-&quot;??_ ;_ @_ "/>
    </dxf>
    <dxf>
      <numFmt numFmtId="166" formatCode="_ &quot;₹&quot;\ * #,##0_ ;_ &quot;₹&quot;\ * \-#,##0_ ;_ &quot;₹&quot;\ * &quot;-&quot;??_ ;_ @_ "/>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6" formatCode="_ &quot;₹&quot;\ * #,##0_ ;_ &quot;₹&quot;\ * \-#,##0_ ;_ &quot;₹&quot;\ * &quot;-&quot;??_ ;_ @_ "/>
    </dxf>
    <dxf>
      <numFmt numFmtId="166" formatCode="_ &quot;₹&quot;\ * #,##0_ ;_ &quot;₹&quot;\ * \-#,##0_ ;_ &quot;₹&quot;\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32" formatCode="_ &quot;₹&quot;\ * #,##0_ ;_ &quot;₹&quot;\ * \-#,##0_ ;_ &quot;₹&quot;\ * &quot;-&quot;_ ;_ @_ "/>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14" formatCode="0.00%"/>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165" formatCode="_ * #,##0_ ;_ * \-#,##0_ ;_ * &quot;-&quot;??_ ;_ @_ "/>
    </dxf>
    <dxf>
      <numFmt numFmtId="166" formatCode="_ &quot;₹&quot;\ * #,##0_ ;_ &quot;₹&quot;\ * \-#,##0_ ;_ &quot;₹&quot;\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4" formatCode="0.00%"/>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fill>
        <patternFill>
          <bgColor rgb="FF5F5490"/>
        </patternFill>
      </fill>
    </dxf>
    <dxf>
      <font>
        <b/>
        <sz val="11"/>
        <color theme="1"/>
      </font>
      <border>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
      <font>
        <b/>
        <i val="0"/>
        <color auto="1"/>
      </font>
      <border>
        <bottom style="thin">
          <color theme="4"/>
        </bottom>
        <vertical/>
        <horizontal/>
      </border>
    </dxf>
    <dxf>
      <font>
        <color rgb="FFE3DFEF"/>
        <name val="Segoe UI Semibold"/>
        <family val="2"/>
        <scheme val="none"/>
      </font>
      <fill>
        <patternFill patternType="none">
          <bgColor auto="1"/>
        </patternFill>
      </fill>
      <border>
        <left style="thin">
          <color theme="4"/>
        </left>
        <right style="thin">
          <color theme="4"/>
        </right>
        <top style="thin">
          <color theme="4"/>
        </top>
        <bottom style="thin">
          <color theme="4"/>
        </bottom>
        <vertical/>
        <horizontal/>
      </border>
    </dxf>
  </dxfs>
  <tableStyles count="4" defaultTableStyle="TableStyleMedium2" defaultPivotStyle="PivotStyleLight16">
    <tableStyle name="Date Calendar 2" pivot="0" table="0" count="10" xr9:uid="{C3A4F4F6-0DD7-428E-910B-77CA26BB0A3C}">
      <tableStyleElement type="wholeTable" dxfId="118"/>
      <tableStyleElement type="headerRow" dxfId="117"/>
    </tableStyle>
    <tableStyle name="Month slider" pivot="0" table="0" count="9" xr9:uid="{D70E88BA-D315-42D2-8EA3-5129596196F6}">
      <tableStyleElement type="wholeTable" dxfId="116"/>
      <tableStyleElement type="headerRow" dxfId="115"/>
    </tableStyle>
    <tableStyle name="Slicer region" pivot="0" table="0" count="8" xr9:uid="{540A4CD2-5F2E-44C9-9C40-4E99D13BA5EE}"/>
    <tableStyle name="Slicer region 21" pivot="0" table="0" count="9" xr9:uid="{7CEB3BC1-464A-4529-AF32-59365CDA1C01}">
      <tableStyleElement type="wholeTable" dxfId="114"/>
    </tableStyle>
  </tableStyles>
  <colors>
    <mruColors>
      <color rgb="FFE3DFEF"/>
      <color rgb="FFAAA3D1"/>
      <color rgb="FF312B57"/>
      <color rgb="FF5F5490"/>
      <color rgb="FFAEA8D4"/>
      <color rgb="FF9B93C9"/>
      <color rgb="FFCB80F4"/>
      <color rgb="FFF2F0F5"/>
      <color rgb="FFF5F490"/>
      <color rgb="FF4F4262"/>
    </mruColors>
  </colors>
  <extLst>
    <ext xmlns:x14="http://schemas.microsoft.com/office/spreadsheetml/2009/9/main" uri="{46F421CA-312F-682f-3DD2-61675219B42D}">
      <x14:dxfs count="24">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rgb="FFAEA8D4"/>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4F426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indexed="64"/>
              <bgColor rgb="FF5F5490"/>
            </patternFill>
          </fill>
          <border>
            <left style="thin">
              <color rgb="FFCCCCCC"/>
            </left>
            <right style="thin">
              <color rgb="FFCCCCCC"/>
            </right>
            <top style="thin">
              <color rgb="FFCCCCCC"/>
            </top>
            <bottom style="thin">
              <color rgb="FFCCCCCC"/>
            </bottom>
            <vertical/>
            <horizontal/>
          </border>
        </dxf>
        <dxf>
          <font>
            <sz val="10"/>
            <color theme="0"/>
            <name val="Segoe UI Semibold"/>
            <family val="2"/>
            <scheme val="none"/>
          </font>
          <fill>
            <patternFill patternType="solid">
              <fgColor indexed="64"/>
              <bgColor rgb="FF5F549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indexed="64"/>
              <bgColor rgb="FF5F549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rgb="FFAEA8D4"/>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4F4262"/>
            </pattern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sz val="10"/>
            <color theme="0"/>
            <name val="Segoe UI Semibold"/>
            <family val="2"/>
            <scheme val="none"/>
          </font>
          <fill>
            <patternFill patternType="solid">
              <fgColor indexed="64"/>
              <bgColor rgb="FF9B93C9"/>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E3DFEF"/>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F2F0F5"/>
            </pattern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5F5490"/>
            <name val="Segoe UI Semibold"/>
            <family val="2"/>
            <scheme val="none"/>
          </font>
          <fill>
            <patternFill patternType="solid">
              <fgColor indexed="64"/>
              <bgColor theme="6" tint="0.599963377788628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color rgb="FF000000"/>
            <name val="Segoe UI Semibold"/>
            <family val="2"/>
            <scheme val="none"/>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te Calendar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regio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region 2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1454817346722"/>
              <bgColor rgb="FF312B57"/>
            </patternFill>
          </fill>
          <border>
            <vertical/>
            <horizontal/>
          </border>
        </dxf>
        <dxf>
          <fill>
            <patternFill patternType="solid">
              <fgColor auto="1"/>
              <bgColor rgb="FFE3DFEF"/>
            </patternFill>
          </fill>
          <border>
            <vertical/>
            <horizontal/>
          </border>
        </dxf>
        <dxf>
          <fill>
            <patternFill patternType="solid">
              <fgColor auto="1"/>
              <bgColor rgb="FF5F5490"/>
            </patternFill>
          </fill>
          <border>
            <vertical/>
            <horizontal/>
          </border>
        </dxf>
        <dxf>
          <font>
            <sz val="9"/>
            <color rgb="FF4F4262"/>
            <name val="Segoe UI Semibold"/>
            <family val="2"/>
            <scheme val="none"/>
          </font>
          <border>
            <left/>
            <right/>
            <top/>
            <bottom/>
            <vertical/>
            <horizontal/>
          </border>
        </dxf>
        <dxf>
          <font>
            <b val="0"/>
            <i val="0"/>
            <sz val="9"/>
            <color auto="1"/>
            <name val="Segoe UI Semibold"/>
            <family val="2"/>
            <scheme val="none"/>
          </font>
          <border>
            <left/>
            <right/>
            <top/>
            <bottom/>
            <vertical/>
            <horizontal/>
          </border>
        </dxf>
        <dxf>
          <font>
            <sz val="9"/>
            <color auto="1"/>
          </font>
          <border>
            <left/>
            <right/>
            <top/>
            <bottom/>
            <vertical/>
            <horizontal/>
          </border>
        </dxf>
        <dxf>
          <font>
            <sz val="10"/>
            <color rgb="FF4F4262"/>
          </font>
          <border>
            <left/>
            <right/>
            <top/>
            <bottom/>
            <vertical/>
            <horizontal/>
          </border>
        </dxf>
      </x15:dxfs>
    </ext>
    <ext xmlns:x15="http://schemas.microsoft.com/office/spreadsheetml/2010/11/main" uri="{9260A510-F301-46a8-8635-F512D64BE5F5}">
      <x15:timelineStyles defaultTimelineStyle="TimeSlicerStyleLight1">
        <x15:timelineStyle name="Month slid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microsoft.com/office/2007/relationships/slicerCache" Target="slicerCaches/slicerCache8.xml"/><Relationship Id="rId26" Type="http://schemas.microsoft.com/office/2007/relationships/slicerCache" Target="slicerCaches/slicerCache16.xml"/><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33"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openxmlformats.org/officeDocument/2006/relationships/styles" Target="styles.xml"/><Relationship Id="rId10" Type="http://schemas.openxmlformats.org/officeDocument/2006/relationships/pivotCacheDefinition" Target="pivotCache/pivotCacheDefinition4.xml"/><Relationship Id="rId19" Type="http://schemas.microsoft.com/office/2007/relationships/slicerCache" Target="slicerCaches/slicerCache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[Sales_Dashboard_Assessment.xlsx]Pivots!PivotTable18</c:name>
    <c:fmtId val="3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100">
                <a:latin typeface="Segoe UI Semibold" panose="020B0702040204020203" pitchFamily="34" charset="0"/>
                <a:cs typeface="Segoe UI Semibold" panose="020B0702040204020203" pitchFamily="34" charset="0"/>
              </a:rPr>
              <a:t>Payment Method Distribution</a:t>
            </a:r>
          </a:p>
        </c:rich>
      </c:tx>
      <c:layout>
        <c:manualLayout>
          <c:xMode val="edge"/>
          <c:yMode val="edge"/>
          <c:x val="0.18705101061040572"/>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rgbClr val="FFC000"/>
          </a:solidFill>
          <a:ln>
            <a:noFill/>
          </a:ln>
          <a:effectLst>
            <a:outerShdw blurRad="57150" dist="19050" dir="5400000" algn="ctr" rotWithShape="0">
              <a:srgbClr val="000000">
                <a:alpha val="63000"/>
              </a:srgbClr>
            </a:outerShdw>
          </a:effectLst>
        </c:spPr>
        <c:dLbl>
          <c:idx val="0"/>
          <c:layout>
            <c:manualLayout>
              <c:x val="-8.0461765775914199E-2"/>
              <c:y val="2.5860552979734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730805540425079"/>
                  <c:h val="0.20759241731154432"/>
                </c:manualLayout>
              </c15:layout>
            </c:ext>
          </c:extLst>
        </c:dLbl>
      </c:pivotFmt>
      <c:pivotFmt>
        <c:idx val="8"/>
        <c:spPr>
          <a:solidFill>
            <a:srgbClr val="00B050"/>
          </a:solidFill>
          <a:ln>
            <a:noFill/>
          </a:ln>
          <a:effectLst>
            <a:outerShdw blurRad="57150" dist="19050" dir="5400000" algn="ctr" rotWithShape="0">
              <a:srgbClr val="000000">
                <a:alpha val="63000"/>
              </a:srgbClr>
            </a:outerShdw>
          </a:effectLst>
        </c:spPr>
        <c:dLbl>
          <c:idx val="0"/>
          <c:layout>
            <c:manualLayout>
              <c:x val="2.1563756046341281E-2"/>
              <c:y val="-2.273097168688498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0735707814161852"/>
                  <c:h val="0.17295041647686302"/>
                </c:manualLayout>
              </c15:layout>
            </c:ext>
          </c:extLst>
        </c:dLbl>
      </c:pivotFmt>
      <c:pivotFmt>
        <c:idx val="9"/>
        <c:spPr>
          <a:solidFill>
            <a:srgbClr val="00B0F0"/>
          </a:solidFill>
          <a:ln>
            <a:noFill/>
          </a:ln>
          <a:effectLst>
            <a:outerShdw blurRad="57150" dist="19050" dir="5400000" algn="ctr" rotWithShape="0">
              <a:srgbClr val="000000">
                <a:alpha val="63000"/>
              </a:srgbClr>
            </a:outerShdw>
          </a:effectLst>
        </c:spPr>
      </c:pivotFmt>
      <c:pivotFmt>
        <c:idx val="10"/>
        <c:spPr>
          <a:solidFill>
            <a:srgbClr val="7030A0"/>
          </a:solidFill>
          <a:ln>
            <a:noFill/>
          </a:ln>
          <a:effectLst>
            <a:outerShdw blurRad="57150" dist="19050" dir="5400000" algn="ctr" rotWithShape="0">
              <a:srgbClr val="000000">
                <a:alpha val="63000"/>
              </a:srgbClr>
            </a:outerShdw>
          </a:effectLst>
        </c:spPr>
        <c:dLbl>
          <c:idx val="0"/>
          <c:layout>
            <c:manualLayout>
              <c:x val="1.1155345357487793E-2"/>
              <c:y val="2.6443480911554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pieChart>
        <c:varyColors val="1"/>
        <c:ser>
          <c:idx val="0"/>
          <c:order val="0"/>
          <c:tx>
            <c:strRef>
              <c:f>Pivots!$I$20</c:f>
              <c:strCache>
                <c:ptCount val="1"/>
                <c:pt idx="0">
                  <c:v>Total</c:v>
                </c:pt>
              </c:strCache>
            </c:strRef>
          </c:tx>
          <c:dPt>
            <c:idx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F57-43F2-9FA7-594EC905B24B}"/>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F57-43F2-9FA7-594EC905B24B}"/>
              </c:ext>
            </c:extLst>
          </c:dPt>
          <c:dPt>
            <c:idx val="2"/>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F57-43F2-9FA7-594EC905B24B}"/>
              </c:ext>
            </c:extLst>
          </c:dPt>
          <c:dPt>
            <c:idx val="3"/>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F57-43F2-9FA7-594EC905B24B}"/>
              </c:ext>
            </c:extLst>
          </c:dPt>
          <c:dLbls>
            <c:dLbl>
              <c:idx val="0"/>
              <c:layout>
                <c:manualLayout>
                  <c:x val="-8.0461765775914199E-2"/>
                  <c:y val="2.5860552979734903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730805540425079"/>
                      <c:h val="0.20759241731154432"/>
                    </c:manualLayout>
                  </c15:layout>
                </c:ext>
                <c:ext xmlns:c16="http://schemas.microsoft.com/office/drawing/2014/chart" uri="{C3380CC4-5D6E-409C-BE32-E72D297353CC}">
                  <c16:uniqueId val="{00000001-5F57-43F2-9FA7-594EC905B24B}"/>
                </c:ext>
              </c:extLst>
            </c:dLbl>
            <c:dLbl>
              <c:idx val="1"/>
              <c:layout>
                <c:manualLayout>
                  <c:x val="2.1563756046341281E-2"/>
                  <c:y val="-2.273097168688498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0735707814161852"/>
                      <c:h val="0.17295041647686302"/>
                    </c:manualLayout>
                  </c15:layout>
                </c:ext>
                <c:ext xmlns:c16="http://schemas.microsoft.com/office/drawing/2014/chart" uri="{C3380CC4-5D6E-409C-BE32-E72D297353CC}">
                  <c16:uniqueId val="{00000003-5F57-43F2-9FA7-594EC905B24B}"/>
                </c:ext>
              </c:extLst>
            </c:dLbl>
            <c:dLbl>
              <c:idx val="3"/>
              <c:layout>
                <c:manualLayout>
                  <c:x val="1.1155345357487793E-2"/>
                  <c:y val="2.644348091155467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5F57-43F2-9FA7-594EC905B2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Pivots!$H$21:$H$25</c:f>
              <c:strCache>
                <c:ptCount val="4"/>
                <c:pt idx="0">
                  <c:v>Bank Transfer</c:v>
                </c:pt>
                <c:pt idx="1">
                  <c:v>Credit Card</c:v>
                </c:pt>
                <c:pt idx="2">
                  <c:v>Debit Card</c:v>
                </c:pt>
                <c:pt idx="3">
                  <c:v>PayPal</c:v>
                </c:pt>
              </c:strCache>
            </c:strRef>
          </c:cat>
          <c:val>
            <c:numRef>
              <c:f>Pivots!$I$21:$I$25</c:f>
              <c:numCache>
                <c:formatCode>_ * #,##0_ ;_ * \-#,##0_ ;_ * "-"??_ ;_ @_ </c:formatCode>
                <c:ptCount val="4"/>
                <c:pt idx="0">
                  <c:v>87020.929999999978</c:v>
                </c:pt>
                <c:pt idx="1">
                  <c:v>69547.270000000019</c:v>
                </c:pt>
                <c:pt idx="2">
                  <c:v>61366.149999999987</c:v>
                </c:pt>
                <c:pt idx="3">
                  <c:v>48023.97</c:v>
                </c:pt>
              </c:numCache>
            </c:numRef>
          </c:val>
          <c:extLst>
            <c:ext xmlns:c16="http://schemas.microsoft.com/office/drawing/2014/chart" uri="{C3380CC4-5D6E-409C-BE32-E72D297353CC}">
              <c16:uniqueId val="{00000008-5F57-43F2-9FA7-594EC905B24B}"/>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[Sales_Dashboard_Assessment.xlsx]Pivots!PivotTable19</c:name>
    <c:fmtId val="3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100" b="1" i="0" u="none" strike="noStrike" baseline="0">
                <a:latin typeface="Segoe UI Semibold" panose="020B0702040204020203" pitchFamily="34" charset="0"/>
                <a:cs typeface="Segoe UI Semibold" panose="020B0702040204020203" pitchFamily="34" charset="0"/>
              </a:rPr>
              <a:t>Geographic Sales Distribution</a:t>
            </a:r>
            <a:endParaRPr lang="en-US" sz="1100">
              <a:latin typeface="Segoe UI Semibold" panose="020B0702040204020203" pitchFamily="34" charset="0"/>
              <a:cs typeface="Segoe UI Semibold" panose="020B0702040204020203" pitchFamily="34" charset="0"/>
            </a:endParaRPr>
          </a:p>
        </c:rich>
      </c:tx>
      <c:layout>
        <c:manualLayout>
          <c:xMode val="edge"/>
          <c:yMode val="edge"/>
          <c:x val="0.13190967433367976"/>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8"/>
        <c:spPr>
          <a:solidFill>
            <a:srgbClr val="FFC000"/>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
        <c:idx val="10"/>
        <c:spPr>
          <a:solidFill>
            <a:srgbClr val="00B0F0"/>
          </a:solidFill>
          <a:ln>
            <a:noFill/>
          </a:ln>
          <a:effectLst>
            <a:outerShdw blurRad="57150" dist="19050" dir="5400000" algn="ctr" rotWithShape="0">
              <a:srgbClr val="000000">
                <a:alpha val="63000"/>
              </a:srgbClr>
            </a:outerShdw>
          </a:effectLst>
        </c:spPr>
      </c:pivotFmt>
      <c:pivotFmt>
        <c:idx val="11"/>
        <c:spPr>
          <a:solidFill>
            <a:srgbClr val="00B050"/>
          </a:solidFill>
          <a:ln>
            <a:noFill/>
          </a:ln>
          <a:effectLst>
            <a:outerShdw blurRad="57150" dist="19050" dir="5400000" algn="ctr" rotWithShape="0">
              <a:srgbClr val="000000">
                <a:alpha val="63000"/>
              </a:srgbClr>
            </a:outerShdw>
          </a:effectLst>
        </c:spPr>
      </c:pivotFmt>
      <c:pivotFmt>
        <c:idx val="12"/>
        <c:spPr>
          <a:solidFill>
            <a:schemeClr val="accent2"/>
          </a:solidFill>
          <a:ln>
            <a:noFill/>
          </a:ln>
          <a:effectLst>
            <a:outerShdw blurRad="57150" dist="19050" dir="5400000" algn="ctr" rotWithShape="0">
              <a:srgbClr val="000000">
                <a:alpha val="63000"/>
              </a:srgbClr>
            </a:outerShdw>
          </a:effectLst>
        </c:spPr>
      </c:pivotFmt>
      <c:pivotFmt>
        <c:idx val="13"/>
        <c:spPr>
          <a:solidFill>
            <a:schemeClr val="accent4"/>
          </a:solidFill>
          <a:ln>
            <a:noFill/>
          </a:ln>
          <a:effectLst>
            <a:outerShdw blurRad="57150" dist="19050" dir="5400000" algn="ctr" rotWithShape="0">
              <a:srgbClr val="000000">
                <a:alpha val="63000"/>
              </a:srgbClr>
            </a:outerShdw>
          </a:effectLst>
        </c:spPr>
        <c:dLbl>
          <c:idx val="0"/>
          <c:layout>
            <c:manualLayout>
              <c:x val="1.4388793509105638E-2"/>
              <c:y val="6.490884651357719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rgbClr val="7030A0"/>
          </a:solidFill>
          <a:ln>
            <a:noFill/>
          </a:ln>
          <a:effectLst>
            <a:outerShdw blurRad="57150" dist="19050" dir="5400000" algn="ctr" rotWithShape="0">
              <a:srgbClr val="000000">
                <a:alpha val="63000"/>
              </a:srgbClr>
            </a:outerShdw>
          </a:effectLst>
        </c:spPr>
      </c:pivotFmt>
      <c:pivotFmt>
        <c:idx val="15"/>
        <c:spPr>
          <a:solidFill>
            <a:srgbClr val="00B0F0"/>
          </a:solidFill>
          <a:ln>
            <a:noFill/>
          </a:ln>
          <a:effectLst>
            <a:outerShdw blurRad="57150" dist="19050" dir="5400000" algn="ctr" rotWithShape="0">
              <a:srgbClr val="000000">
                <a:alpha val="63000"/>
              </a:srgbClr>
            </a:outerShdw>
          </a:effectLst>
        </c:spPr>
      </c:pivotFmt>
      <c:pivotFmt>
        <c:idx val="16"/>
        <c:spPr>
          <a:solidFill>
            <a:srgbClr val="00B050"/>
          </a:soli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Pivots!$J$10</c:f>
              <c:strCache>
                <c:ptCount val="1"/>
                <c:pt idx="0">
                  <c:v>Total</c:v>
                </c:pt>
              </c:strCache>
            </c:strRef>
          </c:tx>
          <c:dPt>
            <c:idx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69-4017-B066-D1FD0774925A}"/>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69-4017-B066-D1FD0774925A}"/>
              </c:ext>
            </c:extLst>
          </c:dPt>
          <c:dPt>
            <c:idx val="2"/>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569-4017-B066-D1FD0774925A}"/>
              </c:ext>
            </c:extLst>
          </c:dPt>
          <c:dPt>
            <c:idx val="3"/>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569-4017-B066-D1FD0774925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569-4017-B066-D1FD0774925A}"/>
              </c:ext>
            </c:extLst>
          </c:dPt>
          <c:dLbls>
            <c:dLbl>
              <c:idx val="0"/>
              <c:layout>
                <c:manualLayout>
                  <c:x val="1.4388793509105638E-2"/>
                  <c:y val="6.4908846513577192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569-4017-B066-D1FD07749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extLst>
          </c:dLbls>
          <c:cat>
            <c:strRef>
              <c:f>Pivots!$I$11:$I$15</c:f>
              <c:strCache>
                <c:ptCount val="4"/>
                <c:pt idx="0">
                  <c:v>East</c:v>
                </c:pt>
                <c:pt idx="1">
                  <c:v>North</c:v>
                </c:pt>
                <c:pt idx="2">
                  <c:v>South</c:v>
                </c:pt>
                <c:pt idx="3">
                  <c:v>West</c:v>
                </c:pt>
              </c:strCache>
            </c:strRef>
          </c:cat>
          <c:val>
            <c:numRef>
              <c:f>Pivots!$J$11:$J$15</c:f>
              <c:numCache>
                <c:formatCode>0.00%</c:formatCode>
                <c:ptCount val="4"/>
                <c:pt idx="0">
                  <c:v>0.32375723384024979</c:v>
                </c:pt>
                <c:pt idx="1">
                  <c:v>0.19557917947443793</c:v>
                </c:pt>
                <c:pt idx="2">
                  <c:v>0.16525566863258873</c:v>
                </c:pt>
                <c:pt idx="3">
                  <c:v>0.31540791805272345</c:v>
                </c:pt>
              </c:numCache>
            </c:numRef>
          </c:val>
          <c:extLst>
            <c:ext xmlns:c16="http://schemas.microsoft.com/office/drawing/2014/chart" uri="{C3380CC4-5D6E-409C-BE32-E72D297353CC}">
              <c16:uniqueId val="{0000000A-1569-4017-B066-D1FD0774925A}"/>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[Sales_Dashboard_Assessment.xlsx]Pivots!PivotTable6</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Segoe UI Semibold" panose="020B0702040204020203" pitchFamily="34" charset="0"/>
                <a:cs typeface="Segoe UI Semibold" panose="020B0702040204020203" pitchFamily="34" charset="0"/>
              </a:rPr>
              <a:t>Total Orders</a:t>
            </a:r>
            <a:r>
              <a:rPr lang="en-US" sz="1100" b="1" baseline="0">
                <a:latin typeface="Segoe UI Semibold" panose="020B0702040204020203" pitchFamily="34" charset="0"/>
                <a:cs typeface="Segoe UI Semibold" panose="020B0702040204020203" pitchFamily="34" charset="0"/>
              </a:rPr>
              <a:t> by Product Category</a:t>
            </a:r>
            <a:endParaRPr lang="en-US" sz="1100"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Pivots!$D$6</c:f>
              <c:strCache>
                <c:ptCount val="1"/>
                <c:pt idx="0">
                  <c:v>Total</c:v>
                </c:pt>
              </c:strCache>
            </c:strRef>
          </c:tx>
          <c:spPr>
            <a:solidFill>
              <a:srgbClr val="5F549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Pivots!$C$7:$C$12</c:f>
              <c:strCache>
                <c:ptCount val="5"/>
                <c:pt idx="0">
                  <c:v>Clothing</c:v>
                </c:pt>
                <c:pt idx="1">
                  <c:v>Electronics</c:v>
                </c:pt>
                <c:pt idx="2">
                  <c:v>Food &amp; Beverage</c:v>
                </c:pt>
                <c:pt idx="3">
                  <c:v>Furniture</c:v>
                </c:pt>
                <c:pt idx="4">
                  <c:v>Toys</c:v>
                </c:pt>
              </c:strCache>
            </c:strRef>
          </c:cat>
          <c:val>
            <c:numRef>
              <c:f>Pivots!$D$7:$D$12</c:f>
              <c:numCache>
                <c:formatCode>_ * #,##0_ ;_ * \-#,##0_ ;_ * "-"??_ ;_ @_ </c:formatCode>
                <c:ptCount val="5"/>
                <c:pt idx="0">
                  <c:v>23</c:v>
                </c:pt>
                <c:pt idx="1">
                  <c:v>27</c:v>
                </c:pt>
                <c:pt idx="2">
                  <c:v>21</c:v>
                </c:pt>
                <c:pt idx="3">
                  <c:v>14</c:v>
                </c:pt>
                <c:pt idx="4">
                  <c:v>15</c:v>
                </c:pt>
              </c:numCache>
            </c:numRef>
          </c:val>
          <c:extLst>
            <c:ext xmlns:c16="http://schemas.microsoft.com/office/drawing/2014/chart" uri="{C3380CC4-5D6E-409C-BE32-E72D297353CC}">
              <c16:uniqueId val="{00000000-D505-4C39-A79C-D4DA17BF198F}"/>
            </c:ext>
          </c:extLst>
        </c:ser>
        <c:dLbls>
          <c:dLblPos val="outEnd"/>
          <c:showLegendKey val="0"/>
          <c:showVal val="1"/>
          <c:showCatName val="0"/>
          <c:showSerName val="0"/>
          <c:showPercent val="0"/>
          <c:showBubbleSize val="0"/>
        </c:dLbls>
        <c:gapWidth val="182"/>
        <c:axId val="478522767"/>
        <c:axId val="478523727"/>
      </c:barChart>
      <c:catAx>
        <c:axId val="4785227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78523727"/>
        <c:crosses val="autoZero"/>
        <c:auto val="1"/>
        <c:lblAlgn val="ctr"/>
        <c:lblOffset val="100"/>
        <c:noMultiLvlLbl val="0"/>
      </c:catAx>
      <c:valAx>
        <c:axId val="478523727"/>
        <c:scaling>
          <c:orientation val="minMax"/>
        </c:scaling>
        <c:delete val="1"/>
        <c:axPos val="b"/>
        <c:numFmt formatCode="_ * #,##0_ ;_ * \-#,##0_ ;_ * &quot;-&quot;??_ ;_ @_ " sourceLinked="1"/>
        <c:majorTickMark val="out"/>
        <c:minorTickMark val="none"/>
        <c:tickLblPos val="nextTo"/>
        <c:crossAx val="47852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[Sales_Dashboard_Assessment.xlsx]Pivots!PivotTable11</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a:t>
            </a:r>
            <a:r>
              <a:rPr lang="en-US" baseline="0"/>
              <a:t> Month &amp;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tx1"/>
            </a:solidFill>
            <a:round/>
          </a:ln>
          <a:effectLst/>
        </c:spPr>
        <c:marker>
          <c:symbol val="circle"/>
          <c:size val="5"/>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marker>
          <c:symbol val="circle"/>
          <c:size val="5"/>
          <c:spPr>
            <a:noFill/>
            <a:ln w="9525">
              <a:solidFill>
                <a:schemeClr val="accent1"/>
              </a:solidFill>
            </a:ln>
            <a:effectLst/>
          </c:spPr>
        </c:marker>
        <c:dLbl>
          <c:idx val="0"/>
          <c:layout>
            <c:manualLayout>
              <c:x val="-3.4936623145777349E-2"/>
              <c:y val="-0.11105555157733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noFill/>
            <a:ln w="9525">
              <a:solidFill>
                <a:schemeClr val="accent1"/>
              </a:solidFill>
            </a:ln>
            <a:effectLst/>
          </c:spPr>
        </c:marker>
        <c:dLbl>
          <c:idx val="0"/>
          <c:layout>
            <c:manualLayout>
              <c:x val="-4.9170062205168209E-2"/>
              <c:y val="4.9126788573958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tx1"/>
            </a:solidFill>
            <a:round/>
          </a:ln>
          <a:effectLst/>
        </c:spPr>
        <c:marker>
          <c:symbol val="circle"/>
          <c:size val="5"/>
          <c:spPr>
            <a:noFill/>
            <a:ln w="9525">
              <a:solidFill>
                <a:schemeClr val="accent1"/>
              </a:solidFill>
            </a:ln>
            <a:effectLst/>
          </c:spPr>
        </c:marker>
      </c:pivotFmt>
      <c:pivotFmt>
        <c:idx val="7"/>
        <c:spPr>
          <a:ln w="28575" cap="rnd">
            <a:solidFill>
              <a:schemeClr val="tx1"/>
            </a:solidFill>
            <a:round/>
          </a:ln>
          <a:effectLst/>
        </c:spPr>
        <c:marker>
          <c:symbol val="circle"/>
          <c:size val="5"/>
          <c:spPr>
            <a:noFill/>
            <a:ln w="9525">
              <a:solidFill>
                <a:schemeClr val="accent1"/>
              </a:solidFill>
            </a:ln>
            <a:effectLst/>
          </c:spPr>
        </c:marker>
        <c:dLbl>
          <c:idx val="0"/>
          <c:layout>
            <c:manualLayout>
              <c:x val="-4.3098455333679744E-2"/>
              <c:y val="-6.97181734737719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tx1"/>
            </a:solidFill>
            <a:round/>
          </a:ln>
          <a:effectLst/>
        </c:spPr>
        <c:marker>
          <c:symbol val="circle"/>
          <c:size val="5"/>
          <c:spPr>
            <a:noFill/>
            <a:ln w="9525">
              <a:solidFill>
                <a:schemeClr val="accent1"/>
              </a:solidFill>
            </a:ln>
            <a:effectLst/>
          </c:spPr>
        </c:marker>
        <c:dLbl>
          <c:idx val="0"/>
          <c:layout>
            <c:manualLayout>
              <c:x val="-9.1472241227832998E-2"/>
              <c:y val="1.29565827333444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tx1"/>
            </a:solidFill>
            <a:round/>
          </a:ln>
          <a:effectLst/>
        </c:spPr>
        <c:marker>
          <c:symbol val="circle"/>
          <c:size val="5"/>
          <c:spPr>
            <a:noFill/>
            <a:ln w="9525">
              <a:solidFill>
                <a:schemeClr val="accent1"/>
              </a:solidFill>
            </a:ln>
            <a:effectLst/>
          </c:spPr>
        </c:marker>
        <c:dLbl>
          <c:idx val="0"/>
          <c:layout>
            <c:manualLayout>
              <c:x val="-6.9773711752677825E-2"/>
              <c:y val="-0.116222723840274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circle"/>
          <c:size val="5"/>
          <c:spPr>
            <a:noFill/>
            <a:ln w="9525">
              <a:solidFill>
                <a:schemeClr val="accent1"/>
              </a:solidFill>
            </a:ln>
            <a:effectLst/>
          </c:spPr>
        </c:marker>
        <c:dLbl>
          <c:idx val="0"/>
          <c:layout>
            <c:manualLayout>
              <c:x val="-4.4890077033463198E-2"/>
              <c:y val="-5.9383828947882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tx1"/>
            </a:solidFill>
            <a:round/>
          </a:ln>
          <a:effectLst/>
        </c:spPr>
        <c:marker>
          <c:symbol val="circle"/>
          <c:size val="5"/>
          <c:spPr>
            <a:noFill/>
            <a:ln w="9525">
              <a:solidFill>
                <a:schemeClr val="accent1"/>
              </a:solidFill>
            </a:ln>
            <a:effectLst/>
          </c:spPr>
        </c:marker>
        <c:dLbl>
          <c:idx val="0"/>
          <c:layout>
            <c:manualLayout>
              <c:x val="-9.3960604699754452E-2"/>
              <c:y val="-5.9383828947882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tx1"/>
            </a:solidFill>
            <a:round/>
          </a:ln>
          <a:effectLst/>
        </c:spPr>
        <c:marker>
          <c:symbol val="circle"/>
          <c:size val="5"/>
          <c:spPr>
            <a:noFill/>
            <a:ln w="9525">
              <a:solidFill>
                <a:schemeClr val="accent1"/>
              </a:solidFill>
            </a:ln>
            <a:effectLst/>
          </c:spPr>
        </c:marker>
        <c:dLbl>
          <c:idx val="0"/>
          <c:layout>
            <c:manualLayout>
              <c:x val="-5.4843530921149054E-2"/>
              <c:y val="-0.111055551577330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tx1"/>
            </a:solidFill>
            <a:round/>
          </a:ln>
          <a:effectLst/>
        </c:spPr>
        <c:marker>
          <c:symbol val="circle"/>
          <c:size val="5"/>
          <c:spPr>
            <a:noFill/>
            <a:ln w="9525">
              <a:solidFill>
                <a:schemeClr val="accent1"/>
              </a:solidFill>
            </a:ln>
            <a:effectLst/>
          </c:spPr>
        </c:marker>
        <c:dLbl>
          <c:idx val="0"/>
          <c:layout>
            <c:manualLayout>
              <c:x val="-4.9866803977306126E-2"/>
              <c:y val="-9.0386862525551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tx1"/>
            </a:solidFill>
            <a:round/>
          </a:ln>
          <a:effectLst/>
        </c:spPr>
        <c:marker>
          <c:symbol val="circle"/>
          <c:size val="5"/>
          <c:spPr>
            <a:noFill/>
            <a:ln w="9525">
              <a:solidFill>
                <a:schemeClr val="accent1"/>
              </a:solidFill>
            </a:ln>
            <a:effectLst/>
          </c:spPr>
        </c:marker>
        <c:dLbl>
          <c:idx val="0"/>
          <c:layout>
            <c:manualLayout>
              <c:x val="-1.1844610126346165E-2"/>
              <c:y val="-3.35479676331584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tx1"/>
            </a:solidFill>
            <a:round/>
          </a:ln>
          <a:effectLst/>
        </c:spPr>
        <c:marker>
          <c:symbol val="circle"/>
          <c:size val="5"/>
          <c:spPr>
            <a:noFill/>
            <a:ln w="9525">
              <a:solidFill>
                <a:schemeClr val="accent1"/>
              </a:solidFill>
            </a:ln>
            <a:effectLst/>
          </c:spPr>
        </c:marker>
        <c:dLbl>
          <c:idx val="0"/>
          <c:layout>
            <c:manualLayout>
              <c:x val="-2.9263154429796455E-2"/>
              <c:y val="6.462830536279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tx1"/>
            </a:solidFill>
            <a:round/>
          </a:ln>
          <a:effectLst/>
        </c:spPr>
        <c:marker>
          <c:symbol val="circle"/>
          <c:size val="5"/>
          <c:spPr>
            <a:noFill/>
            <a:ln w="9525">
              <a:solidFill>
                <a:schemeClr val="accent1"/>
              </a:solidFill>
            </a:ln>
            <a:effectLst/>
          </c:spPr>
        </c:marker>
        <c:dLbl>
          <c:idx val="0"/>
          <c:layout>
            <c:manualLayout>
              <c:x val="-3.1751517901717916E-2"/>
              <c:y val="5.946113309984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tx1"/>
            </a:solidFill>
            <a:round/>
          </a:ln>
          <a:effectLst/>
        </c:spPr>
        <c:marker>
          <c:symbol val="circle"/>
          <c:size val="5"/>
          <c:spPr>
            <a:noFill/>
            <a:ln w="9525">
              <a:solidFill>
                <a:schemeClr val="accent1"/>
              </a:solidFill>
            </a:ln>
            <a:effectLst/>
          </c:spPr>
        </c:marker>
        <c:dLbl>
          <c:idx val="0"/>
          <c:layout>
            <c:manualLayout>
              <c:x val="-8.7888997828266133E-2"/>
              <c:y val="-9.03868625255510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tx1"/>
            </a:solidFill>
            <a:round/>
          </a:ln>
          <a:effectLst/>
        </c:spPr>
        <c:marker>
          <c:symbol val="circle"/>
          <c:size val="5"/>
          <c:spPr>
            <a:noFill/>
            <a:ln w="9525">
              <a:solidFill>
                <a:schemeClr val="accent1"/>
              </a:solidFill>
            </a:ln>
            <a:effectLst/>
          </c:spPr>
        </c:marker>
        <c:dLbl>
          <c:idx val="0"/>
          <c:layout>
            <c:manualLayout>
              <c:x val="-2.5679911030229503E-2"/>
              <c:y val="6.462830536279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Pivots!$G$25</c:f>
              <c:strCache>
                <c:ptCount val="1"/>
                <c:pt idx="0">
                  <c:v>Total</c:v>
                </c:pt>
              </c:strCache>
            </c:strRef>
          </c:tx>
          <c:spPr>
            <a:ln w="28575" cap="rnd">
              <a:solidFill>
                <a:schemeClr val="tx1"/>
              </a:solidFill>
              <a:round/>
            </a:ln>
            <a:effectLst/>
          </c:spPr>
          <c:marker>
            <c:symbol val="circle"/>
            <c:size val="5"/>
            <c:spPr>
              <a:noFill/>
              <a:ln w="9525">
                <a:solidFill>
                  <a:schemeClr val="accent1"/>
                </a:solidFill>
              </a:ln>
              <a:effectLst/>
            </c:spPr>
          </c:marker>
          <c:dPt>
            <c:idx val="0"/>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C-8987-42DE-B36A-08F2EBBF246C}"/>
              </c:ext>
            </c:extLst>
          </c:dPt>
          <c:dPt>
            <c:idx val="2"/>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D-8987-42DE-B36A-08F2EBBF246C}"/>
              </c:ext>
            </c:extLst>
          </c:dPt>
          <c:dPt>
            <c:idx val="3"/>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5-8987-42DE-B36A-08F2EBBF246C}"/>
              </c:ext>
            </c:extLst>
          </c:dPt>
          <c:dPt>
            <c:idx val="5"/>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E-8987-42DE-B36A-08F2EBBF246C}"/>
              </c:ext>
            </c:extLst>
          </c:dPt>
          <c:dPt>
            <c:idx val="7"/>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F-8987-42DE-B36A-08F2EBBF246C}"/>
              </c:ext>
            </c:extLst>
          </c:dPt>
          <c:dPt>
            <c:idx val="8"/>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11-8987-42DE-B36A-08F2EBBF246C}"/>
              </c:ext>
            </c:extLst>
          </c:dPt>
          <c:dPt>
            <c:idx val="9"/>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10-8987-42DE-B36A-08F2EBBF246C}"/>
              </c:ext>
            </c:extLst>
          </c:dPt>
          <c:dPt>
            <c:idx val="10"/>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7-8987-42DE-B36A-08F2EBBF246C}"/>
              </c:ext>
            </c:extLst>
          </c:dPt>
          <c:dPt>
            <c:idx val="11"/>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8-8987-42DE-B36A-08F2EBBF246C}"/>
              </c:ext>
            </c:extLst>
          </c:dPt>
          <c:dPt>
            <c:idx val="13"/>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9-8987-42DE-B36A-08F2EBBF246C}"/>
              </c:ext>
            </c:extLst>
          </c:dPt>
          <c:dPt>
            <c:idx val="14"/>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A-8987-42DE-B36A-08F2EBBF246C}"/>
              </c:ext>
            </c:extLst>
          </c:dPt>
          <c:dPt>
            <c:idx val="15"/>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4-8987-42DE-B36A-08F2EBBF246C}"/>
              </c:ext>
            </c:extLst>
          </c:dPt>
          <c:dPt>
            <c:idx val="16"/>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B-8987-42DE-B36A-08F2EBBF246C}"/>
              </c:ext>
            </c:extLst>
          </c:dPt>
          <c:dPt>
            <c:idx val="18"/>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3-8987-42DE-B36A-08F2EBBF246C}"/>
              </c:ext>
            </c:extLst>
          </c:dPt>
          <c:dLbls>
            <c:dLbl>
              <c:idx val="0"/>
              <c:layout>
                <c:manualLayout>
                  <c:x val="-5.4843530921149054E-2"/>
                  <c:y val="-0.111055551577330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987-42DE-B36A-08F2EBBF246C}"/>
                </c:ext>
              </c:extLst>
            </c:dLbl>
            <c:dLbl>
              <c:idx val="2"/>
              <c:layout>
                <c:manualLayout>
                  <c:x val="-4.9866803977306126E-2"/>
                  <c:y val="-9.03868625255511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987-42DE-B36A-08F2EBBF246C}"/>
                </c:ext>
              </c:extLst>
            </c:dLbl>
            <c:dLbl>
              <c:idx val="3"/>
              <c:layout>
                <c:manualLayout>
                  <c:x val="-1.1844610126346165E-2"/>
                  <c:y val="-3.35479676331584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987-42DE-B36A-08F2EBBF246C}"/>
                </c:ext>
              </c:extLst>
            </c:dLbl>
            <c:dLbl>
              <c:idx val="5"/>
              <c:layout>
                <c:manualLayout>
                  <c:x val="-2.9263154429796455E-2"/>
                  <c:y val="6.462830536279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987-42DE-B36A-08F2EBBF246C}"/>
                </c:ext>
              </c:extLst>
            </c:dLbl>
            <c:dLbl>
              <c:idx val="7"/>
              <c:layout>
                <c:manualLayout>
                  <c:x val="-3.1751517901717916E-2"/>
                  <c:y val="5.94611330998476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987-42DE-B36A-08F2EBBF246C}"/>
                </c:ext>
              </c:extLst>
            </c:dLbl>
            <c:dLbl>
              <c:idx val="8"/>
              <c:layout>
                <c:manualLayout>
                  <c:x val="-2.5679911030229503E-2"/>
                  <c:y val="6.462830536279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987-42DE-B36A-08F2EBBF246C}"/>
                </c:ext>
              </c:extLst>
            </c:dLbl>
            <c:dLbl>
              <c:idx val="9"/>
              <c:layout>
                <c:manualLayout>
                  <c:x val="-8.7888997828266133E-2"/>
                  <c:y val="-9.03868625255510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987-42DE-B36A-08F2EBBF246C}"/>
                </c:ext>
              </c:extLst>
            </c:dLbl>
            <c:dLbl>
              <c:idx val="10"/>
              <c:layout>
                <c:manualLayout>
                  <c:x val="-4.3098455333679744E-2"/>
                  <c:y val="-6.97181734737719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987-42DE-B36A-08F2EBBF246C}"/>
                </c:ext>
              </c:extLst>
            </c:dLbl>
            <c:dLbl>
              <c:idx val="11"/>
              <c:layout>
                <c:manualLayout>
                  <c:x val="-9.1472241227832998E-2"/>
                  <c:y val="1.2956582733344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987-42DE-B36A-08F2EBBF246C}"/>
                </c:ext>
              </c:extLst>
            </c:dLbl>
            <c:dLbl>
              <c:idx val="13"/>
              <c:layout>
                <c:manualLayout>
                  <c:x val="-6.9773711752677825E-2"/>
                  <c:y val="-0.1162227238402749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987-42DE-B36A-08F2EBBF246C}"/>
                </c:ext>
              </c:extLst>
            </c:dLbl>
            <c:dLbl>
              <c:idx val="14"/>
              <c:layout>
                <c:manualLayout>
                  <c:x val="-4.4890077033463198E-2"/>
                  <c:y val="-5.93838289478823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987-42DE-B36A-08F2EBBF246C}"/>
                </c:ext>
              </c:extLst>
            </c:dLbl>
            <c:dLbl>
              <c:idx val="15"/>
              <c:layout>
                <c:manualLayout>
                  <c:x val="-4.9170062205168209E-2"/>
                  <c:y val="4.91267885739581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987-42DE-B36A-08F2EBBF246C}"/>
                </c:ext>
              </c:extLst>
            </c:dLbl>
            <c:dLbl>
              <c:idx val="16"/>
              <c:layout>
                <c:manualLayout>
                  <c:x val="-9.3960604699754452E-2"/>
                  <c:y val="-5.93838289478823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987-42DE-B36A-08F2EBBF246C}"/>
                </c:ext>
              </c:extLst>
            </c:dLbl>
            <c:dLbl>
              <c:idx val="18"/>
              <c:layout>
                <c:manualLayout>
                  <c:x val="-3.4936623145777349E-2"/>
                  <c:y val="-0.1110555515773302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87-42DE-B36A-08F2EBBF24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Pivots!$F$26:$F$51</c:f>
              <c:multiLvlStrCache>
                <c:ptCount val="20"/>
                <c:lvl>
                  <c:pt idx="0">
                    <c:v>Jan</c:v>
                  </c:pt>
                  <c:pt idx="1">
                    <c:v>Feb</c:v>
                  </c:pt>
                  <c:pt idx="2">
                    <c:v>Mar</c:v>
                  </c:pt>
                  <c:pt idx="3">
                    <c:v>Apr</c:v>
                  </c:pt>
                  <c:pt idx="4">
                    <c:v>Jan</c:v>
                  </c:pt>
                  <c:pt idx="5">
                    <c:v>Feb</c:v>
                  </c:pt>
                  <c:pt idx="6">
                    <c:v>Mar</c:v>
                  </c:pt>
                  <c:pt idx="7">
                    <c:v>Apr</c:v>
                  </c:pt>
                  <c:pt idx="8">
                    <c:v>Jan</c:v>
                  </c:pt>
                  <c:pt idx="9">
                    <c:v>Feb</c:v>
                  </c:pt>
                  <c:pt idx="10">
                    <c:v>Mar</c:v>
                  </c:pt>
                  <c:pt idx="11">
                    <c:v>Apr</c:v>
                  </c:pt>
                  <c:pt idx="12">
                    <c:v>Jan</c:v>
                  </c:pt>
                  <c:pt idx="13">
                    <c:v>Feb</c:v>
                  </c:pt>
                  <c:pt idx="14">
                    <c:v>Mar</c:v>
                  </c:pt>
                  <c:pt idx="15">
                    <c:v>Apr</c:v>
                  </c:pt>
                  <c:pt idx="16">
                    <c:v>Jan</c:v>
                  </c:pt>
                  <c:pt idx="17">
                    <c:v>Feb</c:v>
                  </c:pt>
                  <c:pt idx="18">
                    <c:v>Mar</c:v>
                  </c:pt>
                  <c:pt idx="19">
                    <c:v>Apr</c:v>
                  </c:pt>
                </c:lvl>
                <c:lvl>
                  <c:pt idx="0">
                    <c:v>Clothing</c:v>
                  </c:pt>
                  <c:pt idx="4">
                    <c:v>Electronics</c:v>
                  </c:pt>
                  <c:pt idx="8">
                    <c:v>Food &amp; Beverage</c:v>
                  </c:pt>
                  <c:pt idx="12">
                    <c:v>Furniture</c:v>
                  </c:pt>
                  <c:pt idx="16">
                    <c:v>Toys</c:v>
                  </c:pt>
                </c:lvl>
              </c:multiLvlStrCache>
            </c:multiLvlStrRef>
          </c:cat>
          <c:val>
            <c:numRef>
              <c:f>Pivots!$G$26:$G$51</c:f>
              <c:numCache>
                <c:formatCode>_ * #,##0_ ;_ * \-#,##0_ ;_ * "-"??_ ;_ @_ </c:formatCode>
                <c:ptCount val="20"/>
                <c:pt idx="0">
                  <c:v>20360.16</c:v>
                </c:pt>
                <c:pt idx="1">
                  <c:v>18383.310000000001</c:v>
                </c:pt>
                <c:pt idx="2">
                  <c:v>20424.05</c:v>
                </c:pt>
                <c:pt idx="3">
                  <c:v>3301.32</c:v>
                </c:pt>
                <c:pt idx="4">
                  <c:v>25077.41</c:v>
                </c:pt>
                <c:pt idx="5">
                  <c:v>9687.27</c:v>
                </c:pt>
                <c:pt idx="6">
                  <c:v>33035.519999999997</c:v>
                </c:pt>
                <c:pt idx="7">
                  <c:v>8010.3099999999995</c:v>
                </c:pt>
                <c:pt idx="8">
                  <c:v>14334.22</c:v>
                </c:pt>
                <c:pt idx="9">
                  <c:v>16910.580000000002</c:v>
                </c:pt>
                <c:pt idx="10">
                  <c:v>20977.839999999997</c:v>
                </c:pt>
                <c:pt idx="11">
                  <c:v>1118.31</c:v>
                </c:pt>
                <c:pt idx="12">
                  <c:v>9302.2400000000016</c:v>
                </c:pt>
                <c:pt idx="13">
                  <c:v>11223.640000000001</c:v>
                </c:pt>
                <c:pt idx="14">
                  <c:v>12010.189999999999</c:v>
                </c:pt>
                <c:pt idx="15">
                  <c:v>6496.57</c:v>
                </c:pt>
                <c:pt idx="16">
                  <c:v>7178.76</c:v>
                </c:pt>
                <c:pt idx="17">
                  <c:v>23841.22</c:v>
                </c:pt>
                <c:pt idx="18">
                  <c:v>4084.42</c:v>
                </c:pt>
                <c:pt idx="19">
                  <c:v>200.98</c:v>
                </c:pt>
              </c:numCache>
            </c:numRef>
          </c:val>
          <c:smooth val="0"/>
          <c:extLst>
            <c:ext xmlns:c16="http://schemas.microsoft.com/office/drawing/2014/chart" uri="{C3380CC4-5D6E-409C-BE32-E72D297353CC}">
              <c16:uniqueId val="{00000001-8987-42DE-B36A-08F2EBBF246C}"/>
            </c:ext>
          </c:extLst>
        </c:ser>
        <c:dLbls>
          <c:dLblPos val="t"/>
          <c:showLegendKey val="0"/>
          <c:showVal val="1"/>
          <c:showCatName val="0"/>
          <c:showSerName val="0"/>
          <c:showPercent val="0"/>
          <c:showBubbleSize val="0"/>
        </c:dLbls>
        <c:marker val="1"/>
        <c:smooth val="0"/>
        <c:axId val="1795554336"/>
        <c:axId val="1795547616"/>
      </c:lineChart>
      <c:catAx>
        <c:axId val="179555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547616"/>
        <c:crosses val="autoZero"/>
        <c:auto val="1"/>
        <c:lblAlgn val="ctr"/>
        <c:lblOffset val="100"/>
        <c:noMultiLvlLbl val="0"/>
      </c:catAx>
      <c:valAx>
        <c:axId val="1795547616"/>
        <c:scaling>
          <c:orientation val="minMax"/>
        </c:scaling>
        <c:delete val="1"/>
        <c:axPos val="l"/>
        <c:numFmt formatCode="_ * #,##0_ ;_ * \-#,##0_ ;_ * &quot;-&quot;??_ ;_ @_ " sourceLinked="1"/>
        <c:majorTickMark val="none"/>
        <c:minorTickMark val="none"/>
        <c:tickLblPos val="nextTo"/>
        <c:crossAx val="179555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Segoe UI Semibold" panose="020B0702040204020203" pitchFamily="34" charset="0"/>
                <a:cs typeface="Segoe UI Semibold" panose="020B0702040204020203" pitchFamily="34" charset="0"/>
              </a:rPr>
              <a:t>Total</a:t>
            </a:r>
            <a:r>
              <a:rPr lang="en-US" sz="1100" b="1" baseline="0">
                <a:latin typeface="Segoe UI Semibold" panose="020B0702040204020203" pitchFamily="34" charset="0"/>
                <a:cs typeface="Segoe UI Semibold" panose="020B0702040204020203" pitchFamily="34" charset="0"/>
              </a:rPr>
              <a:t> Revenue by Month</a:t>
            </a:r>
            <a:endParaRPr lang="en-US" sz="1100"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Pivots!$G$8</c:f>
              <c:strCache>
                <c:ptCount val="1"/>
                <c:pt idx="0">
                  <c:v>Total</c:v>
                </c:pt>
              </c:strCache>
            </c:strRef>
          </c:tx>
          <c:spPr>
            <a:solidFill>
              <a:srgbClr val="5F5490"/>
            </a:solidFill>
            <a:ln>
              <a:noFill/>
            </a:ln>
            <a:effectLst/>
          </c:spPr>
          <c:invertIfNegative val="0"/>
          <c:dPt>
            <c:idx val="0"/>
            <c:invertIfNegative val="0"/>
            <c:bubble3D val="0"/>
            <c:spPr>
              <a:solidFill>
                <a:srgbClr val="5F5490"/>
              </a:solidFill>
              <a:ln>
                <a:noFill/>
              </a:ln>
              <a:effectLst/>
            </c:spPr>
            <c:extLst>
              <c:ext xmlns:c16="http://schemas.microsoft.com/office/drawing/2014/chart" uri="{C3380CC4-5D6E-409C-BE32-E72D297353CC}">
                <c16:uniqueId val="{00000001-68A1-4406-ABA8-FBE0BD12134D}"/>
              </c:ext>
            </c:extLst>
          </c:dPt>
          <c:dLbls>
            <c:dLbl>
              <c:idx val="0"/>
              <c:layout>
                <c:manualLayout>
                  <c:x val="-3.7777957082604709E-2"/>
                  <c:y val="6.4675476790670436E-3"/>
                </c:manualLayout>
              </c:layout>
              <c:tx>
                <c:rich>
                  <a:bodyPr/>
                  <a:lstStyle/>
                  <a:p>
                    <a:fld id="{876E3956-30F4-4AB0-8280-B7DD1B1E4CA6}" type="VALUE">
                      <a:rPr lang="en-US"/>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8A1-4406-ABA8-FBE0BD12134D}"/>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cmpd="sng">
                <a:solidFill>
                  <a:schemeClr val="accent4"/>
                </a:solidFill>
                <a:prstDash val="solid"/>
                <a:headEnd type="none" w="sm" len="med"/>
                <a:tailEnd type="triangle"/>
              </a:ln>
              <a:effectLst/>
            </c:spPr>
            <c:trendlineType val="power"/>
            <c:dispRSqr val="0"/>
            <c:dispEq val="0"/>
          </c:trendline>
          <c:cat>
            <c:strRef>
              <c:f>Pivots!$F$9:$F$13</c:f>
              <c:strCache>
                <c:ptCount val="4"/>
                <c:pt idx="0">
                  <c:v>Jan</c:v>
                </c:pt>
                <c:pt idx="1">
                  <c:v>Feb</c:v>
                </c:pt>
                <c:pt idx="2">
                  <c:v>Mar</c:v>
                </c:pt>
                <c:pt idx="3">
                  <c:v>Apr</c:v>
                </c:pt>
              </c:strCache>
            </c:strRef>
          </c:cat>
          <c:val>
            <c:numRef>
              <c:f>Pivots!$G$9:$G$13</c:f>
              <c:numCache>
                <c:formatCode>_ "₹"\ * #,##0_ ;_ "₹"\ * \-#,##0_ ;_ "₹"\ * "-"??_ ;_ @_ </c:formatCode>
                <c:ptCount val="4"/>
                <c:pt idx="0">
                  <c:v>76252.789999999994</c:v>
                </c:pt>
                <c:pt idx="1">
                  <c:v>80046.02</c:v>
                </c:pt>
                <c:pt idx="2">
                  <c:v>90532.02</c:v>
                </c:pt>
                <c:pt idx="3">
                  <c:v>19127.489999999998</c:v>
                </c:pt>
              </c:numCache>
            </c:numRef>
          </c:val>
          <c:extLst>
            <c:ext xmlns:c16="http://schemas.microsoft.com/office/drawing/2014/chart" uri="{C3380CC4-5D6E-409C-BE32-E72D297353CC}">
              <c16:uniqueId val="{00000003-68A1-4406-ABA8-FBE0BD12134D}"/>
            </c:ext>
          </c:extLst>
        </c:ser>
        <c:dLbls>
          <c:dLblPos val="outEnd"/>
          <c:showLegendKey val="0"/>
          <c:showVal val="1"/>
          <c:showCatName val="0"/>
          <c:showSerName val="0"/>
          <c:showPercent val="0"/>
          <c:showBubbleSize val="0"/>
        </c:dLbls>
        <c:gapWidth val="150"/>
        <c:overlap val="-25"/>
        <c:axId val="1339084048"/>
        <c:axId val="1339084528"/>
      </c:barChart>
      <c:catAx>
        <c:axId val="1339084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084528"/>
        <c:crosses val="autoZero"/>
        <c:auto val="1"/>
        <c:lblAlgn val="ctr"/>
        <c:lblOffset val="100"/>
        <c:noMultiLvlLbl val="0"/>
      </c:catAx>
      <c:valAx>
        <c:axId val="1339084528"/>
        <c:scaling>
          <c:orientation val="minMax"/>
        </c:scaling>
        <c:delete val="1"/>
        <c:axPos val="l"/>
        <c:numFmt formatCode="_ &quot;₹&quot;\ * #,##0_ ;_ &quot;₹&quot;\ * \-#,##0_ ;_ &quot;₹&quot;\ * &quot;-&quot;??_ ;_ @_ " sourceLinked="1"/>
        <c:majorTickMark val="out"/>
        <c:minorTickMark val="none"/>
        <c:tickLblPos val="nextTo"/>
        <c:crossAx val="133908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[Sales_Dashboard_Assessment.xlsx]Pivots!PivotTable29</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10 Customers by Units Ordered</a:t>
            </a:r>
            <a:endParaRPr lang="en-US"/>
          </a:p>
        </c:rich>
      </c:tx>
      <c:layout>
        <c:manualLayout>
          <c:xMode val="edge"/>
          <c:yMode val="edge"/>
          <c:x val="0.2249763513212511"/>
          <c:y val="8.6555551769223457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5F5490"/>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Pivots!$AA$4</c:f>
              <c:strCache>
                <c:ptCount val="1"/>
                <c:pt idx="0">
                  <c:v>Total</c:v>
                </c:pt>
              </c:strCache>
            </c:strRef>
          </c:tx>
          <c:spPr>
            <a:solidFill>
              <a:srgbClr val="5F5490"/>
            </a:solidFill>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Pivots!$Z$5:$Z$15</c:f>
              <c:strCache>
                <c:ptCount val="10"/>
                <c:pt idx="0">
                  <c:v>2021</c:v>
                </c:pt>
                <c:pt idx="1">
                  <c:v>2036</c:v>
                </c:pt>
                <c:pt idx="2">
                  <c:v>2047</c:v>
                </c:pt>
                <c:pt idx="3">
                  <c:v>2024</c:v>
                </c:pt>
                <c:pt idx="4">
                  <c:v>2014</c:v>
                </c:pt>
                <c:pt idx="5">
                  <c:v>2028</c:v>
                </c:pt>
                <c:pt idx="6">
                  <c:v>2044</c:v>
                </c:pt>
                <c:pt idx="7">
                  <c:v>2015</c:v>
                </c:pt>
                <c:pt idx="8">
                  <c:v>2023</c:v>
                </c:pt>
                <c:pt idx="9">
                  <c:v>2045</c:v>
                </c:pt>
              </c:strCache>
            </c:strRef>
          </c:cat>
          <c:val>
            <c:numRef>
              <c:f>Pivots!$AA$5:$AA$15</c:f>
              <c:numCache>
                <c:formatCode>General</c:formatCode>
                <c:ptCount val="10"/>
                <c:pt idx="0">
                  <c:v>52</c:v>
                </c:pt>
                <c:pt idx="1">
                  <c:v>42</c:v>
                </c:pt>
                <c:pt idx="2">
                  <c:v>41</c:v>
                </c:pt>
                <c:pt idx="3">
                  <c:v>39</c:v>
                </c:pt>
                <c:pt idx="4">
                  <c:v>38</c:v>
                </c:pt>
                <c:pt idx="5">
                  <c:v>38</c:v>
                </c:pt>
                <c:pt idx="6">
                  <c:v>37</c:v>
                </c:pt>
                <c:pt idx="7">
                  <c:v>36</c:v>
                </c:pt>
                <c:pt idx="8">
                  <c:v>34</c:v>
                </c:pt>
                <c:pt idx="9">
                  <c:v>32</c:v>
                </c:pt>
              </c:numCache>
            </c:numRef>
          </c:val>
          <c:extLst>
            <c:ext xmlns:c16="http://schemas.microsoft.com/office/drawing/2014/chart" uri="{C3380CC4-5D6E-409C-BE32-E72D297353CC}">
              <c16:uniqueId val="{00000007-6C40-42F1-94FD-CC96E2CF80F5}"/>
            </c:ext>
          </c:extLst>
        </c:ser>
        <c:dLbls>
          <c:dLblPos val="outEnd"/>
          <c:showLegendKey val="0"/>
          <c:showVal val="1"/>
          <c:showCatName val="0"/>
          <c:showSerName val="0"/>
          <c:showPercent val="0"/>
          <c:showBubbleSize val="0"/>
        </c:dLbls>
        <c:gapWidth val="219"/>
        <c:overlap val="-27"/>
        <c:axId val="540217232"/>
        <c:axId val="540228272"/>
      </c:barChart>
      <c:catAx>
        <c:axId val="540217232"/>
        <c:scaling>
          <c:orientation val="minMax"/>
        </c:scaling>
        <c:delete val="0"/>
        <c:axPos val="b"/>
        <c:title>
          <c:tx>
            <c:rich>
              <a:bodyPr/>
              <a:lstStyle/>
              <a:p>
                <a:pPr>
                  <a:defRPr/>
                </a:pPr>
                <a:r>
                  <a:rPr lang="en-IN"/>
                  <a:t>Customer</a:t>
                </a:r>
                <a:r>
                  <a:rPr lang="en-IN" baseline="0"/>
                  <a:t> Key</a:t>
                </a:r>
                <a:endParaRPr lang="en-IN"/>
              </a:p>
            </c:rich>
          </c:tx>
          <c:overlay val="0"/>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28272"/>
        <c:crosses val="autoZero"/>
        <c:auto val="1"/>
        <c:lblAlgn val="ctr"/>
        <c:lblOffset val="100"/>
        <c:noMultiLvlLbl val="0"/>
      </c:catAx>
      <c:valAx>
        <c:axId val="540228272"/>
        <c:scaling>
          <c:orientation val="minMax"/>
        </c:scaling>
        <c:delete val="1"/>
        <c:axPos val="l"/>
        <c:numFmt formatCode="General" sourceLinked="1"/>
        <c:majorTickMark val="out"/>
        <c:minorTickMark val="none"/>
        <c:tickLblPos val="nextTo"/>
        <c:crossAx val="540217232"/>
        <c:crosses val="autoZero"/>
        <c:crossBetween val="between"/>
      </c:valAx>
      <c:spPr>
        <a:noFill/>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0">
                <a:latin typeface="Segoe UI Semibold" panose="020B0702040204020203" pitchFamily="34" charset="0"/>
                <a:cs typeface="Segoe UI Semibold" panose="020B0702040204020203" pitchFamily="34" charset="0"/>
              </a:rPr>
              <a:t>Units Sold</a:t>
            </a:r>
            <a:r>
              <a:rPr lang="en-IN" b="1" i="0" baseline="0">
                <a:latin typeface="Segoe UI Semibold" panose="020B0702040204020203" pitchFamily="34" charset="0"/>
                <a:cs typeface="Segoe UI Semibold" panose="020B0702040204020203" pitchFamily="34" charset="0"/>
              </a:rPr>
              <a:t> by Category</a:t>
            </a:r>
            <a:endParaRPr lang="en-IN" b="1" i="0">
              <a:latin typeface="Segoe UI Semibold" panose="020B0702040204020203" pitchFamily="34" charset="0"/>
              <a:cs typeface="Segoe UI Semibold" panose="020B0702040204020203" pitchFamily="34" charset="0"/>
            </a:endParaRPr>
          </a:p>
        </c:rich>
      </c:tx>
      <c:layout>
        <c:manualLayout>
          <c:xMode val="edge"/>
          <c:yMode val="edge"/>
          <c:x val="0.22475137855474492"/>
          <c:y val="1.51821862348178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rgbClr val="9B93C9"/>
          </a:solidFill>
          <a:ln w="19050">
            <a:solidFill>
              <a:schemeClr val="lt1"/>
            </a:solidFill>
          </a:ln>
          <a:effectLst/>
        </c:spPr>
        <c:dLbl>
          <c:idx val="0"/>
          <c:layout>
            <c:manualLayout>
              <c:x val="-3.5268480235957126E-3"/>
              <c:y val="0.1021400778210116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7024413507589904"/>
                  <c:h val="0.20719844357976655"/>
                </c:manualLayout>
              </c15:layout>
            </c:ext>
          </c:extLst>
        </c:dLbl>
      </c:pivotFmt>
      <c:pivotFmt>
        <c:idx val="7"/>
        <c:spPr>
          <a:solidFill>
            <a:schemeClr val="accent4"/>
          </a:solidFill>
          <a:ln w="19050">
            <a:solidFill>
              <a:schemeClr val="lt1"/>
            </a:solidFill>
          </a:ln>
          <a:effectLst/>
        </c:spPr>
        <c:dLbl>
          <c:idx val="0"/>
          <c:layout>
            <c:manualLayout>
              <c:x val="-4.0807560137457122E-2"/>
              <c:y val="0"/>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6164156993262442"/>
                  <c:h val="0.22178988326848248"/>
                </c:manualLayout>
              </c15:layout>
            </c:ext>
          </c:extLst>
        </c:dLbl>
      </c:pivotFmt>
      <c:pivotFmt>
        <c:idx val="8"/>
        <c:spPr>
          <a:solidFill>
            <a:srgbClr val="92D050"/>
          </a:solidFill>
          <a:ln w="19050">
            <a:solidFill>
              <a:schemeClr val="lt1"/>
            </a:solidFill>
          </a:ln>
          <a:effectLst/>
        </c:spPr>
        <c:dLbl>
          <c:idx val="0"/>
          <c:layout>
            <c:manualLayout>
              <c:x val="0"/>
              <c:y val="-0.1610714942247005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40232829905459144"/>
                  <c:h val="0.29847919666656453"/>
                </c:manualLayout>
              </c15:layout>
            </c:ext>
          </c:extLst>
        </c:dLbl>
      </c:pivotFmt>
    </c:pivotFmts>
    <c:plotArea>
      <c:layout/>
      <c:pieChart>
        <c:varyColors val="1"/>
        <c:ser>
          <c:idx val="0"/>
          <c:order val="0"/>
          <c:tx>
            <c:strRef>
              <c:f>Pivots!$Y$3</c:f>
              <c:strCache>
                <c:ptCount val="1"/>
                <c:pt idx="0">
                  <c:v>Total</c:v>
                </c:pt>
              </c:strCache>
            </c:strRef>
          </c:tx>
          <c:dPt>
            <c:idx val="0"/>
            <c:bubble3D val="0"/>
            <c:spPr>
              <a:solidFill>
                <a:srgbClr val="9B93C9"/>
              </a:solidFill>
              <a:ln w="19050">
                <a:solidFill>
                  <a:schemeClr val="lt1"/>
                </a:solidFill>
              </a:ln>
              <a:effectLst/>
            </c:spPr>
            <c:extLst>
              <c:ext xmlns:c16="http://schemas.microsoft.com/office/drawing/2014/chart" uri="{C3380CC4-5D6E-409C-BE32-E72D297353CC}">
                <c16:uniqueId val="{00000001-E2F1-419C-BFB0-FBB976F62AA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2F1-419C-BFB0-FBB976F62AA8}"/>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E2F1-419C-BFB0-FBB976F62AA8}"/>
              </c:ext>
            </c:extLst>
          </c:dPt>
          <c:dLbls>
            <c:dLbl>
              <c:idx val="0"/>
              <c:layout>
                <c:manualLayout>
                  <c:x val="-3.5268480235957126E-3"/>
                  <c:y val="0.1021400778210116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7024413507589904"/>
                      <c:h val="0.20719844357976655"/>
                    </c:manualLayout>
                  </c15:layout>
                </c:ext>
                <c:ext xmlns:c16="http://schemas.microsoft.com/office/drawing/2014/chart" uri="{C3380CC4-5D6E-409C-BE32-E72D297353CC}">
                  <c16:uniqueId val="{00000001-E2F1-419C-BFB0-FBB976F62AA8}"/>
                </c:ext>
              </c:extLst>
            </c:dLbl>
            <c:dLbl>
              <c:idx val="1"/>
              <c:layout>
                <c:manualLayout>
                  <c:x val="-4.0807560137457122E-2"/>
                  <c:y val="0"/>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6164156993262442"/>
                      <c:h val="0.22178988326848248"/>
                    </c:manualLayout>
                  </c15:layout>
                </c:ext>
                <c:ext xmlns:c16="http://schemas.microsoft.com/office/drawing/2014/chart" uri="{C3380CC4-5D6E-409C-BE32-E72D297353CC}">
                  <c16:uniqueId val="{00000003-E2F1-419C-BFB0-FBB976F62AA8}"/>
                </c:ext>
              </c:extLst>
            </c:dLbl>
            <c:dLbl>
              <c:idx val="2"/>
              <c:layout>
                <c:manualLayout>
                  <c:x val="0"/>
                  <c:y val="-0.1610714942247005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40232829905459144"/>
                      <c:h val="0.29847919666656453"/>
                    </c:manualLayout>
                  </c15:layout>
                </c:ext>
                <c:ext xmlns:c16="http://schemas.microsoft.com/office/drawing/2014/chart" uri="{C3380CC4-5D6E-409C-BE32-E72D297353CC}">
                  <c16:uniqueId val="{00000005-E2F1-419C-BFB0-FBB976F62AA8}"/>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Pivots!$X$4:$X$7</c:f>
              <c:strCache>
                <c:ptCount val="3"/>
                <c:pt idx="0">
                  <c:v>High Level Order</c:v>
                </c:pt>
                <c:pt idx="1">
                  <c:v>Low level Order</c:v>
                </c:pt>
                <c:pt idx="2">
                  <c:v>Moderate Level Order</c:v>
                </c:pt>
              </c:strCache>
            </c:strRef>
          </c:cat>
          <c:val>
            <c:numRef>
              <c:f>Pivots!$Y$4:$Y$7</c:f>
              <c:numCache>
                <c:formatCode>General</c:formatCode>
                <c:ptCount val="3"/>
                <c:pt idx="0">
                  <c:v>206</c:v>
                </c:pt>
                <c:pt idx="1">
                  <c:v>324</c:v>
                </c:pt>
                <c:pt idx="2">
                  <c:v>423</c:v>
                </c:pt>
              </c:numCache>
            </c:numRef>
          </c:val>
          <c:extLst>
            <c:ext xmlns:c16="http://schemas.microsoft.com/office/drawing/2014/chart" uri="{C3380CC4-5D6E-409C-BE32-E72D297353CC}">
              <c16:uniqueId val="{00000006-E2F1-419C-BFB0-FBB976F62AA8}"/>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[Sales_Dashboard_Assessment.xlsx]Pivots!PivotTable30</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Order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dLbl>
          <c:idx val="0"/>
          <c:layout>
            <c:manualLayout>
              <c:x val="-8.3771998619694454E-4"/>
              <c:y val="-1.55339805825242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Pivots!$AD$4</c:f>
              <c:strCache>
                <c:ptCount val="1"/>
                <c:pt idx="0">
                  <c:v>Total</c:v>
                </c:pt>
              </c:strCache>
            </c:strRef>
          </c:tx>
          <c:spPr>
            <a:solidFill>
              <a:srgbClr val="5F5490"/>
            </a:solidFill>
            <a:ln>
              <a:noFill/>
            </a:ln>
            <a:effectLst/>
          </c:spPr>
          <c:invertIfNegative val="0"/>
          <c:dPt>
            <c:idx val="2"/>
            <c:invertIfNegative val="0"/>
            <c:bubble3D val="0"/>
            <c:spPr>
              <a:solidFill>
                <a:srgbClr val="5F5490"/>
              </a:solidFill>
              <a:ln>
                <a:noFill/>
              </a:ln>
              <a:effectLst/>
            </c:spPr>
            <c:extLst>
              <c:ext xmlns:c16="http://schemas.microsoft.com/office/drawing/2014/chart" uri="{C3380CC4-5D6E-409C-BE32-E72D297353CC}">
                <c16:uniqueId val="{00000001-29C4-4389-A7C2-F82747266E1E}"/>
              </c:ext>
            </c:extLst>
          </c:dPt>
          <c:dLbls>
            <c:dLbl>
              <c:idx val="2"/>
              <c:layout>
                <c:manualLayout>
                  <c:x val="-8.3771998619694454E-4"/>
                  <c:y val="-1.55339805825242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C4-4389-A7C2-F82747266E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Pivots!$AC$5:$AC$8</c:f>
              <c:strCache>
                <c:ptCount val="3"/>
                <c:pt idx="0">
                  <c:v>High Level Order</c:v>
                </c:pt>
                <c:pt idx="1">
                  <c:v>Low level Order</c:v>
                </c:pt>
                <c:pt idx="2">
                  <c:v>Moderate Level Order</c:v>
                </c:pt>
              </c:strCache>
            </c:strRef>
          </c:cat>
          <c:val>
            <c:numRef>
              <c:f>Pivots!$AD$5:$AD$8</c:f>
              <c:numCache>
                <c:formatCode>_ "₹"\ * #,##0_ ;_ "₹"\ * \-#,##0_ ;_ "₹"\ * "-"??_ ;_ @_ </c:formatCode>
                <c:ptCount val="3"/>
                <c:pt idx="0">
                  <c:v>103051.62999999999</c:v>
                </c:pt>
                <c:pt idx="1">
                  <c:v>39981.459999999985</c:v>
                </c:pt>
                <c:pt idx="2">
                  <c:v>122925.23000000001</c:v>
                </c:pt>
              </c:numCache>
            </c:numRef>
          </c:val>
          <c:extLst>
            <c:ext xmlns:c16="http://schemas.microsoft.com/office/drawing/2014/chart" uri="{C3380CC4-5D6E-409C-BE32-E72D297353CC}">
              <c16:uniqueId val="{00000000-29C4-4389-A7C2-F82747266E1E}"/>
            </c:ext>
          </c:extLst>
        </c:ser>
        <c:dLbls>
          <c:dLblPos val="outEnd"/>
          <c:showLegendKey val="0"/>
          <c:showVal val="1"/>
          <c:showCatName val="0"/>
          <c:showSerName val="0"/>
          <c:showPercent val="0"/>
          <c:showBubbleSize val="0"/>
        </c:dLbls>
        <c:gapWidth val="182"/>
        <c:axId val="1457813168"/>
        <c:axId val="1457791088"/>
      </c:barChart>
      <c:catAx>
        <c:axId val="145781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791088"/>
        <c:crosses val="autoZero"/>
        <c:auto val="1"/>
        <c:lblAlgn val="ctr"/>
        <c:lblOffset val="100"/>
        <c:noMultiLvlLbl val="0"/>
      </c:catAx>
      <c:valAx>
        <c:axId val="1457791088"/>
        <c:scaling>
          <c:orientation val="minMax"/>
        </c:scaling>
        <c:delete val="1"/>
        <c:axPos val="b"/>
        <c:numFmt formatCode="_ &quot;₹&quot;\ * #,##0_ ;_ &quot;₹&quot;\ * \-#,##0_ ;_ &quot;₹&quot;\ * &quot;-&quot;??_ ;_ @_ " sourceLinked="1"/>
        <c:majorTickMark val="none"/>
        <c:minorTickMark val="none"/>
        <c:tickLblPos val="nextTo"/>
        <c:crossAx val="145781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Segoe UI Semibold" panose="020B0702040204020203" pitchFamily="34" charset="0"/>
                <a:cs typeface="Segoe UI Semibold" panose="020B0702040204020203" pitchFamily="34" charset="0"/>
              </a:rPr>
              <a:t>Revenue by Discount</a:t>
            </a:r>
            <a:endParaRPr lang="en-IN" b="1">
              <a:latin typeface="Segoe UI Semibold" panose="020B0702040204020203" pitchFamily="34" charset="0"/>
              <a:cs typeface="Segoe UI Semibold" panose="020B0702040204020203" pitchFamily="34"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ln>
            <a:solidFill>
              <a:srgbClr val="E3DFEF"/>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rgbClr val="FFC000"/>
          </a:solidFill>
          <a:ln w="19050">
            <a:solidFill>
              <a:srgbClr val="E3DFEF"/>
            </a:solidFill>
          </a:ln>
          <a:effectLst/>
        </c:spPr>
        <c:dLbl>
          <c:idx val="0"/>
          <c:layout>
            <c:manualLayout>
              <c:x val="-7.2965109735319933E-17"/>
              <c:y val="7.22328970605381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5"/>
        <c:spPr>
          <a:solidFill>
            <a:schemeClr val="accent6">
              <a:lumMod val="60000"/>
              <a:lumOff val="40000"/>
            </a:schemeClr>
          </a:solidFill>
          <a:ln w="19050">
            <a:solidFill>
              <a:srgbClr val="E3DFEF"/>
            </a:solidFill>
          </a:ln>
          <a:effectLst/>
        </c:spPr>
        <c:dLbl>
          <c:idx val="0"/>
          <c:layout>
            <c:manualLayout>
              <c:x val="4.4002708072175527E-3"/>
              <c:y val="-2.90456450516504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105529581253599"/>
                  <c:h val="0.20307432336615672"/>
                </c:manualLayout>
              </c15:layout>
            </c:ext>
          </c:extLst>
        </c:dLbl>
      </c:pivotFmt>
    </c:pivotFmts>
    <c:plotArea>
      <c:layout/>
      <c:pieChart>
        <c:varyColors val="1"/>
        <c:ser>
          <c:idx val="0"/>
          <c:order val="0"/>
          <c:tx>
            <c:strRef>
              <c:f>Pivots!$AI$2</c:f>
              <c:strCache>
                <c:ptCount val="1"/>
                <c:pt idx="0">
                  <c:v>Total</c:v>
                </c:pt>
              </c:strCache>
            </c:strRef>
          </c:tx>
          <c:spPr>
            <a:ln>
              <a:solidFill>
                <a:srgbClr val="E3DFEF"/>
              </a:solidFill>
            </a:ln>
          </c:spPr>
          <c:dPt>
            <c:idx val="0"/>
            <c:bubble3D val="0"/>
            <c:spPr>
              <a:solidFill>
                <a:srgbClr val="FFC000"/>
              </a:solidFill>
              <a:ln w="19050">
                <a:solidFill>
                  <a:srgbClr val="E3DFEF"/>
                </a:solidFill>
              </a:ln>
              <a:effectLst/>
            </c:spPr>
            <c:extLst>
              <c:ext xmlns:c16="http://schemas.microsoft.com/office/drawing/2014/chart" uri="{C3380CC4-5D6E-409C-BE32-E72D297353CC}">
                <c16:uniqueId val="{00000007-F3F7-4682-A541-52276ED872E4}"/>
              </c:ext>
            </c:extLst>
          </c:dPt>
          <c:dPt>
            <c:idx val="1"/>
            <c:bubble3D val="0"/>
            <c:spPr>
              <a:solidFill>
                <a:schemeClr val="accent6">
                  <a:lumMod val="60000"/>
                  <a:lumOff val="40000"/>
                </a:schemeClr>
              </a:solidFill>
              <a:ln w="19050">
                <a:solidFill>
                  <a:srgbClr val="E3DFEF"/>
                </a:solidFill>
              </a:ln>
              <a:effectLst/>
            </c:spPr>
            <c:extLst>
              <c:ext xmlns:c16="http://schemas.microsoft.com/office/drawing/2014/chart" uri="{C3380CC4-5D6E-409C-BE32-E72D297353CC}">
                <c16:uniqueId val="{00000009-F3F7-4682-A541-52276ED872E4}"/>
              </c:ext>
            </c:extLst>
          </c:dPt>
          <c:dLbls>
            <c:dLbl>
              <c:idx val="0"/>
              <c:layout>
                <c:manualLayout>
                  <c:x val="-7.2965109735319933E-17"/>
                  <c:y val="7.223289706053817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F3F7-4682-A541-52276ED872E4}"/>
                </c:ext>
              </c:extLst>
            </c:dLbl>
            <c:dLbl>
              <c:idx val="1"/>
              <c:layout>
                <c:manualLayout>
                  <c:x val="4.4002708072175527E-3"/>
                  <c:y val="-2.90456450516504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105529581253599"/>
                      <c:h val="0.20307432336615672"/>
                    </c:manualLayout>
                  </c15:layout>
                </c:ext>
                <c:ext xmlns:c16="http://schemas.microsoft.com/office/drawing/2014/chart" uri="{C3380CC4-5D6E-409C-BE32-E72D297353CC}">
                  <c16:uniqueId val="{00000009-F3F7-4682-A541-52276ED872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Pivots!$AH$3:$AH$5</c:f>
              <c:strCache>
                <c:ptCount val="2"/>
                <c:pt idx="0">
                  <c:v>Non - Discounted</c:v>
                </c:pt>
                <c:pt idx="1">
                  <c:v>Discounted</c:v>
                </c:pt>
              </c:strCache>
            </c:strRef>
          </c:cat>
          <c:val>
            <c:numRef>
              <c:f>Pivots!$AI$3:$AI$5</c:f>
              <c:numCache>
                <c:formatCode>_ "₹"\ * #,##0_ ;_ "₹"\ * \-#,##0_ ;_ "₹"\ * "-"??_ ;_ @_ </c:formatCode>
                <c:ptCount val="2"/>
                <c:pt idx="0">
                  <c:v>51203.35</c:v>
                </c:pt>
                <c:pt idx="1">
                  <c:v>214754.97000000009</c:v>
                </c:pt>
              </c:numCache>
            </c:numRef>
          </c:val>
          <c:extLst>
            <c:ext xmlns:c16="http://schemas.microsoft.com/office/drawing/2014/chart" uri="{C3380CC4-5D6E-409C-BE32-E72D297353CC}">
              <c16:uniqueId val="{0000000A-F3F7-4682-A541-52276ED872E4}"/>
            </c:ext>
          </c:extLst>
        </c:ser>
        <c:dLbls>
          <c:dLblPos val="bestFit"/>
          <c:showLegendKey val="0"/>
          <c:showVal val="1"/>
          <c:showCatName val="0"/>
          <c:showSerName val="0"/>
          <c:showPercent val="0"/>
          <c:showBubbleSize val="0"/>
          <c:showLeaderLines val="0"/>
        </c:dLbls>
        <c:firstSliceAng val="0"/>
      </c:pieChart>
    </c:plotArea>
    <c:legend>
      <c:legendPos val="r"/>
      <c:layout>
        <c:manualLayout>
          <c:xMode val="edge"/>
          <c:yMode val="edge"/>
          <c:x val="0.5792454124578249"/>
          <c:y val="0.72232612679053698"/>
          <c:w val="0.34653414575498603"/>
          <c:h val="0.196074915303548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latin typeface="Segoe UI Semibold" panose="020B0702040204020203" pitchFamily="34" charset="0"/>
                <a:cs typeface="Segoe UI Semibold" panose="020B0702040204020203" pitchFamily="34" charset="0"/>
              </a:rPr>
              <a:t>Discount-Based Order Volume</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C000"/>
          </a:solidFill>
          <a:ln w="19050">
            <a:solidFill>
              <a:srgbClr val="E3DFE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60000"/>
              <a:lumOff val="40000"/>
            </a:schemeClr>
          </a:solidFill>
          <a:ln w="19050">
            <a:solidFill>
              <a:srgbClr val="E3DFEF"/>
            </a:solidFill>
          </a:ln>
          <a:effectLst/>
        </c:spPr>
      </c:pivotFmt>
    </c:pivotFmts>
    <c:plotArea>
      <c:layout>
        <c:manualLayout>
          <c:layoutTarget val="inner"/>
          <c:xMode val="edge"/>
          <c:yMode val="edge"/>
          <c:x val="0.18021246940042401"/>
          <c:y val="0.27968139479479037"/>
          <c:w val="0.38375335894111751"/>
          <c:h val="0.60043317267395147"/>
        </c:manualLayout>
      </c:layout>
      <c:pieChart>
        <c:varyColors val="1"/>
        <c:ser>
          <c:idx val="0"/>
          <c:order val="0"/>
          <c:tx>
            <c:strRef>
              <c:f>Pivots!$AI$8</c:f>
              <c:strCache>
                <c:ptCount val="1"/>
                <c:pt idx="0">
                  <c:v>Total</c:v>
                </c:pt>
              </c:strCache>
            </c:strRef>
          </c:tx>
          <c:spPr>
            <a:solidFill>
              <a:srgbClr val="FFC000"/>
            </a:solidFill>
            <a:ln>
              <a:solidFill>
                <a:srgbClr val="E3DFEF"/>
              </a:solidFill>
            </a:ln>
          </c:spPr>
          <c:dPt>
            <c:idx val="0"/>
            <c:bubble3D val="0"/>
            <c:spPr>
              <a:solidFill>
                <a:srgbClr val="FFC000"/>
              </a:solidFill>
              <a:ln w="19050">
                <a:solidFill>
                  <a:srgbClr val="E3DFEF"/>
                </a:solidFill>
              </a:ln>
              <a:effectLst/>
            </c:spPr>
            <c:extLst>
              <c:ext xmlns:c16="http://schemas.microsoft.com/office/drawing/2014/chart" uri="{C3380CC4-5D6E-409C-BE32-E72D297353CC}">
                <c16:uniqueId val="{00000001-B52B-417E-9FC2-A600F78E3DFE}"/>
              </c:ext>
            </c:extLst>
          </c:dPt>
          <c:dPt>
            <c:idx val="1"/>
            <c:bubble3D val="0"/>
            <c:spPr>
              <a:solidFill>
                <a:schemeClr val="accent6">
                  <a:lumMod val="60000"/>
                  <a:lumOff val="40000"/>
                </a:schemeClr>
              </a:solidFill>
              <a:ln w="19050">
                <a:solidFill>
                  <a:srgbClr val="E3DFEF"/>
                </a:solidFill>
              </a:ln>
              <a:effectLst/>
            </c:spPr>
            <c:extLst>
              <c:ext xmlns:c16="http://schemas.microsoft.com/office/drawing/2014/chart" uri="{C3380CC4-5D6E-409C-BE32-E72D297353CC}">
                <c16:uniqueId val="{00000003-B52B-417E-9FC2-A600F78E3DFE}"/>
              </c:ext>
            </c:extLst>
          </c:dPt>
          <c:dLbls>
            <c:dLbl>
              <c:idx val="0"/>
              <c:dLblPos val="outEnd"/>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B52B-417E-9FC2-A600F78E3D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howLeaderLines val="0"/>
            <c:extLst>
              <c:ext xmlns:c15="http://schemas.microsoft.com/office/drawing/2012/chart" uri="{CE6537A1-D6FC-4f65-9D91-7224C49458BB}"/>
            </c:extLst>
          </c:dLbls>
          <c:cat>
            <c:strRef>
              <c:f>Pivots!$AH$9:$AH$11</c:f>
              <c:strCache>
                <c:ptCount val="2"/>
                <c:pt idx="0">
                  <c:v>Non - Discounted</c:v>
                </c:pt>
                <c:pt idx="1">
                  <c:v>Discounted</c:v>
                </c:pt>
              </c:strCache>
            </c:strRef>
          </c:cat>
          <c:val>
            <c:numRef>
              <c:f>Pivots!$AI$9:$AI$11</c:f>
              <c:numCache>
                <c:formatCode>_ * #,##0_ ;_ * \-#,##0_ ;_ * "-"??_ ;_ @_ </c:formatCode>
                <c:ptCount val="2"/>
                <c:pt idx="0">
                  <c:v>187</c:v>
                </c:pt>
                <c:pt idx="1">
                  <c:v>766</c:v>
                </c:pt>
              </c:numCache>
            </c:numRef>
          </c:val>
          <c:extLst>
            <c:ext xmlns:c16="http://schemas.microsoft.com/office/drawing/2014/chart" uri="{C3380CC4-5D6E-409C-BE32-E72D297353CC}">
              <c16:uniqueId val="{00000004-B52B-417E-9FC2-A600F78E3DFE}"/>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62674250368181261"/>
          <c:y val="0.72153295478549229"/>
          <c:w val="0.31062507281943924"/>
          <c:h val="0.20671335659148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latin typeface="Segoe UI Semibold" panose="020B0702040204020203" pitchFamily="34" charset="0"/>
                <a:cs typeface="Segoe UI Semibold" panose="020B0702040204020203" pitchFamily="34" charset="0"/>
              </a:rPr>
              <a:t>Units Sold by Discount Level</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Pivots!$AI$18</c:f>
              <c:strCache>
                <c:ptCount val="1"/>
                <c:pt idx="0">
                  <c:v>Total</c:v>
                </c:pt>
              </c:strCache>
            </c:strRef>
          </c:tx>
          <c:spPr>
            <a:solidFill>
              <a:srgbClr val="5F549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Pivots!$AH$19:$AH$30</c:f>
              <c:multiLvlStrCache>
                <c:ptCount val="7"/>
                <c:lvl>
                  <c:pt idx="0">
                    <c:v>Non - Discounted</c:v>
                  </c:pt>
                  <c:pt idx="1">
                    <c:v>Discounted</c:v>
                  </c:pt>
                  <c:pt idx="2">
                    <c:v>Non - Discounted</c:v>
                  </c:pt>
                  <c:pt idx="3">
                    <c:v>Discounted</c:v>
                  </c:pt>
                  <c:pt idx="4">
                    <c:v>Non - Discounted</c:v>
                  </c:pt>
                  <c:pt idx="5">
                    <c:v>Discounted</c:v>
                  </c:pt>
                  <c:pt idx="6">
                    <c:v>Discounted</c:v>
                  </c:pt>
                </c:lvl>
                <c:lvl>
                  <c:pt idx="0">
                    <c:v>Jan</c:v>
                  </c:pt>
                  <c:pt idx="2">
                    <c:v>Feb</c:v>
                  </c:pt>
                  <c:pt idx="4">
                    <c:v>Mar</c:v>
                  </c:pt>
                  <c:pt idx="6">
                    <c:v>Apr</c:v>
                  </c:pt>
                </c:lvl>
              </c:multiLvlStrCache>
            </c:multiLvlStrRef>
          </c:cat>
          <c:val>
            <c:numRef>
              <c:f>Pivots!$AI$19:$AI$30</c:f>
              <c:numCache>
                <c:formatCode>_ * #,##0_ ;_ * \-#,##0_ ;_ * "-"??_ ;_ @_ </c:formatCode>
                <c:ptCount val="7"/>
                <c:pt idx="0">
                  <c:v>95</c:v>
                </c:pt>
                <c:pt idx="1">
                  <c:v>204</c:v>
                </c:pt>
                <c:pt idx="2">
                  <c:v>42</c:v>
                </c:pt>
                <c:pt idx="3">
                  <c:v>234</c:v>
                </c:pt>
                <c:pt idx="4">
                  <c:v>50</c:v>
                </c:pt>
                <c:pt idx="5">
                  <c:v>243</c:v>
                </c:pt>
                <c:pt idx="6">
                  <c:v>85</c:v>
                </c:pt>
              </c:numCache>
            </c:numRef>
          </c:val>
          <c:extLst>
            <c:ext xmlns:c16="http://schemas.microsoft.com/office/drawing/2014/chart" uri="{C3380CC4-5D6E-409C-BE32-E72D297353CC}">
              <c16:uniqueId val="{00000001-F0DA-40FF-A50A-4CC7AA24043B}"/>
            </c:ext>
          </c:extLst>
        </c:ser>
        <c:dLbls>
          <c:dLblPos val="outEnd"/>
          <c:showLegendKey val="0"/>
          <c:showVal val="1"/>
          <c:showCatName val="0"/>
          <c:showSerName val="0"/>
          <c:showPercent val="0"/>
          <c:showBubbleSize val="0"/>
        </c:dLbls>
        <c:gapWidth val="150"/>
        <c:axId val="1448837520"/>
        <c:axId val="1448846160"/>
      </c:barChart>
      <c:catAx>
        <c:axId val="144883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846160"/>
        <c:crosses val="autoZero"/>
        <c:auto val="1"/>
        <c:lblAlgn val="ctr"/>
        <c:lblOffset val="100"/>
        <c:noMultiLvlLbl val="0"/>
      </c:catAx>
      <c:valAx>
        <c:axId val="1448846160"/>
        <c:scaling>
          <c:orientation val="minMax"/>
        </c:scaling>
        <c:delete val="1"/>
        <c:axPos val="l"/>
        <c:numFmt formatCode="_ * #,##0_ ;_ * \-#,##0_ ;_ * &quot;-&quot;??_ ;_ @_ " sourceLinked="1"/>
        <c:majorTickMark val="none"/>
        <c:minorTickMark val="none"/>
        <c:tickLblPos val="nextTo"/>
        <c:crossAx val="14488375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Segoe UI Semibold" panose="020B0702040204020203" pitchFamily="34" charset="0"/>
                <a:cs typeface="Segoe UI Semibold" panose="020B0702040204020203" pitchFamily="34" charset="0"/>
              </a:rPr>
              <a:t>Revenue Breakdown by Discount</a:t>
            </a:r>
            <a:endParaRPr lang="en-US"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6.6102975796556954E-2"/>
              <c:y val="-8.9887636149025438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Pivots!$AL$3</c:f>
              <c:strCache>
                <c:ptCount val="1"/>
                <c:pt idx="0">
                  <c:v>Total</c:v>
                </c:pt>
              </c:strCache>
            </c:strRef>
          </c:tx>
          <c:spPr>
            <a:ln w="28575" cap="rnd">
              <a:solidFill>
                <a:schemeClr val="accent1"/>
              </a:solidFill>
              <a:round/>
            </a:ln>
            <a:effectLst/>
          </c:spPr>
          <c:marker>
            <c:symbol val="none"/>
          </c:marker>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1-E97B-4D9A-ACB9-53134781CA53}"/>
              </c:ext>
            </c:extLst>
          </c:dPt>
          <c:dLbls>
            <c:dLbl>
              <c:idx val="4"/>
              <c:layout>
                <c:manualLayout>
                  <c:x val="-6.6102975796556954E-2"/>
                  <c:y val="-8.98876361490254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7B-4D9A-ACB9-53134781CA53}"/>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Pivots!$AK$4:$AK$16</c:f>
              <c:multiLvlStrCache>
                <c:ptCount val="10"/>
                <c:lvl>
                  <c:pt idx="0">
                    <c:v>Clothing</c:v>
                  </c:pt>
                  <c:pt idx="1">
                    <c:v>Electronics</c:v>
                  </c:pt>
                  <c:pt idx="2">
                    <c:v>Food &amp; Beverage</c:v>
                  </c:pt>
                  <c:pt idx="3">
                    <c:v>Furniture</c:v>
                  </c:pt>
                  <c:pt idx="4">
                    <c:v>Toys</c:v>
                  </c:pt>
                  <c:pt idx="5">
                    <c:v>Clothing</c:v>
                  </c:pt>
                  <c:pt idx="6">
                    <c:v>Electronics</c:v>
                  </c:pt>
                  <c:pt idx="7">
                    <c:v>Food &amp; Beverage</c:v>
                  </c:pt>
                  <c:pt idx="8">
                    <c:v>Furniture</c:v>
                  </c:pt>
                  <c:pt idx="9">
                    <c:v>Toys</c:v>
                  </c:pt>
                </c:lvl>
                <c:lvl>
                  <c:pt idx="0">
                    <c:v>Non - Discounted</c:v>
                  </c:pt>
                  <c:pt idx="5">
                    <c:v>Discounted</c:v>
                  </c:pt>
                </c:lvl>
              </c:multiLvlStrCache>
            </c:multiLvlStrRef>
          </c:cat>
          <c:val>
            <c:numRef>
              <c:f>Pivots!$AL$4:$AL$16</c:f>
              <c:numCache>
                <c:formatCode>_ * #,##0_ ;_ * \-#,##0_ ;_ * "-"??_ ;_ @_ </c:formatCode>
                <c:ptCount val="10"/>
                <c:pt idx="0">
                  <c:v>7039.49</c:v>
                </c:pt>
                <c:pt idx="1">
                  <c:v>26009.79</c:v>
                </c:pt>
                <c:pt idx="2">
                  <c:v>4501.99</c:v>
                </c:pt>
                <c:pt idx="3">
                  <c:v>3758.49</c:v>
                </c:pt>
                <c:pt idx="4">
                  <c:v>9893.590000000002</c:v>
                </c:pt>
                <c:pt idx="5">
                  <c:v>55429.350000000006</c:v>
                </c:pt>
                <c:pt idx="6">
                  <c:v>49800.72</c:v>
                </c:pt>
                <c:pt idx="7">
                  <c:v>48838.959999999992</c:v>
                </c:pt>
                <c:pt idx="8">
                  <c:v>35274.150000000009</c:v>
                </c:pt>
                <c:pt idx="9">
                  <c:v>25411.79</c:v>
                </c:pt>
              </c:numCache>
            </c:numRef>
          </c:val>
          <c:smooth val="0"/>
          <c:extLst>
            <c:ext xmlns:c16="http://schemas.microsoft.com/office/drawing/2014/chart" uri="{C3380CC4-5D6E-409C-BE32-E72D297353CC}">
              <c16:uniqueId val="{00000000-E97B-4D9A-ACB9-53134781CA53}"/>
            </c:ext>
          </c:extLst>
        </c:ser>
        <c:dLbls>
          <c:dLblPos val="t"/>
          <c:showLegendKey val="0"/>
          <c:showVal val="1"/>
          <c:showCatName val="0"/>
          <c:showSerName val="0"/>
          <c:showPercent val="0"/>
          <c:showBubbleSize val="0"/>
        </c:dLbls>
        <c:smooth val="0"/>
        <c:axId val="1391052544"/>
        <c:axId val="1391050144"/>
      </c:lineChart>
      <c:catAx>
        <c:axId val="139105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050144"/>
        <c:crosses val="autoZero"/>
        <c:auto val="1"/>
        <c:lblAlgn val="ctr"/>
        <c:lblOffset val="100"/>
        <c:noMultiLvlLbl val="0"/>
      </c:catAx>
      <c:valAx>
        <c:axId val="1391050144"/>
        <c:scaling>
          <c:orientation val="minMax"/>
        </c:scaling>
        <c:delete val="1"/>
        <c:axPos val="l"/>
        <c:numFmt formatCode="_ * #,##0_ ;_ * \-#,##0_ ;_ * &quot;-&quot;??_ ;_ @_ " sourceLinked="1"/>
        <c:majorTickMark val="none"/>
        <c:minorTickMark val="none"/>
        <c:tickLblPos val="nextTo"/>
        <c:crossAx val="13910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[Sales_Dashboard_Assessment.xlsx]Pivots!PivotTable13</c:name>
    <c:fmtId val="4"/>
  </c:pivotSource>
  <c:chart>
    <c:title>
      <c:tx>
        <c:rich>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ea typeface="Ebrima" panose="02000000000000000000" pitchFamily="2" charset="0"/>
                <a:cs typeface="Segoe UI Semibold" panose="020B0702040204020203" pitchFamily="34" charset="0"/>
              </a:rPr>
              <a:t>Average Shipping Cost by Product Category</a:t>
            </a:r>
          </a:p>
        </c:rich>
      </c:tx>
      <c:layout>
        <c:manualLayout>
          <c:xMode val="edge"/>
          <c:yMode val="edge"/>
          <c:x val="0.11540319696122439"/>
          <c:y val="5.5555555555555552E-2"/>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Pivots!$AL$20</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Pivots!$AK$21:$AK$26</c:f>
              <c:strCache>
                <c:ptCount val="5"/>
                <c:pt idx="0">
                  <c:v>Clothing</c:v>
                </c:pt>
                <c:pt idx="1">
                  <c:v>Electronics</c:v>
                </c:pt>
                <c:pt idx="2">
                  <c:v>Food &amp; Beverage</c:v>
                </c:pt>
                <c:pt idx="3">
                  <c:v>Furniture</c:v>
                </c:pt>
                <c:pt idx="4">
                  <c:v>Toys</c:v>
                </c:pt>
              </c:strCache>
            </c:strRef>
          </c:cat>
          <c:val>
            <c:numRef>
              <c:f>Pivots!$AL$21:$AL$26</c:f>
              <c:numCache>
                <c:formatCode>_ * #,##0_ ;_ * \-#,##0_ ;_ * "-"??_ ;_ @_ </c:formatCode>
                <c:ptCount val="5"/>
                <c:pt idx="0">
                  <c:v>64.150000000000006</c:v>
                </c:pt>
                <c:pt idx="1">
                  <c:v>51.599259259259263</c:v>
                </c:pt>
                <c:pt idx="2">
                  <c:v>49.826666666666661</c:v>
                </c:pt>
                <c:pt idx="3">
                  <c:v>35.19</c:v>
                </c:pt>
                <c:pt idx="4">
                  <c:v>61.76466666666667</c:v>
                </c:pt>
              </c:numCache>
            </c:numRef>
          </c:val>
          <c:smooth val="0"/>
          <c:extLst>
            <c:ext xmlns:c16="http://schemas.microsoft.com/office/drawing/2014/chart" uri="{C3380CC4-5D6E-409C-BE32-E72D297353CC}">
              <c16:uniqueId val="{00000000-4E22-4A15-A636-38FC7179B11B}"/>
            </c:ext>
          </c:extLst>
        </c:ser>
        <c:dLbls>
          <c:dLblPos val="t"/>
          <c:showLegendKey val="0"/>
          <c:showVal val="1"/>
          <c:showCatName val="0"/>
          <c:showSerName val="0"/>
          <c:showPercent val="0"/>
          <c:showBubbleSize val="0"/>
        </c:dLbls>
        <c:smooth val="0"/>
        <c:axId val="545883632"/>
        <c:axId val="545875472"/>
      </c:lineChart>
      <c:catAx>
        <c:axId val="54588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75472"/>
        <c:crosses val="autoZero"/>
        <c:auto val="1"/>
        <c:lblAlgn val="ctr"/>
        <c:lblOffset val="100"/>
        <c:noMultiLvlLbl val="0"/>
      </c:catAx>
      <c:valAx>
        <c:axId val="545875472"/>
        <c:scaling>
          <c:orientation val="minMax"/>
        </c:scaling>
        <c:delete val="1"/>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crossAx val="54588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5.xml"/><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chart" Target="../charts/chart4.xml"/><Relationship Id="rId2" Type="http://schemas.openxmlformats.org/officeDocument/2006/relationships/hyperlink" Target="#'Customer Behaviour'!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chart" Target="../charts/chart3.xml"/><Relationship Id="rId5" Type="http://schemas.openxmlformats.org/officeDocument/2006/relationships/image" Target="../media/image2.png"/><Relationship Id="rId15" Type="http://schemas.openxmlformats.org/officeDocument/2006/relationships/hyperlink" Target="#'Insights &amp; Ideas'!A1"/><Relationship Id="rId10" Type="http://schemas.openxmlformats.org/officeDocument/2006/relationships/chart" Target="../charts/chart2.xml"/><Relationship Id="rId4" Type="http://schemas.openxmlformats.org/officeDocument/2006/relationships/image" Target="../media/image1.png"/><Relationship Id="rId9" Type="http://schemas.openxmlformats.org/officeDocument/2006/relationships/chart" Target="../charts/chart1.xml"/><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1.png"/><Relationship Id="rId18" Type="http://schemas.openxmlformats.org/officeDocument/2006/relationships/chart" Target="../charts/chart8.xml"/><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image" Target="../media/image10.svg"/><Relationship Id="rId17" Type="http://schemas.openxmlformats.org/officeDocument/2006/relationships/chart" Target="../charts/chart7.xml"/><Relationship Id="rId2" Type="http://schemas.openxmlformats.org/officeDocument/2006/relationships/hyperlink" Target="#'Customer Behaviour'!A1"/><Relationship Id="rId16" Type="http://schemas.openxmlformats.org/officeDocument/2006/relationships/chart" Target="../charts/chart6.xml"/><Relationship Id="rId20" Type="http://schemas.openxmlformats.org/officeDocument/2006/relationships/hyperlink" Target="#'Insights &amp; Ideas'!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image" Target="../media/image9.png"/><Relationship Id="rId5" Type="http://schemas.openxmlformats.org/officeDocument/2006/relationships/image" Target="../media/image2.png"/><Relationship Id="rId15" Type="http://schemas.openxmlformats.org/officeDocument/2006/relationships/image" Target="../media/image13.png"/><Relationship Id="rId10" Type="http://schemas.openxmlformats.org/officeDocument/2006/relationships/image" Target="../media/image8.svg"/><Relationship Id="rId19" Type="http://schemas.openxmlformats.org/officeDocument/2006/relationships/image" Target="../media/image6.png"/><Relationship Id="rId4" Type="http://schemas.openxmlformats.org/officeDocument/2006/relationships/image" Target="../media/image1.png"/><Relationship Id="rId9" Type="http://schemas.openxmlformats.org/officeDocument/2006/relationships/image" Target="../media/image7.png"/><Relationship Id="rId14" Type="http://schemas.openxmlformats.org/officeDocument/2006/relationships/image" Target="../media/image12.sv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Insights &amp; Ideas'!A1"/><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chart" Target="../charts/chart12.xml"/><Relationship Id="rId2" Type="http://schemas.openxmlformats.org/officeDocument/2006/relationships/hyperlink" Target="#'Customer Behaviour'!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png"/><Relationship Id="rId15" Type="http://schemas.openxmlformats.org/officeDocument/2006/relationships/chart" Target="../charts/chart13.xml"/><Relationship Id="rId10" Type="http://schemas.openxmlformats.org/officeDocument/2006/relationships/chart" Target="../charts/chart10.xml"/><Relationship Id="rId4" Type="http://schemas.openxmlformats.org/officeDocument/2006/relationships/image" Target="../media/image1.png"/><Relationship Id="rId9" Type="http://schemas.openxmlformats.org/officeDocument/2006/relationships/chart" Target="../charts/chart9.xml"/><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hyperlink" Target="#'Sales Performance'!A1"/><Relationship Id="rId2" Type="http://schemas.openxmlformats.org/officeDocument/2006/relationships/image" Target="../media/image16.svg"/><Relationship Id="rId1" Type="http://schemas.openxmlformats.org/officeDocument/2006/relationships/image" Target="../media/image15.png"/><Relationship Id="rId6" Type="http://schemas.openxmlformats.org/officeDocument/2006/relationships/hyperlink" Target="#'Insights &amp; Ideas'!A1"/><Relationship Id="rId5" Type="http://schemas.openxmlformats.org/officeDocument/2006/relationships/image" Target="../media/image6.png"/><Relationship Id="rId4" Type="http://schemas.openxmlformats.org/officeDocument/2006/relationships/hyperlink" Target="#'Discount Impact'!A1"/></Relationships>
</file>

<file path=xl/drawings/drawing1.xml><?xml version="1.0" encoding="utf-8"?>
<xdr:wsDr xmlns:xdr="http://schemas.openxmlformats.org/drawingml/2006/spreadsheetDrawing" xmlns:a="http://schemas.openxmlformats.org/drawingml/2006/main">
  <xdr:twoCellAnchor>
    <xdr:from>
      <xdr:col>3</xdr:col>
      <xdr:colOff>304950</xdr:colOff>
      <xdr:row>4</xdr:row>
      <xdr:rowOff>76202</xdr:rowOff>
    </xdr:from>
    <xdr:to>
      <xdr:col>24</xdr:col>
      <xdr:colOff>68822</xdr:colOff>
      <xdr:row>35</xdr:row>
      <xdr:rowOff>155</xdr:rowOff>
    </xdr:to>
    <xdr:sp macro="" textlink="">
      <xdr:nvSpPr>
        <xdr:cNvPr id="60" name="Rectangle: Top Corners Rounded 59">
          <a:extLst>
            <a:ext uri="{FF2B5EF4-FFF2-40B4-BE49-F238E27FC236}">
              <a16:creationId xmlns:a16="http://schemas.microsoft.com/office/drawing/2014/main" id="{C99E3832-A53E-4654-8224-6E6026EACE0E}"/>
            </a:ext>
          </a:extLst>
        </xdr:cNvPr>
        <xdr:cNvSpPr/>
      </xdr:nvSpPr>
      <xdr:spPr>
        <a:xfrm rot="5400000">
          <a:off x="5619869" y="-2678397"/>
          <a:ext cx="5593233" cy="12565472"/>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7619</xdr:colOff>
      <xdr:row>0</xdr:row>
      <xdr:rowOff>76200</xdr:rowOff>
    </xdr:from>
    <xdr:to>
      <xdr:col>3</xdr:col>
      <xdr:colOff>306294</xdr:colOff>
      <xdr:row>36</xdr:row>
      <xdr:rowOff>91440</xdr:rowOff>
    </xdr:to>
    <xdr:sp macro="" textlink="">
      <xdr:nvSpPr>
        <xdr:cNvPr id="4" name="Rectangle 3">
          <a:extLst>
            <a:ext uri="{FF2B5EF4-FFF2-40B4-BE49-F238E27FC236}">
              <a16:creationId xmlns:a16="http://schemas.microsoft.com/office/drawing/2014/main" id="{53D6B8B8-9C7A-86AA-42C9-7AB2B832936A}"/>
            </a:ext>
          </a:extLst>
        </xdr:cNvPr>
        <xdr:cNvSpPr/>
      </xdr:nvSpPr>
      <xdr:spPr>
        <a:xfrm>
          <a:off x="7619" y="76200"/>
          <a:ext cx="2127475" cy="6598920"/>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297628</xdr:colOff>
      <xdr:row>4</xdr:row>
      <xdr:rowOff>91441</xdr:rowOff>
    </xdr:from>
    <xdr:to>
      <xdr:col>3</xdr:col>
      <xdr:colOff>306296</xdr:colOff>
      <xdr:row>35</xdr:row>
      <xdr:rowOff>18586</xdr:rowOff>
    </xdr:to>
    <xdr:sp macro="" textlink="">
      <xdr:nvSpPr>
        <xdr:cNvPr id="6" name="Rectangle: Top Corners Rounded 5">
          <a:extLst>
            <a:ext uri="{FF2B5EF4-FFF2-40B4-BE49-F238E27FC236}">
              <a16:creationId xmlns:a16="http://schemas.microsoft.com/office/drawing/2014/main" id="{4B277C69-12D2-AFCB-2D52-4F1A7B5AA83C}"/>
            </a:ext>
          </a:extLst>
        </xdr:cNvPr>
        <xdr:cNvSpPr/>
      </xdr:nvSpPr>
      <xdr:spPr>
        <a:xfrm rot="16200000">
          <a:off x="-1521787" y="26280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1</xdr:col>
      <xdr:colOff>7471</xdr:colOff>
      <xdr:row>6</xdr:row>
      <xdr:rowOff>0</xdr:rowOff>
    </xdr:from>
    <xdr:to>
      <xdr:col>3</xdr:col>
      <xdr:colOff>305100</xdr:colOff>
      <xdr:row>13</xdr:row>
      <xdr:rowOff>0</xdr:rowOff>
    </xdr:to>
    <xdr:grpSp>
      <xdr:nvGrpSpPr>
        <xdr:cNvPr id="20" name="Group 19">
          <a:extLst>
            <a:ext uri="{FF2B5EF4-FFF2-40B4-BE49-F238E27FC236}">
              <a16:creationId xmlns:a16="http://schemas.microsoft.com/office/drawing/2014/main" id="{76EFFAE6-AE13-BFB1-4361-C8C9BB90551A}"/>
            </a:ext>
          </a:extLst>
        </xdr:cNvPr>
        <xdr:cNvGrpSpPr/>
      </xdr:nvGrpSpPr>
      <xdr:grpSpPr>
        <a:xfrm>
          <a:off x="617071" y="1097280"/>
          <a:ext cx="1516829" cy="1280160"/>
          <a:chOff x="609601" y="1272540"/>
          <a:chExt cx="1219313" cy="1382768"/>
        </a:xfrm>
      </xdr:grpSpPr>
      <xdr:sp macro="" textlink="">
        <xdr:nvSpPr>
          <xdr:cNvPr id="19" name="Freeform: Shape 18">
            <a:extLst>
              <a:ext uri="{FF2B5EF4-FFF2-40B4-BE49-F238E27FC236}">
                <a16:creationId xmlns:a16="http://schemas.microsoft.com/office/drawing/2014/main" id="{022E8EC0-6A22-0113-FE06-8AA88CD809FC}"/>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Top Corners Rounded 17">
            <a:extLst>
              <a:ext uri="{FF2B5EF4-FFF2-40B4-BE49-F238E27FC236}">
                <a16:creationId xmlns:a16="http://schemas.microsoft.com/office/drawing/2014/main" id="{7EF0802F-BF2A-5C25-BDD4-FF532C8425C3}"/>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oneCellAnchor>
    <xdr:from>
      <xdr:col>1</xdr:col>
      <xdr:colOff>114749</xdr:colOff>
      <xdr:row>8</xdr:row>
      <xdr:rowOff>116440</xdr:rowOff>
    </xdr:from>
    <xdr:ext cx="1219200" cy="264560"/>
    <xdr:sp macro="" textlink="">
      <xdr:nvSpPr>
        <xdr:cNvPr id="25" name="TextBox 24">
          <a:hlinkClick xmlns:r="http://schemas.openxmlformats.org/officeDocument/2006/relationships" r:id="rId1"/>
          <a:extLst>
            <a:ext uri="{FF2B5EF4-FFF2-40B4-BE49-F238E27FC236}">
              <a16:creationId xmlns:a16="http://schemas.microsoft.com/office/drawing/2014/main" id="{D984535B-6E3C-46DB-2992-05752C190AD1}"/>
            </a:ext>
          </a:extLst>
        </xdr:cNvPr>
        <xdr:cNvSpPr txBox="1">
          <a:spLocks/>
        </xdr:cNvSpPr>
      </xdr:nvSpPr>
      <xdr:spPr>
        <a:xfrm>
          <a:off x="727337" y="1550793"/>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rgbClr val="5F5490"/>
              </a:solidFill>
            </a:rPr>
            <a:t>Sales Performance</a:t>
          </a:r>
        </a:p>
      </xdr:txBody>
    </xdr:sp>
    <xdr:clientData/>
  </xdr:oneCellAnchor>
  <xdr:oneCellAnchor>
    <xdr:from>
      <xdr:col>1</xdr:col>
      <xdr:colOff>155875</xdr:colOff>
      <xdr:row>14</xdr:row>
      <xdr:rowOff>31523</xdr:rowOff>
    </xdr:from>
    <xdr:ext cx="1360954" cy="264560"/>
    <xdr:sp macro="" textlink="">
      <xdr:nvSpPr>
        <xdr:cNvPr id="26" name="TextBox 25">
          <a:hlinkClick xmlns:r="http://schemas.openxmlformats.org/officeDocument/2006/relationships" r:id="rId2"/>
          <a:extLst>
            <a:ext uri="{FF2B5EF4-FFF2-40B4-BE49-F238E27FC236}">
              <a16:creationId xmlns:a16="http://schemas.microsoft.com/office/drawing/2014/main" id="{C206421A-E193-41C8-BC20-E3571DD08376}"/>
            </a:ext>
          </a:extLst>
        </xdr:cNvPr>
        <xdr:cNvSpPr txBox="1">
          <a:spLocks/>
        </xdr:cNvSpPr>
      </xdr:nvSpPr>
      <xdr:spPr>
        <a:xfrm>
          <a:off x="768463" y="2541641"/>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Customer</a:t>
          </a:r>
          <a:r>
            <a:rPr lang="en-IN" sz="1100" b="1" baseline="0">
              <a:ln>
                <a:noFill/>
              </a:ln>
              <a:solidFill>
                <a:schemeClr val="bg1"/>
              </a:solidFill>
            </a:rPr>
            <a:t> Behaviour</a:t>
          </a:r>
          <a:endParaRPr lang="en-IN" sz="1100" b="1">
            <a:ln>
              <a:noFill/>
            </a:ln>
            <a:solidFill>
              <a:schemeClr val="bg1"/>
            </a:solidFill>
          </a:endParaRPr>
        </a:p>
      </xdr:txBody>
    </xdr:sp>
    <xdr:clientData/>
  </xdr:oneCellAnchor>
  <xdr:oneCellAnchor>
    <xdr:from>
      <xdr:col>1</xdr:col>
      <xdr:colOff>244700</xdr:colOff>
      <xdr:row>19</xdr:row>
      <xdr:rowOff>125902</xdr:rowOff>
    </xdr:from>
    <xdr:ext cx="1100306" cy="264560"/>
    <xdr:sp macro="" textlink="">
      <xdr:nvSpPr>
        <xdr:cNvPr id="30" name="TextBox 29">
          <a:hlinkClick xmlns:r="http://schemas.openxmlformats.org/officeDocument/2006/relationships" r:id="rId3"/>
          <a:extLst>
            <a:ext uri="{FF2B5EF4-FFF2-40B4-BE49-F238E27FC236}">
              <a16:creationId xmlns:a16="http://schemas.microsoft.com/office/drawing/2014/main" id="{1995CFEE-CBE2-43B3-A77E-A09586DBEFF6}"/>
            </a:ext>
          </a:extLst>
        </xdr:cNvPr>
        <xdr:cNvSpPr txBox="1">
          <a:spLocks/>
        </xdr:cNvSpPr>
      </xdr:nvSpPr>
      <xdr:spPr>
        <a:xfrm>
          <a:off x="857288" y="3532490"/>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3</xdr:col>
      <xdr:colOff>366212</xdr:colOff>
      <xdr:row>1</xdr:row>
      <xdr:rowOff>83820</xdr:rowOff>
    </xdr:from>
    <xdr:to>
      <xdr:col>23</xdr:col>
      <xdr:colOff>0</xdr:colOff>
      <xdr:row>6</xdr:row>
      <xdr:rowOff>22860</xdr:rowOff>
    </xdr:to>
    <xdr:grpSp>
      <xdr:nvGrpSpPr>
        <xdr:cNvPr id="53" name="Group 52">
          <a:extLst>
            <a:ext uri="{FF2B5EF4-FFF2-40B4-BE49-F238E27FC236}">
              <a16:creationId xmlns:a16="http://schemas.microsoft.com/office/drawing/2014/main" id="{FD86A203-F98A-E6AF-8183-EE7EF93CE0CB}"/>
            </a:ext>
          </a:extLst>
        </xdr:cNvPr>
        <xdr:cNvGrpSpPr/>
      </xdr:nvGrpSpPr>
      <xdr:grpSpPr>
        <a:xfrm>
          <a:off x="2195012" y="266700"/>
          <a:ext cx="11825788" cy="853440"/>
          <a:chOff x="2203977" y="263114"/>
          <a:chExt cx="11885552" cy="835511"/>
        </a:xfrm>
      </xdr:grpSpPr>
      <xdr:grpSp>
        <xdr:nvGrpSpPr>
          <xdr:cNvPr id="38" name="Group 37">
            <a:extLst>
              <a:ext uri="{FF2B5EF4-FFF2-40B4-BE49-F238E27FC236}">
                <a16:creationId xmlns:a16="http://schemas.microsoft.com/office/drawing/2014/main" id="{563012FB-83ED-9504-2AC0-A9A5D4670B54}"/>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33" name="Rectangle: Rounded Corners 32">
              <a:extLst>
                <a:ext uri="{FF2B5EF4-FFF2-40B4-BE49-F238E27FC236}">
                  <a16:creationId xmlns:a16="http://schemas.microsoft.com/office/drawing/2014/main" id="{40B773F1-C494-3198-A0CD-A180BFA32BB9}"/>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36" name="TextBox 35">
              <a:extLst>
                <a:ext uri="{FF2B5EF4-FFF2-40B4-BE49-F238E27FC236}">
                  <a16:creationId xmlns:a16="http://schemas.microsoft.com/office/drawing/2014/main" id="{E69C68E9-DC50-A9B7-25DD-A37B80C87CD2}"/>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37" name="TextBox 36">
              <a:extLst>
                <a:ext uri="{FF2B5EF4-FFF2-40B4-BE49-F238E27FC236}">
                  <a16:creationId xmlns:a16="http://schemas.microsoft.com/office/drawing/2014/main" id="{F3DC3023-CECC-7717-C572-E494BA74EE09}"/>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39" name="Group 38">
            <a:extLst>
              <a:ext uri="{FF2B5EF4-FFF2-40B4-BE49-F238E27FC236}">
                <a16:creationId xmlns:a16="http://schemas.microsoft.com/office/drawing/2014/main" id="{EB683DB1-DA2C-4114-B511-25FC90AE6801}"/>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40" name="Rectangle: Rounded Corners 39">
              <a:extLst>
                <a:ext uri="{FF2B5EF4-FFF2-40B4-BE49-F238E27FC236}">
                  <a16:creationId xmlns:a16="http://schemas.microsoft.com/office/drawing/2014/main" id="{6E1B5427-92A8-9903-8FD3-71BB612D184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41" name="TextBox 40">
              <a:extLst>
                <a:ext uri="{FF2B5EF4-FFF2-40B4-BE49-F238E27FC236}">
                  <a16:creationId xmlns:a16="http://schemas.microsoft.com/office/drawing/2014/main" id="{34C37296-AA46-CF70-E350-BED5AE3B5241}"/>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42" name="TextBox 41">
              <a:extLst>
                <a:ext uri="{FF2B5EF4-FFF2-40B4-BE49-F238E27FC236}">
                  <a16:creationId xmlns:a16="http://schemas.microsoft.com/office/drawing/2014/main" id="{8D2988F3-6E64-0D7C-2E6B-D84A6C070368}"/>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43" name="Group 42">
            <a:extLst>
              <a:ext uri="{FF2B5EF4-FFF2-40B4-BE49-F238E27FC236}">
                <a16:creationId xmlns:a16="http://schemas.microsoft.com/office/drawing/2014/main" id="{7C8E2F7B-86E2-4E01-AEA1-0D3668E0416F}"/>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44" name="Rectangle: Rounded Corners 43">
              <a:extLst>
                <a:ext uri="{FF2B5EF4-FFF2-40B4-BE49-F238E27FC236}">
                  <a16:creationId xmlns:a16="http://schemas.microsoft.com/office/drawing/2014/main" id="{35C284A1-80AA-6BF3-8421-870F038ABDDA}"/>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45" name="TextBox 44">
              <a:extLst>
                <a:ext uri="{FF2B5EF4-FFF2-40B4-BE49-F238E27FC236}">
                  <a16:creationId xmlns:a16="http://schemas.microsoft.com/office/drawing/2014/main" id="{2A428B41-5817-80AF-2F35-03F2DA7071B8}"/>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46" name="TextBox 45">
              <a:extLst>
                <a:ext uri="{FF2B5EF4-FFF2-40B4-BE49-F238E27FC236}">
                  <a16:creationId xmlns:a16="http://schemas.microsoft.com/office/drawing/2014/main" id="{90ADE3BE-17E7-7617-E325-537347CBDC82}"/>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47" name="Group 46">
            <a:extLst>
              <a:ext uri="{FF2B5EF4-FFF2-40B4-BE49-F238E27FC236}">
                <a16:creationId xmlns:a16="http://schemas.microsoft.com/office/drawing/2014/main" id="{6EE77C84-7EA5-469E-B615-112626CC47F1}"/>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48" name="Rectangle: Rounded Corners 47">
              <a:extLst>
                <a:ext uri="{FF2B5EF4-FFF2-40B4-BE49-F238E27FC236}">
                  <a16:creationId xmlns:a16="http://schemas.microsoft.com/office/drawing/2014/main" id="{0D0ECCAC-A932-3CF9-C976-9BF8D3DA06A5}"/>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49" name="TextBox 48">
              <a:extLst>
                <a:ext uri="{FF2B5EF4-FFF2-40B4-BE49-F238E27FC236}">
                  <a16:creationId xmlns:a16="http://schemas.microsoft.com/office/drawing/2014/main" id="{CB3D575F-68E6-A922-7C7D-50911CDAB4F0}"/>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50" name="TextBox 49">
              <a:extLst>
                <a:ext uri="{FF2B5EF4-FFF2-40B4-BE49-F238E27FC236}">
                  <a16:creationId xmlns:a16="http://schemas.microsoft.com/office/drawing/2014/main" id="{EC184AB4-1E47-A31A-B9B2-8D6B184D4566}"/>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7" name="Picture 6">
            <a:extLst>
              <a:ext uri="{FF2B5EF4-FFF2-40B4-BE49-F238E27FC236}">
                <a16:creationId xmlns:a16="http://schemas.microsoft.com/office/drawing/2014/main" id="{894E8A5B-ED04-F5F9-A98D-8F342C84BED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2" name="Picture 11">
            <a:extLst>
              <a:ext uri="{FF2B5EF4-FFF2-40B4-BE49-F238E27FC236}">
                <a16:creationId xmlns:a16="http://schemas.microsoft.com/office/drawing/2014/main" id="{FF418A47-647E-2245-2C30-0AC438BFE6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6" name="Picture 15">
            <a:extLst>
              <a:ext uri="{FF2B5EF4-FFF2-40B4-BE49-F238E27FC236}">
                <a16:creationId xmlns:a16="http://schemas.microsoft.com/office/drawing/2014/main" id="{D07A0719-12B1-B24C-C1A9-761E7467302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21" name="Picture 20">
            <a:extLst>
              <a:ext uri="{FF2B5EF4-FFF2-40B4-BE49-F238E27FC236}">
                <a16:creationId xmlns:a16="http://schemas.microsoft.com/office/drawing/2014/main" id="{BF0B0BA3-2EE2-757C-3A08-67FAB61A79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28" name="Group 27">
            <a:extLst>
              <a:ext uri="{FF2B5EF4-FFF2-40B4-BE49-F238E27FC236}">
                <a16:creationId xmlns:a16="http://schemas.microsoft.com/office/drawing/2014/main" id="{2D57394A-FFC9-4D36-BEF4-7DCE2D84B6B7}"/>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9" name="Rectangle: Rounded Corners 28">
              <a:extLst>
                <a:ext uri="{FF2B5EF4-FFF2-40B4-BE49-F238E27FC236}">
                  <a16:creationId xmlns:a16="http://schemas.microsoft.com/office/drawing/2014/main" id="{5BA00A88-260B-5B9E-EAA2-26D66918B079}"/>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31" name="TextBox 30">
              <a:extLst>
                <a:ext uri="{FF2B5EF4-FFF2-40B4-BE49-F238E27FC236}">
                  <a16:creationId xmlns:a16="http://schemas.microsoft.com/office/drawing/2014/main" id="{1098500B-AD75-EA1C-9F63-9D13F2EB555A}"/>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32" name="TextBox 31">
              <a:extLst>
                <a:ext uri="{FF2B5EF4-FFF2-40B4-BE49-F238E27FC236}">
                  <a16:creationId xmlns:a16="http://schemas.microsoft.com/office/drawing/2014/main" id="{9C2A3006-3593-D8D6-23DE-227047CEF044}"/>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54" name="Picture 53">
            <a:extLst>
              <a:ext uri="{FF2B5EF4-FFF2-40B4-BE49-F238E27FC236}">
                <a16:creationId xmlns:a16="http://schemas.microsoft.com/office/drawing/2014/main" id="{2382A5DA-86BD-B6B7-701F-9756C7C2EF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8</xdr:col>
      <xdr:colOff>585685</xdr:colOff>
      <xdr:row>6</xdr:row>
      <xdr:rowOff>174807</xdr:rowOff>
    </xdr:from>
    <xdr:to>
      <xdr:col>14</xdr:col>
      <xdr:colOff>149411</xdr:colOff>
      <xdr:row>18</xdr:row>
      <xdr:rowOff>70219</xdr:rowOff>
    </xdr:to>
    <xdr:sp macro="" textlink="">
      <xdr:nvSpPr>
        <xdr:cNvPr id="14" name="Rectangle: Rounded Corners 13">
          <a:extLst>
            <a:ext uri="{FF2B5EF4-FFF2-40B4-BE49-F238E27FC236}">
              <a16:creationId xmlns:a16="http://schemas.microsoft.com/office/drawing/2014/main" id="{2FDBE987-954A-482D-B87D-0BC081D249EC}"/>
            </a:ext>
          </a:extLst>
        </xdr:cNvPr>
        <xdr:cNvSpPr/>
      </xdr:nvSpPr>
      <xdr:spPr>
        <a:xfrm>
          <a:off x="5486391" y="1250572"/>
          <a:ext cx="3239255" cy="2046941"/>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17</xdr:col>
      <xdr:colOff>448080</xdr:colOff>
      <xdr:row>19</xdr:row>
      <xdr:rowOff>65738</xdr:rowOff>
    </xdr:from>
    <xdr:to>
      <xdr:col>23</xdr:col>
      <xdr:colOff>425465</xdr:colOff>
      <xdr:row>31</xdr:row>
      <xdr:rowOff>99060</xdr:rowOff>
    </xdr:to>
    <xdr:grpSp>
      <xdr:nvGrpSpPr>
        <xdr:cNvPr id="91" name="Group 90">
          <a:extLst>
            <a:ext uri="{FF2B5EF4-FFF2-40B4-BE49-F238E27FC236}">
              <a16:creationId xmlns:a16="http://schemas.microsoft.com/office/drawing/2014/main" id="{809B115A-8299-2371-715F-F8790CF1198B}"/>
            </a:ext>
          </a:extLst>
        </xdr:cNvPr>
        <xdr:cNvGrpSpPr/>
      </xdr:nvGrpSpPr>
      <xdr:grpSpPr>
        <a:xfrm>
          <a:off x="10811280" y="3540458"/>
          <a:ext cx="3634985" cy="2227882"/>
          <a:chOff x="10077480" y="3668060"/>
          <a:chExt cx="3899991" cy="2188881"/>
        </a:xfrm>
      </xdr:grpSpPr>
      <xdr:grpSp>
        <xdr:nvGrpSpPr>
          <xdr:cNvPr id="78" name="Group 77">
            <a:extLst>
              <a:ext uri="{FF2B5EF4-FFF2-40B4-BE49-F238E27FC236}">
                <a16:creationId xmlns:a16="http://schemas.microsoft.com/office/drawing/2014/main" id="{499FC402-0ED9-35BC-B6D4-5047B28E336F}"/>
              </a:ext>
            </a:extLst>
          </xdr:cNvPr>
          <xdr:cNvGrpSpPr/>
        </xdr:nvGrpSpPr>
        <xdr:grpSpPr>
          <a:xfrm>
            <a:off x="10077480" y="4026643"/>
            <a:ext cx="3899991" cy="1830298"/>
            <a:chOff x="2606892" y="2121646"/>
            <a:chExt cx="3907460" cy="1830295"/>
          </a:xfrm>
          <a:noFill/>
        </xdr:grpSpPr>
        <mc:AlternateContent xmlns:mc="http://schemas.openxmlformats.org/markup-compatibility/2006" xmlns:a14="http://schemas.microsoft.com/office/drawing/2010/main">
          <mc:Choice Requires="a14">
            <xdr:graphicFrame macro="">
              <xdr:nvGraphicFramePr>
                <xdr:cNvPr id="71" name="Day 1">
                  <a:extLst>
                    <a:ext uri="{FF2B5EF4-FFF2-40B4-BE49-F238E27FC236}">
                      <a16:creationId xmlns:a16="http://schemas.microsoft.com/office/drawing/2014/main" id="{72CE9942-D237-4876-85FE-8445765BAB70}"/>
                    </a:ext>
                  </a:extLst>
                </xdr:cNvPr>
                <xdr:cNvGraphicFramePr/>
              </xdr:nvGraphicFramePr>
              <xdr:xfrm>
                <a:off x="2606892" y="2245371"/>
                <a:ext cx="3907460" cy="170657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10811280" y="4031360"/>
                  <a:ext cx="3634985" cy="1736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4" name="Month 1">
                  <a:extLst>
                    <a:ext uri="{FF2B5EF4-FFF2-40B4-BE49-F238E27FC236}">
                      <a16:creationId xmlns:a16="http://schemas.microsoft.com/office/drawing/2014/main" id="{D60E38C2-F94D-42C4-A3EF-2C45BFE510DC}"/>
                    </a:ext>
                  </a:extLst>
                </xdr:cNvPr>
                <xdr:cNvGraphicFramePr/>
              </xdr:nvGraphicFramePr>
              <xdr:xfrm>
                <a:off x="2674471" y="2121646"/>
                <a:ext cx="3227294" cy="418355"/>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874147" y="3905430"/>
                  <a:ext cx="3002248" cy="425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82" name="TextBox 81">
            <a:extLst>
              <a:ext uri="{FF2B5EF4-FFF2-40B4-BE49-F238E27FC236}">
                <a16:creationId xmlns:a16="http://schemas.microsoft.com/office/drawing/2014/main" id="{93A77968-365A-9190-894F-F0991B13053F}"/>
              </a:ext>
            </a:extLst>
          </xdr:cNvPr>
          <xdr:cNvSpPr txBox="1"/>
        </xdr:nvSpPr>
        <xdr:spPr>
          <a:xfrm>
            <a:off x="10578351" y="3668060"/>
            <a:ext cx="2831353" cy="276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b="1">
                <a:latin typeface="Segoe UI Semibold" panose="020B0702040204020203" pitchFamily="34" charset="0"/>
                <a:cs typeface="Segoe UI Semibold" panose="020B0702040204020203" pitchFamily="34" charset="0"/>
              </a:rPr>
              <a:t>Calendar</a:t>
            </a:r>
          </a:p>
        </xdr:txBody>
      </xdr:sp>
    </xdr:grpSp>
    <xdr:clientData/>
  </xdr:twoCellAnchor>
  <xdr:twoCellAnchor>
    <xdr:from>
      <xdr:col>14</xdr:col>
      <xdr:colOff>177952</xdr:colOff>
      <xdr:row>7</xdr:row>
      <xdr:rowOff>1</xdr:rowOff>
    </xdr:from>
    <xdr:to>
      <xdr:col>19</xdr:col>
      <xdr:colOff>254005</xdr:colOff>
      <xdr:row>18</xdr:row>
      <xdr:rowOff>89648</xdr:rowOff>
    </xdr:to>
    <xdr:grpSp>
      <xdr:nvGrpSpPr>
        <xdr:cNvPr id="140" name="Group 139">
          <a:extLst>
            <a:ext uri="{FF2B5EF4-FFF2-40B4-BE49-F238E27FC236}">
              <a16:creationId xmlns:a16="http://schemas.microsoft.com/office/drawing/2014/main" id="{B8AAA1E5-C2EE-AB23-CBE0-6C4D87E8F376}"/>
            </a:ext>
          </a:extLst>
        </xdr:cNvPr>
        <xdr:cNvGrpSpPr/>
      </xdr:nvGrpSpPr>
      <xdr:grpSpPr>
        <a:xfrm>
          <a:off x="8712352" y="1280161"/>
          <a:ext cx="3124053" cy="2101327"/>
          <a:chOff x="12190657" y="1157942"/>
          <a:chExt cx="2944756" cy="2259406"/>
        </a:xfrm>
      </xdr:grpSpPr>
      <xdr:sp macro="" textlink="">
        <xdr:nvSpPr>
          <xdr:cNvPr id="133" name="Rectangle: Rounded Corners 132">
            <a:extLst>
              <a:ext uri="{FF2B5EF4-FFF2-40B4-BE49-F238E27FC236}">
                <a16:creationId xmlns:a16="http://schemas.microsoft.com/office/drawing/2014/main" id="{112BFC41-0DA8-4EC0-A5BE-42E575E2282A}"/>
              </a:ext>
            </a:extLst>
          </xdr:cNvPr>
          <xdr:cNvSpPr/>
        </xdr:nvSpPr>
        <xdr:spPr>
          <a:xfrm>
            <a:off x="12274182" y="1157942"/>
            <a:ext cx="2700866" cy="2234847"/>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22" name="Chart 121">
            <a:extLst>
              <a:ext uri="{FF2B5EF4-FFF2-40B4-BE49-F238E27FC236}">
                <a16:creationId xmlns:a16="http://schemas.microsoft.com/office/drawing/2014/main" id="{DBC3558F-F263-4415-B36D-EFA4DC947243}"/>
              </a:ext>
            </a:extLst>
          </xdr:cNvPr>
          <xdr:cNvGraphicFramePr>
            <a:graphicFrameLocks/>
          </xdr:cNvGraphicFramePr>
        </xdr:nvGraphicFramePr>
        <xdr:xfrm>
          <a:off x="12190657" y="1217706"/>
          <a:ext cx="2944756" cy="2199642"/>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19</xdr:col>
      <xdr:colOff>204341</xdr:colOff>
      <xdr:row>7</xdr:row>
      <xdr:rowOff>3</xdr:rowOff>
    </xdr:from>
    <xdr:to>
      <xdr:col>23</xdr:col>
      <xdr:colOff>485586</xdr:colOff>
      <xdr:row>18</xdr:row>
      <xdr:rowOff>89648</xdr:rowOff>
    </xdr:to>
    <xdr:grpSp>
      <xdr:nvGrpSpPr>
        <xdr:cNvPr id="2" name="Group 1">
          <a:extLst>
            <a:ext uri="{FF2B5EF4-FFF2-40B4-BE49-F238E27FC236}">
              <a16:creationId xmlns:a16="http://schemas.microsoft.com/office/drawing/2014/main" id="{75F3CC18-BF0F-D0F2-CDC9-4990564A3E7B}"/>
            </a:ext>
          </a:extLst>
        </xdr:cNvPr>
        <xdr:cNvGrpSpPr/>
      </xdr:nvGrpSpPr>
      <xdr:grpSpPr>
        <a:xfrm>
          <a:off x="11786741" y="1280163"/>
          <a:ext cx="2719645" cy="2101325"/>
          <a:chOff x="11732496" y="1210238"/>
          <a:chExt cx="2434985" cy="2061880"/>
        </a:xfrm>
      </xdr:grpSpPr>
      <xdr:sp macro="" textlink="">
        <xdr:nvSpPr>
          <xdr:cNvPr id="87" name="Rectangle: Rounded Corners 86">
            <a:extLst>
              <a:ext uri="{FF2B5EF4-FFF2-40B4-BE49-F238E27FC236}">
                <a16:creationId xmlns:a16="http://schemas.microsoft.com/office/drawing/2014/main" id="{21AB18ED-8FF8-4097-9693-00E0963DB4FD}"/>
              </a:ext>
            </a:extLst>
          </xdr:cNvPr>
          <xdr:cNvSpPr/>
        </xdr:nvSpPr>
        <xdr:spPr>
          <a:xfrm>
            <a:off x="11732496" y="1210238"/>
            <a:ext cx="2428881" cy="206188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47" name="Chart 146">
            <a:extLst>
              <a:ext uri="{FF2B5EF4-FFF2-40B4-BE49-F238E27FC236}">
                <a16:creationId xmlns:a16="http://schemas.microsoft.com/office/drawing/2014/main" id="{6F434F27-026F-48C2-B39C-358844E8052C}"/>
              </a:ext>
            </a:extLst>
          </xdr:cNvPr>
          <xdr:cNvGraphicFramePr>
            <a:graphicFrameLocks/>
          </xdr:cNvGraphicFramePr>
        </xdr:nvGraphicFramePr>
        <xdr:xfrm>
          <a:off x="11796737" y="1301676"/>
          <a:ext cx="2370744" cy="1919862"/>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8</xdr:col>
      <xdr:colOff>522941</xdr:colOff>
      <xdr:row>7</xdr:row>
      <xdr:rowOff>61559</xdr:rowOff>
    </xdr:from>
    <xdr:to>
      <xdr:col>14</xdr:col>
      <xdr:colOff>201706</xdr:colOff>
      <xdr:row>18</xdr:row>
      <xdr:rowOff>0</xdr:rowOff>
    </xdr:to>
    <xdr:graphicFrame macro="">
      <xdr:nvGraphicFramePr>
        <xdr:cNvPr id="13" name="Chart 12">
          <a:extLst>
            <a:ext uri="{FF2B5EF4-FFF2-40B4-BE49-F238E27FC236}">
              <a16:creationId xmlns:a16="http://schemas.microsoft.com/office/drawing/2014/main" id="{04C8886A-64DE-4AC1-B4F0-FC2B5B66C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446889</xdr:colOff>
      <xdr:row>20</xdr:row>
      <xdr:rowOff>9267</xdr:rowOff>
    </xdr:from>
    <xdr:to>
      <xdr:col>8</xdr:col>
      <xdr:colOff>0</xdr:colOff>
      <xdr:row>29</xdr:row>
      <xdr:rowOff>45720</xdr:rowOff>
    </xdr:to>
    <mc:AlternateContent xmlns:mc="http://schemas.openxmlformats.org/markup-compatibility/2006" xmlns:a14="http://schemas.microsoft.com/office/drawing/2010/main">
      <mc:Choice Requires="a14">
        <xdr:graphicFrame macro="">
          <xdr:nvGraphicFramePr>
            <xdr:cNvPr id="15" name="Product Category">
              <a:extLst>
                <a:ext uri="{FF2B5EF4-FFF2-40B4-BE49-F238E27FC236}">
                  <a16:creationId xmlns:a16="http://schemas.microsoft.com/office/drawing/2014/main" id="{C08F4B89-0102-4C4B-9466-4C916C89CBB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275689" y="3666867"/>
              <a:ext cx="2601111" cy="1682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590176</xdr:colOff>
      <xdr:row>24</xdr:row>
      <xdr:rowOff>153147</xdr:rowOff>
    </xdr:from>
    <xdr:to>
      <xdr:col>3</xdr:col>
      <xdr:colOff>224116</xdr:colOff>
      <xdr:row>33</xdr:row>
      <xdr:rowOff>97117</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17A3A260-4822-4E82-BF0D-B0686D21B1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90176" y="4456206"/>
              <a:ext cx="1471705" cy="1557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463177</xdr:colOff>
      <xdr:row>23</xdr:row>
      <xdr:rowOff>156882</xdr:rowOff>
    </xdr:from>
    <xdr:to>
      <xdr:col>3</xdr:col>
      <xdr:colOff>246529</xdr:colOff>
      <xdr:row>33</xdr:row>
      <xdr:rowOff>29882</xdr:rowOff>
    </xdr:to>
    <xdr:sp macro="" textlink="">
      <xdr:nvSpPr>
        <xdr:cNvPr id="22" name="Rectangle: Rounded Corners 21">
          <a:extLst>
            <a:ext uri="{FF2B5EF4-FFF2-40B4-BE49-F238E27FC236}">
              <a16:creationId xmlns:a16="http://schemas.microsoft.com/office/drawing/2014/main" id="{B39CE2B1-5D57-1BF7-CA15-7D73FF516D74}"/>
            </a:ext>
          </a:extLst>
        </xdr:cNvPr>
        <xdr:cNvSpPr/>
      </xdr:nvSpPr>
      <xdr:spPr>
        <a:xfrm>
          <a:off x="463177" y="4280647"/>
          <a:ext cx="1621117" cy="1665941"/>
        </a:xfrm>
        <a:prstGeom prst="roundRect">
          <a:avLst/>
        </a:prstGeom>
        <a:noFill/>
        <a:ln>
          <a:solidFill>
            <a:srgbClr val="E3DFE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350980</xdr:colOff>
      <xdr:row>19</xdr:row>
      <xdr:rowOff>50950</xdr:rowOff>
    </xdr:from>
    <xdr:to>
      <xdr:col>17</xdr:col>
      <xdr:colOff>201568</xdr:colOff>
      <xdr:row>33</xdr:row>
      <xdr:rowOff>28538</xdr:rowOff>
    </xdr:to>
    <xdr:grpSp>
      <xdr:nvGrpSpPr>
        <xdr:cNvPr id="11" name="Group 10">
          <a:extLst>
            <a:ext uri="{FF2B5EF4-FFF2-40B4-BE49-F238E27FC236}">
              <a16:creationId xmlns:a16="http://schemas.microsoft.com/office/drawing/2014/main" id="{02C4962E-DC2F-A891-1ABC-6D5E15B29AF2}"/>
            </a:ext>
          </a:extLst>
        </xdr:cNvPr>
        <xdr:cNvGrpSpPr/>
      </xdr:nvGrpSpPr>
      <xdr:grpSpPr>
        <a:xfrm>
          <a:off x="5227780" y="3525670"/>
          <a:ext cx="5336988" cy="2537908"/>
          <a:chOff x="4572000" y="3488764"/>
          <a:chExt cx="5363882" cy="2510118"/>
        </a:xfrm>
      </xdr:grpSpPr>
      <xdr:sp macro="" textlink="">
        <xdr:nvSpPr>
          <xdr:cNvPr id="10" name="Rectangle: Rounded Corners 9">
            <a:extLst>
              <a:ext uri="{FF2B5EF4-FFF2-40B4-BE49-F238E27FC236}">
                <a16:creationId xmlns:a16="http://schemas.microsoft.com/office/drawing/2014/main" id="{452D1E35-2BA2-55D6-E46E-1E61FE9B1B42}"/>
              </a:ext>
            </a:extLst>
          </xdr:cNvPr>
          <xdr:cNvSpPr/>
        </xdr:nvSpPr>
        <xdr:spPr>
          <a:xfrm>
            <a:off x="4572000" y="3503706"/>
            <a:ext cx="5363882" cy="2495176"/>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 name="Chart 8">
            <a:extLst>
              <a:ext uri="{FF2B5EF4-FFF2-40B4-BE49-F238E27FC236}">
                <a16:creationId xmlns:a16="http://schemas.microsoft.com/office/drawing/2014/main" id="{8C6F8F7E-7D1C-4CD2-9DA3-FA1A8813AF1C}"/>
              </a:ext>
            </a:extLst>
          </xdr:cNvPr>
          <xdr:cNvGraphicFramePr>
            <a:graphicFrameLocks/>
          </xdr:cNvGraphicFramePr>
        </xdr:nvGraphicFramePr>
        <xdr:xfrm>
          <a:off x="4645362" y="3488764"/>
          <a:ext cx="5103756" cy="2457824"/>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3</xdr:col>
      <xdr:colOff>339153</xdr:colOff>
      <xdr:row>7</xdr:row>
      <xdr:rowOff>2984</xdr:rowOff>
    </xdr:from>
    <xdr:to>
      <xdr:col>8</xdr:col>
      <xdr:colOff>428812</xdr:colOff>
      <xdr:row>18</xdr:row>
      <xdr:rowOff>77690</xdr:rowOff>
    </xdr:to>
    <xdr:grpSp>
      <xdr:nvGrpSpPr>
        <xdr:cNvPr id="24" name="Group 23">
          <a:extLst>
            <a:ext uri="{FF2B5EF4-FFF2-40B4-BE49-F238E27FC236}">
              <a16:creationId xmlns:a16="http://schemas.microsoft.com/office/drawing/2014/main" id="{4A7DB6E3-C640-4564-B9B6-FA129D006213}"/>
            </a:ext>
          </a:extLst>
        </xdr:cNvPr>
        <xdr:cNvGrpSpPr/>
      </xdr:nvGrpSpPr>
      <xdr:grpSpPr>
        <a:xfrm>
          <a:off x="2167953" y="1283144"/>
          <a:ext cx="3137659" cy="2086386"/>
          <a:chOff x="6656293" y="3765172"/>
          <a:chExt cx="3795060" cy="2046941"/>
        </a:xfrm>
      </xdr:grpSpPr>
      <xdr:sp macro="" textlink="">
        <xdr:nvSpPr>
          <xdr:cNvPr id="27" name="Rectangle: Rounded Corners 26">
            <a:extLst>
              <a:ext uri="{FF2B5EF4-FFF2-40B4-BE49-F238E27FC236}">
                <a16:creationId xmlns:a16="http://schemas.microsoft.com/office/drawing/2014/main" id="{983C3E5E-47DC-E75D-A842-4B2072001CD4}"/>
              </a:ext>
            </a:extLst>
          </xdr:cNvPr>
          <xdr:cNvSpPr/>
        </xdr:nvSpPr>
        <xdr:spPr>
          <a:xfrm>
            <a:off x="6656293" y="3765172"/>
            <a:ext cx="3795060" cy="2046941"/>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4" name="Chart 33">
            <a:extLst>
              <a:ext uri="{FF2B5EF4-FFF2-40B4-BE49-F238E27FC236}">
                <a16:creationId xmlns:a16="http://schemas.microsoft.com/office/drawing/2014/main" id="{15325A03-CFAC-D037-63FA-EAF27E9F7248}"/>
              </a:ext>
            </a:extLst>
          </xdr:cNvPr>
          <xdr:cNvGraphicFramePr>
            <a:graphicFrameLocks/>
          </xdr:cNvGraphicFramePr>
        </xdr:nvGraphicFramePr>
        <xdr:xfrm>
          <a:off x="6985013" y="3824935"/>
          <a:ext cx="3115223" cy="1934882"/>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editAs="oneCell">
    <xdr:from>
      <xdr:col>3</xdr:col>
      <xdr:colOff>495450</xdr:colOff>
      <xdr:row>29</xdr:row>
      <xdr:rowOff>53342</xdr:rowOff>
    </xdr:from>
    <xdr:to>
      <xdr:col>7</xdr:col>
      <xdr:colOff>601980</xdr:colOff>
      <xdr:row>34</xdr:row>
      <xdr:rowOff>30480</xdr:rowOff>
    </xdr:to>
    <mc:AlternateContent xmlns:mc="http://schemas.openxmlformats.org/markup-compatibility/2006" xmlns:a14="http://schemas.microsoft.com/office/drawing/2010/main">
      <mc:Choice Requires="a14">
        <xdr:graphicFrame macro="">
          <xdr:nvGraphicFramePr>
            <xdr:cNvPr id="61" name="Discount">
              <a:extLst>
                <a:ext uri="{FF2B5EF4-FFF2-40B4-BE49-F238E27FC236}">
                  <a16:creationId xmlns:a16="http://schemas.microsoft.com/office/drawing/2014/main" id="{647D7794-6AAF-46B7-A299-363CDA7CB67F}"/>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2324250" y="5356862"/>
              <a:ext cx="2544930" cy="8915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320040</xdr:colOff>
      <xdr:row>9</xdr:row>
      <xdr:rowOff>121920</xdr:rowOff>
    </xdr:from>
    <xdr:to>
      <xdr:col>1</xdr:col>
      <xdr:colOff>533399</xdr:colOff>
      <xdr:row>12</xdr:row>
      <xdr:rowOff>88339</xdr:rowOff>
    </xdr:to>
    <xdr:pic>
      <xdr:nvPicPr>
        <xdr:cNvPr id="64" name="Picture 63">
          <a:extLst>
            <a:ext uri="{FF2B5EF4-FFF2-40B4-BE49-F238E27FC236}">
              <a16:creationId xmlns:a16="http://schemas.microsoft.com/office/drawing/2014/main" id="{5ADC9375-A6C6-4A39-B166-FEC0184E6860}"/>
            </a:ext>
          </a:extLst>
        </xdr:cNvPr>
        <xdr:cNvPicPr>
          <a:picLocks noChangeAspect="1"/>
        </xdr:cNvPicPr>
      </xdr:nvPicPr>
      <xdr:blipFill>
        <a:blip xmlns:r="http://schemas.openxmlformats.org/officeDocument/2006/relationships" r:embed="rId1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320040" y="1767840"/>
          <a:ext cx="822959" cy="515059"/>
        </a:xfrm>
        <a:prstGeom prst="rect">
          <a:avLst/>
        </a:prstGeom>
      </xdr:spPr>
    </xdr:pic>
    <xdr:clientData/>
  </xdr:twoCellAnchor>
  <xdr:twoCellAnchor>
    <xdr:from>
      <xdr:col>1</xdr:col>
      <xdr:colOff>220980</xdr:colOff>
      <xdr:row>1</xdr:row>
      <xdr:rowOff>73374</xdr:rowOff>
    </xdr:from>
    <xdr:to>
      <xdr:col>3</xdr:col>
      <xdr:colOff>396240</xdr:colOff>
      <xdr:row>3</xdr:row>
      <xdr:rowOff>58134</xdr:rowOff>
    </xdr:to>
    <xdr:sp macro="" textlink="">
      <xdr:nvSpPr>
        <xdr:cNvPr id="67" name="TextBox 66">
          <a:hlinkClick xmlns:r="http://schemas.openxmlformats.org/officeDocument/2006/relationships" r:id="rId15"/>
          <a:extLst>
            <a:ext uri="{FF2B5EF4-FFF2-40B4-BE49-F238E27FC236}">
              <a16:creationId xmlns:a16="http://schemas.microsoft.com/office/drawing/2014/main" id="{2AEE0394-9D9B-E0C7-BC2E-B479D148BF06}"/>
            </a:ext>
          </a:extLst>
        </xdr:cNvPr>
        <xdr:cNvSpPr txBox="1"/>
      </xdr:nvSpPr>
      <xdr:spPr>
        <a:xfrm>
          <a:off x="830580" y="256254"/>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twoCellAnchor>
    <xdr:from>
      <xdr:col>1</xdr:col>
      <xdr:colOff>320040</xdr:colOff>
      <xdr:row>5</xdr:row>
      <xdr:rowOff>144780</xdr:rowOff>
    </xdr:from>
    <xdr:to>
      <xdr:col>2</xdr:col>
      <xdr:colOff>601980</xdr:colOff>
      <xdr:row>7</xdr:row>
      <xdr:rowOff>91440</xdr:rowOff>
    </xdr:to>
    <xdr:sp macro="" textlink="Pivots!G13">
      <xdr:nvSpPr>
        <xdr:cNvPr id="3" name="TextBox 2">
          <a:extLst>
            <a:ext uri="{FF2B5EF4-FFF2-40B4-BE49-F238E27FC236}">
              <a16:creationId xmlns:a16="http://schemas.microsoft.com/office/drawing/2014/main" id="{F26E2C39-4FE9-34A6-44F3-C5D8992F64C2}"/>
            </a:ext>
          </a:extLst>
        </xdr:cNvPr>
        <xdr:cNvSpPr txBox="1"/>
      </xdr:nvSpPr>
      <xdr:spPr>
        <a:xfrm>
          <a:off x="929640" y="1059180"/>
          <a:ext cx="8915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F798B4-1001-4846-88F7-FAB209D5CF52}" type="TxLink">
            <a:rPr lang="en-US" sz="1200" b="1" i="0" u="none" strike="noStrike">
              <a:solidFill>
                <a:schemeClr val="bg1"/>
              </a:solidFill>
              <a:latin typeface="Calibri"/>
              <a:ea typeface="Calibri"/>
              <a:cs typeface="Calibri"/>
            </a:rPr>
            <a:pPr/>
            <a:t> ₹ 2,65,958 </a:t>
          </a:fld>
          <a:endParaRPr lang="en-IN" sz="1200" b="1">
            <a:solidFill>
              <a:schemeClr val="bg1"/>
            </a:solidFill>
          </a:endParaRPr>
        </a:p>
      </xdr:txBody>
    </xdr:sp>
    <xdr:clientData/>
  </xdr:twoCellAnchor>
  <xdr:twoCellAnchor>
    <xdr:from>
      <xdr:col>1</xdr:col>
      <xdr:colOff>228600</xdr:colOff>
      <xdr:row>4</xdr:row>
      <xdr:rowOff>106680</xdr:rowOff>
    </xdr:from>
    <xdr:to>
      <xdr:col>3</xdr:col>
      <xdr:colOff>205740</xdr:colOff>
      <xdr:row>7</xdr:row>
      <xdr:rowOff>30480</xdr:rowOff>
    </xdr:to>
    <xdr:sp macro="" textlink="Pivots!G13">
      <xdr:nvSpPr>
        <xdr:cNvPr id="5" name="TextBox 4">
          <a:extLst>
            <a:ext uri="{FF2B5EF4-FFF2-40B4-BE49-F238E27FC236}">
              <a16:creationId xmlns:a16="http://schemas.microsoft.com/office/drawing/2014/main" id="{0DF58C61-1B15-42BE-930E-B26770D8ADCD}"/>
            </a:ext>
          </a:extLst>
        </xdr:cNvPr>
        <xdr:cNvSpPr txBox="1"/>
      </xdr:nvSpPr>
      <xdr:spPr>
        <a:xfrm>
          <a:off x="838200" y="838200"/>
          <a:ext cx="11963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 Revenue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291354</xdr:colOff>
      <xdr:row>4</xdr:row>
      <xdr:rowOff>898</xdr:rowOff>
    </xdr:from>
    <xdr:to>
      <xdr:col>24</xdr:col>
      <xdr:colOff>117979</xdr:colOff>
      <xdr:row>33</xdr:row>
      <xdr:rowOff>179449</xdr:rowOff>
    </xdr:to>
    <xdr:sp macro="" textlink="">
      <xdr:nvSpPr>
        <xdr:cNvPr id="7" name="Rectangle: Top Corners Rounded 6">
          <a:extLst>
            <a:ext uri="{FF2B5EF4-FFF2-40B4-BE49-F238E27FC236}">
              <a16:creationId xmlns:a16="http://schemas.microsoft.com/office/drawing/2014/main" id="{4BA4B744-37E5-4AAB-8763-B3A0C9FB4795}"/>
            </a:ext>
          </a:extLst>
        </xdr:cNvPr>
        <xdr:cNvSpPr/>
      </xdr:nvSpPr>
      <xdr:spPr>
        <a:xfrm rot="5400000">
          <a:off x="569323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0</xdr:colOff>
      <xdr:row>0</xdr:row>
      <xdr:rowOff>0</xdr:rowOff>
    </xdr:from>
    <xdr:to>
      <xdr:col>3</xdr:col>
      <xdr:colOff>304800</xdr:colOff>
      <xdr:row>35</xdr:row>
      <xdr:rowOff>69028</xdr:rowOff>
    </xdr:to>
    <xdr:sp macro="" textlink="">
      <xdr:nvSpPr>
        <xdr:cNvPr id="2" name="Rectangle 1">
          <a:extLst>
            <a:ext uri="{FF2B5EF4-FFF2-40B4-BE49-F238E27FC236}">
              <a16:creationId xmlns:a16="http://schemas.microsoft.com/office/drawing/2014/main" id="{958C2DFC-5B6B-455A-B5D7-59E3E26E11EF}"/>
            </a:ext>
          </a:extLst>
        </xdr:cNvPr>
        <xdr:cNvSpPr/>
      </xdr:nvSpPr>
      <xdr:spPr>
        <a:xfrm>
          <a:off x="0" y="0"/>
          <a:ext cx="2133600"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290009</xdr:colOff>
      <xdr:row>4</xdr:row>
      <xdr:rowOff>897</xdr:rowOff>
    </xdr:from>
    <xdr:to>
      <xdr:col>3</xdr:col>
      <xdr:colOff>307642</xdr:colOff>
      <xdr:row>34</xdr:row>
      <xdr:rowOff>78</xdr:rowOff>
    </xdr:to>
    <xdr:sp macro="" textlink="">
      <xdr:nvSpPr>
        <xdr:cNvPr id="3" name="Rectangle: Top Corners Rounded 2">
          <a:extLst>
            <a:ext uri="{FF2B5EF4-FFF2-40B4-BE49-F238E27FC236}">
              <a16:creationId xmlns:a16="http://schemas.microsoft.com/office/drawing/2014/main" id="{D0E1884C-A4EA-4C53-B3F6-EE6E3C12A780}"/>
            </a:ext>
          </a:extLst>
        </xdr:cNvPr>
        <xdr:cNvSpPr/>
      </xdr:nvSpPr>
      <xdr:spPr>
        <a:xfrm rot="16200000">
          <a:off x="-1522421" y="2543577"/>
          <a:ext cx="5476056" cy="1851196"/>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1</xdr:col>
      <xdr:colOff>2989</xdr:colOff>
      <xdr:row>10</xdr:row>
      <xdr:rowOff>130885</xdr:rowOff>
    </xdr:from>
    <xdr:to>
      <xdr:col>3</xdr:col>
      <xdr:colOff>306595</xdr:colOff>
      <xdr:row>17</xdr:row>
      <xdr:rowOff>105784</xdr:rowOff>
    </xdr:to>
    <xdr:grpSp>
      <xdr:nvGrpSpPr>
        <xdr:cNvPr id="4" name="Group 3">
          <a:extLst>
            <a:ext uri="{FF2B5EF4-FFF2-40B4-BE49-F238E27FC236}">
              <a16:creationId xmlns:a16="http://schemas.microsoft.com/office/drawing/2014/main" id="{F670479A-6803-4829-81F9-B56D1D831D1B}"/>
            </a:ext>
          </a:extLst>
        </xdr:cNvPr>
        <xdr:cNvGrpSpPr/>
      </xdr:nvGrpSpPr>
      <xdr:grpSpPr>
        <a:xfrm>
          <a:off x="612589" y="1959685"/>
          <a:ext cx="1522806" cy="1255059"/>
          <a:chOff x="609601" y="1272540"/>
          <a:chExt cx="1219313" cy="1382768"/>
        </a:xfrm>
      </xdr:grpSpPr>
      <xdr:sp macro="" textlink="">
        <xdr:nvSpPr>
          <xdr:cNvPr id="5" name="Freeform: Shape 4">
            <a:extLst>
              <a:ext uri="{FF2B5EF4-FFF2-40B4-BE49-F238E27FC236}">
                <a16:creationId xmlns:a16="http://schemas.microsoft.com/office/drawing/2014/main" id="{85A0BF7C-EB4A-4E68-8D45-F17C35FCE1DA}"/>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Top Corners Rounded 5">
            <a:extLst>
              <a:ext uri="{FF2B5EF4-FFF2-40B4-BE49-F238E27FC236}">
                <a16:creationId xmlns:a16="http://schemas.microsoft.com/office/drawing/2014/main" id="{7347177E-9C0C-767A-F12A-55F054D1408C}"/>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oneCellAnchor>
    <xdr:from>
      <xdr:col>1</xdr:col>
      <xdr:colOff>2989</xdr:colOff>
      <xdr:row>8</xdr:row>
      <xdr:rowOff>16585</xdr:rowOff>
    </xdr:from>
    <xdr:ext cx="1219200" cy="264560"/>
    <xdr:sp macro="" textlink="">
      <xdr:nvSpPr>
        <xdr:cNvPr id="14" name="TextBox 13">
          <a:hlinkClick xmlns:r="http://schemas.openxmlformats.org/officeDocument/2006/relationships" r:id="rId1"/>
          <a:extLst>
            <a:ext uri="{FF2B5EF4-FFF2-40B4-BE49-F238E27FC236}">
              <a16:creationId xmlns:a16="http://schemas.microsoft.com/office/drawing/2014/main" id="{CACCA1F7-5AAC-4D9A-A13B-C61874E58ED1}"/>
            </a:ext>
          </a:extLst>
        </xdr:cNvPr>
        <xdr:cNvSpPr txBox="1">
          <a:spLocks/>
        </xdr:cNvSpPr>
      </xdr:nvSpPr>
      <xdr:spPr>
        <a:xfrm>
          <a:off x="612589" y="1479625"/>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44115</xdr:colOff>
      <xdr:row>13</xdr:row>
      <xdr:rowOff>93033</xdr:rowOff>
    </xdr:from>
    <xdr:ext cx="1360954" cy="264560"/>
    <xdr:sp macro="" textlink="">
      <xdr:nvSpPr>
        <xdr:cNvPr id="15" name="TextBox 14">
          <a:hlinkClick xmlns:r="http://schemas.openxmlformats.org/officeDocument/2006/relationships" r:id="rId2"/>
          <a:extLst>
            <a:ext uri="{FF2B5EF4-FFF2-40B4-BE49-F238E27FC236}">
              <a16:creationId xmlns:a16="http://schemas.microsoft.com/office/drawing/2014/main" id="{0B3C584F-72BA-4A84-A7C6-966DF456FA21}"/>
            </a:ext>
          </a:extLst>
        </xdr:cNvPr>
        <xdr:cNvSpPr txBox="1">
          <a:spLocks/>
        </xdr:cNvSpPr>
      </xdr:nvSpPr>
      <xdr:spPr>
        <a:xfrm>
          <a:off x="653715" y="2470473"/>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rgbClr val="5F5490"/>
              </a:solidFill>
            </a:rPr>
            <a:t>Customer</a:t>
          </a:r>
          <a:r>
            <a:rPr lang="en-IN" sz="1100" b="1" baseline="0">
              <a:ln>
                <a:noFill/>
              </a:ln>
              <a:solidFill>
                <a:srgbClr val="5F5490"/>
              </a:solidFill>
            </a:rPr>
            <a:t> Behaviour</a:t>
          </a:r>
          <a:endParaRPr lang="en-IN" sz="1100" b="1">
            <a:ln>
              <a:noFill/>
            </a:ln>
            <a:solidFill>
              <a:srgbClr val="5F5490"/>
            </a:solidFill>
          </a:endParaRPr>
        </a:p>
      </xdr:txBody>
    </xdr:sp>
    <xdr:clientData/>
  </xdr:oneCellAnchor>
  <xdr:oneCellAnchor>
    <xdr:from>
      <xdr:col>1</xdr:col>
      <xdr:colOff>132940</xdr:colOff>
      <xdr:row>18</xdr:row>
      <xdr:rowOff>169482</xdr:rowOff>
    </xdr:from>
    <xdr:ext cx="1100306" cy="264560"/>
    <xdr:sp macro="" textlink="">
      <xdr:nvSpPr>
        <xdr:cNvPr id="16" name="TextBox 15">
          <a:hlinkClick xmlns:r="http://schemas.openxmlformats.org/officeDocument/2006/relationships" r:id="rId3"/>
          <a:extLst>
            <a:ext uri="{FF2B5EF4-FFF2-40B4-BE49-F238E27FC236}">
              <a16:creationId xmlns:a16="http://schemas.microsoft.com/office/drawing/2014/main" id="{BBA8826A-1E5B-46C0-8CA6-0263BCF2FA45}"/>
            </a:ext>
          </a:extLst>
        </xdr:cNvPr>
        <xdr:cNvSpPr txBox="1">
          <a:spLocks/>
        </xdr:cNvSpPr>
      </xdr:nvSpPr>
      <xdr:spPr>
        <a:xfrm>
          <a:off x="742540" y="3461322"/>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3</xdr:col>
      <xdr:colOff>477520</xdr:colOff>
      <xdr:row>16</xdr:row>
      <xdr:rowOff>57568</xdr:rowOff>
    </xdr:from>
    <xdr:to>
      <xdr:col>11</xdr:col>
      <xdr:colOff>40640</xdr:colOff>
      <xdr:row>30</xdr:row>
      <xdr:rowOff>57568</xdr:rowOff>
    </xdr:to>
    <xdr:sp macro="" textlink="">
      <xdr:nvSpPr>
        <xdr:cNvPr id="206" name="Rectangle: Rounded Corners 205">
          <a:extLst>
            <a:ext uri="{FF2B5EF4-FFF2-40B4-BE49-F238E27FC236}">
              <a16:creationId xmlns:a16="http://schemas.microsoft.com/office/drawing/2014/main" id="{EFC96D25-D245-1C2D-796A-86F19A64854B}"/>
            </a:ext>
          </a:extLst>
        </xdr:cNvPr>
        <xdr:cNvSpPr/>
      </xdr:nvSpPr>
      <xdr:spPr>
        <a:xfrm>
          <a:off x="2306320" y="3037835"/>
          <a:ext cx="4439920" cy="2607733"/>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373380</xdr:colOff>
      <xdr:row>1</xdr:row>
      <xdr:rowOff>42332</xdr:rowOff>
    </xdr:from>
    <xdr:to>
      <xdr:col>23</xdr:col>
      <xdr:colOff>66932</xdr:colOff>
      <xdr:row>5</xdr:row>
      <xdr:rowOff>146323</xdr:rowOff>
    </xdr:to>
    <xdr:grpSp>
      <xdr:nvGrpSpPr>
        <xdr:cNvPr id="65" name="Group 64">
          <a:extLst>
            <a:ext uri="{FF2B5EF4-FFF2-40B4-BE49-F238E27FC236}">
              <a16:creationId xmlns:a16="http://schemas.microsoft.com/office/drawing/2014/main" id="{36DC844E-C377-414C-9D54-86E89904CBAF}"/>
            </a:ext>
          </a:extLst>
        </xdr:cNvPr>
        <xdr:cNvGrpSpPr/>
      </xdr:nvGrpSpPr>
      <xdr:grpSpPr>
        <a:xfrm>
          <a:off x="2202180" y="225212"/>
          <a:ext cx="11885552" cy="835511"/>
          <a:chOff x="2203977" y="263114"/>
          <a:chExt cx="11885552" cy="835511"/>
        </a:xfrm>
      </xdr:grpSpPr>
      <xdr:grpSp>
        <xdr:nvGrpSpPr>
          <xdr:cNvPr id="66" name="Group 65">
            <a:extLst>
              <a:ext uri="{FF2B5EF4-FFF2-40B4-BE49-F238E27FC236}">
                <a16:creationId xmlns:a16="http://schemas.microsoft.com/office/drawing/2014/main" id="{CE0F8F85-E2A6-2390-095D-97B95BD56976}"/>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88" name="Rectangle: Rounded Corners 87">
              <a:extLst>
                <a:ext uri="{FF2B5EF4-FFF2-40B4-BE49-F238E27FC236}">
                  <a16:creationId xmlns:a16="http://schemas.microsoft.com/office/drawing/2014/main" id="{7BC0249A-7268-D574-48B1-D08856BBDAD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89" name="TextBox 88">
              <a:extLst>
                <a:ext uri="{FF2B5EF4-FFF2-40B4-BE49-F238E27FC236}">
                  <a16:creationId xmlns:a16="http://schemas.microsoft.com/office/drawing/2014/main" id="{CD65A545-62EA-246D-E4CB-E4970EDF63F2}"/>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90" name="TextBox 89">
              <a:extLst>
                <a:ext uri="{FF2B5EF4-FFF2-40B4-BE49-F238E27FC236}">
                  <a16:creationId xmlns:a16="http://schemas.microsoft.com/office/drawing/2014/main" id="{F0D0E6A7-D2ED-68D2-F853-4A554FD56735}"/>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67" name="Group 66">
            <a:extLst>
              <a:ext uri="{FF2B5EF4-FFF2-40B4-BE49-F238E27FC236}">
                <a16:creationId xmlns:a16="http://schemas.microsoft.com/office/drawing/2014/main" id="{EAC29E3D-5DB5-3667-60D3-4DBEAACF8F98}"/>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85" name="Rectangle: Rounded Corners 84">
              <a:extLst>
                <a:ext uri="{FF2B5EF4-FFF2-40B4-BE49-F238E27FC236}">
                  <a16:creationId xmlns:a16="http://schemas.microsoft.com/office/drawing/2014/main" id="{E161927C-02E9-C73B-BE09-9E0C4AC8EE27}"/>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86" name="TextBox 85">
              <a:extLst>
                <a:ext uri="{FF2B5EF4-FFF2-40B4-BE49-F238E27FC236}">
                  <a16:creationId xmlns:a16="http://schemas.microsoft.com/office/drawing/2014/main" id="{027F6D96-9112-942D-95D7-540026162AAA}"/>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87" name="TextBox 86">
              <a:extLst>
                <a:ext uri="{FF2B5EF4-FFF2-40B4-BE49-F238E27FC236}">
                  <a16:creationId xmlns:a16="http://schemas.microsoft.com/office/drawing/2014/main" id="{79B55373-EDD4-50EC-A45B-2FC5261B3163}"/>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68" name="Group 67">
            <a:extLst>
              <a:ext uri="{FF2B5EF4-FFF2-40B4-BE49-F238E27FC236}">
                <a16:creationId xmlns:a16="http://schemas.microsoft.com/office/drawing/2014/main" id="{28E74EB1-AEE2-38AC-53C9-7D744A1AB398}"/>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82" name="Rectangle: Rounded Corners 81">
              <a:extLst>
                <a:ext uri="{FF2B5EF4-FFF2-40B4-BE49-F238E27FC236}">
                  <a16:creationId xmlns:a16="http://schemas.microsoft.com/office/drawing/2014/main" id="{94E313F1-559F-DE6B-9479-8E6261922CA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83" name="TextBox 82">
              <a:extLst>
                <a:ext uri="{FF2B5EF4-FFF2-40B4-BE49-F238E27FC236}">
                  <a16:creationId xmlns:a16="http://schemas.microsoft.com/office/drawing/2014/main" id="{F1F582BB-6F85-A1B2-0A68-19FA13A821E6}"/>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84" name="TextBox 83">
              <a:extLst>
                <a:ext uri="{FF2B5EF4-FFF2-40B4-BE49-F238E27FC236}">
                  <a16:creationId xmlns:a16="http://schemas.microsoft.com/office/drawing/2014/main" id="{B1DFC2CF-AE6E-2DFB-7247-A6B3DEE9183D}"/>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69" name="Group 68">
            <a:extLst>
              <a:ext uri="{FF2B5EF4-FFF2-40B4-BE49-F238E27FC236}">
                <a16:creationId xmlns:a16="http://schemas.microsoft.com/office/drawing/2014/main" id="{C8118576-08BA-0EC4-A83C-54EB228C77B2}"/>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79" name="Rectangle: Rounded Corners 78">
              <a:extLst>
                <a:ext uri="{FF2B5EF4-FFF2-40B4-BE49-F238E27FC236}">
                  <a16:creationId xmlns:a16="http://schemas.microsoft.com/office/drawing/2014/main" id="{5E28C05F-A88D-1EC2-BBB5-3F2323D51DFD}"/>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80" name="TextBox 79">
              <a:extLst>
                <a:ext uri="{FF2B5EF4-FFF2-40B4-BE49-F238E27FC236}">
                  <a16:creationId xmlns:a16="http://schemas.microsoft.com/office/drawing/2014/main" id="{8EA4A162-7CFF-64C2-A97E-D0141D16724F}"/>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81" name="TextBox 80">
              <a:extLst>
                <a:ext uri="{FF2B5EF4-FFF2-40B4-BE49-F238E27FC236}">
                  <a16:creationId xmlns:a16="http://schemas.microsoft.com/office/drawing/2014/main" id="{A043FC91-DEF9-80CF-9CD6-6CC8C6FC33C4}"/>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70" name="Picture 69">
            <a:extLst>
              <a:ext uri="{FF2B5EF4-FFF2-40B4-BE49-F238E27FC236}">
                <a16:creationId xmlns:a16="http://schemas.microsoft.com/office/drawing/2014/main" id="{AD8F1B01-C744-E700-98CD-90DBAEAD7F8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1" name="Picture 70">
            <a:extLst>
              <a:ext uri="{FF2B5EF4-FFF2-40B4-BE49-F238E27FC236}">
                <a16:creationId xmlns:a16="http://schemas.microsoft.com/office/drawing/2014/main" id="{39714B8D-ED62-2846-840C-D340F0670BE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2" name="Picture 71">
            <a:extLst>
              <a:ext uri="{FF2B5EF4-FFF2-40B4-BE49-F238E27FC236}">
                <a16:creationId xmlns:a16="http://schemas.microsoft.com/office/drawing/2014/main" id="{52842A65-3260-35FD-0A20-95CCDEA87A7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3" name="Picture 72">
            <a:extLst>
              <a:ext uri="{FF2B5EF4-FFF2-40B4-BE49-F238E27FC236}">
                <a16:creationId xmlns:a16="http://schemas.microsoft.com/office/drawing/2014/main" id="{06F4FEAA-B3BE-B1AE-4A6D-D76BCFA945C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74" name="Group 73">
            <a:extLst>
              <a:ext uri="{FF2B5EF4-FFF2-40B4-BE49-F238E27FC236}">
                <a16:creationId xmlns:a16="http://schemas.microsoft.com/office/drawing/2014/main" id="{365E9737-6594-4A19-C155-B6F4B55C5D8C}"/>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76" name="Rectangle: Rounded Corners 75">
              <a:extLst>
                <a:ext uri="{FF2B5EF4-FFF2-40B4-BE49-F238E27FC236}">
                  <a16:creationId xmlns:a16="http://schemas.microsoft.com/office/drawing/2014/main" id="{201E541D-7181-2CB1-D97A-D6A64EE96397}"/>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77" name="TextBox 76">
              <a:extLst>
                <a:ext uri="{FF2B5EF4-FFF2-40B4-BE49-F238E27FC236}">
                  <a16:creationId xmlns:a16="http://schemas.microsoft.com/office/drawing/2014/main" id="{4C4AD690-3EDE-E0EA-6B02-110A9CE8A96C}"/>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78" name="TextBox 77">
              <a:extLst>
                <a:ext uri="{FF2B5EF4-FFF2-40B4-BE49-F238E27FC236}">
                  <a16:creationId xmlns:a16="http://schemas.microsoft.com/office/drawing/2014/main" id="{91B66A31-4C25-7B9A-B592-A6E9B1F37E1A}"/>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75" name="Picture 74">
            <a:extLst>
              <a:ext uri="{FF2B5EF4-FFF2-40B4-BE49-F238E27FC236}">
                <a16:creationId xmlns:a16="http://schemas.microsoft.com/office/drawing/2014/main" id="{1B9AFC65-8546-DDB8-BEDE-510B42E8741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3</xdr:col>
      <xdr:colOff>452120</xdr:colOff>
      <xdr:row>6</xdr:row>
      <xdr:rowOff>38945</xdr:rowOff>
    </xdr:from>
    <xdr:to>
      <xdr:col>8</xdr:col>
      <xdr:colOff>327660</xdr:colOff>
      <xdr:row>15</xdr:row>
      <xdr:rowOff>54185</xdr:rowOff>
    </xdr:to>
    <xdr:grpSp>
      <xdr:nvGrpSpPr>
        <xdr:cNvPr id="160" name="Group 159">
          <a:extLst>
            <a:ext uri="{FF2B5EF4-FFF2-40B4-BE49-F238E27FC236}">
              <a16:creationId xmlns:a16="http://schemas.microsoft.com/office/drawing/2014/main" id="{8B03E0CB-A1B5-70F4-8F09-086B28671546}"/>
            </a:ext>
          </a:extLst>
        </xdr:cNvPr>
        <xdr:cNvGrpSpPr/>
      </xdr:nvGrpSpPr>
      <xdr:grpSpPr>
        <a:xfrm>
          <a:off x="2280920" y="1136225"/>
          <a:ext cx="2923540" cy="1661160"/>
          <a:chOff x="2179320" y="1386840"/>
          <a:chExt cx="2923540" cy="1661160"/>
        </a:xfrm>
      </xdr:grpSpPr>
      <xdr:sp macro="" textlink="">
        <xdr:nvSpPr>
          <xdr:cNvPr id="92" name="Rectangle: Rounded Corners 91">
            <a:extLst>
              <a:ext uri="{FF2B5EF4-FFF2-40B4-BE49-F238E27FC236}">
                <a16:creationId xmlns:a16="http://schemas.microsoft.com/office/drawing/2014/main" id="{370CF173-D91A-F931-9D60-6E17A45D6AE6}"/>
              </a:ext>
            </a:extLst>
          </xdr:cNvPr>
          <xdr:cNvSpPr/>
        </xdr:nvSpPr>
        <xdr:spPr>
          <a:xfrm>
            <a:off x="2179320" y="138684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3" name="Group 122">
            <a:extLst>
              <a:ext uri="{FF2B5EF4-FFF2-40B4-BE49-F238E27FC236}">
                <a16:creationId xmlns:a16="http://schemas.microsoft.com/office/drawing/2014/main" id="{9ADEE3C8-718E-9F88-EBD2-000EB749C3D1}"/>
              </a:ext>
            </a:extLst>
          </xdr:cNvPr>
          <xdr:cNvGrpSpPr/>
        </xdr:nvGrpSpPr>
        <xdr:grpSpPr>
          <a:xfrm>
            <a:off x="2248147" y="1573337"/>
            <a:ext cx="784613" cy="1345123"/>
            <a:chOff x="2271007" y="1428557"/>
            <a:chExt cx="940210" cy="1553774"/>
          </a:xfrm>
        </xdr:grpSpPr>
        <xdr:grpSp>
          <xdr:nvGrpSpPr>
            <xdr:cNvPr id="103" name="Graphic 94" descr="Man with arms crossed">
              <a:extLst>
                <a:ext uri="{FF2B5EF4-FFF2-40B4-BE49-F238E27FC236}">
                  <a16:creationId xmlns:a16="http://schemas.microsoft.com/office/drawing/2014/main" id="{1E616552-6826-122A-90AE-0B3CF69AFEAB}"/>
                </a:ext>
              </a:extLst>
            </xdr:cNvPr>
            <xdr:cNvGrpSpPr/>
          </xdr:nvGrpSpPr>
          <xdr:grpSpPr>
            <a:xfrm>
              <a:off x="2271007" y="2071397"/>
              <a:ext cx="940210" cy="910934"/>
              <a:chOff x="2271007" y="2071397"/>
              <a:chExt cx="940210" cy="910934"/>
            </a:xfrm>
          </xdr:grpSpPr>
          <xdr:sp macro="" textlink="">
            <xdr:nvSpPr>
              <xdr:cNvPr id="104" name="Freeform: Shape 103">
                <a:extLst>
                  <a:ext uri="{FF2B5EF4-FFF2-40B4-BE49-F238E27FC236}">
                    <a16:creationId xmlns:a16="http://schemas.microsoft.com/office/drawing/2014/main" id="{80193AAC-7D9B-5143-681C-5633D70BF5F0}"/>
                  </a:ext>
                </a:extLst>
              </xdr:cNvPr>
              <xdr:cNvSpPr/>
            </xdr:nvSpPr>
            <xdr:spPr>
              <a:xfrm>
                <a:off x="2335383" y="2071397"/>
                <a:ext cx="856121" cy="777756"/>
              </a:xfrm>
              <a:custGeom>
                <a:avLst/>
                <a:gdLst>
                  <a:gd name="connsiteX0" fmla="*/ 667167 w 856121"/>
                  <a:gd name="connsiteY0" fmla="*/ 303778 h 777756"/>
                  <a:gd name="connsiteX1" fmla="*/ 638134 w 856121"/>
                  <a:gd name="connsiteY1" fmla="*/ 289735 h 777756"/>
                  <a:gd name="connsiteX2" fmla="*/ 587994 w 856121"/>
                  <a:gd name="connsiteY2" fmla="*/ 199788 h 777756"/>
                  <a:gd name="connsiteX3" fmla="*/ 536180 w 856121"/>
                  <a:gd name="connsiteY3" fmla="*/ 126636 h 777756"/>
                  <a:gd name="connsiteX4" fmla="*/ 529933 w 856121"/>
                  <a:gd name="connsiteY4" fmla="*/ 87089 h 777756"/>
                  <a:gd name="connsiteX5" fmla="*/ 512788 w 856121"/>
                  <a:gd name="connsiteY5" fmla="*/ 28971 h 777756"/>
                  <a:gd name="connsiteX6" fmla="*/ 378370 w 856121"/>
                  <a:gd name="connsiteY6" fmla="*/ 4358 h 777756"/>
                  <a:gd name="connsiteX7" fmla="*/ 346517 w 856121"/>
                  <a:gd name="connsiteY7" fmla="*/ 57416 h 777756"/>
                  <a:gd name="connsiteX8" fmla="*/ 333565 w 856121"/>
                  <a:gd name="connsiteY8" fmla="*/ 121424 h 777756"/>
                  <a:gd name="connsiteX9" fmla="*/ 275652 w 856121"/>
                  <a:gd name="connsiteY9" fmla="*/ 132092 h 777756"/>
                  <a:gd name="connsiteX10" fmla="*/ 190690 w 856121"/>
                  <a:gd name="connsiteY10" fmla="*/ 244487 h 777756"/>
                  <a:gd name="connsiteX11" fmla="*/ 6817 w 856121"/>
                  <a:gd name="connsiteY11" fmla="*/ 489341 h 777756"/>
                  <a:gd name="connsiteX12" fmla="*/ 76922 w 856121"/>
                  <a:gd name="connsiteY12" fmla="*/ 700666 h 777756"/>
                  <a:gd name="connsiteX13" fmla="*/ 228332 w 856121"/>
                  <a:gd name="connsiteY13" fmla="*/ 772805 h 777756"/>
                  <a:gd name="connsiteX14" fmla="*/ 429347 w 856121"/>
                  <a:gd name="connsiteY14" fmla="*/ 719373 h 777756"/>
                  <a:gd name="connsiteX15" fmla="*/ 533512 w 856121"/>
                  <a:gd name="connsiteY15" fmla="*/ 696750 h 777756"/>
                  <a:gd name="connsiteX16" fmla="*/ 765769 w 856121"/>
                  <a:gd name="connsiteY16" fmla="*/ 724037 h 777756"/>
                  <a:gd name="connsiteX17" fmla="*/ 855078 w 856121"/>
                  <a:gd name="connsiteY17" fmla="*/ 541926 h 777756"/>
                  <a:gd name="connsiteX18" fmla="*/ 667167 w 856121"/>
                  <a:gd name="connsiteY18" fmla="*/ 303778 h 777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56121" h="777756">
                    <a:moveTo>
                      <a:pt x="667167" y="303778"/>
                    </a:moveTo>
                    <a:cubicBezTo>
                      <a:pt x="656958" y="300129"/>
                      <a:pt x="647127" y="295922"/>
                      <a:pt x="638134" y="289735"/>
                    </a:cubicBezTo>
                    <a:cubicBezTo>
                      <a:pt x="612305" y="270471"/>
                      <a:pt x="603923" y="227251"/>
                      <a:pt x="587994" y="199788"/>
                    </a:cubicBezTo>
                    <a:cubicBezTo>
                      <a:pt x="572602" y="172509"/>
                      <a:pt x="545932" y="156110"/>
                      <a:pt x="536180" y="126636"/>
                    </a:cubicBezTo>
                    <a:cubicBezTo>
                      <a:pt x="531607" y="112951"/>
                      <a:pt x="533438" y="101170"/>
                      <a:pt x="529933" y="87089"/>
                    </a:cubicBezTo>
                    <a:cubicBezTo>
                      <a:pt x="525207" y="68008"/>
                      <a:pt x="523608" y="45880"/>
                      <a:pt x="512788" y="28971"/>
                    </a:cubicBezTo>
                    <a:cubicBezTo>
                      <a:pt x="488328" y="-6447"/>
                      <a:pt x="416544" y="-1860"/>
                      <a:pt x="378370" y="4358"/>
                    </a:cubicBezTo>
                    <a:cubicBezTo>
                      <a:pt x="352842" y="8877"/>
                      <a:pt x="352310" y="36286"/>
                      <a:pt x="346517" y="57416"/>
                    </a:cubicBezTo>
                    <a:cubicBezTo>
                      <a:pt x="341948" y="74957"/>
                      <a:pt x="349947" y="98183"/>
                      <a:pt x="333565" y="121424"/>
                    </a:cubicBezTo>
                    <a:cubicBezTo>
                      <a:pt x="327162" y="125478"/>
                      <a:pt x="282740" y="129189"/>
                      <a:pt x="275652" y="132092"/>
                    </a:cubicBezTo>
                    <a:cubicBezTo>
                      <a:pt x="201662" y="154785"/>
                      <a:pt x="218960" y="179504"/>
                      <a:pt x="190690" y="244487"/>
                    </a:cubicBezTo>
                    <a:cubicBezTo>
                      <a:pt x="142987" y="338937"/>
                      <a:pt x="26402" y="377563"/>
                      <a:pt x="6817" y="489341"/>
                    </a:cubicBezTo>
                    <a:cubicBezTo>
                      <a:pt x="-5756" y="563140"/>
                      <a:pt x="39964" y="639318"/>
                      <a:pt x="76922" y="700666"/>
                    </a:cubicBezTo>
                    <a:cubicBezTo>
                      <a:pt x="111365" y="767676"/>
                      <a:pt x="151749" y="788631"/>
                      <a:pt x="228332" y="772805"/>
                    </a:cubicBezTo>
                    <a:cubicBezTo>
                      <a:pt x="300112" y="756704"/>
                      <a:pt x="358788" y="740191"/>
                      <a:pt x="429347" y="719373"/>
                    </a:cubicBezTo>
                    <a:cubicBezTo>
                      <a:pt x="463485" y="710976"/>
                      <a:pt x="497622" y="689130"/>
                      <a:pt x="533512" y="696750"/>
                    </a:cubicBezTo>
                    <a:cubicBezTo>
                      <a:pt x="607654" y="713544"/>
                      <a:pt x="689800" y="726026"/>
                      <a:pt x="765769" y="724037"/>
                    </a:cubicBezTo>
                    <a:cubicBezTo>
                      <a:pt x="872297" y="728342"/>
                      <a:pt x="866050" y="621098"/>
                      <a:pt x="855078" y="541926"/>
                    </a:cubicBezTo>
                    <a:cubicBezTo>
                      <a:pt x="847379" y="418703"/>
                      <a:pt x="785277" y="339585"/>
                      <a:pt x="667167" y="303778"/>
                    </a:cubicBezTo>
                    <a:close/>
                  </a:path>
                </a:pathLst>
              </a:custGeom>
              <a:solidFill>
                <a:srgbClr val="FFFFFF"/>
              </a:solidFill>
              <a:ln w="7591" cap="flat">
                <a:noFill/>
                <a:prstDash val="solid"/>
                <a:miter/>
              </a:ln>
            </xdr:spPr>
            <xdr:txBody>
              <a:bodyPr rtlCol="0" anchor="ctr"/>
              <a:lstStyle/>
              <a:p>
                <a:endParaRPr lang="en-IN"/>
              </a:p>
            </xdr:txBody>
          </xdr:sp>
          <xdr:sp macro="" textlink="">
            <xdr:nvSpPr>
              <xdr:cNvPr id="105" name="Freeform: Shape 104">
                <a:extLst>
                  <a:ext uri="{FF2B5EF4-FFF2-40B4-BE49-F238E27FC236}">
                    <a16:creationId xmlns:a16="http://schemas.microsoft.com/office/drawing/2014/main" id="{8FB71779-0AA6-162E-5500-E8B4BE5FCCAC}"/>
                  </a:ext>
                </a:extLst>
              </xdr:cNvPr>
              <xdr:cNvSpPr/>
            </xdr:nvSpPr>
            <xdr:spPr>
              <a:xfrm>
                <a:off x="2271007" y="2116009"/>
                <a:ext cx="940210" cy="866321"/>
              </a:xfrm>
              <a:custGeom>
                <a:avLst/>
                <a:gdLst>
                  <a:gd name="connsiteX0" fmla="*/ 464159 w 940210"/>
                  <a:gd name="connsiteY0" fmla="*/ 866389 h 866321"/>
                  <a:gd name="connsiteX1" fmla="*/ 123391 w 940210"/>
                  <a:gd name="connsiteY1" fmla="*/ 839986 h 866321"/>
                  <a:gd name="connsiteX2" fmla="*/ 90094 w 940210"/>
                  <a:gd name="connsiteY2" fmla="*/ 827916 h 866321"/>
                  <a:gd name="connsiteX3" fmla="*/ 86891 w 940210"/>
                  <a:gd name="connsiteY3" fmla="*/ 758261 h 866321"/>
                  <a:gd name="connsiteX4" fmla="*/ 86359 w 940210"/>
                  <a:gd name="connsiteY4" fmla="*/ 584091 h 866321"/>
                  <a:gd name="connsiteX5" fmla="*/ 64262 w 940210"/>
                  <a:gd name="connsiteY5" fmla="*/ 534271 h 866321"/>
                  <a:gd name="connsiteX6" fmla="*/ 7722 w 940210"/>
                  <a:gd name="connsiteY6" fmla="*/ 506260 h 866321"/>
                  <a:gd name="connsiteX7" fmla="*/ 18311 w 940210"/>
                  <a:gd name="connsiteY7" fmla="*/ 389636 h 866321"/>
                  <a:gd name="connsiteX8" fmla="*/ 149224 w 940210"/>
                  <a:gd name="connsiteY8" fmla="*/ 133253 h 866321"/>
                  <a:gd name="connsiteX9" fmla="*/ 320521 w 940210"/>
                  <a:gd name="connsiteY9" fmla="*/ 76888 h 866321"/>
                  <a:gd name="connsiteX10" fmla="*/ 338277 w 940210"/>
                  <a:gd name="connsiteY10" fmla="*/ 78755 h 866321"/>
                  <a:gd name="connsiteX11" fmla="*/ 384834 w 940210"/>
                  <a:gd name="connsiteY11" fmla="*/ 73406 h 866321"/>
                  <a:gd name="connsiteX12" fmla="*/ 407236 w 940210"/>
                  <a:gd name="connsiteY12" fmla="*/ 14770 h 866321"/>
                  <a:gd name="connsiteX13" fmla="*/ 423012 w 940210"/>
                  <a:gd name="connsiteY13" fmla="*/ 2220 h 866321"/>
                  <a:gd name="connsiteX14" fmla="*/ 423317 w 940210"/>
                  <a:gd name="connsiteY14" fmla="*/ 26429 h 866321"/>
                  <a:gd name="connsiteX15" fmla="*/ 389328 w 940210"/>
                  <a:gd name="connsiteY15" fmla="*/ 92349 h 866321"/>
                  <a:gd name="connsiteX16" fmla="*/ 345897 w 940210"/>
                  <a:gd name="connsiteY16" fmla="*/ 98758 h 866321"/>
                  <a:gd name="connsiteX17" fmla="*/ 335988 w 940210"/>
                  <a:gd name="connsiteY17" fmla="*/ 105982 h 866321"/>
                  <a:gd name="connsiteX18" fmla="*/ 561541 w 940210"/>
                  <a:gd name="connsiteY18" fmla="*/ 198031 h 866321"/>
                  <a:gd name="connsiteX19" fmla="*/ 604671 w 940210"/>
                  <a:gd name="connsiteY19" fmla="*/ 115194 h 866321"/>
                  <a:gd name="connsiteX20" fmla="*/ 588669 w 940210"/>
                  <a:gd name="connsiteY20" fmla="*/ 52207 h 866321"/>
                  <a:gd name="connsiteX21" fmla="*/ 599872 w 940210"/>
                  <a:gd name="connsiteY21" fmla="*/ 45357 h 866321"/>
                  <a:gd name="connsiteX22" fmla="*/ 605966 w 940210"/>
                  <a:gd name="connsiteY22" fmla="*/ 68979 h 866321"/>
                  <a:gd name="connsiteX23" fmla="*/ 622732 w 940210"/>
                  <a:gd name="connsiteY23" fmla="*/ 95146 h 866321"/>
                  <a:gd name="connsiteX24" fmla="*/ 637209 w 940210"/>
                  <a:gd name="connsiteY24" fmla="*/ 100884 h 866321"/>
                  <a:gd name="connsiteX25" fmla="*/ 858342 w 940210"/>
                  <a:gd name="connsiteY25" fmla="*/ 311653 h 866321"/>
                  <a:gd name="connsiteX26" fmla="*/ 935379 w 940210"/>
                  <a:gd name="connsiteY26" fmla="*/ 428239 h 866321"/>
                  <a:gd name="connsiteX27" fmla="*/ 927759 w 940210"/>
                  <a:gd name="connsiteY27" fmla="*/ 469814 h 866321"/>
                  <a:gd name="connsiteX28" fmla="*/ 940026 w 940210"/>
                  <a:gd name="connsiteY28" fmla="*/ 617596 h 866321"/>
                  <a:gd name="connsiteX29" fmla="*/ 803859 w 940210"/>
                  <a:gd name="connsiteY29" fmla="*/ 694672 h 866321"/>
                  <a:gd name="connsiteX30" fmla="*/ 812011 w 940210"/>
                  <a:gd name="connsiteY30" fmla="*/ 791347 h 866321"/>
                  <a:gd name="connsiteX31" fmla="*/ 813384 w 940210"/>
                  <a:gd name="connsiteY31" fmla="*/ 845175 h 866321"/>
                  <a:gd name="connsiteX32" fmla="*/ 464159 w 940210"/>
                  <a:gd name="connsiteY32" fmla="*/ 866351 h 866321"/>
                  <a:gd name="connsiteX33" fmla="*/ 464159 w 940210"/>
                  <a:gd name="connsiteY33" fmla="*/ 866351 h 866321"/>
                  <a:gd name="connsiteX34" fmla="*/ 464159 w 940210"/>
                  <a:gd name="connsiteY34" fmla="*/ 866389 h 866321"/>
                  <a:gd name="connsiteX35" fmla="*/ 230834 w 940210"/>
                  <a:gd name="connsiteY35" fmla="*/ 463527 h 866321"/>
                  <a:gd name="connsiteX36" fmla="*/ 86284 w 940210"/>
                  <a:gd name="connsiteY36" fmla="*/ 490190 h 866321"/>
                  <a:gd name="connsiteX37" fmla="*/ 256056 w 940210"/>
                  <a:gd name="connsiteY37" fmla="*/ 706796 h 866321"/>
                  <a:gd name="connsiteX38" fmla="*/ 546379 w 940210"/>
                  <a:gd name="connsiteY38" fmla="*/ 614632 h 866321"/>
                  <a:gd name="connsiteX39" fmla="*/ 546532 w 940210"/>
                  <a:gd name="connsiteY39" fmla="*/ 613291 h 866321"/>
                  <a:gd name="connsiteX40" fmla="*/ 361899 w 940210"/>
                  <a:gd name="connsiteY40" fmla="*/ 539872 h 866321"/>
                  <a:gd name="connsiteX41" fmla="*/ 279906 w 940210"/>
                  <a:gd name="connsiteY41" fmla="*/ 468015 h 866321"/>
                  <a:gd name="connsiteX42" fmla="*/ 230834 w 940210"/>
                  <a:gd name="connsiteY42" fmla="*/ 463527 h 866321"/>
                  <a:gd name="connsiteX43" fmla="*/ 355269 w 940210"/>
                  <a:gd name="connsiteY43" fmla="*/ 510946 h 866321"/>
                  <a:gd name="connsiteX44" fmla="*/ 355269 w 940210"/>
                  <a:gd name="connsiteY44" fmla="*/ 510946 h 866321"/>
                  <a:gd name="connsiteX45" fmla="*/ 534492 w 940210"/>
                  <a:gd name="connsiteY45" fmla="*/ 571053 h 866321"/>
                  <a:gd name="connsiteX46" fmla="*/ 534492 w 940210"/>
                  <a:gd name="connsiteY46" fmla="*/ 571053 h 866321"/>
                  <a:gd name="connsiteX47" fmla="*/ 869161 w 940210"/>
                  <a:gd name="connsiteY47" fmla="*/ 660283 h 866321"/>
                  <a:gd name="connsiteX48" fmla="*/ 908177 w 940210"/>
                  <a:gd name="connsiteY48" fmla="*/ 511800 h 866321"/>
                  <a:gd name="connsiteX49" fmla="*/ 885774 w 940210"/>
                  <a:gd name="connsiteY49" fmla="*/ 455930 h 866321"/>
                  <a:gd name="connsiteX50" fmla="*/ 824889 w 940210"/>
                  <a:gd name="connsiteY50" fmla="*/ 465493 h 866321"/>
                  <a:gd name="connsiteX51" fmla="*/ 825119 w 940210"/>
                  <a:gd name="connsiteY51" fmla="*/ 467017 h 866321"/>
                  <a:gd name="connsiteX52" fmla="*/ 864741 w 940210"/>
                  <a:gd name="connsiteY52" fmla="*/ 492255 h 866321"/>
                  <a:gd name="connsiteX53" fmla="*/ 834492 w 940210"/>
                  <a:gd name="connsiteY53" fmla="*/ 495234 h 866321"/>
                  <a:gd name="connsiteX54" fmla="*/ 700074 w 940210"/>
                  <a:gd name="connsiteY54" fmla="*/ 481076 h 866321"/>
                  <a:gd name="connsiteX55" fmla="*/ 297587 w 940210"/>
                  <a:gd name="connsiteY55" fmla="*/ 460662 h 866321"/>
                  <a:gd name="connsiteX56" fmla="*/ 314732 w 940210"/>
                  <a:gd name="connsiteY56" fmla="*/ 501437 h 866321"/>
                  <a:gd name="connsiteX57" fmla="*/ 321816 w 940210"/>
                  <a:gd name="connsiteY57" fmla="*/ 511625 h 866321"/>
                  <a:gd name="connsiteX58" fmla="*/ 355269 w 940210"/>
                  <a:gd name="connsiteY58" fmla="*/ 510946 h 866321"/>
                  <a:gd name="connsiteX59" fmla="*/ 355269 w 940210"/>
                  <a:gd name="connsiteY59" fmla="*/ 510946 h 866321"/>
                  <a:gd name="connsiteX60" fmla="*/ 727202 w 940210"/>
                  <a:gd name="connsiteY60" fmla="*/ 434053 h 866321"/>
                  <a:gd name="connsiteX61" fmla="*/ 687881 w 940210"/>
                  <a:gd name="connsiteY61" fmla="*/ 451503 h 866321"/>
                  <a:gd name="connsiteX62" fmla="*/ 688186 w 940210"/>
                  <a:gd name="connsiteY62" fmla="*/ 452912 h 866321"/>
                  <a:gd name="connsiteX63" fmla="*/ 759434 w 940210"/>
                  <a:gd name="connsiteY63" fmla="*/ 461485 h 866321"/>
                  <a:gd name="connsiteX64" fmla="*/ 760119 w 940210"/>
                  <a:gd name="connsiteY64" fmla="*/ 460266 h 866321"/>
                  <a:gd name="connsiteX65" fmla="*/ 727202 w 940210"/>
                  <a:gd name="connsiteY65" fmla="*/ 434053 h 866321"/>
                  <a:gd name="connsiteX66" fmla="*/ 727202 w 940210"/>
                  <a:gd name="connsiteY66" fmla="*/ 434053 h 866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Lst>
                <a:rect l="l" t="t" r="r" b="b"/>
                <a:pathLst>
                  <a:path w="940210" h="866321">
                    <a:moveTo>
                      <a:pt x="464159" y="866389"/>
                    </a:moveTo>
                    <a:cubicBezTo>
                      <a:pt x="348639" y="866153"/>
                      <a:pt x="222909" y="860895"/>
                      <a:pt x="123391" y="839986"/>
                    </a:cubicBezTo>
                    <a:cubicBezTo>
                      <a:pt x="112344" y="853161"/>
                      <a:pt x="90094" y="845228"/>
                      <a:pt x="90094" y="827916"/>
                    </a:cubicBezTo>
                    <a:cubicBezTo>
                      <a:pt x="88416" y="805353"/>
                      <a:pt x="88643" y="796232"/>
                      <a:pt x="86891" y="758261"/>
                    </a:cubicBezTo>
                    <a:cubicBezTo>
                      <a:pt x="86284" y="690001"/>
                      <a:pt x="76071" y="646240"/>
                      <a:pt x="86359" y="584091"/>
                    </a:cubicBezTo>
                    <a:cubicBezTo>
                      <a:pt x="80417" y="566885"/>
                      <a:pt x="73024" y="550220"/>
                      <a:pt x="64262" y="534271"/>
                    </a:cubicBezTo>
                    <a:cubicBezTo>
                      <a:pt x="45133" y="527695"/>
                      <a:pt x="20141" y="523207"/>
                      <a:pt x="7722" y="506260"/>
                    </a:cubicBezTo>
                    <a:cubicBezTo>
                      <a:pt x="-1956" y="469395"/>
                      <a:pt x="14274" y="426997"/>
                      <a:pt x="18311" y="389636"/>
                    </a:cubicBezTo>
                    <a:cubicBezTo>
                      <a:pt x="34771" y="298219"/>
                      <a:pt x="65404" y="183858"/>
                      <a:pt x="149224" y="133253"/>
                    </a:cubicBezTo>
                    <a:cubicBezTo>
                      <a:pt x="197917" y="101562"/>
                      <a:pt x="261619" y="82946"/>
                      <a:pt x="320521" y="76888"/>
                    </a:cubicBezTo>
                    <a:cubicBezTo>
                      <a:pt x="326694" y="76721"/>
                      <a:pt x="332104" y="81079"/>
                      <a:pt x="338277" y="78755"/>
                    </a:cubicBezTo>
                    <a:cubicBezTo>
                      <a:pt x="353669" y="75677"/>
                      <a:pt x="369899" y="78062"/>
                      <a:pt x="384834" y="73406"/>
                    </a:cubicBezTo>
                    <a:cubicBezTo>
                      <a:pt x="397789" y="67203"/>
                      <a:pt x="402894" y="30818"/>
                      <a:pt x="407236" y="14770"/>
                    </a:cubicBezTo>
                    <a:cubicBezTo>
                      <a:pt x="408609" y="7257"/>
                      <a:pt x="414629" y="-4889"/>
                      <a:pt x="423012" y="2220"/>
                    </a:cubicBezTo>
                    <a:cubicBezTo>
                      <a:pt x="428038" y="8621"/>
                      <a:pt x="423849" y="18931"/>
                      <a:pt x="423317" y="26429"/>
                    </a:cubicBezTo>
                    <a:cubicBezTo>
                      <a:pt x="423012" y="42476"/>
                      <a:pt x="412572" y="85110"/>
                      <a:pt x="389328" y="92349"/>
                    </a:cubicBezTo>
                    <a:cubicBezTo>
                      <a:pt x="376987" y="97424"/>
                      <a:pt x="353974" y="96243"/>
                      <a:pt x="345897" y="98758"/>
                    </a:cubicBezTo>
                    <a:cubicBezTo>
                      <a:pt x="338961" y="100480"/>
                      <a:pt x="335304" y="100526"/>
                      <a:pt x="335988" y="105982"/>
                    </a:cubicBezTo>
                    <a:cubicBezTo>
                      <a:pt x="375766" y="180200"/>
                      <a:pt x="480846" y="239606"/>
                      <a:pt x="561541" y="198031"/>
                    </a:cubicBezTo>
                    <a:cubicBezTo>
                      <a:pt x="587679" y="180680"/>
                      <a:pt x="595984" y="143868"/>
                      <a:pt x="604671" y="115194"/>
                    </a:cubicBezTo>
                    <a:cubicBezTo>
                      <a:pt x="589431" y="96197"/>
                      <a:pt x="583032" y="70884"/>
                      <a:pt x="588669" y="52207"/>
                    </a:cubicBezTo>
                    <a:cubicBezTo>
                      <a:pt x="590879" y="44884"/>
                      <a:pt x="594689" y="42194"/>
                      <a:pt x="599872" y="45357"/>
                    </a:cubicBezTo>
                    <a:cubicBezTo>
                      <a:pt x="605051" y="48740"/>
                      <a:pt x="604444" y="61824"/>
                      <a:pt x="605966" y="68979"/>
                    </a:cubicBezTo>
                    <a:cubicBezTo>
                      <a:pt x="608708" y="80134"/>
                      <a:pt x="615417" y="86810"/>
                      <a:pt x="622732" y="95146"/>
                    </a:cubicBezTo>
                    <a:cubicBezTo>
                      <a:pt x="628142" y="94734"/>
                      <a:pt x="633552" y="96906"/>
                      <a:pt x="637209" y="100884"/>
                    </a:cubicBezTo>
                    <a:cubicBezTo>
                      <a:pt x="754482" y="119995"/>
                      <a:pt x="797992" y="223581"/>
                      <a:pt x="858342" y="311653"/>
                    </a:cubicBezTo>
                    <a:cubicBezTo>
                      <a:pt x="883639" y="350088"/>
                      <a:pt x="909393" y="389743"/>
                      <a:pt x="935379" y="428239"/>
                    </a:cubicBezTo>
                    <a:cubicBezTo>
                      <a:pt x="946277" y="440637"/>
                      <a:pt x="938273" y="459786"/>
                      <a:pt x="927759" y="469814"/>
                    </a:cubicBezTo>
                    <a:cubicBezTo>
                      <a:pt x="946198" y="508211"/>
                      <a:pt x="948866" y="575038"/>
                      <a:pt x="940026" y="617596"/>
                    </a:cubicBezTo>
                    <a:cubicBezTo>
                      <a:pt x="930884" y="682854"/>
                      <a:pt x="862836" y="703359"/>
                      <a:pt x="803859" y="694672"/>
                    </a:cubicBezTo>
                    <a:cubicBezTo>
                      <a:pt x="808581" y="713989"/>
                      <a:pt x="808127" y="775787"/>
                      <a:pt x="812011" y="791347"/>
                    </a:cubicBezTo>
                    <a:cubicBezTo>
                      <a:pt x="813764" y="813796"/>
                      <a:pt x="834034" y="824448"/>
                      <a:pt x="813384" y="845175"/>
                    </a:cubicBezTo>
                    <a:cubicBezTo>
                      <a:pt x="702437" y="862411"/>
                      <a:pt x="579828" y="865406"/>
                      <a:pt x="464159" y="866351"/>
                    </a:cubicBezTo>
                    <a:lnTo>
                      <a:pt x="464159" y="866351"/>
                    </a:lnTo>
                    <a:lnTo>
                      <a:pt x="464159" y="866389"/>
                    </a:lnTo>
                    <a:close/>
                    <a:moveTo>
                      <a:pt x="230834" y="463527"/>
                    </a:moveTo>
                    <a:cubicBezTo>
                      <a:pt x="182982" y="462994"/>
                      <a:pt x="128116" y="477205"/>
                      <a:pt x="86284" y="490190"/>
                    </a:cubicBezTo>
                    <a:cubicBezTo>
                      <a:pt x="106246" y="564873"/>
                      <a:pt x="173989" y="703984"/>
                      <a:pt x="256056" y="706796"/>
                    </a:cubicBezTo>
                    <a:cubicBezTo>
                      <a:pt x="357401" y="692859"/>
                      <a:pt x="451434" y="655185"/>
                      <a:pt x="546379" y="614632"/>
                    </a:cubicBezTo>
                    <a:cubicBezTo>
                      <a:pt x="546911" y="614396"/>
                      <a:pt x="546989" y="613618"/>
                      <a:pt x="546532" y="613291"/>
                    </a:cubicBezTo>
                    <a:cubicBezTo>
                      <a:pt x="490066" y="576402"/>
                      <a:pt x="431316" y="539567"/>
                      <a:pt x="361899" y="539872"/>
                    </a:cubicBezTo>
                    <a:cubicBezTo>
                      <a:pt x="292326" y="543613"/>
                      <a:pt x="297509" y="526987"/>
                      <a:pt x="279906" y="468015"/>
                    </a:cubicBezTo>
                    <a:cubicBezTo>
                      <a:pt x="263751" y="464716"/>
                      <a:pt x="247521" y="463596"/>
                      <a:pt x="230834" y="463527"/>
                    </a:cubicBezTo>
                    <a:close/>
                    <a:moveTo>
                      <a:pt x="355269" y="510946"/>
                    </a:moveTo>
                    <a:lnTo>
                      <a:pt x="355269" y="510946"/>
                    </a:lnTo>
                    <a:cubicBezTo>
                      <a:pt x="420039" y="509941"/>
                      <a:pt x="481989" y="534378"/>
                      <a:pt x="534492" y="571053"/>
                    </a:cubicBezTo>
                    <a:lnTo>
                      <a:pt x="534492" y="571053"/>
                    </a:lnTo>
                    <a:cubicBezTo>
                      <a:pt x="618386" y="628561"/>
                      <a:pt x="767512" y="680438"/>
                      <a:pt x="869161" y="660283"/>
                    </a:cubicBezTo>
                    <a:cubicBezTo>
                      <a:pt x="926464" y="641949"/>
                      <a:pt x="915186" y="558709"/>
                      <a:pt x="908177" y="511800"/>
                    </a:cubicBezTo>
                    <a:cubicBezTo>
                      <a:pt x="904824" y="491645"/>
                      <a:pt x="892021" y="474744"/>
                      <a:pt x="885774" y="455930"/>
                    </a:cubicBezTo>
                    <a:cubicBezTo>
                      <a:pt x="865046" y="454802"/>
                      <a:pt x="844322" y="458528"/>
                      <a:pt x="824889" y="465493"/>
                    </a:cubicBezTo>
                    <a:cubicBezTo>
                      <a:pt x="824126" y="465775"/>
                      <a:pt x="824278" y="466956"/>
                      <a:pt x="825119" y="467017"/>
                    </a:cubicBezTo>
                    <a:cubicBezTo>
                      <a:pt x="843559" y="468297"/>
                      <a:pt x="881659" y="466903"/>
                      <a:pt x="864741" y="492255"/>
                    </a:cubicBezTo>
                    <a:cubicBezTo>
                      <a:pt x="856437" y="499379"/>
                      <a:pt x="844322" y="495897"/>
                      <a:pt x="834492" y="495234"/>
                    </a:cubicBezTo>
                    <a:cubicBezTo>
                      <a:pt x="780158" y="490601"/>
                      <a:pt x="738706" y="486235"/>
                      <a:pt x="700074" y="481076"/>
                    </a:cubicBezTo>
                    <a:cubicBezTo>
                      <a:pt x="565656" y="466446"/>
                      <a:pt x="430174" y="414675"/>
                      <a:pt x="297587" y="460662"/>
                    </a:cubicBezTo>
                    <a:cubicBezTo>
                      <a:pt x="303224" y="474332"/>
                      <a:pt x="308864" y="487774"/>
                      <a:pt x="314732" y="501437"/>
                    </a:cubicBezTo>
                    <a:cubicBezTo>
                      <a:pt x="316254" y="505330"/>
                      <a:pt x="318159" y="510177"/>
                      <a:pt x="321816" y="511625"/>
                    </a:cubicBezTo>
                    <a:cubicBezTo>
                      <a:pt x="332788" y="513865"/>
                      <a:pt x="344066" y="509971"/>
                      <a:pt x="355269" y="510946"/>
                    </a:cubicBezTo>
                    <a:lnTo>
                      <a:pt x="355269" y="510946"/>
                    </a:lnTo>
                    <a:close/>
                    <a:moveTo>
                      <a:pt x="727202" y="434053"/>
                    </a:moveTo>
                    <a:cubicBezTo>
                      <a:pt x="712189" y="435021"/>
                      <a:pt x="700606" y="443989"/>
                      <a:pt x="687881" y="451503"/>
                    </a:cubicBezTo>
                    <a:cubicBezTo>
                      <a:pt x="687271" y="451869"/>
                      <a:pt x="687424" y="452813"/>
                      <a:pt x="688186" y="452912"/>
                    </a:cubicBezTo>
                    <a:cubicBezTo>
                      <a:pt x="711578" y="456098"/>
                      <a:pt x="735506" y="458978"/>
                      <a:pt x="759434" y="461485"/>
                    </a:cubicBezTo>
                    <a:cubicBezTo>
                      <a:pt x="760044" y="461554"/>
                      <a:pt x="760502" y="460799"/>
                      <a:pt x="760119" y="460266"/>
                    </a:cubicBezTo>
                    <a:cubicBezTo>
                      <a:pt x="750519" y="446969"/>
                      <a:pt x="742363" y="435226"/>
                      <a:pt x="727202" y="434053"/>
                    </a:cubicBezTo>
                    <a:lnTo>
                      <a:pt x="727202" y="434053"/>
                    </a:lnTo>
                    <a:close/>
                  </a:path>
                </a:pathLst>
              </a:custGeom>
              <a:solidFill>
                <a:srgbClr val="000000"/>
              </a:solidFill>
              <a:ln w="7591" cap="flat">
                <a:noFill/>
                <a:prstDash val="solid"/>
                <a:miter/>
              </a:ln>
            </xdr:spPr>
            <xdr:txBody>
              <a:bodyPr rtlCol="0" anchor="ctr"/>
              <a:lstStyle/>
              <a:p>
                <a:endParaRPr lang="en-IN"/>
              </a:p>
            </xdr:txBody>
          </xdr:sp>
        </xdr:grpSp>
        <xdr:grpSp>
          <xdr:nvGrpSpPr>
            <xdr:cNvPr id="106" name="Graphic 99" descr="Man wearing a hat">
              <a:extLst>
                <a:ext uri="{FF2B5EF4-FFF2-40B4-BE49-F238E27FC236}">
                  <a16:creationId xmlns:a16="http://schemas.microsoft.com/office/drawing/2014/main" id="{503D2E42-C470-93F1-98B7-C34E3108548C}"/>
                </a:ext>
              </a:extLst>
            </xdr:cNvPr>
            <xdr:cNvGrpSpPr/>
          </xdr:nvGrpSpPr>
          <xdr:grpSpPr>
            <a:xfrm>
              <a:off x="2305950" y="1428557"/>
              <a:ext cx="830735" cy="709442"/>
              <a:chOff x="2305950" y="1428557"/>
              <a:chExt cx="830735" cy="709442"/>
            </a:xfrm>
          </xdr:grpSpPr>
          <xdr:sp macro="" textlink="">
            <xdr:nvSpPr>
              <xdr:cNvPr id="107" name="Freeform: Shape 106">
                <a:extLst>
                  <a:ext uri="{FF2B5EF4-FFF2-40B4-BE49-F238E27FC236}">
                    <a16:creationId xmlns:a16="http://schemas.microsoft.com/office/drawing/2014/main" id="{3D09664C-67B5-FE18-1CB7-B3A596F56067}"/>
                  </a:ext>
                </a:extLst>
              </xdr:cNvPr>
              <xdr:cNvSpPr/>
            </xdr:nvSpPr>
            <xdr:spPr>
              <a:xfrm>
                <a:off x="2461154" y="1607333"/>
                <a:ext cx="530913" cy="522801"/>
              </a:xfrm>
              <a:custGeom>
                <a:avLst/>
                <a:gdLst>
                  <a:gd name="connsiteX0" fmla="*/ 532565 w 530913"/>
                  <a:gd name="connsiteY0" fmla="*/ 202150 h 522801"/>
                  <a:gd name="connsiteX1" fmla="*/ 526659 w 530913"/>
                  <a:gd name="connsiteY1" fmla="*/ 105853 h 522801"/>
                  <a:gd name="connsiteX2" fmla="*/ 487226 w 530913"/>
                  <a:gd name="connsiteY2" fmla="*/ 24319 h 522801"/>
                  <a:gd name="connsiteX3" fmla="*/ 202143 w 530913"/>
                  <a:gd name="connsiteY3" fmla="*/ 37558 h 522801"/>
                  <a:gd name="connsiteX4" fmla="*/ 1832 w 530913"/>
                  <a:gd name="connsiteY4" fmla="*/ 195864 h 522801"/>
                  <a:gd name="connsiteX5" fmla="*/ 7261 w 530913"/>
                  <a:gd name="connsiteY5" fmla="*/ 248061 h 522801"/>
                  <a:gd name="connsiteX6" fmla="*/ 6881 w 530913"/>
                  <a:gd name="connsiteY6" fmla="*/ 289019 h 522801"/>
                  <a:gd name="connsiteX7" fmla="*/ 57648 w 530913"/>
                  <a:gd name="connsiteY7" fmla="*/ 369314 h 522801"/>
                  <a:gd name="connsiteX8" fmla="*/ 101177 w 530913"/>
                  <a:gd name="connsiteY8" fmla="*/ 379506 h 522801"/>
                  <a:gd name="connsiteX9" fmla="*/ 136896 w 530913"/>
                  <a:gd name="connsiteY9" fmla="*/ 415700 h 522801"/>
                  <a:gd name="connsiteX10" fmla="*/ 203666 w 530913"/>
                  <a:gd name="connsiteY10" fmla="*/ 478852 h 522801"/>
                  <a:gd name="connsiteX11" fmla="*/ 389308 w 530913"/>
                  <a:gd name="connsiteY11" fmla="*/ 521047 h 522801"/>
                  <a:gd name="connsiteX12" fmla="*/ 471700 w 530913"/>
                  <a:gd name="connsiteY12" fmla="*/ 468087 h 522801"/>
                  <a:gd name="connsiteX13" fmla="*/ 512658 w 530913"/>
                  <a:gd name="connsiteY13" fmla="*/ 388078 h 522801"/>
                  <a:gd name="connsiteX14" fmla="*/ 528659 w 530913"/>
                  <a:gd name="connsiteY14" fmla="*/ 296258 h 522801"/>
                  <a:gd name="connsiteX15" fmla="*/ 532565 w 530913"/>
                  <a:gd name="connsiteY15" fmla="*/ 202150 h 522801"/>
                  <a:gd name="connsiteX16" fmla="*/ 532565 w 530913"/>
                  <a:gd name="connsiteY16" fmla="*/ 202150 h 5228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530913" h="522801">
                    <a:moveTo>
                      <a:pt x="532565" y="202150"/>
                    </a:moveTo>
                    <a:cubicBezTo>
                      <a:pt x="531994" y="170147"/>
                      <a:pt x="531422" y="137570"/>
                      <a:pt x="526659" y="105853"/>
                    </a:cubicBezTo>
                    <a:cubicBezTo>
                      <a:pt x="521992" y="74802"/>
                      <a:pt x="509229" y="46797"/>
                      <a:pt x="487226" y="24319"/>
                    </a:cubicBezTo>
                    <a:cubicBezTo>
                      <a:pt x="461984" y="-1398"/>
                      <a:pt x="325301" y="-11781"/>
                      <a:pt x="202143" y="37558"/>
                    </a:cubicBezTo>
                    <a:cubicBezTo>
                      <a:pt x="96891" y="79660"/>
                      <a:pt x="689" y="179291"/>
                      <a:pt x="1832" y="195864"/>
                    </a:cubicBezTo>
                    <a:cubicBezTo>
                      <a:pt x="2975" y="213293"/>
                      <a:pt x="4880" y="230725"/>
                      <a:pt x="7261" y="248061"/>
                    </a:cubicBezTo>
                    <a:cubicBezTo>
                      <a:pt x="8499" y="256633"/>
                      <a:pt x="6785" y="278827"/>
                      <a:pt x="6881" y="289019"/>
                    </a:cubicBezTo>
                    <a:cubicBezTo>
                      <a:pt x="4023" y="346169"/>
                      <a:pt x="32693" y="359408"/>
                      <a:pt x="57648" y="369314"/>
                    </a:cubicBezTo>
                    <a:cubicBezTo>
                      <a:pt x="72127" y="375123"/>
                      <a:pt x="86890" y="373028"/>
                      <a:pt x="101177" y="379506"/>
                    </a:cubicBezTo>
                    <a:cubicBezTo>
                      <a:pt x="116132" y="386269"/>
                      <a:pt x="126705" y="403128"/>
                      <a:pt x="136896" y="415700"/>
                    </a:cubicBezTo>
                    <a:cubicBezTo>
                      <a:pt x="156232" y="439607"/>
                      <a:pt x="178711" y="460848"/>
                      <a:pt x="203666" y="478852"/>
                    </a:cubicBezTo>
                    <a:cubicBezTo>
                      <a:pt x="257007" y="516761"/>
                      <a:pt x="324539" y="534667"/>
                      <a:pt x="389308" y="521047"/>
                    </a:cubicBezTo>
                    <a:cubicBezTo>
                      <a:pt x="405025" y="517998"/>
                      <a:pt x="441220" y="506187"/>
                      <a:pt x="471700" y="468087"/>
                    </a:cubicBezTo>
                    <a:cubicBezTo>
                      <a:pt x="488941" y="442370"/>
                      <a:pt x="503228" y="417416"/>
                      <a:pt x="512658" y="388078"/>
                    </a:cubicBezTo>
                    <a:cubicBezTo>
                      <a:pt x="522183" y="358266"/>
                      <a:pt x="524946" y="327214"/>
                      <a:pt x="528659" y="296258"/>
                    </a:cubicBezTo>
                    <a:cubicBezTo>
                      <a:pt x="532374" y="265016"/>
                      <a:pt x="533137" y="233583"/>
                      <a:pt x="532565" y="202150"/>
                    </a:cubicBezTo>
                    <a:lnTo>
                      <a:pt x="532565" y="202150"/>
                    </a:lnTo>
                    <a:close/>
                  </a:path>
                </a:pathLst>
              </a:custGeom>
              <a:solidFill>
                <a:srgbClr val="FFFFFF"/>
              </a:solidFill>
              <a:ln w="9525" cap="flat">
                <a:noFill/>
                <a:prstDash val="solid"/>
                <a:miter/>
              </a:ln>
            </xdr:spPr>
            <xdr:txBody>
              <a:bodyPr rtlCol="0" anchor="ctr"/>
              <a:lstStyle/>
              <a:p>
                <a:endParaRPr lang="en-IN"/>
              </a:p>
            </xdr:txBody>
          </xdr:sp>
          <xdr:grpSp>
            <xdr:nvGrpSpPr>
              <xdr:cNvPr id="108" name="Graphic 99" descr="Man wearing a hat">
                <a:extLst>
                  <a:ext uri="{FF2B5EF4-FFF2-40B4-BE49-F238E27FC236}">
                    <a16:creationId xmlns:a16="http://schemas.microsoft.com/office/drawing/2014/main" id="{66ED08BF-2F14-3710-6F41-9B043D4A2C83}"/>
                  </a:ext>
                </a:extLst>
              </xdr:cNvPr>
              <xdr:cNvGrpSpPr/>
            </xdr:nvGrpSpPr>
            <xdr:grpSpPr>
              <a:xfrm>
                <a:off x="2305950" y="1428557"/>
                <a:ext cx="830735" cy="709442"/>
                <a:chOff x="2305950" y="1428557"/>
                <a:chExt cx="830735" cy="709442"/>
              </a:xfrm>
            </xdr:grpSpPr>
            <xdr:sp macro="" textlink="">
              <xdr:nvSpPr>
                <xdr:cNvPr id="109" name="Freeform: Shape 108">
                  <a:extLst>
                    <a:ext uri="{FF2B5EF4-FFF2-40B4-BE49-F238E27FC236}">
                      <a16:creationId xmlns:a16="http://schemas.microsoft.com/office/drawing/2014/main" id="{DA834ADB-FA9D-736D-B732-D91406A34320}"/>
                    </a:ext>
                  </a:extLst>
                </xdr:cNvPr>
                <xdr:cNvSpPr/>
              </xdr:nvSpPr>
              <xdr:spPr>
                <a:xfrm>
                  <a:off x="2305950" y="1428557"/>
                  <a:ext cx="830735" cy="709442"/>
                </a:xfrm>
                <a:custGeom>
                  <a:avLst/>
                  <a:gdLst>
                    <a:gd name="connsiteX0" fmla="*/ 511270 w 830735"/>
                    <a:gd name="connsiteY0" fmla="*/ 712206 h 709442"/>
                    <a:gd name="connsiteX1" fmla="*/ 422688 w 830735"/>
                    <a:gd name="connsiteY1" fmla="*/ 665914 h 709442"/>
                    <a:gd name="connsiteX2" fmla="*/ 427260 w 830735"/>
                    <a:gd name="connsiteY2" fmla="*/ 663249 h 709442"/>
                    <a:gd name="connsiteX3" fmla="*/ 657003 w 830735"/>
                    <a:gd name="connsiteY3" fmla="*/ 576284 h 709442"/>
                    <a:gd name="connsiteX4" fmla="*/ 643573 w 830735"/>
                    <a:gd name="connsiteY4" fmla="*/ 239479 h 709442"/>
                    <a:gd name="connsiteX5" fmla="*/ 268287 w 830735"/>
                    <a:gd name="connsiteY5" fmla="*/ 368067 h 709442"/>
                    <a:gd name="connsiteX6" fmla="*/ 274574 w 830735"/>
                    <a:gd name="connsiteY6" fmla="*/ 406262 h 709442"/>
                    <a:gd name="connsiteX7" fmla="*/ 275622 w 830735"/>
                    <a:gd name="connsiteY7" fmla="*/ 437600 h 709442"/>
                    <a:gd name="connsiteX8" fmla="*/ 247333 w 830735"/>
                    <a:gd name="connsiteY8" fmla="*/ 431791 h 709442"/>
                    <a:gd name="connsiteX9" fmla="*/ 247333 w 830735"/>
                    <a:gd name="connsiteY9" fmla="*/ 431791 h 709442"/>
                    <a:gd name="connsiteX10" fmla="*/ 236569 w 830735"/>
                    <a:gd name="connsiteY10" fmla="*/ 425312 h 709442"/>
                    <a:gd name="connsiteX11" fmla="*/ 243809 w 830735"/>
                    <a:gd name="connsiteY11" fmla="*/ 535040 h 709442"/>
                    <a:gd name="connsiteX12" fmla="*/ 257048 w 830735"/>
                    <a:gd name="connsiteY12" fmla="*/ 537803 h 709442"/>
                    <a:gd name="connsiteX13" fmla="*/ 342297 w 830735"/>
                    <a:gd name="connsiteY13" fmla="*/ 632767 h 709442"/>
                    <a:gd name="connsiteX14" fmla="*/ 362109 w 830735"/>
                    <a:gd name="connsiteY14" fmla="*/ 657247 h 709442"/>
                    <a:gd name="connsiteX15" fmla="*/ 269145 w 830735"/>
                    <a:gd name="connsiteY15" fmla="*/ 580475 h 709442"/>
                    <a:gd name="connsiteX16" fmla="*/ 148845 w 830735"/>
                    <a:gd name="connsiteY16" fmla="*/ 586763 h 709442"/>
                    <a:gd name="connsiteX17" fmla="*/ 70168 w 830735"/>
                    <a:gd name="connsiteY17" fmla="*/ 285581 h 709442"/>
                    <a:gd name="connsiteX18" fmla="*/ 139034 w 830735"/>
                    <a:gd name="connsiteY18" fmla="*/ 216334 h 709442"/>
                    <a:gd name="connsiteX19" fmla="*/ 170656 w 830735"/>
                    <a:gd name="connsiteY19" fmla="*/ 195094 h 709442"/>
                    <a:gd name="connsiteX20" fmla="*/ 170562 w 830735"/>
                    <a:gd name="connsiteY20" fmla="*/ 184045 h 709442"/>
                    <a:gd name="connsiteX21" fmla="*/ 179324 w 830735"/>
                    <a:gd name="connsiteY21" fmla="*/ 111750 h 709442"/>
                    <a:gd name="connsiteX22" fmla="*/ 225140 w 830735"/>
                    <a:gd name="connsiteY22" fmla="*/ 54695 h 709442"/>
                    <a:gd name="connsiteX23" fmla="*/ 472313 w 830735"/>
                    <a:gd name="connsiteY23" fmla="*/ 57172 h 709442"/>
                    <a:gd name="connsiteX24" fmla="*/ 754062 w 830735"/>
                    <a:gd name="connsiteY24" fmla="*/ 80794 h 709442"/>
                    <a:gd name="connsiteX25" fmla="*/ 829882 w 830735"/>
                    <a:gd name="connsiteY25" fmla="*/ 169472 h 709442"/>
                    <a:gd name="connsiteX26" fmla="*/ 700152 w 830735"/>
                    <a:gd name="connsiteY26" fmla="*/ 372736 h 709442"/>
                    <a:gd name="connsiteX27" fmla="*/ 672529 w 830735"/>
                    <a:gd name="connsiteY27" fmla="*/ 576856 h 709442"/>
                    <a:gd name="connsiteX28" fmla="*/ 511270 w 830735"/>
                    <a:gd name="connsiteY28" fmla="*/ 712206 h 709442"/>
                    <a:gd name="connsiteX29" fmla="*/ 268098 w 830735"/>
                    <a:gd name="connsiteY29" fmla="*/ 488655 h 709442"/>
                    <a:gd name="connsiteX30" fmla="*/ 263715 w 830735"/>
                    <a:gd name="connsiteY30" fmla="*/ 485415 h 709442"/>
                    <a:gd name="connsiteX31" fmla="*/ 263145 w 830735"/>
                    <a:gd name="connsiteY31" fmla="*/ 484843 h 709442"/>
                    <a:gd name="connsiteX32" fmla="*/ 263715 w 830735"/>
                    <a:gd name="connsiteY32" fmla="*/ 485606 h 709442"/>
                    <a:gd name="connsiteX33" fmla="*/ 263620 w 830735"/>
                    <a:gd name="connsiteY33" fmla="*/ 487129 h 709442"/>
                    <a:gd name="connsiteX34" fmla="*/ 259334 w 830735"/>
                    <a:gd name="connsiteY34" fmla="*/ 483797 h 709442"/>
                    <a:gd name="connsiteX35" fmla="*/ 258858 w 830735"/>
                    <a:gd name="connsiteY35" fmla="*/ 483320 h 709442"/>
                    <a:gd name="connsiteX36" fmla="*/ 237046 w 830735"/>
                    <a:gd name="connsiteY36" fmla="*/ 468937 h 709442"/>
                    <a:gd name="connsiteX37" fmla="*/ 234093 w 830735"/>
                    <a:gd name="connsiteY37" fmla="*/ 468556 h 709442"/>
                    <a:gd name="connsiteX38" fmla="*/ 221805 w 830735"/>
                    <a:gd name="connsiteY38" fmla="*/ 466651 h 709442"/>
                    <a:gd name="connsiteX39" fmla="*/ 220473 w 830735"/>
                    <a:gd name="connsiteY39" fmla="*/ 465793 h 709442"/>
                    <a:gd name="connsiteX40" fmla="*/ 217996 w 830735"/>
                    <a:gd name="connsiteY40" fmla="*/ 462747 h 709442"/>
                    <a:gd name="connsiteX41" fmla="*/ 218758 w 830735"/>
                    <a:gd name="connsiteY41" fmla="*/ 462461 h 709442"/>
                    <a:gd name="connsiteX42" fmla="*/ 216853 w 830735"/>
                    <a:gd name="connsiteY42" fmla="*/ 462270 h 709442"/>
                    <a:gd name="connsiteX43" fmla="*/ 216090 w 830735"/>
                    <a:gd name="connsiteY43" fmla="*/ 459603 h 709442"/>
                    <a:gd name="connsiteX44" fmla="*/ 215900 w 830735"/>
                    <a:gd name="connsiteY44" fmla="*/ 459317 h 709442"/>
                    <a:gd name="connsiteX45" fmla="*/ 214091 w 830735"/>
                    <a:gd name="connsiteY45" fmla="*/ 457984 h 709442"/>
                    <a:gd name="connsiteX46" fmla="*/ 216567 w 830735"/>
                    <a:gd name="connsiteY46" fmla="*/ 456364 h 709442"/>
                    <a:gd name="connsiteX47" fmla="*/ 216663 w 830735"/>
                    <a:gd name="connsiteY47" fmla="*/ 455127 h 709442"/>
                    <a:gd name="connsiteX48" fmla="*/ 219519 w 830735"/>
                    <a:gd name="connsiteY48" fmla="*/ 454745 h 709442"/>
                    <a:gd name="connsiteX49" fmla="*/ 219996 w 830735"/>
                    <a:gd name="connsiteY49" fmla="*/ 454650 h 709442"/>
                    <a:gd name="connsiteX50" fmla="*/ 221044 w 830735"/>
                    <a:gd name="connsiteY50" fmla="*/ 453887 h 709442"/>
                    <a:gd name="connsiteX51" fmla="*/ 222187 w 830735"/>
                    <a:gd name="connsiteY51" fmla="*/ 453127 h 709442"/>
                    <a:gd name="connsiteX52" fmla="*/ 234284 w 830735"/>
                    <a:gd name="connsiteY52" fmla="*/ 453699 h 709442"/>
                    <a:gd name="connsiteX53" fmla="*/ 254095 w 830735"/>
                    <a:gd name="connsiteY53" fmla="*/ 461603 h 709442"/>
                    <a:gd name="connsiteX54" fmla="*/ 262286 w 830735"/>
                    <a:gd name="connsiteY54" fmla="*/ 467223 h 709442"/>
                    <a:gd name="connsiteX55" fmla="*/ 262954 w 830735"/>
                    <a:gd name="connsiteY55" fmla="*/ 467796 h 709442"/>
                    <a:gd name="connsiteX56" fmla="*/ 271527 w 830735"/>
                    <a:gd name="connsiteY56" fmla="*/ 479130 h 709442"/>
                    <a:gd name="connsiteX57" fmla="*/ 269716 w 830735"/>
                    <a:gd name="connsiteY57" fmla="*/ 478558 h 709442"/>
                    <a:gd name="connsiteX58" fmla="*/ 268098 w 830735"/>
                    <a:gd name="connsiteY58" fmla="*/ 476558 h 709442"/>
                    <a:gd name="connsiteX59" fmla="*/ 267812 w 830735"/>
                    <a:gd name="connsiteY59" fmla="*/ 476844 h 709442"/>
                    <a:gd name="connsiteX60" fmla="*/ 269812 w 830735"/>
                    <a:gd name="connsiteY60" fmla="*/ 481225 h 709442"/>
                    <a:gd name="connsiteX61" fmla="*/ 265717 w 830735"/>
                    <a:gd name="connsiteY61" fmla="*/ 478653 h 709442"/>
                    <a:gd name="connsiteX62" fmla="*/ 264763 w 830735"/>
                    <a:gd name="connsiteY62" fmla="*/ 477986 h 709442"/>
                    <a:gd name="connsiteX63" fmla="*/ 265717 w 830735"/>
                    <a:gd name="connsiteY63" fmla="*/ 478939 h 709442"/>
                    <a:gd name="connsiteX64" fmla="*/ 264668 w 830735"/>
                    <a:gd name="connsiteY64" fmla="*/ 481702 h 709442"/>
                    <a:gd name="connsiteX65" fmla="*/ 264954 w 830735"/>
                    <a:gd name="connsiteY65" fmla="*/ 482748 h 709442"/>
                    <a:gd name="connsiteX66" fmla="*/ 268098 w 830735"/>
                    <a:gd name="connsiteY66" fmla="*/ 488655 h 709442"/>
                    <a:gd name="connsiteX67" fmla="*/ 268098 w 830735"/>
                    <a:gd name="connsiteY67" fmla="*/ 488655 h 7094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Lst>
                  <a:rect l="l" t="t" r="r" b="b"/>
                  <a:pathLst>
                    <a:path w="830735" h="709442">
                      <a:moveTo>
                        <a:pt x="511270" y="712206"/>
                      </a:moveTo>
                      <a:cubicBezTo>
                        <a:pt x="476409" y="712874"/>
                        <a:pt x="441643" y="695537"/>
                        <a:pt x="422688" y="665914"/>
                      </a:cubicBezTo>
                      <a:cubicBezTo>
                        <a:pt x="416878" y="657342"/>
                        <a:pt x="421069" y="655819"/>
                        <a:pt x="427260" y="663249"/>
                      </a:cubicBezTo>
                      <a:cubicBezTo>
                        <a:pt x="512699" y="739353"/>
                        <a:pt x="624999" y="676773"/>
                        <a:pt x="657003" y="576284"/>
                      </a:cubicBezTo>
                      <a:cubicBezTo>
                        <a:pt x="693199" y="475509"/>
                        <a:pt x="680911" y="337017"/>
                        <a:pt x="643573" y="239479"/>
                      </a:cubicBezTo>
                      <a:cubicBezTo>
                        <a:pt x="504031" y="222906"/>
                        <a:pt x="354489" y="271770"/>
                        <a:pt x="268287" y="368067"/>
                      </a:cubicBezTo>
                      <a:lnTo>
                        <a:pt x="274574" y="406262"/>
                      </a:lnTo>
                      <a:cubicBezTo>
                        <a:pt x="275146" y="416454"/>
                        <a:pt x="281718" y="428265"/>
                        <a:pt x="275622" y="437600"/>
                      </a:cubicBezTo>
                      <a:cubicBezTo>
                        <a:pt x="267335" y="446364"/>
                        <a:pt x="256953" y="437790"/>
                        <a:pt x="247333" y="431791"/>
                      </a:cubicBezTo>
                      <a:lnTo>
                        <a:pt x="247333" y="431791"/>
                      </a:lnTo>
                      <a:cubicBezTo>
                        <a:pt x="243904" y="429409"/>
                        <a:pt x="240284" y="427219"/>
                        <a:pt x="236569" y="425312"/>
                      </a:cubicBezTo>
                      <a:cubicBezTo>
                        <a:pt x="160655" y="415217"/>
                        <a:pt x="169799" y="559329"/>
                        <a:pt x="243809" y="535040"/>
                      </a:cubicBezTo>
                      <a:cubicBezTo>
                        <a:pt x="248094" y="531803"/>
                        <a:pt x="255143" y="532185"/>
                        <a:pt x="257048" y="537803"/>
                      </a:cubicBezTo>
                      <a:cubicBezTo>
                        <a:pt x="282956" y="567617"/>
                        <a:pt x="305816" y="608668"/>
                        <a:pt x="342297" y="632767"/>
                      </a:cubicBezTo>
                      <a:cubicBezTo>
                        <a:pt x="349440" y="639815"/>
                        <a:pt x="368110" y="645817"/>
                        <a:pt x="362109" y="657247"/>
                      </a:cubicBezTo>
                      <a:cubicBezTo>
                        <a:pt x="346107" y="682013"/>
                        <a:pt x="278575" y="597239"/>
                        <a:pt x="269145" y="580475"/>
                      </a:cubicBezTo>
                      <a:cubicBezTo>
                        <a:pt x="230950" y="595620"/>
                        <a:pt x="188563" y="590476"/>
                        <a:pt x="148845" y="586763"/>
                      </a:cubicBezTo>
                      <a:cubicBezTo>
                        <a:pt x="-39942" y="577998"/>
                        <a:pt x="-24606" y="399118"/>
                        <a:pt x="70168" y="285581"/>
                      </a:cubicBezTo>
                      <a:cubicBezTo>
                        <a:pt x="90552" y="260055"/>
                        <a:pt x="113601" y="236814"/>
                        <a:pt x="139034" y="216334"/>
                      </a:cubicBezTo>
                      <a:cubicBezTo>
                        <a:pt x="149320" y="208809"/>
                        <a:pt x="159799" y="201761"/>
                        <a:pt x="170656" y="195094"/>
                      </a:cubicBezTo>
                      <a:cubicBezTo>
                        <a:pt x="170847" y="194998"/>
                        <a:pt x="170562" y="184427"/>
                        <a:pt x="170562" y="184045"/>
                      </a:cubicBezTo>
                      <a:cubicBezTo>
                        <a:pt x="170467" y="159661"/>
                        <a:pt x="170371" y="135181"/>
                        <a:pt x="179324" y="111750"/>
                      </a:cubicBezTo>
                      <a:cubicBezTo>
                        <a:pt x="184563" y="92128"/>
                        <a:pt x="208090" y="68411"/>
                        <a:pt x="225140" y="54695"/>
                      </a:cubicBezTo>
                      <a:cubicBezTo>
                        <a:pt x="292195" y="-2169"/>
                        <a:pt x="416592" y="-26839"/>
                        <a:pt x="472313" y="57172"/>
                      </a:cubicBezTo>
                      <a:cubicBezTo>
                        <a:pt x="564896" y="35454"/>
                        <a:pt x="671195" y="33169"/>
                        <a:pt x="754062" y="80794"/>
                      </a:cubicBezTo>
                      <a:cubicBezTo>
                        <a:pt x="788638" y="100320"/>
                        <a:pt x="820737" y="129372"/>
                        <a:pt x="829882" y="169472"/>
                      </a:cubicBezTo>
                      <a:cubicBezTo>
                        <a:pt x="847503" y="256339"/>
                        <a:pt x="775113" y="339113"/>
                        <a:pt x="700152" y="372736"/>
                      </a:cubicBezTo>
                      <a:cubicBezTo>
                        <a:pt x="705294" y="435314"/>
                        <a:pt x="692531" y="515134"/>
                        <a:pt x="672529" y="576856"/>
                      </a:cubicBezTo>
                      <a:cubicBezTo>
                        <a:pt x="648526" y="654007"/>
                        <a:pt x="591566" y="710111"/>
                        <a:pt x="511270" y="712206"/>
                      </a:cubicBezTo>
                      <a:close/>
                      <a:moveTo>
                        <a:pt x="268098" y="488655"/>
                      </a:moveTo>
                      <a:cubicBezTo>
                        <a:pt x="267430" y="488655"/>
                        <a:pt x="265240" y="487036"/>
                        <a:pt x="263715" y="485415"/>
                      </a:cubicBezTo>
                      <a:cubicBezTo>
                        <a:pt x="263525" y="485225"/>
                        <a:pt x="263335" y="484748"/>
                        <a:pt x="263145" y="484843"/>
                      </a:cubicBezTo>
                      <a:cubicBezTo>
                        <a:pt x="263049" y="484939"/>
                        <a:pt x="263525" y="485415"/>
                        <a:pt x="263715" y="485606"/>
                      </a:cubicBezTo>
                      <a:cubicBezTo>
                        <a:pt x="264097" y="486464"/>
                        <a:pt x="264288" y="487036"/>
                        <a:pt x="263620" y="487129"/>
                      </a:cubicBezTo>
                      <a:cubicBezTo>
                        <a:pt x="261811" y="486655"/>
                        <a:pt x="260191" y="485415"/>
                        <a:pt x="259334" y="483797"/>
                      </a:cubicBezTo>
                      <a:lnTo>
                        <a:pt x="258858" y="483320"/>
                      </a:lnTo>
                      <a:cubicBezTo>
                        <a:pt x="252761" y="476558"/>
                        <a:pt x="245618" y="471891"/>
                        <a:pt x="237046" y="468937"/>
                      </a:cubicBezTo>
                      <a:cubicBezTo>
                        <a:pt x="236093" y="468747"/>
                        <a:pt x="235045" y="468651"/>
                        <a:pt x="234093" y="468556"/>
                      </a:cubicBezTo>
                      <a:cubicBezTo>
                        <a:pt x="230093" y="467605"/>
                        <a:pt x="225901" y="467033"/>
                        <a:pt x="221805" y="466651"/>
                      </a:cubicBezTo>
                      <a:cubicBezTo>
                        <a:pt x="221234" y="466556"/>
                        <a:pt x="220758" y="466270"/>
                        <a:pt x="220473" y="465793"/>
                      </a:cubicBezTo>
                      <a:cubicBezTo>
                        <a:pt x="216186" y="465889"/>
                        <a:pt x="214852" y="463889"/>
                        <a:pt x="217996" y="462747"/>
                      </a:cubicBezTo>
                      <a:cubicBezTo>
                        <a:pt x="218187" y="462652"/>
                        <a:pt x="218758" y="462556"/>
                        <a:pt x="218758" y="462461"/>
                      </a:cubicBezTo>
                      <a:cubicBezTo>
                        <a:pt x="218758" y="462366"/>
                        <a:pt x="217424" y="462366"/>
                        <a:pt x="216853" y="462270"/>
                      </a:cubicBezTo>
                      <a:cubicBezTo>
                        <a:pt x="213805" y="461794"/>
                        <a:pt x="211805" y="460366"/>
                        <a:pt x="216090" y="459603"/>
                      </a:cubicBezTo>
                      <a:cubicBezTo>
                        <a:pt x="215995" y="459603"/>
                        <a:pt x="215900" y="459508"/>
                        <a:pt x="215900" y="459317"/>
                      </a:cubicBezTo>
                      <a:cubicBezTo>
                        <a:pt x="214661" y="459222"/>
                        <a:pt x="213995" y="458745"/>
                        <a:pt x="214091" y="457984"/>
                      </a:cubicBezTo>
                      <a:cubicBezTo>
                        <a:pt x="214186" y="456840"/>
                        <a:pt x="215520" y="455985"/>
                        <a:pt x="216567" y="456364"/>
                      </a:cubicBezTo>
                      <a:cubicBezTo>
                        <a:pt x="216376" y="455985"/>
                        <a:pt x="216472" y="455508"/>
                        <a:pt x="216663" y="455127"/>
                      </a:cubicBezTo>
                      <a:cubicBezTo>
                        <a:pt x="217138" y="454459"/>
                        <a:pt x="218758" y="454745"/>
                        <a:pt x="219519" y="454745"/>
                      </a:cubicBezTo>
                      <a:cubicBezTo>
                        <a:pt x="219710" y="454745"/>
                        <a:pt x="219805" y="454745"/>
                        <a:pt x="219996" y="454650"/>
                      </a:cubicBezTo>
                      <a:cubicBezTo>
                        <a:pt x="220187" y="454364"/>
                        <a:pt x="220568" y="454078"/>
                        <a:pt x="221044" y="453887"/>
                      </a:cubicBezTo>
                      <a:cubicBezTo>
                        <a:pt x="221425" y="453699"/>
                        <a:pt x="221616" y="453127"/>
                        <a:pt x="222187" y="453127"/>
                      </a:cubicBezTo>
                      <a:cubicBezTo>
                        <a:pt x="225711" y="450173"/>
                        <a:pt x="230283" y="453508"/>
                        <a:pt x="234284" y="453699"/>
                      </a:cubicBezTo>
                      <a:cubicBezTo>
                        <a:pt x="241427" y="454745"/>
                        <a:pt x="248190" y="457412"/>
                        <a:pt x="254095" y="461603"/>
                      </a:cubicBezTo>
                      <a:cubicBezTo>
                        <a:pt x="256953" y="463224"/>
                        <a:pt x="259716" y="465128"/>
                        <a:pt x="262286" y="467223"/>
                      </a:cubicBezTo>
                      <a:cubicBezTo>
                        <a:pt x="262286" y="467223"/>
                        <a:pt x="262763" y="467700"/>
                        <a:pt x="262954" y="467796"/>
                      </a:cubicBezTo>
                      <a:cubicBezTo>
                        <a:pt x="265812" y="470460"/>
                        <a:pt x="273336" y="477321"/>
                        <a:pt x="271527" y="479130"/>
                      </a:cubicBezTo>
                      <a:cubicBezTo>
                        <a:pt x="270859" y="479034"/>
                        <a:pt x="270288" y="479034"/>
                        <a:pt x="269716" y="478558"/>
                      </a:cubicBezTo>
                      <a:cubicBezTo>
                        <a:pt x="269241" y="477986"/>
                        <a:pt x="268669" y="477321"/>
                        <a:pt x="268098" y="476558"/>
                      </a:cubicBezTo>
                      <a:cubicBezTo>
                        <a:pt x="268002" y="476653"/>
                        <a:pt x="267907" y="476748"/>
                        <a:pt x="267812" y="476844"/>
                      </a:cubicBezTo>
                      <a:cubicBezTo>
                        <a:pt x="268955" y="478558"/>
                        <a:pt x="270764" y="481130"/>
                        <a:pt x="269812" y="481225"/>
                      </a:cubicBezTo>
                      <a:cubicBezTo>
                        <a:pt x="269050" y="481225"/>
                        <a:pt x="266955" y="479606"/>
                        <a:pt x="265717" y="478653"/>
                      </a:cubicBezTo>
                      <a:cubicBezTo>
                        <a:pt x="265049" y="478081"/>
                        <a:pt x="264858" y="477890"/>
                        <a:pt x="264763" y="477986"/>
                      </a:cubicBezTo>
                      <a:cubicBezTo>
                        <a:pt x="264668" y="478081"/>
                        <a:pt x="265430" y="478558"/>
                        <a:pt x="265717" y="478939"/>
                      </a:cubicBezTo>
                      <a:cubicBezTo>
                        <a:pt x="272288" y="485511"/>
                        <a:pt x="271717" y="490559"/>
                        <a:pt x="264668" y="481702"/>
                      </a:cubicBezTo>
                      <a:cubicBezTo>
                        <a:pt x="264574" y="481606"/>
                        <a:pt x="264858" y="482178"/>
                        <a:pt x="264954" y="482748"/>
                      </a:cubicBezTo>
                      <a:cubicBezTo>
                        <a:pt x="267240" y="485606"/>
                        <a:pt x="269336" y="488655"/>
                        <a:pt x="268098" y="488655"/>
                      </a:cubicBezTo>
                      <a:lnTo>
                        <a:pt x="268098" y="488655"/>
                      </a:lnTo>
                      <a:close/>
                    </a:path>
                  </a:pathLst>
                </a:custGeom>
                <a:solidFill>
                  <a:srgbClr val="000000"/>
                </a:solidFill>
                <a:ln w="9525" cap="flat">
                  <a:noFill/>
                  <a:prstDash val="solid"/>
                  <a:miter/>
                </a:ln>
              </xdr:spPr>
              <xdr:txBody>
                <a:bodyPr rtlCol="0" anchor="ctr"/>
                <a:lstStyle/>
                <a:p>
                  <a:endParaRPr lang="en-IN"/>
                </a:p>
              </xdr:txBody>
            </xdr:sp>
            <xdr:sp macro="" textlink="">
              <xdr:nvSpPr>
                <xdr:cNvPr id="110" name="Freeform: Shape 109">
                  <a:extLst>
                    <a:ext uri="{FF2B5EF4-FFF2-40B4-BE49-F238E27FC236}">
                      <a16:creationId xmlns:a16="http://schemas.microsoft.com/office/drawing/2014/main" id="{02AE46AE-15BE-CE45-F543-D71FA4593136}"/>
                    </a:ext>
                  </a:extLst>
                </xdr:cNvPr>
                <xdr:cNvSpPr/>
              </xdr:nvSpPr>
              <xdr:spPr>
                <a:xfrm>
                  <a:off x="2472190" y="1575396"/>
                  <a:ext cx="78744" cy="45242"/>
                </a:xfrm>
                <a:custGeom>
                  <a:avLst/>
                  <a:gdLst>
                    <a:gd name="connsiteX0" fmla="*/ 4893 w 78744"/>
                    <a:gd name="connsiteY0" fmla="*/ 47969 h 45242"/>
                    <a:gd name="connsiteX1" fmla="*/ 6893 w 78744"/>
                    <a:gd name="connsiteY1" fmla="*/ 46732 h 45242"/>
                    <a:gd name="connsiteX2" fmla="*/ 77665 w 78744"/>
                    <a:gd name="connsiteY2" fmla="*/ 11394 h 45242"/>
                    <a:gd name="connsiteX3" fmla="*/ 80427 w 78744"/>
                    <a:gd name="connsiteY3" fmla="*/ 6060 h 45242"/>
                    <a:gd name="connsiteX4" fmla="*/ 75379 w 78744"/>
                    <a:gd name="connsiteY4" fmla="*/ 3106 h 45242"/>
                    <a:gd name="connsiteX5" fmla="*/ 4323 w 78744"/>
                    <a:gd name="connsiteY5" fmla="*/ 38348 h 45242"/>
                    <a:gd name="connsiteX6" fmla="*/ 1941 w 78744"/>
                    <a:gd name="connsiteY6" fmla="*/ 44541 h 45242"/>
                    <a:gd name="connsiteX7" fmla="*/ 4893 w 78744"/>
                    <a:gd name="connsiteY7" fmla="*/ 47969 h 452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8744" h="45242">
                      <a:moveTo>
                        <a:pt x="4893" y="47969"/>
                      </a:moveTo>
                      <a:cubicBezTo>
                        <a:pt x="5560" y="47587"/>
                        <a:pt x="6227" y="47113"/>
                        <a:pt x="6893" y="46732"/>
                      </a:cubicBezTo>
                      <a:cubicBezTo>
                        <a:pt x="29468" y="33016"/>
                        <a:pt x="53185" y="21203"/>
                        <a:pt x="77665" y="11394"/>
                      </a:cubicBezTo>
                      <a:cubicBezTo>
                        <a:pt x="79760" y="10536"/>
                        <a:pt x="80998" y="8250"/>
                        <a:pt x="80427" y="6060"/>
                      </a:cubicBezTo>
                      <a:cubicBezTo>
                        <a:pt x="80237" y="3678"/>
                        <a:pt x="77569" y="2060"/>
                        <a:pt x="75379" y="3106"/>
                      </a:cubicBezTo>
                      <a:cubicBezTo>
                        <a:pt x="50803" y="13013"/>
                        <a:pt x="27086" y="24728"/>
                        <a:pt x="4323" y="38348"/>
                      </a:cubicBezTo>
                      <a:cubicBezTo>
                        <a:pt x="4323" y="38348"/>
                        <a:pt x="1179" y="40634"/>
                        <a:pt x="1941" y="44541"/>
                      </a:cubicBezTo>
                      <a:cubicBezTo>
                        <a:pt x="2417" y="46732"/>
                        <a:pt x="4132" y="48350"/>
                        <a:pt x="4893" y="47969"/>
                      </a:cubicBezTo>
                      <a:close/>
                    </a:path>
                  </a:pathLst>
                </a:custGeom>
                <a:solidFill>
                  <a:srgbClr val="FFFFFF"/>
                </a:solidFill>
                <a:ln w="9525" cap="flat">
                  <a:noFill/>
                  <a:prstDash val="solid"/>
                  <a:miter/>
                </a:ln>
              </xdr:spPr>
              <xdr:txBody>
                <a:bodyPr rtlCol="0" anchor="ctr"/>
                <a:lstStyle/>
                <a:p>
                  <a:endParaRPr lang="en-IN"/>
                </a:p>
              </xdr:txBody>
            </xdr:sp>
          </xdr:grpSp>
        </xdr:grpSp>
        <xdr:grpSp>
          <xdr:nvGrpSpPr>
            <xdr:cNvPr id="111" name="Graphic 101" descr="Happy face with large eyes">
              <a:extLst>
                <a:ext uri="{FF2B5EF4-FFF2-40B4-BE49-F238E27FC236}">
                  <a16:creationId xmlns:a16="http://schemas.microsoft.com/office/drawing/2014/main" id="{0DCBC9AC-E241-BB4D-CB28-FEB470E1A16C}"/>
                </a:ext>
              </a:extLst>
            </xdr:cNvPr>
            <xdr:cNvGrpSpPr/>
          </xdr:nvGrpSpPr>
          <xdr:grpSpPr>
            <a:xfrm>
              <a:off x="2657159" y="1736209"/>
              <a:ext cx="306624" cy="288559"/>
              <a:chOff x="2657159" y="1736209"/>
              <a:chExt cx="306624" cy="288559"/>
            </a:xfrm>
          </xdr:grpSpPr>
          <xdr:grpSp>
            <xdr:nvGrpSpPr>
              <xdr:cNvPr id="112" name="Graphic 101" descr="Happy face with large eyes">
                <a:extLst>
                  <a:ext uri="{FF2B5EF4-FFF2-40B4-BE49-F238E27FC236}">
                    <a16:creationId xmlns:a16="http://schemas.microsoft.com/office/drawing/2014/main" id="{5D95E565-077B-E212-A30A-09DBD3C74287}"/>
                  </a:ext>
                </a:extLst>
              </xdr:cNvPr>
              <xdr:cNvGrpSpPr/>
            </xdr:nvGrpSpPr>
            <xdr:grpSpPr>
              <a:xfrm>
                <a:off x="2666149" y="1794273"/>
                <a:ext cx="285352" cy="123419"/>
                <a:chOff x="2666149" y="1794273"/>
                <a:chExt cx="285352" cy="123419"/>
              </a:xfrm>
              <a:solidFill>
                <a:srgbClr val="FFFFFF"/>
              </a:solidFill>
            </xdr:grpSpPr>
            <xdr:sp macro="" textlink="">
              <xdr:nvSpPr>
                <xdr:cNvPr id="113" name="Freeform: Shape 112">
                  <a:extLst>
                    <a:ext uri="{FF2B5EF4-FFF2-40B4-BE49-F238E27FC236}">
                      <a16:creationId xmlns:a16="http://schemas.microsoft.com/office/drawing/2014/main" id="{537965FF-E375-BC56-9B80-D88B969D3D03}"/>
                    </a:ext>
                  </a:extLst>
                </xdr:cNvPr>
                <xdr:cNvSpPr/>
              </xdr:nvSpPr>
              <xdr:spPr>
                <a:xfrm>
                  <a:off x="2666149" y="1794273"/>
                  <a:ext cx="145021" cy="123419"/>
                </a:xfrm>
                <a:custGeom>
                  <a:avLst/>
                  <a:gdLst>
                    <a:gd name="connsiteX0" fmla="*/ 75732 w 145021"/>
                    <a:gd name="connsiteY0" fmla="*/ 123827 h 123419"/>
                    <a:gd name="connsiteX1" fmla="*/ 145026 w 145021"/>
                    <a:gd name="connsiteY1" fmla="*/ 58295 h 123419"/>
                    <a:gd name="connsiteX2" fmla="*/ 76446 w 145021"/>
                    <a:gd name="connsiteY2" fmla="*/ 507 h 123419"/>
                    <a:gd name="connsiteX3" fmla="*/ 246 w 145021"/>
                    <a:gd name="connsiteY3" fmla="*/ 63372 h 123419"/>
                    <a:gd name="connsiteX4" fmla="*/ 17201 w 145021"/>
                    <a:gd name="connsiteY4" fmla="*/ 111588 h 123419"/>
                    <a:gd name="connsiteX5" fmla="*/ 75732 w 145021"/>
                    <a:gd name="connsiteY5" fmla="*/ 123827 h 1234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45021" h="123419">
                      <a:moveTo>
                        <a:pt x="75732" y="123827"/>
                      </a:moveTo>
                      <a:cubicBezTo>
                        <a:pt x="118985" y="124332"/>
                        <a:pt x="145026" y="91442"/>
                        <a:pt x="145026" y="58295"/>
                      </a:cubicBezTo>
                      <a:cubicBezTo>
                        <a:pt x="145026" y="25148"/>
                        <a:pt x="114298" y="1850"/>
                        <a:pt x="76446" y="507"/>
                      </a:cubicBezTo>
                      <a:cubicBezTo>
                        <a:pt x="22468" y="-1398"/>
                        <a:pt x="2989" y="25919"/>
                        <a:pt x="246" y="63372"/>
                      </a:cubicBezTo>
                      <a:cubicBezTo>
                        <a:pt x="-783" y="77393"/>
                        <a:pt x="884" y="101472"/>
                        <a:pt x="17201" y="111588"/>
                      </a:cubicBezTo>
                      <a:cubicBezTo>
                        <a:pt x="36441" y="123075"/>
                        <a:pt x="53929" y="123570"/>
                        <a:pt x="75732" y="123827"/>
                      </a:cubicBezTo>
                      <a:close/>
                    </a:path>
                  </a:pathLst>
                </a:custGeom>
                <a:solidFill>
                  <a:srgbClr val="FFFFFF"/>
                </a:solidFill>
                <a:ln w="9525" cap="flat">
                  <a:noFill/>
                  <a:prstDash val="solid"/>
                  <a:miter/>
                </a:ln>
              </xdr:spPr>
              <xdr:txBody>
                <a:bodyPr rtlCol="0" anchor="ctr"/>
                <a:lstStyle/>
                <a:p>
                  <a:endParaRPr lang="en-IN"/>
                </a:p>
              </xdr:txBody>
            </xdr:sp>
            <xdr:sp macro="" textlink="">
              <xdr:nvSpPr>
                <xdr:cNvPr id="114" name="Freeform: Shape 113">
                  <a:extLst>
                    <a:ext uri="{FF2B5EF4-FFF2-40B4-BE49-F238E27FC236}">
                      <a16:creationId xmlns:a16="http://schemas.microsoft.com/office/drawing/2014/main" id="{8E48B4DA-C878-C002-C4AC-877A85948F43}"/>
                    </a:ext>
                  </a:extLst>
                </xdr:cNvPr>
                <xdr:cNvSpPr/>
              </xdr:nvSpPr>
              <xdr:spPr>
                <a:xfrm>
                  <a:off x="2844736" y="1798825"/>
                  <a:ext cx="106765" cy="104136"/>
                </a:xfrm>
                <a:custGeom>
                  <a:avLst/>
                  <a:gdLst>
                    <a:gd name="connsiteX0" fmla="*/ 59146 w 106765"/>
                    <a:gd name="connsiteY0" fmla="*/ 104550 h 104136"/>
                    <a:gd name="connsiteX1" fmla="*/ 106771 w 106765"/>
                    <a:gd name="connsiteY1" fmla="*/ 55658 h 104136"/>
                    <a:gd name="connsiteX2" fmla="*/ 54698 w 106765"/>
                    <a:gd name="connsiteY2" fmla="*/ 413 h 104136"/>
                    <a:gd name="connsiteX3" fmla="*/ 5 w 106765"/>
                    <a:gd name="connsiteY3" fmla="*/ 52553 h 104136"/>
                    <a:gd name="connsiteX4" fmla="*/ 11511 w 106765"/>
                    <a:gd name="connsiteY4" fmla="*/ 90586 h 104136"/>
                    <a:gd name="connsiteX5" fmla="*/ 59146 w 106765"/>
                    <a:gd name="connsiteY5" fmla="*/ 104550 h 1041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6765" h="104136">
                      <a:moveTo>
                        <a:pt x="59146" y="104550"/>
                      </a:moveTo>
                      <a:cubicBezTo>
                        <a:pt x="88140" y="104550"/>
                        <a:pt x="106771" y="85633"/>
                        <a:pt x="106771" y="55658"/>
                      </a:cubicBezTo>
                      <a:cubicBezTo>
                        <a:pt x="106771" y="25683"/>
                        <a:pt x="83692" y="413"/>
                        <a:pt x="54698" y="413"/>
                      </a:cubicBezTo>
                      <a:cubicBezTo>
                        <a:pt x="25703" y="413"/>
                        <a:pt x="5" y="22578"/>
                        <a:pt x="5" y="52553"/>
                      </a:cubicBezTo>
                      <a:cubicBezTo>
                        <a:pt x="5" y="65269"/>
                        <a:pt x="4425" y="81337"/>
                        <a:pt x="11511" y="90586"/>
                      </a:cubicBezTo>
                      <a:cubicBezTo>
                        <a:pt x="21131" y="103121"/>
                        <a:pt x="42458" y="104550"/>
                        <a:pt x="59146" y="104550"/>
                      </a:cubicBezTo>
                      <a:close/>
                    </a:path>
                  </a:pathLst>
                </a:custGeom>
                <a:solidFill>
                  <a:srgbClr val="FFFFFF"/>
                </a:solidFill>
                <a:ln w="9525" cap="flat">
                  <a:noFill/>
                  <a:prstDash val="solid"/>
                  <a:miter/>
                </a:ln>
              </xdr:spPr>
              <xdr:txBody>
                <a:bodyPr rtlCol="0" anchor="ctr"/>
                <a:lstStyle/>
                <a:p>
                  <a:endParaRPr lang="en-IN"/>
                </a:p>
              </xdr:txBody>
            </xdr:sp>
          </xdr:grpSp>
          <xdr:grpSp>
            <xdr:nvGrpSpPr>
              <xdr:cNvPr id="115" name="Graphic 101" descr="Happy face with large eyes">
                <a:extLst>
                  <a:ext uri="{FF2B5EF4-FFF2-40B4-BE49-F238E27FC236}">
                    <a16:creationId xmlns:a16="http://schemas.microsoft.com/office/drawing/2014/main" id="{B661533D-BD2D-3416-6B8B-9B11547CA5F3}"/>
                  </a:ext>
                </a:extLst>
              </xdr:cNvPr>
              <xdr:cNvGrpSpPr/>
            </xdr:nvGrpSpPr>
            <xdr:grpSpPr>
              <a:xfrm>
                <a:off x="2657159" y="1736209"/>
                <a:ext cx="306624" cy="288559"/>
                <a:chOff x="2657159" y="1736209"/>
                <a:chExt cx="306624" cy="288559"/>
              </a:xfrm>
              <a:solidFill>
                <a:srgbClr val="000000"/>
              </a:solidFill>
            </xdr:grpSpPr>
            <xdr:sp macro="" textlink="">
              <xdr:nvSpPr>
                <xdr:cNvPr id="116" name="Freeform: Shape 115">
                  <a:extLst>
                    <a:ext uri="{FF2B5EF4-FFF2-40B4-BE49-F238E27FC236}">
                      <a16:creationId xmlns:a16="http://schemas.microsoft.com/office/drawing/2014/main" id="{1EAE9B97-9E16-C5AE-668E-A8596203A086}"/>
                    </a:ext>
                  </a:extLst>
                </xdr:cNvPr>
                <xdr:cNvSpPr/>
              </xdr:nvSpPr>
              <xdr:spPr>
                <a:xfrm>
                  <a:off x="2716858" y="1954804"/>
                  <a:ext cx="187074" cy="69964"/>
                </a:xfrm>
                <a:custGeom>
                  <a:avLst/>
                  <a:gdLst>
                    <a:gd name="connsiteX0" fmla="*/ 12135 w 187074"/>
                    <a:gd name="connsiteY0" fmla="*/ 70377 h 69964"/>
                    <a:gd name="connsiteX1" fmla="*/ 7296 w 187074"/>
                    <a:gd name="connsiteY1" fmla="*/ 69377 h 69964"/>
                    <a:gd name="connsiteX2" fmla="*/ 381 w 187074"/>
                    <a:gd name="connsiteY2" fmla="*/ 61833 h 69964"/>
                    <a:gd name="connsiteX3" fmla="*/ 3315 w 187074"/>
                    <a:gd name="connsiteY3" fmla="*/ 49346 h 69964"/>
                    <a:gd name="connsiteX4" fmla="*/ 15983 w 187074"/>
                    <a:gd name="connsiteY4" fmla="*/ 23647 h 69964"/>
                    <a:gd name="connsiteX5" fmla="*/ 30985 w 187074"/>
                    <a:gd name="connsiteY5" fmla="*/ 11379 h 69964"/>
                    <a:gd name="connsiteX6" fmla="*/ 32185 w 187074"/>
                    <a:gd name="connsiteY6" fmla="*/ 25085 h 69964"/>
                    <a:gd name="connsiteX7" fmla="*/ 34785 w 187074"/>
                    <a:gd name="connsiteY7" fmla="*/ 25781 h 69964"/>
                    <a:gd name="connsiteX8" fmla="*/ 34805 w 187074"/>
                    <a:gd name="connsiteY8" fmla="*/ 25781 h 69964"/>
                    <a:gd name="connsiteX9" fmla="*/ 50749 w 187074"/>
                    <a:gd name="connsiteY9" fmla="*/ 29324 h 69964"/>
                    <a:gd name="connsiteX10" fmla="*/ 50759 w 187074"/>
                    <a:gd name="connsiteY10" fmla="*/ 29324 h 69964"/>
                    <a:gd name="connsiteX11" fmla="*/ 151638 w 187074"/>
                    <a:gd name="connsiteY11" fmla="*/ 32896 h 69964"/>
                    <a:gd name="connsiteX12" fmla="*/ 163440 w 187074"/>
                    <a:gd name="connsiteY12" fmla="*/ 27809 h 69964"/>
                    <a:gd name="connsiteX13" fmla="*/ 182204 w 187074"/>
                    <a:gd name="connsiteY13" fmla="*/ 26781 h 69964"/>
                    <a:gd name="connsiteX14" fmla="*/ 181032 w 187074"/>
                    <a:gd name="connsiteY14" fmla="*/ 46859 h 69964"/>
                    <a:gd name="connsiteX15" fmla="*/ 31795 w 187074"/>
                    <a:gd name="connsiteY15" fmla="*/ 33962 h 69964"/>
                    <a:gd name="connsiteX16" fmla="*/ 23975 w 187074"/>
                    <a:gd name="connsiteY16" fmla="*/ 61366 h 69964"/>
                    <a:gd name="connsiteX17" fmla="*/ 23889 w 187074"/>
                    <a:gd name="connsiteY17" fmla="*/ 61214 h 69964"/>
                    <a:gd name="connsiteX18" fmla="*/ 12135 w 187074"/>
                    <a:gd name="connsiteY18" fmla="*/ 70377 h 699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87074" h="69964">
                      <a:moveTo>
                        <a:pt x="12135" y="70377"/>
                      </a:moveTo>
                      <a:cubicBezTo>
                        <a:pt x="10468" y="70367"/>
                        <a:pt x="8830" y="70034"/>
                        <a:pt x="7296" y="69377"/>
                      </a:cubicBezTo>
                      <a:cubicBezTo>
                        <a:pt x="3924" y="68100"/>
                        <a:pt x="1362" y="65300"/>
                        <a:pt x="381" y="61833"/>
                      </a:cubicBezTo>
                      <a:cubicBezTo>
                        <a:pt x="-648" y="57442"/>
                        <a:pt x="467" y="52832"/>
                        <a:pt x="3315" y="49346"/>
                      </a:cubicBezTo>
                      <a:cubicBezTo>
                        <a:pt x="9249" y="41716"/>
                        <a:pt x="12964" y="32077"/>
                        <a:pt x="15983" y="23647"/>
                      </a:cubicBezTo>
                      <a:cubicBezTo>
                        <a:pt x="20355" y="14217"/>
                        <a:pt x="22965" y="-15453"/>
                        <a:pt x="30985" y="11379"/>
                      </a:cubicBezTo>
                      <a:cubicBezTo>
                        <a:pt x="31814" y="15903"/>
                        <a:pt x="32214" y="20485"/>
                        <a:pt x="32185" y="25085"/>
                      </a:cubicBezTo>
                      <a:cubicBezTo>
                        <a:pt x="33052" y="25314"/>
                        <a:pt x="33938" y="25552"/>
                        <a:pt x="34785" y="25781"/>
                      </a:cubicBezTo>
                      <a:lnTo>
                        <a:pt x="34805" y="25781"/>
                      </a:lnTo>
                      <a:cubicBezTo>
                        <a:pt x="40110" y="27286"/>
                        <a:pt x="45434" y="28238"/>
                        <a:pt x="50749" y="29324"/>
                      </a:cubicBezTo>
                      <a:lnTo>
                        <a:pt x="50759" y="29324"/>
                      </a:lnTo>
                      <a:cubicBezTo>
                        <a:pt x="83715" y="36020"/>
                        <a:pt x="118891" y="42021"/>
                        <a:pt x="151638" y="32896"/>
                      </a:cubicBezTo>
                      <a:cubicBezTo>
                        <a:pt x="155724" y="31572"/>
                        <a:pt x="159677" y="29867"/>
                        <a:pt x="163440" y="27809"/>
                      </a:cubicBezTo>
                      <a:cubicBezTo>
                        <a:pt x="169050" y="24428"/>
                        <a:pt x="176613" y="21856"/>
                        <a:pt x="182204" y="26781"/>
                      </a:cubicBezTo>
                      <a:cubicBezTo>
                        <a:pt x="188833" y="31972"/>
                        <a:pt x="188948" y="42354"/>
                        <a:pt x="181032" y="46859"/>
                      </a:cubicBezTo>
                      <a:cubicBezTo>
                        <a:pt x="134446" y="69595"/>
                        <a:pt x="76105" y="56537"/>
                        <a:pt x="31795" y="33962"/>
                      </a:cubicBezTo>
                      <a:cubicBezTo>
                        <a:pt x="30871" y="42164"/>
                        <a:pt x="28394" y="50870"/>
                        <a:pt x="23975" y="61366"/>
                      </a:cubicBezTo>
                      <a:lnTo>
                        <a:pt x="23889" y="61214"/>
                      </a:lnTo>
                      <a:cubicBezTo>
                        <a:pt x="22470" y="66376"/>
                        <a:pt x="17564" y="70443"/>
                        <a:pt x="12135" y="70377"/>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7" name="Freeform: Shape 116">
                  <a:extLst>
                    <a:ext uri="{FF2B5EF4-FFF2-40B4-BE49-F238E27FC236}">
                      <a16:creationId xmlns:a16="http://schemas.microsoft.com/office/drawing/2014/main" id="{54E781EA-5E58-29A3-15B0-CBE89B18D882}"/>
                    </a:ext>
                  </a:extLst>
                </xdr:cNvPr>
                <xdr:cNvSpPr/>
              </xdr:nvSpPr>
              <xdr:spPr>
                <a:xfrm>
                  <a:off x="2657159" y="1786659"/>
                  <a:ext cx="162993" cy="139882"/>
                </a:xfrm>
                <a:custGeom>
                  <a:avLst/>
                  <a:gdLst>
                    <a:gd name="connsiteX0" fmla="*/ 69330 w 162993"/>
                    <a:gd name="connsiteY0" fmla="*/ 1339 h 139882"/>
                    <a:gd name="connsiteX1" fmla="*/ 31468 w 162993"/>
                    <a:gd name="connsiteY1" fmla="*/ 132460 h 139882"/>
                    <a:gd name="connsiteX2" fmla="*/ 54652 w 162993"/>
                    <a:gd name="connsiteY2" fmla="*/ 137356 h 139882"/>
                    <a:gd name="connsiteX3" fmla="*/ 90904 w 162993"/>
                    <a:gd name="connsiteY3" fmla="*/ 140223 h 139882"/>
                    <a:gd name="connsiteX4" fmla="*/ 162998 w 162993"/>
                    <a:gd name="connsiteY4" fmla="*/ 63994 h 139882"/>
                    <a:gd name="connsiteX5" fmla="*/ 69330 w 162993"/>
                    <a:gd name="connsiteY5" fmla="*/ 1339 h 139882"/>
                    <a:gd name="connsiteX6" fmla="*/ 103772 w 162993"/>
                    <a:gd name="connsiteY6" fmla="*/ 122630 h 139882"/>
                    <a:gd name="connsiteX7" fmla="*/ 52661 w 162993"/>
                    <a:gd name="connsiteY7" fmla="*/ 120287 h 139882"/>
                    <a:gd name="connsiteX8" fmla="*/ 36525 w 162993"/>
                    <a:gd name="connsiteY8" fmla="*/ 26227 h 139882"/>
                    <a:gd name="connsiteX9" fmla="*/ 81303 w 162993"/>
                    <a:gd name="connsiteY9" fmla="*/ 15550 h 139882"/>
                    <a:gd name="connsiteX10" fmla="*/ 136443 w 162993"/>
                    <a:gd name="connsiteY10" fmla="*/ 94322 h 139882"/>
                    <a:gd name="connsiteX11" fmla="*/ 103772 w 162993"/>
                    <a:gd name="connsiteY11" fmla="*/ 122630 h 1398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62993" h="139882">
                      <a:moveTo>
                        <a:pt x="69330" y="1339"/>
                      </a:moveTo>
                      <a:cubicBezTo>
                        <a:pt x="6674" y="-2795"/>
                        <a:pt x="-29702" y="105980"/>
                        <a:pt x="31468" y="132460"/>
                      </a:cubicBezTo>
                      <a:cubicBezTo>
                        <a:pt x="38992" y="134936"/>
                        <a:pt x="46765" y="136574"/>
                        <a:pt x="54652" y="137356"/>
                      </a:cubicBezTo>
                      <a:cubicBezTo>
                        <a:pt x="66644" y="138985"/>
                        <a:pt x="78807" y="140175"/>
                        <a:pt x="90904" y="140223"/>
                      </a:cubicBezTo>
                      <a:cubicBezTo>
                        <a:pt x="131204" y="142261"/>
                        <a:pt x="160855" y="101151"/>
                        <a:pt x="162998" y="63994"/>
                      </a:cubicBezTo>
                      <a:cubicBezTo>
                        <a:pt x="161341" y="19446"/>
                        <a:pt x="109058" y="-4738"/>
                        <a:pt x="69330" y="1339"/>
                      </a:cubicBezTo>
                      <a:close/>
                      <a:moveTo>
                        <a:pt x="103772" y="122630"/>
                      </a:moveTo>
                      <a:cubicBezTo>
                        <a:pt x="86837" y="125735"/>
                        <a:pt x="69482" y="122916"/>
                        <a:pt x="52661" y="120287"/>
                      </a:cubicBezTo>
                      <a:cubicBezTo>
                        <a:pt x="2712" y="117725"/>
                        <a:pt x="9608" y="53060"/>
                        <a:pt x="36525" y="26227"/>
                      </a:cubicBezTo>
                      <a:cubicBezTo>
                        <a:pt x="50442" y="19293"/>
                        <a:pt x="65758" y="15645"/>
                        <a:pt x="81303" y="15550"/>
                      </a:cubicBezTo>
                      <a:cubicBezTo>
                        <a:pt x="127127" y="15626"/>
                        <a:pt x="166037" y="51897"/>
                        <a:pt x="136443" y="94322"/>
                      </a:cubicBezTo>
                      <a:cubicBezTo>
                        <a:pt x="129118" y="106561"/>
                        <a:pt x="119603" y="119535"/>
                        <a:pt x="103772" y="122630"/>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8" name="Freeform: Shape 117">
                  <a:extLst>
                    <a:ext uri="{FF2B5EF4-FFF2-40B4-BE49-F238E27FC236}">
                      <a16:creationId xmlns:a16="http://schemas.microsoft.com/office/drawing/2014/main" id="{7F20D09C-3117-223D-8E46-3CB9C11548EF}"/>
                    </a:ext>
                  </a:extLst>
                </xdr:cNvPr>
                <xdr:cNvSpPr/>
              </xdr:nvSpPr>
              <xdr:spPr>
                <a:xfrm>
                  <a:off x="2698153" y="1809945"/>
                  <a:ext cx="89709" cy="82358"/>
                </a:xfrm>
                <a:custGeom>
                  <a:avLst/>
                  <a:gdLst>
                    <a:gd name="connsiteX0" fmla="*/ 39785 w 89709"/>
                    <a:gd name="connsiteY0" fmla="*/ 82771 h 82358"/>
                    <a:gd name="connsiteX1" fmla="*/ 19811 w 89709"/>
                    <a:gd name="connsiteY1" fmla="*/ 77075 h 82358"/>
                    <a:gd name="connsiteX2" fmla="*/ 20001 w 89709"/>
                    <a:gd name="connsiteY2" fmla="*/ 76828 h 82358"/>
                    <a:gd name="connsiteX3" fmla="*/ 21211 w 89709"/>
                    <a:gd name="connsiteY3" fmla="*/ 76932 h 82358"/>
                    <a:gd name="connsiteX4" fmla="*/ 26307 w 89709"/>
                    <a:gd name="connsiteY4" fmla="*/ 59721 h 82358"/>
                    <a:gd name="connsiteX5" fmla="*/ 3275 w 89709"/>
                    <a:gd name="connsiteY5" fmla="*/ 57244 h 82358"/>
                    <a:gd name="connsiteX6" fmla="*/ 20592 w 89709"/>
                    <a:gd name="connsiteY6" fmla="*/ 6428 h 82358"/>
                    <a:gd name="connsiteX7" fmla="*/ 30469 w 89709"/>
                    <a:gd name="connsiteY7" fmla="*/ 4095 h 82358"/>
                    <a:gd name="connsiteX8" fmla="*/ 34879 w 89709"/>
                    <a:gd name="connsiteY8" fmla="*/ 4628 h 82358"/>
                    <a:gd name="connsiteX9" fmla="*/ 75694 w 89709"/>
                    <a:gd name="connsiteY9" fmla="*/ 8076 h 82358"/>
                    <a:gd name="connsiteX10" fmla="*/ 72703 w 89709"/>
                    <a:gd name="connsiteY10" fmla="*/ 9019 h 82358"/>
                    <a:gd name="connsiteX11" fmla="*/ 67921 w 89709"/>
                    <a:gd name="connsiteY11" fmla="*/ 15639 h 82358"/>
                    <a:gd name="connsiteX12" fmla="*/ 71912 w 89709"/>
                    <a:gd name="connsiteY12" fmla="*/ 22668 h 82358"/>
                    <a:gd name="connsiteX13" fmla="*/ 83028 w 89709"/>
                    <a:gd name="connsiteY13" fmla="*/ 18935 h 82358"/>
                    <a:gd name="connsiteX14" fmla="*/ 83647 w 89709"/>
                    <a:gd name="connsiteY14" fmla="*/ 17439 h 82358"/>
                    <a:gd name="connsiteX15" fmla="*/ 84057 w 89709"/>
                    <a:gd name="connsiteY15" fmla="*/ 17039 h 82358"/>
                    <a:gd name="connsiteX16" fmla="*/ 65026 w 89709"/>
                    <a:gd name="connsiteY16" fmla="*/ 74799 h 82358"/>
                    <a:gd name="connsiteX17" fmla="*/ 44166 w 89709"/>
                    <a:gd name="connsiteY17" fmla="*/ 82533 h 82358"/>
                    <a:gd name="connsiteX18" fmla="*/ 39785 w 89709"/>
                    <a:gd name="connsiteY18" fmla="*/ 82771 h 8235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9709" h="82358">
                      <a:moveTo>
                        <a:pt x="39785" y="82771"/>
                      </a:moveTo>
                      <a:cubicBezTo>
                        <a:pt x="32727" y="82781"/>
                        <a:pt x="25802" y="80809"/>
                        <a:pt x="19811" y="77075"/>
                      </a:cubicBezTo>
                      <a:cubicBezTo>
                        <a:pt x="19811" y="77075"/>
                        <a:pt x="19963" y="76885"/>
                        <a:pt x="20001" y="76828"/>
                      </a:cubicBezTo>
                      <a:cubicBezTo>
                        <a:pt x="20401" y="76904"/>
                        <a:pt x="20811" y="76932"/>
                        <a:pt x="21211" y="76932"/>
                      </a:cubicBezTo>
                      <a:cubicBezTo>
                        <a:pt x="29459" y="76723"/>
                        <a:pt x="29059" y="65178"/>
                        <a:pt x="26307" y="59721"/>
                      </a:cubicBezTo>
                      <a:cubicBezTo>
                        <a:pt x="22039" y="51139"/>
                        <a:pt x="9562" y="50662"/>
                        <a:pt x="3275" y="57244"/>
                      </a:cubicBezTo>
                      <a:cubicBezTo>
                        <a:pt x="-4735" y="39299"/>
                        <a:pt x="2323" y="14010"/>
                        <a:pt x="20592" y="6428"/>
                      </a:cubicBezTo>
                      <a:cubicBezTo>
                        <a:pt x="23678" y="4961"/>
                        <a:pt x="27050" y="4171"/>
                        <a:pt x="30469" y="4095"/>
                      </a:cubicBezTo>
                      <a:cubicBezTo>
                        <a:pt x="31955" y="4095"/>
                        <a:pt x="33431" y="4276"/>
                        <a:pt x="34879" y="4628"/>
                      </a:cubicBezTo>
                      <a:cubicBezTo>
                        <a:pt x="48033" y="-2049"/>
                        <a:pt x="63835" y="-716"/>
                        <a:pt x="75694" y="8076"/>
                      </a:cubicBezTo>
                      <a:cubicBezTo>
                        <a:pt x="74656" y="8248"/>
                        <a:pt x="73655" y="8571"/>
                        <a:pt x="72703" y="9019"/>
                      </a:cubicBezTo>
                      <a:cubicBezTo>
                        <a:pt x="70198" y="10400"/>
                        <a:pt x="68436" y="12829"/>
                        <a:pt x="67921" y="15639"/>
                      </a:cubicBezTo>
                      <a:cubicBezTo>
                        <a:pt x="67150" y="18677"/>
                        <a:pt x="68912" y="21773"/>
                        <a:pt x="71912" y="22668"/>
                      </a:cubicBezTo>
                      <a:cubicBezTo>
                        <a:pt x="75989" y="24249"/>
                        <a:pt x="81333" y="23373"/>
                        <a:pt x="83028" y="18935"/>
                      </a:cubicBezTo>
                      <a:cubicBezTo>
                        <a:pt x="83057" y="18859"/>
                        <a:pt x="83561" y="17658"/>
                        <a:pt x="83647" y="17439"/>
                      </a:cubicBezTo>
                      <a:cubicBezTo>
                        <a:pt x="83790" y="17315"/>
                        <a:pt x="83923" y="17173"/>
                        <a:pt x="84057" y="17039"/>
                      </a:cubicBezTo>
                      <a:cubicBezTo>
                        <a:pt x="98011" y="37375"/>
                        <a:pt x="84047" y="63426"/>
                        <a:pt x="65026" y="74799"/>
                      </a:cubicBezTo>
                      <a:cubicBezTo>
                        <a:pt x="58749" y="78914"/>
                        <a:pt x="51615" y="81561"/>
                        <a:pt x="44166" y="82533"/>
                      </a:cubicBezTo>
                      <a:cubicBezTo>
                        <a:pt x="42709" y="82695"/>
                        <a:pt x="41242" y="82771"/>
                        <a:pt x="39785" y="8277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9" name="Freeform: Shape 118">
                  <a:extLst>
                    <a:ext uri="{FF2B5EF4-FFF2-40B4-BE49-F238E27FC236}">
                      <a16:creationId xmlns:a16="http://schemas.microsoft.com/office/drawing/2014/main" id="{349EFA51-D9DC-B423-3D3B-C8372CDED493}"/>
                    </a:ext>
                  </a:extLst>
                </xdr:cNvPr>
                <xdr:cNvSpPr/>
              </xdr:nvSpPr>
              <xdr:spPr>
                <a:xfrm>
                  <a:off x="2819354" y="1787221"/>
                  <a:ext cx="144429" cy="163271"/>
                </a:xfrm>
                <a:custGeom>
                  <a:avLst/>
                  <a:gdLst>
                    <a:gd name="connsiteX0" fmla="*/ 111827 w 144429"/>
                    <a:gd name="connsiteY0" fmla="*/ 11017 h 163271"/>
                    <a:gd name="connsiteX1" fmla="*/ 43713 w 144429"/>
                    <a:gd name="connsiteY1" fmla="*/ 14360 h 163271"/>
                    <a:gd name="connsiteX2" fmla="*/ 39684 w 144429"/>
                    <a:gd name="connsiteY2" fmla="*/ 20037 h 163271"/>
                    <a:gd name="connsiteX3" fmla="*/ 21587 w 144429"/>
                    <a:gd name="connsiteY3" fmla="*/ 99314 h 163271"/>
                    <a:gd name="connsiteX4" fmla="*/ 32112 w 144429"/>
                    <a:gd name="connsiteY4" fmla="*/ 113115 h 163271"/>
                    <a:gd name="connsiteX5" fmla="*/ 32360 w 144429"/>
                    <a:gd name="connsiteY5" fmla="*/ 113792 h 163271"/>
                    <a:gd name="connsiteX6" fmla="*/ 32369 w 144429"/>
                    <a:gd name="connsiteY6" fmla="*/ 113811 h 163271"/>
                    <a:gd name="connsiteX7" fmla="*/ 47485 w 144429"/>
                    <a:gd name="connsiteY7" fmla="*/ 141452 h 163271"/>
                    <a:gd name="connsiteX8" fmla="*/ 14319 w 144429"/>
                    <a:gd name="connsiteY8" fmla="*/ 138623 h 163271"/>
                    <a:gd name="connsiteX9" fmla="*/ 6023 w 144429"/>
                    <a:gd name="connsiteY9" fmla="*/ 139261 h 163271"/>
                    <a:gd name="connsiteX10" fmla="*/ 1280 w 144429"/>
                    <a:gd name="connsiteY10" fmla="*/ 156464 h 163271"/>
                    <a:gd name="connsiteX11" fmla="*/ 8080 w 144429"/>
                    <a:gd name="connsiteY11" fmla="*/ 161283 h 163271"/>
                    <a:gd name="connsiteX12" fmla="*/ 29150 w 144429"/>
                    <a:gd name="connsiteY12" fmla="*/ 163684 h 163271"/>
                    <a:gd name="connsiteX13" fmla="*/ 29150 w 144429"/>
                    <a:gd name="connsiteY13" fmla="*/ 163684 h 163271"/>
                    <a:gd name="connsiteX14" fmla="*/ 63954 w 144429"/>
                    <a:gd name="connsiteY14" fmla="*/ 154044 h 163271"/>
                    <a:gd name="connsiteX15" fmla="*/ 67269 w 144429"/>
                    <a:gd name="connsiteY15" fmla="*/ 142900 h 163271"/>
                    <a:gd name="connsiteX16" fmla="*/ 59582 w 144429"/>
                    <a:gd name="connsiteY16" fmla="*/ 130203 h 163271"/>
                    <a:gd name="connsiteX17" fmla="*/ 51895 w 144429"/>
                    <a:gd name="connsiteY17" fmla="*/ 123403 h 163271"/>
                    <a:gd name="connsiteX18" fmla="*/ 129486 w 144429"/>
                    <a:gd name="connsiteY18" fmla="*/ 112658 h 163271"/>
                    <a:gd name="connsiteX19" fmla="*/ 111827 w 144429"/>
                    <a:gd name="connsiteY19" fmla="*/ 11017 h 163271"/>
                    <a:gd name="connsiteX20" fmla="*/ 109998 w 144429"/>
                    <a:gd name="connsiteY20" fmla="*/ 100418 h 163271"/>
                    <a:gd name="connsiteX21" fmla="*/ 71555 w 144429"/>
                    <a:gd name="connsiteY21" fmla="*/ 105105 h 163271"/>
                    <a:gd name="connsiteX22" fmla="*/ 44533 w 144429"/>
                    <a:gd name="connsiteY22" fmla="*/ 96894 h 163271"/>
                    <a:gd name="connsiteX23" fmla="*/ 38970 w 144429"/>
                    <a:gd name="connsiteY23" fmla="*/ 42164 h 163271"/>
                    <a:gd name="connsiteX24" fmla="*/ 40018 w 144429"/>
                    <a:gd name="connsiteY24" fmla="*/ 42230 h 163271"/>
                    <a:gd name="connsiteX25" fmla="*/ 45933 w 144429"/>
                    <a:gd name="connsiteY25" fmla="*/ 38744 h 163271"/>
                    <a:gd name="connsiteX26" fmla="*/ 53105 w 144429"/>
                    <a:gd name="connsiteY26" fmla="*/ 32467 h 163271"/>
                    <a:gd name="connsiteX27" fmla="*/ 57944 w 144429"/>
                    <a:gd name="connsiteY27" fmla="*/ 29000 h 163271"/>
                    <a:gd name="connsiteX28" fmla="*/ 68421 w 144429"/>
                    <a:gd name="connsiteY28" fmla="*/ 23095 h 163271"/>
                    <a:gd name="connsiteX29" fmla="*/ 109998 w 144429"/>
                    <a:gd name="connsiteY29" fmla="*/ 100418 h 1632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144429" h="163271">
                      <a:moveTo>
                        <a:pt x="111827" y="11017"/>
                      </a:moveTo>
                      <a:cubicBezTo>
                        <a:pt x="91281" y="-3423"/>
                        <a:pt x="63002" y="-3871"/>
                        <a:pt x="43713" y="14360"/>
                      </a:cubicBezTo>
                      <a:cubicBezTo>
                        <a:pt x="42170" y="16103"/>
                        <a:pt x="40818" y="18008"/>
                        <a:pt x="39684" y="20037"/>
                      </a:cubicBezTo>
                      <a:cubicBezTo>
                        <a:pt x="17701" y="38592"/>
                        <a:pt x="11262" y="73015"/>
                        <a:pt x="21587" y="99314"/>
                      </a:cubicBezTo>
                      <a:cubicBezTo>
                        <a:pt x="23997" y="104667"/>
                        <a:pt x="27597" y="109372"/>
                        <a:pt x="32112" y="113115"/>
                      </a:cubicBezTo>
                      <a:lnTo>
                        <a:pt x="32360" y="113792"/>
                      </a:lnTo>
                      <a:lnTo>
                        <a:pt x="32369" y="113811"/>
                      </a:lnTo>
                      <a:cubicBezTo>
                        <a:pt x="36027" y="123869"/>
                        <a:pt x="41046" y="132937"/>
                        <a:pt x="47485" y="141452"/>
                      </a:cubicBezTo>
                      <a:cubicBezTo>
                        <a:pt x="36436" y="143272"/>
                        <a:pt x="24902" y="142405"/>
                        <a:pt x="14319" y="138623"/>
                      </a:cubicBezTo>
                      <a:cubicBezTo>
                        <a:pt x="11614" y="137690"/>
                        <a:pt x="8500" y="137747"/>
                        <a:pt x="6023" y="139261"/>
                      </a:cubicBezTo>
                      <a:cubicBezTo>
                        <a:pt x="460" y="143072"/>
                        <a:pt x="-1549" y="150339"/>
                        <a:pt x="1280" y="156464"/>
                      </a:cubicBezTo>
                      <a:cubicBezTo>
                        <a:pt x="2718" y="158997"/>
                        <a:pt x="5213" y="160760"/>
                        <a:pt x="8080" y="161283"/>
                      </a:cubicBezTo>
                      <a:cubicBezTo>
                        <a:pt x="14996" y="162855"/>
                        <a:pt x="22063" y="163655"/>
                        <a:pt x="29150" y="163684"/>
                      </a:cubicBezTo>
                      <a:lnTo>
                        <a:pt x="29150" y="163684"/>
                      </a:lnTo>
                      <a:cubicBezTo>
                        <a:pt x="40161" y="163722"/>
                        <a:pt x="56906" y="161207"/>
                        <a:pt x="63954" y="154044"/>
                      </a:cubicBezTo>
                      <a:cubicBezTo>
                        <a:pt x="66974" y="151187"/>
                        <a:pt x="68240" y="146939"/>
                        <a:pt x="67269" y="142900"/>
                      </a:cubicBezTo>
                      <a:cubicBezTo>
                        <a:pt x="66288" y="138042"/>
                        <a:pt x="62992" y="133918"/>
                        <a:pt x="59582" y="130203"/>
                      </a:cubicBezTo>
                      <a:cubicBezTo>
                        <a:pt x="57334" y="127603"/>
                        <a:pt x="54743" y="125317"/>
                        <a:pt x="51895" y="123403"/>
                      </a:cubicBezTo>
                      <a:cubicBezTo>
                        <a:pt x="77346" y="129013"/>
                        <a:pt x="109569" y="133699"/>
                        <a:pt x="129486" y="112658"/>
                      </a:cubicBezTo>
                      <a:cubicBezTo>
                        <a:pt x="157451" y="82978"/>
                        <a:pt x="143097" y="32582"/>
                        <a:pt x="111827" y="11017"/>
                      </a:cubicBezTo>
                      <a:close/>
                      <a:moveTo>
                        <a:pt x="109998" y="100418"/>
                      </a:moveTo>
                      <a:cubicBezTo>
                        <a:pt x="101083" y="107505"/>
                        <a:pt x="83795" y="106448"/>
                        <a:pt x="71555" y="105105"/>
                      </a:cubicBezTo>
                      <a:cubicBezTo>
                        <a:pt x="62182" y="104286"/>
                        <a:pt x="51591" y="102905"/>
                        <a:pt x="44533" y="96894"/>
                      </a:cubicBezTo>
                      <a:cubicBezTo>
                        <a:pt x="32522" y="87236"/>
                        <a:pt x="33112" y="57899"/>
                        <a:pt x="38970" y="42164"/>
                      </a:cubicBezTo>
                      <a:cubicBezTo>
                        <a:pt x="38970" y="42164"/>
                        <a:pt x="39665" y="42230"/>
                        <a:pt x="40018" y="42230"/>
                      </a:cubicBezTo>
                      <a:cubicBezTo>
                        <a:pt x="42428" y="42202"/>
                        <a:pt x="44685" y="40859"/>
                        <a:pt x="45933" y="38744"/>
                      </a:cubicBezTo>
                      <a:cubicBezTo>
                        <a:pt x="47904" y="36220"/>
                        <a:pt x="50343" y="34086"/>
                        <a:pt x="53105" y="32467"/>
                      </a:cubicBezTo>
                      <a:cubicBezTo>
                        <a:pt x="54639" y="31467"/>
                        <a:pt x="56410" y="30191"/>
                        <a:pt x="57944" y="29000"/>
                      </a:cubicBezTo>
                      <a:cubicBezTo>
                        <a:pt x="61106" y="26495"/>
                        <a:pt x="64640" y="24504"/>
                        <a:pt x="68421" y="23095"/>
                      </a:cubicBezTo>
                      <a:cubicBezTo>
                        <a:pt x="108112" y="9293"/>
                        <a:pt x="140516" y="74806"/>
                        <a:pt x="109998" y="100418"/>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20" name="Freeform: Shape 119">
                  <a:extLst>
                    <a:ext uri="{FF2B5EF4-FFF2-40B4-BE49-F238E27FC236}">
                      <a16:creationId xmlns:a16="http://schemas.microsoft.com/office/drawing/2014/main" id="{716EAF01-A699-AC40-4179-D3A63C47E69F}"/>
                    </a:ext>
                  </a:extLst>
                </xdr:cNvPr>
                <xdr:cNvSpPr/>
              </xdr:nvSpPr>
              <xdr:spPr>
                <a:xfrm>
                  <a:off x="2868590" y="1816903"/>
                  <a:ext cx="63960" cy="68114"/>
                </a:xfrm>
                <a:custGeom>
                  <a:avLst/>
                  <a:gdLst>
                    <a:gd name="connsiteX0" fmla="*/ 30310 w 63960"/>
                    <a:gd name="connsiteY0" fmla="*/ 68526 h 68114"/>
                    <a:gd name="connsiteX1" fmla="*/ 11880 w 63960"/>
                    <a:gd name="connsiteY1" fmla="*/ 62173 h 68114"/>
                    <a:gd name="connsiteX2" fmla="*/ 13194 w 63960"/>
                    <a:gd name="connsiteY2" fmla="*/ 61154 h 68114"/>
                    <a:gd name="connsiteX3" fmla="*/ 16318 w 63960"/>
                    <a:gd name="connsiteY3" fmla="*/ 55858 h 68114"/>
                    <a:gd name="connsiteX4" fmla="*/ 16680 w 63960"/>
                    <a:gd name="connsiteY4" fmla="*/ 54782 h 68114"/>
                    <a:gd name="connsiteX5" fmla="*/ 14785 w 63960"/>
                    <a:gd name="connsiteY5" fmla="*/ 47419 h 68114"/>
                    <a:gd name="connsiteX6" fmla="*/ 14499 w 63960"/>
                    <a:gd name="connsiteY6" fmla="*/ 47248 h 68114"/>
                    <a:gd name="connsiteX7" fmla="*/ 11613 w 63960"/>
                    <a:gd name="connsiteY7" fmla="*/ 46533 h 68114"/>
                    <a:gd name="connsiteX8" fmla="*/ 4460 w 63960"/>
                    <a:gd name="connsiteY8" fmla="*/ 43199 h 68114"/>
                    <a:gd name="connsiteX9" fmla="*/ 1593 w 63960"/>
                    <a:gd name="connsiteY9" fmla="*/ 43571 h 68114"/>
                    <a:gd name="connsiteX10" fmla="*/ 1421 w 63960"/>
                    <a:gd name="connsiteY10" fmla="*/ 42037 h 68114"/>
                    <a:gd name="connsiteX11" fmla="*/ 13242 w 63960"/>
                    <a:gd name="connsiteY11" fmla="*/ 4499 h 68114"/>
                    <a:gd name="connsiteX12" fmla="*/ 23262 w 63960"/>
                    <a:gd name="connsiteY12" fmla="*/ 413 h 68114"/>
                    <a:gd name="connsiteX13" fmla="*/ 29377 w 63960"/>
                    <a:gd name="connsiteY13" fmla="*/ 2194 h 68114"/>
                    <a:gd name="connsiteX14" fmla="*/ 42464 w 63960"/>
                    <a:gd name="connsiteY14" fmla="*/ 4985 h 68114"/>
                    <a:gd name="connsiteX15" fmla="*/ 42883 w 63960"/>
                    <a:gd name="connsiteY15" fmla="*/ 9795 h 68114"/>
                    <a:gd name="connsiteX16" fmla="*/ 46303 w 63960"/>
                    <a:gd name="connsiteY16" fmla="*/ 13681 h 68114"/>
                    <a:gd name="connsiteX17" fmla="*/ 49760 w 63960"/>
                    <a:gd name="connsiteY17" fmla="*/ 14586 h 68114"/>
                    <a:gd name="connsiteX18" fmla="*/ 55771 w 63960"/>
                    <a:gd name="connsiteY18" fmla="*/ 10053 h 68114"/>
                    <a:gd name="connsiteX19" fmla="*/ 53456 w 63960"/>
                    <a:gd name="connsiteY19" fmla="*/ 56858 h 68114"/>
                    <a:gd name="connsiteX20" fmla="*/ 53437 w 63960"/>
                    <a:gd name="connsiteY20" fmla="*/ 56868 h 68114"/>
                    <a:gd name="connsiteX21" fmla="*/ 53218 w 63960"/>
                    <a:gd name="connsiteY21" fmla="*/ 57058 h 68114"/>
                    <a:gd name="connsiteX22" fmla="*/ 30310 w 63960"/>
                    <a:gd name="connsiteY22" fmla="*/ 68526 h 68114"/>
                    <a:gd name="connsiteX23" fmla="*/ 30310 w 63960"/>
                    <a:gd name="connsiteY23" fmla="*/ 68526 h 681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63960" h="68114">
                      <a:moveTo>
                        <a:pt x="30310" y="68526"/>
                      </a:moveTo>
                      <a:cubicBezTo>
                        <a:pt x="23624" y="68536"/>
                        <a:pt x="17137" y="66298"/>
                        <a:pt x="11880" y="62173"/>
                      </a:cubicBezTo>
                      <a:cubicBezTo>
                        <a:pt x="12375" y="61916"/>
                        <a:pt x="12823" y="61564"/>
                        <a:pt x="13194" y="61154"/>
                      </a:cubicBezTo>
                      <a:cubicBezTo>
                        <a:pt x="14613" y="59668"/>
                        <a:pt x="15642" y="57773"/>
                        <a:pt x="16318" y="55858"/>
                      </a:cubicBezTo>
                      <a:cubicBezTo>
                        <a:pt x="16423" y="55553"/>
                        <a:pt x="16680" y="54782"/>
                        <a:pt x="16680" y="54782"/>
                      </a:cubicBezTo>
                      <a:cubicBezTo>
                        <a:pt x="17956" y="52201"/>
                        <a:pt x="17147" y="49067"/>
                        <a:pt x="14785" y="47419"/>
                      </a:cubicBezTo>
                      <a:lnTo>
                        <a:pt x="14499" y="47248"/>
                      </a:lnTo>
                      <a:cubicBezTo>
                        <a:pt x="13613" y="46762"/>
                        <a:pt x="12622" y="46514"/>
                        <a:pt x="11613" y="46533"/>
                      </a:cubicBezTo>
                      <a:cubicBezTo>
                        <a:pt x="9879" y="44371"/>
                        <a:pt x="7231" y="43142"/>
                        <a:pt x="4460" y="43199"/>
                      </a:cubicBezTo>
                      <a:cubicBezTo>
                        <a:pt x="3488" y="43199"/>
                        <a:pt x="2526" y="43333"/>
                        <a:pt x="1593" y="43571"/>
                      </a:cubicBezTo>
                      <a:cubicBezTo>
                        <a:pt x="1554" y="43228"/>
                        <a:pt x="1431" y="42361"/>
                        <a:pt x="1421" y="42037"/>
                      </a:cubicBezTo>
                      <a:cubicBezTo>
                        <a:pt x="-2684" y="28626"/>
                        <a:pt x="2402" y="13272"/>
                        <a:pt x="13242" y="4499"/>
                      </a:cubicBezTo>
                      <a:cubicBezTo>
                        <a:pt x="16013" y="2032"/>
                        <a:pt x="19557" y="594"/>
                        <a:pt x="23262" y="413"/>
                      </a:cubicBezTo>
                      <a:cubicBezTo>
                        <a:pt x="25415" y="404"/>
                        <a:pt x="27548" y="1061"/>
                        <a:pt x="29377" y="2194"/>
                      </a:cubicBezTo>
                      <a:cubicBezTo>
                        <a:pt x="33901" y="1585"/>
                        <a:pt x="38569" y="2614"/>
                        <a:pt x="42464" y="4985"/>
                      </a:cubicBezTo>
                      <a:cubicBezTo>
                        <a:pt x="41883" y="6547"/>
                        <a:pt x="42121" y="8338"/>
                        <a:pt x="42883" y="9795"/>
                      </a:cubicBezTo>
                      <a:cubicBezTo>
                        <a:pt x="43626" y="11386"/>
                        <a:pt x="44817" y="12739"/>
                        <a:pt x="46303" y="13681"/>
                      </a:cubicBezTo>
                      <a:cubicBezTo>
                        <a:pt x="47351" y="14291"/>
                        <a:pt x="48551" y="14596"/>
                        <a:pt x="49760" y="14586"/>
                      </a:cubicBezTo>
                      <a:cubicBezTo>
                        <a:pt x="52427" y="14491"/>
                        <a:pt x="55123" y="12729"/>
                        <a:pt x="55771" y="10053"/>
                      </a:cubicBezTo>
                      <a:cubicBezTo>
                        <a:pt x="67696" y="22683"/>
                        <a:pt x="66334" y="45362"/>
                        <a:pt x="53456" y="56858"/>
                      </a:cubicBezTo>
                      <a:lnTo>
                        <a:pt x="53437" y="56868"/>
                      </a:lnTo>
                      <a:lnTo>
                        <a:pt x="53218" y="57058"/>
                      </a:lnTo>
                      <a:cubicBezTo>
                        <a:pt x="47970" y="64383"/>
                        <a:pt x="39292" y="68622"/>
                        <a:pt x="30310" y="68526"/>
                      </a:cubicBezTo>
                      <a:lnTo>
                        <a:pt x="30310" y="68526"/>
                      </a:lnTo>
                      <a:close/>
                    </a:path>
                  </a:pathLst>
                </a:custGeom>
                <a:solidFill>
                  <a:srgbClr val="000000"/>
                </a:solidFill>
                <a:ln w="9525" cap="flat">
                  <a:noFill/>
                  <a:prstDash val="solid"/>
                  <a:miter/>
                </a:ln>
              </xdr:spPr>
              <xdr:txBody>
                <a:bodyPr rtlCol="0" anchor="ctr"/>
                <a:lstStyle/>
                <a:p>
                  <a:endParaRPr lang="en-IN"/>
                </a:p>
              </xdr:txBody>
            </xdr:sp>
            <xdr:sp macro="" textlink="">
              <xdr:nvSpPr>
                <xdr:cNvPr id="121" name="Freeform: Shape 120">
                  <a:extLst>
                    <a:ext uri="{FF2B5EF4-FFF2-40B4-BE49-F238E27FC236}">
                      <a16:creationId xmlns:a16="http://schemas.microsoft.com/office/drawing/2014/main" id="{116A4354-BDD2-E1B0-FBC7-4D085E2C93E7}"/>
                    </a:ext>
                  </a:extLst>
                </xdr:cNvPr>
                <xdr:cNvSpPr/>
              </xdr:nvSpPr>
              <xdr:spPr>
                <a:xfrm>
                  <a:off x="2668428" y="1736209"/>
                  <a:ext cx="100237" cy="60892"/>
                </a:xfrm>
                <a:custGeom>
                  <a:avLst/>
                  <a:gdLst>
                    <a:gd name="connsiteX0" fmla="*/ 616 w 100237"/>
                    <a:gd name="connsiteY0" fmla="*/ 61305 h 60892"/>
                    <a:gd name="connsiteX1" fmla="*/ 158 w 100237"/>
                    <a:gd name="connsiteY1" fmla="*/ 61105 h 60892"/>
                    <a:gd name="connsiteX2" fmla="*/ 6 w 100237"/>
                    <a:gd name="connsiteY2" fmla="*/ 60705 h 60892"/>
                    <a:gd name="connsiteX3" fmla="*/ 4978 w 100237"/>
                    <a:gd name="connsiteY3" fmla="*/ 47894 h 60892"/>
                    <a:gd name="connsiteX4" fmla="*/ 13903 w 100237"/>
                    <a:gd name="connsiteY4" fmla="*/ 37016 h 60892"/>
                    <a:gd name="connsiteX5" fmla="*/ 13932 w 100237"/>
                    <a:gd name="connsiteY5" fmla="*/ 36978 h 60892"/>
                    <a:gd name="connsiteX6" fmla="*/ 86569 w 100237"/>
                    <a:gd name="connsiteY6" fmla="*/ 440 h 60892"/>
                    <a:gd name="connsiteX7" fmla="*/ 98837 w 100237"/>
                    <a:gd name="connsiteY7" fmla="*/ 17004 h 60892"/>
                    <a:gd name="connsiteX8" fmla="*/ 79225 w 100237"/>
                    <a:gd name="connsiteY8" fmla="*/ 25405 h 60892"/>
                    <a:gd name="connsiteX9" fmla="*/ 21942 w 100237"/>
                    <a:gd name="connsiteY9" fmla="*/ 47351 h 60892"/>
                    <a:gd name="connsiteX10" fmla="*/ 616 w 100237"/>
                    <a:gd name="connsiteY10" fmla="*/ 61305 h 608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00237" h="60892">
                      <a:moveTo>
                        <a:pt x="616" y="61305"/>
                      </a:moveTo>
                      <a:cubicBezTo>
                        <a:pt x="444" y="61305"/>
                        <a:pt x="282" y="61229"/>
                        <a:pt x="158" y="61105"/>
                      </a:cubicBezTo>
                      <a:cubicBezTo>
                        <a:pt x="54" y="61000"/>
                        <a:pt x="-3" y="60857"/>
                        <a:pt x="6" y="60705"/>
                      </a:cubicBezTo>
                      <a:cubicBezTo>
                        <a:pt x="492" y="56066"/>
                        <a:pt x="2216" y="51647"/>
                        <a:pt x="4978" y="47894"/>
                      </a:cubicBezTo>
                      <a:cubicBezTo>
                        <a:pt x="7683" y="44055"/>
                        <a:pt x="10665" y="40426"/>
                        <a:pt x="13903" y="37016"/>
                      </a:cubicBezTo>
                      <a:lnTo>
                        <a:pt x="13932" y="36978"/>
                      </a:lnTo>
                      <a:cubicBezTo>
                        <a:pt x="32743" y="16947"/>
                        <a:pt x="59156" y="3241"/>
                        <a:pt x="86569" y="440"/>
                      </a:cubicBezTo>
                      <a:cubicBezTo>
                        <a:pt x="94637" y="-141"/>
                        <a:pt x="103800" y="8718"/>
                        <a:pt x="98837" y="17004"/>
                      </a:cubicBezTo>
                      <a:cubicBezTo>
                        <a:pt x="95180" y="24119"/>
                        <a:pt x="86341" y="24834"/>
                        <a:pt x="79225" y="25405"/>
                      </a:cubicBezTo>
                      <a:cubicBezTo>
                        <a:pt x="58585" y="27272"/>
                        <a:pt x="39163" y="36168"/>
                        <a:pt x="21942" y="47351"/>
                      </a:cubicBezTo>
                      <a:cubicBezTo>
                        <a:pt x="14903" y="51904"/>
                        <a:pt x="8683" y="58762"/>
                        <a:pt x="616" y="61305"/>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22" name="Freeform: Shape 121">
                  <a:extLst>
                    <a:ext uri="{FF2B5EF4-FFF2-40B4-BE49-F238E27FC236}">
                      <a16:creationId xmlns:a16="http://schemas.microsoft.com/office/drawing/2014/main" id="{8F3A99D6-C2A4-462B-09C0-398E0CA7866F}"/>
                    </a:ext>
                  </a:extLst>
                </xdr:cNvPr>
                <xdr:cNvSpPr/>
              </xdr:nvSpPr>
              <xdr:spPr>
                <a:xfrm>
                  <a:off x="2856709" y="1738952"/>
                  <a:ext cx="92405" cy="48346"/>
                </a:xfrm>
                <a:custGeom>
                  <a:avLst/>
                  <a:gdLst>
                    <a:gd name="connsiteX0" fmla="*/ 80558 w 92405"/>
                    <a:gd name="connsiteY0" fmla="*/ 48760 h 48346"/>
                    <a:gd name="connsiteX1" fmla="*/ 72557 w 92405"/>
                    <a:gd name="connsiteY1" fmla="*/ 45693 h 48346"/>
                    <a:gd name="connsiteX2" fmla="*/ 2396 w 92405"/>
                    <a:gd name="connsiteY2" fmla="*/ 12089 h 48346"/>
                    <a:gd name="connsiteX3" fmla="*/ 2377 w 92405"/>
                    <a:gd name="connsiteY3" fmla="*/ 12089 h 48346"/>
                    <a:gd name="connsiteX4" fmla="*/ 653 w 92405"/>
                    <a:gd name="connsiteY4" fmla="*/ 11698 h 48346"/>
                    <a:gd name="connsiteX5" fmla="*/ 71 w 92405"/>
                    <a:gd name="connsiteY5" fmla="*/ 11165 h 48346"/>
                    <a:gd name="connsiteX6" fmla="*/ 129 w 92405"/>
                    <a:gd name="connsiteY6" fmla="*/ 10422 h 48346"/>
                    <a:gd name="connsiteX7" fmla="*/ 89083 w 92405"/>
                    <a:gd name="connsiteY7" fmla="*/ 29167 h 48346"/>
                    <a:gd name="connsiteX8" fmla="*/ 91492 w 92405"/>
                    <a:gd name="connsiteY8" fmla="*/ 41616 h 48346"/>
                    <a:gd name="connsiteX9" fmla="*/ 80558 w 92405"/>
                    <a:gd name="connsiteY9" fmla="*/ 48760 h 48346"/>
                    <a:gd name="connsiteX10" fmla="*/ 80558 w 92405"/>
                    <a:gd name="connsiteY10" fmla="*/ 48760 h 4834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92405" h="48346">
                      <a:moveTo>
                        <a:pt x="80558" y="48760"/>
                      </a:moveTo>
                      <a:cubicBezTo>
                        <a:pt x="77615" y="48712"/>
                        <a:pt x="74776" y="47626"/>
                        <a:pt x="72557" y="45693"/>
                      </a:cubicBezTo>
                      <a:cubicBezTo>
                        <a:pt x="52383" y="26900"/>
                        <a:pt x="28875" y="16813"/>
                        <a:pt x="2396" y="12089"/>
                      </a:cubicBezTo>
                      <a:lnTo>
                        <a:pt x="2377" y="12089"/>
                      </a:lnTo>
                      <a:lnTo>
                        <a:pt x="653" y="11698"/>
                      </a:lnTo>
                      <a:cubicBezTo>
                        <a:pt x="386" y="11622"/>
                        <a:pt x="167" y="11432"/>
                        <a:pt x="71" y="11165"/>
                      </a:cubicBezTo>
                      <a:cubicBezTo>
                        <a:pt x="-33" y="10917"/>
                        <a:pt x="-14" y="10641"/>
                        <a:pt x="129" y="10422"/>
                      </a:cubicBezTo>
                      <a:cubicBezTo>
                        <a:pt x="21284" y="-13105"/>
                        <a:pt x="71252" y="9688"/>
                        <a:pt x="89083" y="29167"/>
                      </a:cubicBezTo>
                      <a:cubicBezTo>
                        <a:pt x="92369" y="32424"/>
                        <a:pt x="93321" y="37368"/>
                        <a:pt x="91492" y="41616"/>
                      </a:cubicBezTo>
                      <a:cubicBezTo>
                        <a:pt x="89540" y="45912"/>
                        <a:pt x="85282" y="48703"/>
                        <a:pt x="80558" y="48760"/>
                      </a:cubicBezTo>
                      <a:lnTo>
                        <a:pt x="80558" y="48760"/>
                      </a:lnTo>
                      <a:close/>
                    </a:path>
                  </a:pathLst>
                </a:custGeom>
                <a:solidFill>
                  <a:srgbClr val="000000"/>
                </a:solidFill>
                <a:ln w="9525" cap="flat">
                  <a:noFill/>
                  <a:prstDash val="solid"/>
                  <a:miter/>
                </a:ln>
              </xdr:spPr>
              <xdr:txBody>
                <a:bodyPr rtlCol="0" anchor="ctr"/>
                <a:lstStyle/>
                <a:p>
                  <a:endParaRPr lang="en-IN"/>
                </a:p>
              </xdr:txBody>
            </xdr:sp>
          </xdr:grpSp>
        </xdr:grpSp>
      </xdr:grpSp>
      <xdr:sp macro="" textlink="Pivots!O11">
        <xdr:nvSpPr>
          <xdr:cNvPr id="124" name="TextBox 123">
            <a:extLst>
              <a:ext uri="{FF2B5EF4-FFF2-40B4-BE49-F238E27FC236}">
                <a16:creationId xmlns:a16="http://schemas.microsoft.com/office/drawing/2014/main" id="{95FDADC5-E69C-85E5-78FD-241090F81C0D}"/>
              </a:ext>
            </a:extLst>
          </xdr:cNvPr>
          <xdr:cNvSpPr txBox="1"/>
        </xdr:nvSpPr>
        <xdr:spPr>
          <a:xfrm>
            <a:off x="2880360" y="1828800"/>
            <a:ext cx="201168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a:latin typeface="Segoe UI Semibold" panose="020B0702040204020203" pitchFamily="34" charset="0"/>
                <a:cs typeface="Segoe UI Semibold" panose="020B0702040204020203" pitchFamily="34" charset="0"/>
              </a:rPr>
              <a:t>Customer 2044 placed 5 orders in 4 months.</a:t>
            </a:r>
            <a:endParaRPr lang="en-IN" sz="1100">
              <a:latin typeface="Segoe UI Semibold" panose="020B0702040204020203" pitchFamily="34" charset="0"/>
              <a:cs typeface="Segoe UI Semibold" panose="020B0702040204020203" pitchFamily="34" charset="0"/>
            </a:endParaRPr>
          </a:p>
        </xdr:txBody>
      </xdr:sp>
      <xdr:sp macro="" textlink="Pivots!O11">
        <xdr:nvSpPr>
          <xdr:cNvPr id="125" name="TextBox 124">
            <a:extLst>
              <a:ext uri="{FF2B5EF4-FFF2-40B4-BE49-F238E27FC236}">
                <a16:creationId xmlns:a16="http://schemas.microsoft.com/office/drawing/2014/main" id="{BA821863-3224-4F09-B32D-9E3515892A7D}"/>
              </a:ext>
            </a:extLst>
          </xdr:cNvPr>
          <xdr:cNvSpPr txBox="1"/>
        </xdr:nvSpPr>
        <xdr:spPr>
          <a:xfrm>
            <a:off x="2971800" y="2537460"/>
            <a:ext cx="17830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Segoe UI Semibold" panose="020B0702040204020203" pitchFamily="34" charset="0"/>
                <a:cs typeface="Segoe UI Semibold" panose="020B0702040204020203" pitchFamily="34" charset="0"/>
              </a:rPr>
              <a:t>Frequent Purchaser</a:t>
            </a:r>
          </a:p>
        </xdr:txBody>
      </xdr:sp>
      <xdr:pic>
        <xdr:nvPicPr>
          <xdr:cNvPr id="127" name="Graphic 126" descr="Award ribbon with star">
            <a:extLst>
              <a:ext uri="{FF2B5EF4-FFF2-40B4-BE49-F238E27FC236}">
                <a16:creationId xmlns:a16="http://schemas.microsoft.com/office/drawing/2014/main" id="{13A83ED1-3538-1350-76A2-16C4B255933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493260" y="2430780"/>
            <a:ext cx="609600" cy="609600"/>
          </a:xfrm>
          <a:prstGeom prst="rect">
            <a:avLst/>
          </a:prstGeom>
        </xdr:spPr>
      </xdr:pic>
    </xdr:grpSp>
    <xdr:clientData/>
  </xdr:twoCellAnchor>
  <xdr:twoCellAnchor>
    <xdr:from>
      <xdr:col>8</xdr:col>
      <xdr:colOff>575733</xdr:colOff>
      <xdr:row>6</xdr:row>
      <xdr:rowOff>38945</xdr:rowOff>
    </xdr:from>
    <xdr:to>
      <xdr:col>14</xdr:col>
      <xdr:colOff>177800</xdr:colOff>
      <xdr:row>15</xdr:row>
      <xdr:rowOff>54185</xdr:rowOff>
    </xdr:to>
    <xdr:grpSp>
      <xdr:nvGrpSpPr>
        <xdr:cNvPr id="159" name="Group 158">
          <a:extLst>
            <a:ext uri="{FF2B5EF4-FFF2-40B4-BE49-F238E27FC236}">
              <a16:creationId xmlns:a16="http://schemas.microsoft.com/office/drawing/2014/main" id="{6DE2DD82-BEA3-386D-D0F9-86E7208E3F10}"/>
            </a:ext>
          </a:extLst>
        </xdr:cNvPr>
        <xdr:cNvGrpSpPr/>
      </xdr:nvGrpSpPr>
      <xdr:grpSpPr>
        <a:xfrm>
          <a:off x="5452533" y="1136225"/>
          <a:ext cx="3259667" cy="1661160"/>
          <a:chOff x="5166360" y="1409700"/>
          <a:chExt cx="2799673" cy="1661160"/>
        </a:xfrm>
      </xdr:grpSpPr>
      <xdr:sp macro="" textlink="">
        <xdr:nvSpPr>
          <xdr:cNvPr id="129" name="Rectangle: Rounded Corners 128">
            <a:extLst>
              <a:ext uri="{FF2B5EF4-FFF2-40B4-BE49-F238E27FC236}">
                <a16:creationId xmlns:a16="http://schemas.microsoft.com/office/drawing/2014/main" id="{DB01EC0F-D6BD-4B84-BAF0-4F98408BFA3A}"/>
              </a:ext>
            </a:extLst>
          </xdr:cNvPr>
          <xdr:cNvSpPr/>
        </xdr:nvSpPr>
        <xdr:spPr>
          <a:xfrm>
            <a:off x="5166360" y="140970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55" name="Group 154">
            <a:extLst>
              <a:ext uri="{FF2B5EF4-FFF2-40B4-BE49-F238E27FC236}">
                <a16:creationId xmlns:a16="http://schemas.microsoft.com/office/drawing/2014/main" id="{2F40C28C-230E-A5BF-9F11-B468CCC76111}"/>
              </a:ext>
            </a:extLst>
          </xdr:cNvPr>
          <xdr:cNvGrpSpPr/>
        </xdr:nvGrpSpPr>
        <xdr:grpSpPr>
          <a:xfrm>
            <a:off x="5311387" y="1524000"/>
            <a:ext cx="784800" cy="1346400"/>
            <a:chOff x="5311387" y="1524000"/>
            <a:chExt cx="824618" cy="1402080"/>
          </a:xfrm>
        </xdr:grpSpPr>
        <xdr:grpSp>
          <xdr:nvGrpSpPr>
            <xdr:cNvPr id="131" name="Graphic 94" descr="Man with arms crossed">
              <a:extLst>
                <a:ext uri="{FF2B5EF4-FFF2-40B4-BE49-F238E27FC236}">
                  <a16:creationId xmlns:a16="http://schemas.microsoft.com/office/drawing/2014/main" id="{9908E982-B5BC-2F48-2C34-BD19B769FE8A}"/>
                </a:ext>
              </a:extLst>
            </xdr:cNvPr>
            <xdr:cNvGrpSpPr/>
          </xdr:nvGrpSpPr>
          <xdr:grpSpPr>
            <a:xfrm>
              <a:off x="5311387" y="2137472"/>
              <a:ext cx="784613" cy="788608"/>
              <a:chOff x="2271007" y="2071397"/>
              <a:chExt cx="940210" cy="910934"/>
            </a:xfrm>
          </xdr:grpSpPr>
          <xdr:sp macro="" textlink="">
            <xdr:nvSpPr>
              <xdr:cNvPr id="149" name="Freeform: Shape 148">
                <a:extLst>
                  <a:ext uri="{FF2B5EF4-FFF2-40B4-BE49-F238E27FC236}">
                    <a16:creationId xmlns:a16="http://schemas.microsoft.com/office/drawing/2014/main" id="{63F10E27-8D8F-99C7-FD30-47CC2743E4C1}"/>
                  </a:ext>
                </a:extLst>
              </xdr:cNvPr>
              <xdr:cNvSpPr/>
            </xdr:nvSpPr>
            <xdr:spPr>
              <a:xfrm>
                <a:off x="2335383" y="2071397"/>
                <a:ext cx="856121" cy="777756"/>
              </a:xfrm>
              <a:custGeom>
                <a:avLst/>
                <a:gdLst>
                  <a:gd name="connsiteX0" fmla="*/ 667167 w 856121"/>
                  <a:gd name="connsiteY0" fmla="*/ 303778 h 777756"/>
                  <a:gd name="connsiteX1" fmla="*/ 638134 w 856121"/>
                  <a:gd name="connsiteY1" fmla="*/ 289735 h 777756"/>
                  <a:gd name="connsiteX2" fmla="*/ 587994 w 856121"/>
                  <a:gd name="connsiteY2" fmla="*/ 199788 h 777756"/>
                  <a:gd name="connsiteX3" fmla="*/ 536180 w 856121"/>
                  <a:gd name="connsiteY3" fmla="*/ 126636 h 777756"/>
                  <a:gd name="connsiteX4" fmla="*/ 529933 w 856121"/>
                  <a:gd name="connsiteY4" fmla="*/ 87089 h 777756"/>
                  <a:gd name="connsiteX5" fmla="*/ 512788 w 856121"/>
                  <a:gd name="connsiteY5" fmla="*/ 28971 h 777756"/>
                  <a:gd name="connsiteX6" fmla="*/ 378370 w 856121"/>
                  <a:gd name="connsiteY6" fmla="*/ 4358 h 777756"/>
                  <a:gd name="connsiteX7" fmla="*/ 346517 w 856121"/>
                  <a:gd name="connsiteY7" fmla="*/ 57416 h 777756"/>
                  <a:gd name="connsiteX8" fmla="*/ 333565 w 856121"/>
                  <a:gd name="connsiteY8" fmla="*/ 121424 h 777756"/>
                  <a:gd name="connsiteX9" fmla="*/ 275652 w 856121"/>
                  <a:gd name="connsiteY9" fmla="*/ 132092 h 777756"/>
                  <a:gd name="connsiteX10" fmla="*/ 190690 w 856121"/>
                  <a:gd name="connsiteY10" fmla="*/ 244487 h 777756"/>
                  <a:gd name="connsiteX11" fmla="*/ 6817 w 856121"/>
                  <a:gd name="connsiteY11" fmla="*/ 489341 h 777756"/>
                  <a:gd name="connsiteX12" fmla="*/ 76922 w 856121"/>
                  <a:gd name="connsiteY12" fmla="*/ 700666 h 777756"/>
                  <a:gd name="connsiteX13" fmla="*/ 228332 w 856121"/>
                  <a:gd name="connsiteY13" fmla="*/ 772805 h 777756"/>
                  <a:gd name="connsiteX14" fmla="*/ 429347 w 856121"/>
                  <a:gd name="connsiteY14" fmla="*/ 719373 h 777756"/>
                  <a:gd name="connsiteX15" fmla="*/ 533512 w 856121"/>
                  <a:gd name="connsiteY15" fmla="*/ 696750 h 777756"/>
                  <a:gd name="connsiteX16" fmla="*/ 765769 w 856121"/>
                  <a:gd name="connsiteY16" fmla="*/ 724037 h 777756"/>
                  <a:gd name="connsiteX17" fmla="*/ 855078 w 856121"/>
                  <a:gd name="connsiteY17" fmla="*/ 541926 h 777756"/>
                  <a:gd name="connsiteX18" fmla="*/ 667167 w 856121"/>
                  <a:gd name="connsiteY18" fmla="*/ 303778 h 777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56121" h="777756">
                    <a:moveTo>
                      <a:pt x="667167" y="303778"/>
                    </a:moveTo>
                    <a:cubicBezTo>
                      <a:pt x="656958" y="300129"/>
                      <a:pt x="647127" y="295922"/>
                      <a:pt x="638134" y="289735"/>
                    </a:cubicBezTo>
                    <a:cubicBezTo>
                      <a:pt x="612305" y="270471"/>
                      <a:pt x="603923" y="227251"/>
                      <a:pt x="587994" y="199788"/>
                    </a:cubicBezTo>
                    <a:cubicBezTo>
                      <a:pt x="572602" y="172509"/>
                      <a:pt x="545932" y="156110"/>
                      <a:pt x="536180" y="126636"/>
                    </a:cubicBezTo>
                    <a:cubicBezTo>
                      <a:pt x="531607" y="112951"/>
                      <a:pt x="533438" y="101170"/>
                      <a:pt x="529933" y="87089"/>
                    </a:cubicBezTo>
                    <a:cubicBezTo>
                      <a:pt x="525207" y="68008"/>
                      <a:pt x="523608" y="45880"/>
                      <a:pt x="512788" y="28971"/>
                    </a:cubicBezTo>
                    <a:cubicBezTo>
                      <a:pt x="488328" y="-6447"/>
                      <a:pt x="416544" y="-1860"/>
                      <a:pt x="378370" y="4358"/>
                    </a:cubicBezTo>
                    <a:cubicBezTo>
                      <a:pt x="352842" y="8877"/>
                      <a:pt x="352310" y="36286"/>
                      <a:pt x="346517" y="57416"/>
                    </a:cubicBezTo>
                    <a:cubicBezTo>
                      <a:pt x="341948" y="74957"/>
                      <a:pt x="349947" y="98183"/>
                      <a:pt x="333565" y="121424"/>
                    </a:cubicBezTo>
                    <a:cubicBezTo>
                      <a:pt x="327162" y="125478"/>
                      <a:pt x="282740" y="129189"/>
                      <a:pt x="275652" y="132092"/>
                    </a:cubicBezTo>
                    <a:cubicBezTo>
                      <a:pt x="201662" y="154785"/>
                      <a:pt x="218960" y="179504"/>
                      <a:pt x="190690" y="244487"/>
                    </a:cubicBezTo>
                    <a:cubicBezTo>
                      <a:pt x="142987" y="338937"/>
                      <a:pt x="26402" y="377563"/>
                      <a:pt x="6817" y="489341"/>
                    </a:cubicBezTo>
                    <a:cubicBezTo>
                      <a:pt x="-5756" y="563140"/>
                      <a:pt x="39964" y="639318"/>
                      <a:pt x="76922" y="700666"/>
                    </a:cubicBezTo>
                    <a:cubicBezTo>
                      <a:pt x="111365" y="767676"/>
                      <a:pt x="151749" y="788631"/>
                      <a:pt x="228332" y="772805"/>
                    </a:cubicBezTo>
                    <a:cubicBezTo>
                      <a:pt x="300112" y="756704"/>
                      <a:pt x="358788" y="740191"/>
                      <a:pt x="429347" y="719373"/>
                    </a:cubicBezTo>
                    <a:cubicBezTo>
                      <a:pt x="463485" y="710976"/>
                      <a:pt x="497622" y="689130"/>
                      <a:pt x="533512" y="696750"/>
                    </a:cubicBezTo>
                    <a:cubicBezTo>
                      <a:pt x="607654" y="713544"/>
                      <a:pt x="689800" y="726026"/>
                      <a:pt x="765769" y="724037"/>
                    </a:cubicBezTo>
                    <a:cubicBezTo>
                      <a:pt x="872297" y="728342"/>
                      <a:pt x="866050" y="621098"/>
                      <a:pt x="855078" y="541926"/>
                    </a:cubicBezTo>
                    <a:cubicBezTo>
                      <a:pt x="847379" y="418703"/>
                      <a:pt x="785277" y="339585"/>
                      <a:pt x="667167" y="303778"/>
                    </a:cubicBezTo>
                    <a:close/>
                  </a:path>
                </a:pathLst>
              </a:custGeom>
              <a:solidFill>
                <a:srgbClr val="FFFFFF"/>
              </a:solidFill>
              <a:ln w="7591" cap="flat">
                <a:noFill/>
                <a:prstDash val="solid"/>
                <a:miter/>
              </a:ln>
            </xdr:spPr>
            <xdr:txBody>
              <a:bodyPr rtlCol="0" anchor="ctr"/>
              <a:lstStyle/>
              <a:p>
                <a:endParaRPr lang="en-IN"/>
              </a:p>
            </xdr:txBody>
          </xdr:sp>
          <xdr:sp macro="" textlink="">
            <xdr:nvSpPr>
              <xdr:cNvPr id="150" name="Freeform: Shape 149">
                <a:extLst>
                  <a:ext uri="{FF2B5EF4-FFF2-40B4-BE49-F238E27FC236}">
                    <a16:creationId xmlns:a16="http://schemas.microsoft.com/office/drawing/2014/main" id="{8D69FDE1-4697-17A9-A9CF-72EC20711D9A}"/>
                  </a:ext>
                </a:extLst>
              </xdr:cNvPr>
              <xdr:cNvSpPr/>
            </xdr:nvSpPr>
            <xdr:spPr>
              <a:xfrm>
                <a:off x="2271007" y="2116009"/>
                <a:ext cx="940210" cy="866321"/>
              </a:xfrm>
              <a:custGeom>
                <a:avLst/>
                <a:gdLst>
                  <a:gd name="connsiteX0" fmla="*/ 464159 w 940210"/>
                  <a:gd name="connsiteY0" fmla="*/ 866389 h 866321"/>
                  <a:gd name="connsiteX1" fmla="*/ 123391 w 940210"/>
                  <a:gd name="connsiteY1" fmla="*/ 839986 h 866321"/>
                  <a:gd name="connsiteX2" fmla="*/ 90094 w 940210"/>
                  <a:gd name="connsiteY2" fmla="*/ 827916 h 866321"/>
                  <a:gd name="connsiteX3" fmla="*/ 86891 w 940210"/>
                  <a:gd name="connsiteY3" fmla="*/ 758261 h 866321"/>
                  <a:gd name="connsiteX4" fmla="*/ 86359 w 940210"/>
                  <a:gd name="connsiteY4" fmla="*/ 584091 h 866321"/>
                  <a:gd name="connsiteX5" fmla="*/ 64262 w 940210"/>
                  <a:gd name="connsiteY5" fmla="*/ 534271 h 866321"/>
                  <a:gd name="connsiteX6" fmla="*/ 7722 w 940210"/>
                  <a:gd name="connsiteY6" fmla="*/ 506260 h 866321"/>
                  <a:gd name="connsiteX7" fmla="*/ 18311 w 940210"/>
                  <a:gd name="connsiteY7" fmla="*/ 389636 h 866321"/>
                  <a:gd name="connsiteX8" fmla="*/ 149224 w 940210"/>
                  <a:gd name="connsiteY8" fmla="*/ 133253 h 866321"/>
                  <a:gd name="connsiteX9" fmla="*/ 320521 w 940210"/>
                  <a:gd name="connsiteY9" fmla="*/ 76888 h 866321"/>
                  <a:gd name="connsiteX10" fmla="*/ 338277 w 940210"/>
                  <a:gd name="connsiteY10" fmla="*/ 78755 h 866321"/>
                  <a:gd name="connsiteX11" fmla="*/ 384834 w 940210"/>
                  <a:gd name="connsiteY11" fmla="*/ 73406 h 866321"/>
                  <a:gd name="connsiteX12" fmla="*/ 407236 w 940210"/>
                  <a:gd name="connsiteY12" fmla="*/ 14770 h 866321"/>
                  <a:gd name="connsiteX13" fmla="*/ 423012 w 940210"/>
                  <a:gd name="connsiteY13" fmla="*/ 2220 h 866321"/>
                  <a:gd name="connsiteX14" fmla="*/ 423317 w 940210"/>
                  <a:gd name="connsiteY14" fmla="*/ 26429 h 866321"/>
                  <a:gd name="connsiteX15" fmla="*/ 389328 w 940210"/>
                  <a:gd name="connsiteY15" fmla="*/ 92349 h 866321"/>
                  <a:gd name="connsiteX16" fmla="*/ 345897 w 940210"/>
                  <a:gd name="connsiteY16" fmla="*/ 98758 h 866321"/>
                  <a:gd name="connsiteX17" fmla="*/ 335988 w 940210"/>
                  <a:gd name="connsiteY17" fmla="*/ 105982 h 866321"/>
                  <a:gd name="connsiteX18" fmla="*/ 561541 w 940210"/>
                  <a:gd name="connsiteY18" fmla="*/ 198031 h 866321"/>
                  <a:gd name="connsiteX19" fmla="*/ 604671 w 940210"/>
                  <a:gd name="connsiteY19" fmla="*/ 115194 h 866321"/>
                  <a:gd name="connsiteX20" fmla="*/ 588669 w 940210"/>
                  <a:gd name="connsiteY20" fmla="*/ 52207 h 866321"/>
                  <a:gd name="connsiteX21" fmla="*/ 599872 w 940210"/>
                  <a:gd name="connsiteY21" fmla="*/ 45357 h 866321"/>
                  <a:gd name="connsiteX22" fmla="*/ 605966 w 940210"/>
                  <a:gd name="connsiteY22" fmla="*/ 68979 h 866321"/>
                  <a:gd name="connsiteX23" fmla="*/ 622732 w 940210"/>
                  <a:gd name="connsiteY23" fmla="*/ 95146 h 866321"/>
                  <a:gd name="connsiteX24" fmla="*/ 637209 w 940210"/>
                  <a:gd name="connsiteY24" fmla="*/ 100884 h 866321"/>
                  <a:gd name="connsiteX25" fmla="*/ 858342 w 940210"/>
                  <a:gd name="connsiteY25" fmla="*/ 311653 h 866321"/>
                  <a:gd name="connsiteX26" fmla="*/ 935379 w 940210"/>
                  <a:gd name="connsiteY26" fmla="*/ 428239 h 866321"/>
                  <a:gd name="connsiteX27" fmla="*/ 927759 w 940210"/>
                  <a:gd name="connsiteY27" fmla="*/ 469814 h 866321"/>
                  <a:gd name="connsiteX28" fmla="*/ 940026 w 940210"/>
                  <a:gd name="connsiteY28" fmla="*/ 617596 h 866321"/>
                  <a:gd name="connsiteX29" fmla="*/ 803859 w 940210"/>
                  <a:gd name="connsiteY29" fmla="*/ 694672 h 866321"/>
                  <a:gd name="connsiteX30" fmla="*/ 812011 w 940210"/>
                  <a:gd name="connsiteY30" fmla="*/ 791347 h 866321"/>
                  <a:gd name="connsiteX31" fmla="*/ 813384 w 940210"/>
                  <a:gd name="connsiteY31" fmla="*/ 845175 h 866321"/>
                  <a:gd name="connsiteX32" fmla="*/ 464159 w 940210"/>
                  <a:gd name="connsiteY32" fmla="*/ 866351 h 866321"/>
                  <a:gd name="connsiteX33" fmla="*/ 464159 w 940210"/>
                  <a:gd name="connsiteY33" fmla="*/ 866351 h 866321"/>
                  <a:gd name="connsiteX34" fmla="*/ 464159 w 940210"/>
                  <a:gd name="connsiteY34" fmla="*/ 866389 h 866321"/>
                  <a:gd name="connsiteX35" fmla="*/ 230834 w 940210"/>
                  <a:gd name="connsiteY35" fmla="*/ 463527 h 866321"/>
                  <a:gd name="connsiteX36" fmla="*/ 86284 w 940210"/>
                  <a:gd name="connsiteY36" fmla="*/ 490190 h 866321"/>
                  <a:gd name="connsiteX37" fmla="*/ 256056 w 940210"/>
                  <a:gd name="connsiteY37" fmla="*/ 706796 h 866321"/>
                  <a:gd name="connsiteX38" fmla="*/ 546379 w 940210"/>
                  <a:gd name="connsiteY38" fmla="*/ 614632 h 866321"/>
                  <a:gd name="connsiteX39" fmla="*/ 546532 w 940210"/>
                  <a:gd name="connsiteY39" fmla="*/ 613291 h 866321"/>
                  <a:gd name="connsiteX40" fmla="*/ 361899 w 940210"/>
                  <a:gd name="connsiteY40" fmla="*/ 539872 h 866321"/>
                  <a:gd name="connsiteX41" fmla="*/ 279906 w 940210"/>
                  <a:gd name="connsiteY41" fmla="*/ 468015 h 866321"/>
                  <a:gd name="connsiteX42" fmla="*/ 230834 w 940210"/>
                  <a:gd name="connsiteY42" fmla="*/ 463527 h 866321"/>
                  <a:gd name="connsiteX43" fmla="*/ 355269 w 940210"/>
                  <a:gd name="connsiteY43" fmla="*/ 510946 h 866321"/>
                  <a:gd name="connsiteX44" fmla="*/ 355269 w 940210"/>
                  <a:gd name="connsiteY44" fmla="*/ 510946 h 866321"/>
                  <a:gd name="connsiteX45" fmla="*/ 534492 w 940210"/>
                  <a:gd name="connsiteY45" fmla="*/ 571053 h 866321"/>
                  <a:gd name="connsiteX46" fmla="*/ 534492 w 940210"/>
                  <a:gd name="connsiteY46" fmla="*/ 571053 h 866321"/>
                  <a:gd name="connsiteX47" fmla="*/ 869161 w 940210"/>
                  <a:gd name="connsiteY47" fmla="*/ 660283 h 866321"/>
                  <a:gd name="connsiteX48" fmla="*/ 908177 w 940210"/>
                  <a:gd name="connsiteY48" fmla="*/ 511800 h 866321"/>
                  <a:gd name="connsiteX49" fmla="*/ 885774 w 940210"/>
                  <a:gd name="connsiteY49" fmla="*/ 455930 h 866321"/>
                  <a:gd name="connsiteX50" fmla="*/ 824889 w 940210"/>
                  <a:gd name="connsiteY50" fmla="*/ 465493 h 866321"/>
                  <a:gd name="connsiteX51" fmla="*/ 825119 w 940210"/>
                  <a:gd name="connsiteY51" fmla="*/ 467017 h 866321"/>
                  <a:gd name="connsiteX52" fmla="*/ 864741 w 940210"/>
                  <a:gd name="connsiteY52" fmla="*/ 492255 h 866321"/>
                  <a:gd name="connsiteX53" fmla="*/ 834492 w 940210"/>
                  <a:gd name="connsiteY53" fmla="*/ 495234 h 866321"/>
                  <a:gd name="connsiteX54" fmla="*/ 700074 w 940210"/>
                  <a:gd name="connsiteY54" fmla="*/ 481076 h 866321"/>
                  <a:gd name="connsiteX55" fmla="*/ 297587 w 940210"/>
                  <a:gd name="connsiteY55" fmla="*/ 460662 h 866321"/>
                  <a:gd name="connsiteX56" fmla="*/ 314732 w 940210"/>
                  <a:gd name="connsiteY56" fmla="*/ 501437 h 866321"/>
                  <a:gd name="connsiteX57" fmla="*/ 321816 w 940210"/>
                  <a:gd name="connsiteY57" fmla="*/ 511625 h 866321"/>
                  <a:gd name="connsiteX58" fmla="*/ 355269 w 940210"/>
                  <a:gd name="connsiteY58" fmla="*/ 510946 h 866321"/>
                  <a:gd name="connsiteX59" fmla="*/ 355269 w 940210"/>
                  <a:gd name="connsiteY59" fmla="*/ 510946 h 866321"/>
                  <a:gd name="connsiteX60" fmla="*/ 727202 w 940210"/>
                  <a:gd name="connsiteY60" fmla="*/ 434053 h 866321"/>
                  <a:gd name="connsiteX61" fmla="*/ 687881 w 940210"/>
                  <a:gd name="connsiteY61" fmla="*/ 451503 h 866321"/>
                  <a:gd name="connsiteX62" fmla="*/ 688186 w 940210"/>
                  <a:gd name="connsiteY62" fmla="*/ 452912 h 866321"/>
                  <a:gd name="connsiteX63" fmla="*/ 759434 w 940210"/>
                  <a:gd name="connsiteY63" fmla="*/ 461485 h 866321"/>
                  <a:gd name="connsiteX64" fmla="*/ 760119 w 940210"/>
                  <a:gd name="connsiteY64" fmla="*/ 460266 h 866321"/>
                  <a:gd name="connsiteX65" fmla="*/ 727202 w 940210"/>
                  <a:gd name="connsiteY65" fmla="*/ 434053 h 866321"/>
                  <a:gd name="connsiteX66" fmla="*/ 727202 w 940210"/>
                  <a:gd name="connsiteY66" fmla="*/ 434053 h 866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Lst>
                <a:rect l="l" t="t" r="r" b="b"/>
                <a:pathLst>
                  <a:path w="940210" h="866321">
                    <a:moveTo>
                      <a:pt x="464159" y="866389"/>
                    </a:moveTo>
                    <a:cubicBezTo>
                      <a:pt x="348639" y="866153"/>
                      <a:pt x="222909" y="860895"/>
                      <a:pt x="123391" y="839986"/>
                    </a:cubicBezTo>
                    <a:cubicBezTo>
                      <a:pt x="112344" y="853161"/>
                      <a:pt x="90094" y="845228"/>
                      <a:pt x="90094" y="827916"/>
                    </a:cubicBezTo>
                    <a:cubicBezTo>
                      <a:pt x="88416" y="805353"/>
                      <a:pt x="88643" y="796232"/>
                      <a:pt x="86891" y="758261"/>
                    </a:cubicBezTo>
                    <a:cubicBezTo>
                      <a:pt x="86284" y="690001"/>
                      <a:pt x="76071" y="646240"/>
                      <a:pt x="86359" y="584091"/>
                    </a:cubicBezTo>
                    <a:cubicBezTo>
                      <a:pt x="80417" y="566885"/>
                      <a:pt x="73024" y="550220"/>
                      <a:pt x="64262" y="534271"/>
                    </a:cubicBezTo>
                    <a:cubicBezTo>
                      <a:pt x="45133" y="527695"/>
                      <a:pt x="20141" y="523207"/>
                      <a:pt x="7722" y="506260"/>
                    </a:cubicBezTo>
                    <a:cubicBezTo>
                      <a:pt x="-1956" y="469395"/>
                      <a:pt x="14274" y="426997"/>
                      <a:pt x="18311" y="389636"/>
                    </a:cubicBezTo>
                    <a:cubicBezTo>
                      <a:pt x="34771" y="298219"/>
                      <a:pt x="65404" y="183858"/>
                      <a:pt x="149224" y="133253"/>
                    </a:cubicBezTo>
                    <a:cubicBezTo>
                      <a:pt x="197917" y="101562"/>
                      <a:pt x="261619" y="82946"/>
                      <a:pt x="320521" y="76888"/>
                    </a:cubicBezTo>
                    <a:cubicBezTo>
                      <a:pt x="326694" y="76721"/>
                      <a:pt x="332104" y="81079"/>
                      <a:pt x="338277" y="78755"/>
                    </a:cubicBezTo>
                    <a:cubicBezTo>
                      <a:pt x="353669" y="75677"/>
                      <a:pt x="369899" y="78062"/>
                      <a:pt x="384834" y="73406"/>
                    </a:cubicBezTo>
                    <a:cubicBezTo>
                      <a:pt x="397789" y="67203"/>
                      <a:pt x="402894" y="30818"/>
                      <a:pt x="407236" y="14770"/>
                    </a:cubicBezTo>
                    <a:cubicBezTo>
                      <a:pt x="408609" y="7257"/>
                      <a:pt x="414629" y="-4889"/>
                      <a:pt x="423012" y="2220"/>
                    </a:cubicBezTo>
                    <a:cubicBezTo>
                      <a:pt x="428038" y="8621"/>
                      <a:pt x="423849" y="18931"/>
                      <a:pt x="423317" y="26429"/>
                    </a:cubicBezTo>
                    <a:cubicBezTo>
                      <a:pt x="423012" y="42476"/>
                      <a:pt x="412572" y="85110"/>
                      <a:pt x="389328" y="92349"/>
                    </a:cubicBezTo>
                    <a:cubicBezTo>
                      <a:pt x="376987" y="97424"/>
                      <a:pt x="353974" y="96243"/>
                      <a:pt x="345897" y="98758"/>
                    </a:cubicBezTo>
                    <a:cubicBezTo>
                      <a:pt x="338961" y="100480"/>
                      <a:pt x="335304" y="100526"/>
                      <a:pt x="335988" y="105982"/>
                    </a:cubicBezTo>
                    <a:cubicBezTo>
                      <a:pt x="375766" y="180200"/>
                      <a:pt x="480846" y="239606"/>
                      <a:pt x="561541" y="198031"/>
                    </a:cubicBezTo>
                    <a:cubicBezTo>
                      <a:pt x="587679" y="180680"/>
                      <a:pt x="595984" y="143868"/>
                      <a:pt x="604671" y="115194"/>
                    </a:cubicBezTo>
                    <a:cubicBezTo>
                      <a:pt x="589431" y="96197"/>
                      <a:pt x="583032" y="70884"/>
                      <a:pt x="588669" y="52207"/>
                    </a:cubicBezTo>
                    <a:cubicBezTo>
                      <a:pt x="590879" y="44884"/>
                      <a:pt x="594689" y="42194"/>
                      <a:pt x="599872" y="45357"/>
                    </a:cubicBezTo>
                    <a:cubicBezTo>
                      <a:pt x="605051" y="48740"/>
                      <a:pt x="604444" y="61824"/>
                      <a:pt x="605966" y="68979"/>
                    </a:cubicBezTo>
                    <a:cubicBezTo>
                      <a:pt x="608708" y="80134"/>
                      <a:pt x="615417" y="86810"/>
                      <a:pt x="622732" y="95146"/>
                    </a:cubicBezTo>
                    <a:cubicBezTo>
                      <a:pt x="628142" y="94734"/>
                      <a:pt x="633552" y="96906"/>
                      <a:pt x="637209" y="100884"/>
                    </a:cubicBezTo>
                    <a:cubicBezTo>
                      <a:pt x="754482" y="119995"/>
                      <a:pt x="797992" y="223581"/>
                      <a:pt x="858342" y="311653"/>
                    </a:cubicBezTo>
                    <a:cubicBezTo>
                      <a:pt x="883639" y="350088"/>
                      <a:pt x="909393" y="389743"/>
                      <a:pt x="935379" y="428239"/>
                    </a:cubicBezTo>
                    <a:cubicBezTo>
                      <a:pt x="946277" y="440637"/>
                      <a:pt x="938273" y="459786"/>
                      <a:pt x="927759" y="469814"/>
                    </a:cubicBezTo>
                    <a:cubicBezTo>
                      <a:pt x="946198" y="508211"/>
                      <a:pt x="948866" y="575038"/>
                      <a:pt x="940026" y="617596"/>
                    </a:cubicBezTo>
                    <a:cubicBezTo>
                      <a:pt x="930884" y="682854"/>
                      <a:pt x="862836" y="703359"/>
                      <a:pt x="803859" y="694672"/>
                    </a:cubicBezTo>
                    <a:cubicBezTo>
                      <a:pt x="808581" y="713989"/>
                      <a:pt x="808127" y="775787"/>
                      <a:pt x="812011" y="791347"/>
                    </a:cubicBezTo>
                    <a:cubicBezTo>
                      <a:pt x="813764" y="813796"/>
                      <a:pt x="834034" y="824448"/>
                      <a:pt x="813384" y="845175"/>
                    </a:cubicBezTo>
                    <a:cubicBezTo>
                      <a:pt x="702437" y="862411"/>
                      <a:pt x="579828" y="865406"/>
                      <a:pt x="464159" y="866351"/>
                    </a:cubicBezTo>
                    <a:lnTo>
                      <a:pt x="464159" y="866351"/>
                    </a:lnTo>
                    <a:lnTo>
                      <a:pt x="464159" y="866389"/>
                    </a:lnTo>
                    <a:close/>
                    <a:moveTo>
                      <a:pt x="230834" y="463527"/>
                    </a:moveTo>
                    <a:cubicBezTo>
                      <a:pt x="182982" y="462994"/>
                      <a:pt x="128116" y="477205"/>
                      <a:pt x="86284" y="490190"/>
                    </a:cubicBezTo>
                    <a:cubicBezTo>
                      <a:pt x="106246" y="564873"/>
                      <a:pt x="173989" y="703984"/>
                      <a:pt x="256056" y="706796"/>
                    </a:cubicBezTo>
                    <a:cubicBezTo>
                      <a:pt x="357401" y="692859"/>
                      <a:pt x="451434" y="655185"/>
                      <a:pt x="546379" y="614632"/>
                    </a:cubicBezTo>
                    <a:cubicBezTo>
                      <a:pt x="546911" y="614396"/>
                      <a:pt x="546989" y="613618"/>
                      <a:pt x="546532" y="613291"/>
                    </a:cubicBezTo>
                    <a:cubicBezTo>
                      <a:pt x="490066" y="576402"/>
                      <a:pt x="431316" y="539567"/>
                      <a:pt x="361899" y="539872"/>
                    </a:cubicBezTo>
                    <a:cubicBezTo>
                      <a:pt x="292326" y="543613"/>
                      <a:pt x="297509" y="526987"/>
                      <a:pt x="279906" y="468015"/>
                    </a:cubicBezTo>
                    <a:cubicBezTo>
                      <a:pt x="263751" y="464716"/>
                      <a:pt x="247521" y="463596"/>
                      <a:pt x="230834" y="463527"/>
                    </a:cubicBezTo>
                    <a:close/>
                    <a:moveTo>
                      <a:pt x="355269" y="510946"/>
                    </a:moveTo>
                    <a:lnTo>
                      <a:pt x="355269" y="510946"/>
                    </a:lnTo>
                    <a:cubicBezTo>
                      <a:pt x="420039" y="509941"/>
                      <a:pt x="481989" y="534378"/>
                      <a:pt x="534492" y="571053"/>
                    </a:cubicBezTo>
                    <a:lnTo>
                      <a:pt x="534492" y="571053"/>
                    </a:lnTo>
                    <a:cubicBezTo>
                      <a:pt x="618386" y="628561"/>
                      <a:pt x="767512" y="680438"/>
                      <a:pt x="869161" y="660283"/>
                    </a:cubicBezTo>
                    <a:cubicBezTo>
                      <a:pt x="926464" y="641949"/>
                      <a:pt x="915186" y="558709"/>
                      <a:pt x="908177" y="511800"/>
                    </a:cubicBezTo>
                    <a:cubicBezTo>
                      <a:pt x="904824" y="491645"/>
                      <a:pt x="892021" y="474744"/>
                      <a:pt x="885774" y="455930"/>
                    </a:cubicBezTo>
                    <a:cubicBezTo>
                      <a:pt x="865046" y="454802"/>
                      <a:pt x="844322" y="458528"/>
                      <a:pt x="824889" y="465493"/>
                    </a:cubicBezTo>
                    <a:cubicBezTo>
                      <a:pt x="824126" y="465775"/>
                      <a:pt x="824278" y="466956"/>
                      <a:pt x="825119" y="467017"/>
                    </a:cubicBezTo>
                    <a:cubicBezTo>
                      <a:pt x="843559" y="468297"/>
                      <a:pt x="881659" y="466903"/>
                      <a:pt x="864741" y="492255"/>
                    </a:cubicBezTo>
                    <a:cubicBezTo>
                      <a:pt x="856437" y="499379"/>
                      <a:pt x="844322" y="495897"/>
                      <a:pt x="834492" y="495234"/>
                    </a:cubicBezTo>
                    <a:cubicBezTo>
                      <a:pt x="780158" y="490601"/>
                      <a:pt x="738706" y="486235"/>
                      <a:pt x="700074" y="481076"/>
                    </a:cubicBezTo>
                    <a:cubicBezTo>
                      <a:pt x="565656" y="466446"/>
                      <a:pt x="430174" y="414675"/>
                      <a:pt x="297587" y="460662"/>
                    </a:cubicBezTo>
                    <a:cubicBezTo>
                      <a:pt x="303224" y="474332"/>
                      <a:pt x="308864" y="487774"/>
                      <a:pt x="314732" y="501437"/>
                    </a:cubicBezTo>
                    <a:cubicBezTo>
                      <a:pt x="316254" y="505330"/>
                      <a:pt x="318159" y="510177"/>
                      <a:pt x="321816" y="511625"/>
                    </a:cubicBezTo>
                    <a:cubicBezTo>
                      <a:pt x="332788" y="513865"/>
                      <a:pt x="344066" y="509971"/>
                      <a:pt x="355269" y="510946"/>
                    </a:cubicBezTo>
                    <a:lnTo>
                      <a:pt x="355269" y="510946"/>
                    </a:lnTo>
                    <a:close/>
                    <a:moveTo>
                      <a:pt x="727202" y="434053"/>
                    </a:moveTo>
                    <a:cubicBezTo>
                      <a:pt x="712189" y="435021"/>
                      <a:pt x="700606" y="443989"/>
                      <a:pt x="687881" y="451503"/>
                    </a:cubicBezTo>
                    <a:cubicBezTo>
                      <a:pt x="687271" y="451869"/>
                      <a:pt x="687424" y="452813"/>
                      <a:pt x="688186" y="452912"/>
                    </a:cubicBezTo>
                    <a:cubicBezTo>
                      <a:pt x="711578" y="456098"/>
                      <a:pt x="735506" y="458978"/>
                      <a:pt x="759434" y="461485"/>
                    </a:cubicBezTo>
                    <a:cubicBezTo>
                      <a:pt x="760044" y="461554"/>
                      <a:pt x="760502" y="460799"/>
                      <a:pt x="760119" y="460266"/>
                    </a:cubicBezTo>
                    <a:cubicBezTo>
                      <a:pt x="750519" y="446969"/>
                      <a:pt x="742363" y="435226"/>
                      <a:pt x="727202" y="434053"/>
                    </a:cubicBezTo>
                    <a:lnTo>
                      <a:pt x="727202" y="434053"/>
                    </a:lnTo>
                    <a:close/>
                  </a:path>
                </a:pathLst>
              </a:custGeom>
              <a:solidFill>
                <a:srgbClr val="000000"/>
              </a:solidFill>
              <a:ln w="7591" cap="flat">
                <a:noFill/>
                <a:prstDash val="solid"/>
                <a:miter/>
              </a:ln>
            </xdr:spPr>
            <xdr:txBody>
              <a:bodyPr rtlCol="0" anchor="ctr"/>
              <a:lstStyle/>
              <a:p>
                <a:endParaRPr lang="en-IN"/>
              </a:p>
            </xdr:txBody>
          </xdr:sp>
        </xdr:grpSp>
        <xdr:pic>
          <xdr:nvPicPr>
            <xdr:cNvPr id="152" name="Graphic 151" descr="Woman with bangs">
              <a:extLst>
                <a:ext uri="{FF2B5EF4-FFF2-40B4-BE49-F238E27FC236}">
                  <a16:creationId xmlns:a16="http://schemas.microsoft.com/office/drawing/2014/main" id="{8E480BE2-EDD8-05D7-4276-D245F89E0EA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364480" y="1524000"/>
              <a:ext cx="771525" cy="695325"/>
            </a:xfrm>
            <a:prstGeom prst="rect">
              <a:avLst/>
            </a:prstGeom>
          </xdr:spPr>
        </xdr:pic>
        <xdr:pic>
          <xdr:nvPicPr>
            <xdr:cNvPr id="154" name="Graphic 153" descr="A smiling face">
              <a:extLst>
                <a:ext uri="{FF2B5EF4-FFF2-40B4-BE49-F238E27FC236}">
                  <a16:creationId xmlns:a16="http://schemas.microsoft.com/office/drawing/2014/main" id="{3342200B-B3ED-8BB3-6FF4-8FB7883AC14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659260" y="1818780"/>
              <a:ext cx="304800" cy="314325"/>
            </a:xfrm>
            <a:prstGeom prst="rect">
              <a:avLst/>
            </a:prstGeom>
          </xdr:spPr>
        </xdr:pic>
      </xdr:grpSp>
      <xdr:sp macro="" textlink="Pivots!O11">
        <xdr:nvSpPr>
          <xdr:cNvPr id="156" name="TextBox 155">
            <a:extLst>
              <a:ext uri="{FF2B5EF4-FFF2-40B4-BE49-F238E27FC236}">
                <a16:creationId xmlns:a16="http://schemas.microsoft.com/office/drawing/2014/main" id="{FDE71F25-5DBB-4512-881E-352F963299FC}"/>
              </a:ext>
            </a:extLst>
          </xdr:cNvPr>
          <xdr:cNvSpPr txBox="1"/>
        </xdr:nvSpPr>
        <xdr:spPr>
          <a:xfrm>
            <a:off x="5979959" y="1776849"/>
            <a:ext cx="1986074"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a:latin typeface="Segoe UI Semibold" panose="020B0702040204020203" pitchFamily="34" charset="0"/>
                <a:cs typeface="Segoe UI Semibold" panose="020B0702040204020203" pitchFamily="34" charset="0"/>
              </a:rPr>
              <a:t>Customer 2021 leads in purchases with 52 units bought in 4 months.</a:t>
            </a:r>
            <a:endParaRPr lang="en-IN" baseline="0">
              <a:latin typeface="Segoe UI Semibold" panose="020B0702040204020203" pitchFamily="34" charset="0"/>
              <a:cs typeface="Segoe UI Semibold" panose="020B0702040204020203" pitchFamily="34" charset="0"/>
            </a:endParaRPr>
          </a:p>
        </xdr:txBody>
      </xdr:sp>
      <xdr:sp macro="" textlink="Pivots!O11">
        <xdr:nvSpPr>
          <xdr:cNvPr id="157" name="TextBox 156">
            <a:extLst>
              <a:ext uri="{FF2B5EF4-FFF2-40B4-BE49-F238E27FC236}">
                <a16:creationId xmlns:a16="http://schemas.microsoft.com/office/drawing/2014/main" id="{ACC7AA0F-5409-43F8-9B86-F4AC5BBCF038}"/>
              </a:ext>
            </a:extLst>
          </xdr:cNvPr>
          <xdr:cNvSpPr txBox="1"/>
        </xdr:nvSpPr>
        <xdr:spPr>
          <a:xfrm>
            <a:off x="6004560" y="2545080"/>
            <a:ext cx="18669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Semibold" panose="020B0702040204020203" pitchFamily="34" charset="0"/>
                <a:cs typeface="Segoe UI Semibold" panose="020B0702040204020203" pitchFamily="34" charset="0"/>
              </a:rPr>
              <a:t>Purchase Powerhouse</a:t>
            </a:r>
          </a:p>
        </xdr:txBody>
      </xdr:sp>
    </xdr:grpSp>
    <xdr:clientData/>
  </xdr:twoCellAnchor>
  <xdr:twoCellAnchor editAs="oneCell">
    <xdr:from>
      <xdr:col>13</xdr:col>
      <xdr:colOff>63500</xdr:colOff>
      <xdr:row>11</xdr:row>
      <xdr:rowOff>133772</xdr:rowOff>
    </xdr:from>
    <xdr:to>
      <xdr:col>14</xdr:col>
      <xdr:colOff>63500</xdr:colOff>
      <xdr:row>15</xdr:row>
      <xdr:rowOff>8465</xdr:rowOff>
    </xdr:to>
    <xdr:pic>
      <xdr:nvPicPr>
        <xdr:cNvPr id="158" name="Graphic 157" descr="Award ribbon with star">
          <a:extLst>
            <a:ext uri="{FF2B5EF4-FFF2-40B4-BE49-F238E27FC236}">
              <a16:creationId xmlns:a16="http://schemas.microsoft.com/office/drawing/2014/main" id="{A503E8F6-879D-4D41-87DA-4ADBA18F77C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988300" y="2182705"/>
          <a:ext cx="609600" cy="619760"/>
        </a:xfrm>
        <a:prstGeom prst="rect">
          <a:avLst/>
        </a:prstGeom>
      </xdr:spPr>
    </xdr:pic>
    <xdr:clientData/>
  </xdr:twoCellAnchor>
  <xdr:twoCellAnchor>
    <xdr:from>
      <xdr:col>14</xdr:col>
      <xdr:colOff>440267</xdr:colOff>
      <xdr:row>6</xdr:row>
      <xdr:rowOff>54185</xdr:rowOff>
    </xdr:from>
    <xdr:to>
      <xdr:col>20</xdr:col>
      <xdr:colOff>67732</xdr:colOff>
      <xdr:row>15</xdr:row>
      <xdr:rowOff>69425</xdr:rowOff>
    </xdr:to>
    <xdr:grpSp>
      <xdr:nvGrpSpPr>
        <xdr:cNvPr id="197" name="Group 196">
          <a:extLst>
            <a:ext uri="{FF2B5EF4-FFF2-40B4-BE49-F238E27FC236}">
              <a16:creationId xmlns:a16="http://schemas.microsoft.com/office/drawing/2014/main" id="{6DFA34D8-7514-CD8E-B7F2-234650BB5ED0}"/>
            </a:ext>
          </a:extLst>
        </xdr:cNvPr>
        <xdr:cNvGrpSpPr/>
      </xdr:nvGrpSpPr>
      <xdr:grpSpPr>
        <a:xfrm>
          <a:off x="8974667" y="1151465"/>
          <a:ext cx="3285065" cy="1661160"/>
          <a:chOff x="9105900" y="1402080"/>
          <a:chExt cx="2896787" cy="1661160"/>
        </a:xfrm>
      </xdr:grpSpPr>
      <xdr:sp macro="" textlink="">
        <xdr:nvSpPr>
          <xdr:cNvPr id="175" name="Rectangle: Rounded Corners 174">
            <a:extLst>
              <a:ext uri="{FF2B5EF4-FFF2-40B4-BE49-F238E27FC236}">
                <a16:creationId xmlns:a16="http://schemas.microsoft.com/office/drawing/2014/main" id="{E6362185-6AF0-FB69-A029-2692E72A38F4}"/>
              </a:ext>
            </a:extLst>
          </xdr:cNvPr>
          <xdr:cNvSpPr/>
        </xdr:nvSpPr>
        <xdr:spPr>
          <a:xfrm>
            <a:off x="9105900" y="140208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5" name="Picture 194">
            <a:extLst>
              <a:ext uri="{FF2B5EF4-FFF2-40B4-BE49-F238E27FC236}">
                <a16:creationId xmlns:a16="http://schemas.microsoft.com/office/drawing/2014/main" id="{E631F59F-63F7-6203-88B3-D0196B408A5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113520" y="1775460"/>
            <a:ext cx="1272539" cy="1051560"/>
          </a:xfrm>
          <a:prstGeom prst="rect">
            <a:avLst/>
          </a:prstGeom>
        </xdr:spPr>
      </xdr:pic>
      <xdr:sp macro="" textlink="Pivots!O11">
        <xdr:nvSpPr>
          <xdr:cNvPr id="177" name="TextBox 176">
            <a:extLst>
              <a:ext uri="{FF2B5EF4-FFF2-40B4-BE49-F238E27FC236}">
                <a16:creationId xmlns:a16="http://schemas.microsoft.com/office/drawing/2014/main" id="{2030188D-86F7-869F-6230-832F863325F7}"/>
              </a:ext>
            </a:extLst>
          </xdr:cNvPr>
          <xdr:cNvSpPr txBox="1"/>
        </xdr:nvSpPr>
        <xdr:spPr>
          <a:xfrm>
            <a:off x="9914807" y="1770601"/>
            <a:ext cx="2087880" cy="81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Semibold" panose="020B0702040204020203" pitchFamily="34" charset="0"/>
                <a:cs typeface="Segoe UI Semibold" panose="020B0702040204020203" pitchFamily="34" charset="0"/>
              </a:rPr>
              <a:t>Customers in the West region have consistently placed orders with substantial amounts.</a:t>
            </a:r>
            <a:endParaRPr lang="en-IN" sz="1050" b="1" baseline="0">
              <a:latin typeface="Segoe UI Semibold" panose="020B0702040204020203" pitchFamily="34" charset="0"/>
              <a:cs typeface="Segoe UI Semibold" panose="020B0702040204020203" pitchFamily="34" charset="0"/>
            </a:endParaRPr>
          </a:p>
        </xdr:txBody>
      </xdr:sp>
      <xdr:sp macro="" textlink="Pivots!O11">
        <xdr:nvSpPr>
          <xdr:cNvPr id="178" name="TextBox 177">
            <a:extLst>
              <a:ext uri="{FF2B5EF4-FFF2-40B4-BE49-F238E27FC236}">
                <a16:creationId xmlns:a16="http://schemas.microsoft.com/office/drawing/2014/main" id="{FF55B2BD-6930-0D40-11F5-CA473BBEAB82}"/>
              </a:ext>
            </a:extLst>
          </xdr:cNvPr>
          <xdr:cNvSpPr txBox="1"/>
        </xdr:nvSpPr>
        <xdr:spPr>
          <a:xfrm>
            <a:off x="10111279" y="2529840"/>
            <a:ext cx="17754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Semibold" panose="020B0702040204020203" pitchFamily="34" charset="0"/>
                <a:cs typeface="Segoe UI Semibold" panose="020B0702040204020203" pitchFamily="34" charset="0"/>
              </a:rPr>
              <a:t>Western Wealthy</a:t>
            </a:r>
          </a:p>
        </xdr:txBody>
      </xdr:sp>
      <xdr:pic>
        <xdr:nvPicPr>
          <xdr:cNvPr id="196" name="Graphic 195" descr="Award ribbon with star">
            <a:extLst>
              <a:ext uri="{FF2B5EF4-FFF2-40B4-BE49-F238E27FC236}">
                <a16:creationId xmlns:a16="http://schemas.microsoft.com/office/drawing/2014/main" id="{FE85C632-BC7B-4F22-A1B2-8B4F2DD91D0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159066" y="2376745"/>
            <a:ext cx="609600" cy="609600"/>
          </a:xfrm>
          <a:prstGeom prst="rect">
            <a:avLst/>
          </a:prstGeom>
        </xdr:spPr>
      </xdr:pic>
    </xdr:grpSp>
    <xdr:clientData/>
  </xdr:twoCellAnchor>
  <xdr:twoCellAnchor editAs="oneCell">
    <xdr:from>
      <xdr:col>20</xdr:col>
      <xdr:colOff>386939</xdr:colOff>
      <xdr:row>7</xdr:row>
      <xdr:rowOff>34181</xdr:rowOff>
    </xdr:from>
    <xdr:to>
      <xdr:col>23</xdr:col>
      <xdr:colOff>386939</xdr:colOff>
      <xdr:row>15</xdr:row>
      <xdr:rowOff>125303</xdr:rowOff>
    </xdr:to>
    <mc:AlternateContent xmlns:mc="http://schemas.openxmlformats.org/markup-compatibility/2006" xmlns:a14="http://schemas.microsoft.com/office/drawing/2010/main">
      <mc:Choice Requires="a14">
        <xdr:graphicFrame macro="">
          <xdr:nvGraphicFramePr>
            <xdr:cNvPr id="204" name="Region 1">
              <a:extLst>
                <a:ext uri="{FF2B5EF4-FFF2-40B4-BE49-F238E27FC236}">
                  <a16:creationId xmlns:a16="http://schemas.microsoft.com/office/drawing/2014/main" id="{3958E754-5E84-4340-81CE-2DEF839F19F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78939" y="1314341"/>
              <a:ext cx="1828800" cy="1554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428514</xdr:colOff>
      <xdr:row>15</xdr:row>
      <xdr:rowOff>147368</xdr:rowOff>
    </xdr:from>
    <xdr:to>
      <xdr:col>11</xdr:col>
      <xdr:colOff>123714</xdr:colOff>
      <xdr:row>30</xdr:row>
      <xdr:rowOff>147368</xdr:rowOff>
    </xdr:to>
    <xdr:graphicFrame macro="">
      <xdr:nvGraphicFramePr>
        <xdr:cNvPr id="205" name="Chart 204">
          <a:extLst>
            <a:ext uri="{FF2B5EF4-FFF2-40B4-BE49-F238E27FC236}">
              <a16:creationId xmlns:a16="http://schemas.microsoft.com/office/drawing/2014/main" id="{61369614-F70F-4486-AE8B-6DB611F61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150390</xdr:colOff>
      <xdr:row>16</xdr:row>
      <xdr:rowOff>58419</xdr:rowOff>
    </xdr:from>
    <xdr:to>
      <xdr:col>17</xdr:col>
      <xdr:colOff>8150</xdr:colOff>
      <xdr:row>30</xdr:row>
      <xdr:rowOff>88899</xdr:rowOff>
    </xdr:to>
    <xdr:grpSp>
      <xdr:nvGrpSpPr>
        <xdr:cNvPr id="210" name="Group 209">
          <a:extLst>
            <a:ext uri="{FF2B5EF4-FFF2-40B4-BE49-F238E27FC236}">
              <a16:creationId xmlns:a16="http://schemas.microsoft.com/office/drawing/2014/main" id="{9A3F216A-07D8-FBE3-33E4-465EE3674A0E}"/>
            </a:ext>
          </a:extLst>
        </xdr:cNvPr>
        <xdr:cNvGrpSpPr/>
      </xdr:nvGrpSpPr>
      <xdr:grpSpPr>
        <a:xfrm>
          <a:off x="6855990" y="2984499"/>
          <a:ext cx="3515360" cy="2590800"/>
          <a:chOff x="6969760" y="3362960"/>
          <a:chExt cx="3515360" cy="2590800"/>
        </a:xfrm>
      </xdr:grpSpPr>
      <xdr:sp macro="" textlink="">
        <xdr:nvSpPr>
          <xdr:cNvPr id="208" name="Rectangle: Rounded Corners 207">
            <a:extLst>
              <a:ext uri="{FF2B5EF4-FFF2-40B4-BE49-F238E27FC236}">
                <a16:creationId xmlns:a16="http://schemas.microsoft.com/office/drawing/2014/main" id="{604B6B45-70D3-93B1-7F90-631EAA8E144B}"/>
              </a:ext>
            </a:extLst>
          </xdr:cNvPr>
          <xdr:cNvSpPr/>
        </xdr:nvSpPr>
        <xdr:spPr>
          <a:xfrm>
            <a:off x="7000240" y="3362960"/>
            <a:ext cx="3484880" cy="254000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07" name="Chart 206">
            <a:extLst>
              <a:ext uri="{FF2B5EF4-FFF2-40B4-BE49-F238E27FC236}">
                <a16:creationId xmlns:a16="http://schemas.microsoft.com/office/drawing/2014/main" id="{4D3BF2A3-15D3-4383-AE91-5F85CDF20431}"/>
              </a:ext>
            </a:extLst>
          </xdr:cNvPr>
          <xdr:cNvGraphicFramePr>
            <a:graphicFrameLocks/>
          </xdr:cNvGraphicFramePr>
        </xdr:nvGraphicFramePr>
        <xdr:xfrm>
          <a:off x="6969760" y="3444240"/>
          <a:ext cx="3322320" cy="2509520"/>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editAs="oneCell">
    <xdr:from>
      <xdr:col>3</xdr:col>
      <xdr:colOff>576303</xdr:colOff>
      <xdr:row>30</xdr:row>
      <xdr:rowOff>77152</xdr:rowOff>
    </xdr:from>
    <xdr:to>
      <xdr:col>11</xdr:col>
      <xdr:colOff>213360</xdr:colOff>
      <xdr:row>34</xdr:row>
      <xdr:rowOff>0</xdr:rowOff>
    </xdr:to>
    <mc:AlternateContent xmlns:mc="http://schemas.openxmlformats.org/markup-compatibility/2006" xmlns:a14="http://schemas.microsoft.com/office/drawing/2010/main">
      <mc:Choice Requires="a14">
        <xdr:graphicFrame macro="">
          <xdr:nvGraphicFramePr>
            <xdr:cNvPr id="220" name="Payment Method">
              <a:extLst>
                <a:ext uri="{FF2B5EF4-FFF2-40B4-BE49-F238E27FC236}">
                  <a16:creationId xmlns:a16="http://schemas.microsoft.com/office/drawing/2014/main" id="{92BB0438-5554-436E-B485-2BAC8C0129CB}"/>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2405103" y="5563552"/>
              <a:ext cx="4513857" cy="654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329715</xdr:colOff>
      <xdr:row>21</xdr:row>
      <xdr:rowOff>147380</xdr:rowOff>
    </xdr:from>
    <xdr:to>
      <xdr:col>3</xdr:col>
      <xdr:colOff>285750</xdr:colOff>
      <xdr:row>31</xdr:row>
      <xdr:rowOff>29619</xdr:rowOff>
    </xdr:to>
    <mc:AlternateContent xmlns:mc="http://schemas.openxmlformats.org/markup-compatibility/2006" xmlns:a14="http://schemas.microsoft.com/office/drawing/2010/main">
      <mc:Choice Requires="a14">
        <xdr:graphicFrame macro="">
          <xdr:nvGraphicFramePr>
            <xdr:cNvPr id="221" name="Product Category 1">
              <a:extLst>
                <a:ext uri="{FF2B5EF4-FFF2-40B4-BE49-F238E27FC236}">
                  <a16:creationId xmlns:a16="http://schemas.microsoft.com/office/drawing/2014/main" id="{3CA655A3-E80A-4ED4-8FFC-EFB22C73BB1A}"/>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29715" y="3987860"/>
              <a:ext cx="1784835" cy="171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166370</xdr:colOff>
      <xdr:row>23</xdr:row>
      <xdr:rowOff>88583</xdr:rowOff>
    </xdr:from>
    <xdr:to>
      <xdr:col>23</xdr:col>
      <xdr:colOff>412432</xdr:colOff>
      <xdr:row>32</xdr:row>
      <xdr:rowOff>104459</xdr:rowOff>
    </xdr:to>
    <xdr:sp macro="" textlink="">
      <xdr:nvSpPr>
        <xdr:cNvPr id="225" name="Rectangle: Rounded Corners 224">
          <a:extLst>
            <a:ext uri="{FF2B5EF4-FFF2-40B4-BE49-F238E27FC236}">
              <a16:creationId xmlns:a16="http://schemas.microsoft.com/office/drawing/2014/main" id="{796FA771-3F71-08DD-B8E8-C04248FA5E4F}"/>
            </a:ext>
          </a:extLst>
        </xdr:cNvPr>
        <xdr:cNvSpPr/>
      </xdr:nvSpPr>
      <xdr:spPr>
        <a:xfrm>
          <a:off x="10529570" y="4294823"/>
          <a:ext cx="3903662" cy="1661796"/>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357188</xdr:colOff>
      <xdr:row>20</xdr:row>
      <xdr:rowOff>174625</xdr:rowOff>
    </xdr:from>
    <xdr:to>
      <xdr:col>3</xdr:col>
      <xdr:colOff>261937</xdr:colOff>
      <xdr:row>31</xdr:row>
      <xdr:rowOff>150812</xdr:rowOff>
    </xdr:to>
    <xdr:sp macro="" textlink="">
      <xdr:nvSpPr>
        <xdr:cNvPr id="223" name="Rectangle: Rounded Corners 222">
          <a:extLst>
            <a:ext uri="{FF2B5EF4-FFF2-40B4-BE49-F238E27FC236}">
              <a16:creationId xmlns:a16="http://schemas.microsoft.com/office/drawing/2014/main" id="{D50BCAF8-F3B1-CDC1-C243-90F827E6686C}"/>
            </a:ext>
          </a:extLst>
        </xdr:cNvPr>
        <xdr:cNvSpPr/>
      </xdr:nvSpPr>
      <xdr:spPr>
        <a:xfrm>
          <a:off x="357188" y="3825875"/>
          <a:ext cx="1738312" cy="1984375"/>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158750</xdr:colOff>
      <xdr:row>24</xdr:row>
      <xdr:rowOff>55562</xdr:rowOff>
    </xdr:from>
    <xdr:to>
      <xdr:col>23</xdr:col>
      <xdr:colOff>373063</xdr:colOff>
      <xdr:row>33</xdr:row>
      <xdr:rowOff>47624</xdr:rowOff>
    </xdr:to>
    <xdr:graphicFrame macro="">
      <xdr:nvGraphicFramePr>
        <xdr:cNvPr id="224" name="Chart 223">
          <a:extLst>
            <a:ext uri="{FF2B5EF4-FFF2-40B4-BE49-F238E27FC236}">
              <a16:creationId xmlns:a16="http://schemas.microsoft.com/office/drawing/2014/main" id="{C719D23B-1B30-45CC-9C15-7E1845922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20</xdr:col>
      <xdr:colOff>421529</xdr:colOff>
      <xdr:row>15</xdr:row>
      <xdr:rowOff>41855</xdr:rowOff>
    </xdr:from>
    <xdr:to>
      <xdr:col>23</xdr:col>
      <xdr:colOff>416766</xdr:colOff>
      <xdr:row>23</xdr:row>
      <xdr:rowOff>79374</xdr:rowOff>
    </xdr:to>
    <mc:AlternateContent xmlns:mc="http://schemas.openxmlformats.org/markup-compatibility/2006" xmlns:a14="http://schemas.microsoft.com/office/drawing/2010/main">
      <mc:Choice Requires="a14">
        <xdr:graphicFrame macro="">
          <xdr:nvGraphicFramePr>
            <xdr:cNvPr id="226" name="Month">
              <a:extLst>
                <a:ext uri="{FF2B5EF4-FFF2-40B4-BE49-F238E27FC236}">
                  <a16:creationId xmlns:a16="http://schemas.microsoft.com/office/drawing/2014/main" id="{83E4E01C-8E8C-4942-AC98-F86F46E7A80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613529" y="2785055"/>
              <a:ext cx="1824037" cy="150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238014</xdr:colOff>
      <xdr:row>17</xdr:row>
      <xdr:rowOff>61859</xdr:rowOff>
    </xdr:from>
    <xdr:to>
      <xdr:col>20</xdr:col>
      <xdr:colOff>238014</xdr:colOff>
      <xdr:row>22</xdr:row>
      <xdr:rowOff>152401</xdr:rowOff>
    </xdr:to>
    <mc:AlternateContent xmlns:mc="http://schemas.openxmlformats.org/markup-compatibility/2006" xmlns:a14="http://schemas.microsoft.com/office/drawing/2010/main">
      <mc:Choice Requires="a14">
        <xdr:graphicFrame macro="">
          <xdr:nvGraphicFramePr>
            <xdr:cNvPr id="249" name="Discount 2">
              <a:extLst>
                <a:ext uri="{FF2B5EF4-FFF2-40B4-BE49-F238E27FC236}">
                  <a16:creationId xmlns:a16="http://schemas.microsoft.com/office/drawing/2014/main" id="{8D3068B2-0151-45C8-BD9B-8B2D99D87027}"/>
                </a:ext>
              </a:extLst>
            </xdr:cNvPr>
            <xdr:cNvGraphicFramePr/>
          </xdr:nvGraphicFramePr>
          <xdr:xfrm>
            <a:off x="0" y="0"/>
            <a:ext cx="0" cy="0"/>
          </xdr:xfrm>
          <a:graphic>
            <a:graphicData uri="http://schemas.microsoft.com/office/drawing/2010/slicer">
              <sle:slicer xmlns:sle="http://schemas.microsoft.com/office/drawing/2010/slicer" name="Discount 2"/>
            </a:graphicData>
          </a:graphic>
        </xdr:graphicFrame>
      </mc:Choice>
      <mc:Fallback xmlns="">
        <xdr:sp macro="" textlink="">
          <xdr:nvSpPr>
            <xdr:cNvPr id="0" name=""/>
            <xdr:cNvSpPr>
              <a:spLocks noTextEdit="1"/>
            </xdr:cNvSpPr>
          </xdr:nvSpPr>
          <xdr:spPr>
            <a:xfrm>
              <a:off x="10601214" y="3170819"/>
              <a:ext cx="1828800" cy="1004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144780</xdr:colOff>
      <xdr:row>30</xdr:row>
      <xdr:rowOff>61859</xdr:rowOff>
    </xdr:from>
    <xdr:to>
      <xdr:col>17</xdr:col>
      <xdr:colOff>91440</xdr:colOff>
      <xdr:row>33</xdr:row>
      <xdr:rowOff>137160</xdr:rowOff>
    </xdr:to>
    <mc:AlternateContent xmlns:mc="http://schemas.openxmlformats.org/markup-compatibility/2006" xmlns:a14="http://schemas.microsoft.com/office/drawing/2010/main">
      <mc:Choice Requires="a14">
        <xdr:graphicFrame macro="">
          <xdr:nvGraphicFramePr>
            <xdr:cNvPr id="250" name="Order Type">
              <a:extLst>
                <a:ext uri="{FF2B5EF4-FFF2-40B4-BE49-F238E27FC236}">
                  <a16:creationId xmlns:a16="http://schemas.microsoft.com/office/drawing/2014/main" id="{0CE6914F-00D4-4844-ADFE-32F370E5CCB6}"/>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6850380" y="5548259"/>
              <a:ext cx="3604260" cy="6239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216758</xdr:colOff>
      <xdr:row>13</xdr:row>
      <xdr:rowOff>146621</xdr:rowOff>
    </xdr:from>
    <xdr:to>
      <xdr:col>1</xdr:col>
      <xdr:colOff>430117</xdr:colOff>
      <xdr:row>16</xdr:row>
      <xdr:rowOff>113040</xdr:rowOff>
    </xdr:to>
    <xdr:pic>
      <xdr:nvPicPr>
        <xdr:cNvPr id="251" name="Picture 250">
          <a:extLst>
            <a:ext uri="{FF2B5EF4-FFF2-40B4-BE49-F238E27FC236}">
              <a16:creationId xmlns:a16="http://schemas.microsoft.com/office/drawing/2014/main" id="{67D76E18-09BE-42FF-956A-28684302D0A3}"/>
            </a:ext>
          </a:extLst>
        </xdr:cNvPr>
        <xdr:cNvPicPr>
          <a:picLocks noChangeAspect="1"/>
        </xdr:cNvPicPr>
      </xdr:nvPicPr>
      <xdr:blipFill>
        <a:blip xmlns:r="http://schemas.openxmlformats.org/officeDocument/2006/relationships" r:embed="rId19"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216758" y="2524061"/>
          <a:ext cx="822959" cy="515059"/>
        </a:xfrm>
        <a:prstGeom prst="rect">
          <a:avLst/>
        </a:prstGeom>
      </xdr:spPr>
    </xdr:pic>
    <xdr:clientData/>
  </xdr:twoCellAnchor>
  <xdr:twoCellAnchor>
    <xdr:from>
      <xdr:col>0</xdr:col>
      <xdr:colOff>586740</xdr:colOff>
      <xdr:row>1</xdr:row>
      <xdr:rowOff>60960</xdr:rowOff>
    </xdr:from>
    <xdr:to>
      <xdr:col>3</xdr:col>
      <xdr:colOff>152400</xdr:colOff>
      <xdr:row>3</xdr:row>
      <xdr:rowOff>45720</xdr:rowOff>
    </xdr:to>
    <xdr:sp macro="" textlink="">
      <xdr:nvSpPr>
        <xdr:cNvPr id="8" name="TextBox 7">
          <a:hlinkClick xmlns:r="http://schemas.openxmlformats.org/officeDocument/2006/relationships" r:id="rId20"/>
          <a:extLst>
            <a:ext uri="{FF2B5EF4-FFF2-40B4-BE49-F238E27FC236}">
              <a16:creationId xmlns:a16="http://schemas.microsoft.com/office/drawing/2014/main" id="{2DBFC0ED-F997-4221-8FB2-B5161429A0B9}"/>
            </a:ext>
          </a:extLst>
        </xdr:cNvPr>
        <xdr:cNvSpPr txBox="1"/>
      </xdr:nvSpPr>
      <xdr:spPr>
        <a:xfrm>
          <a:off x="586740" y="24384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292699</xdr:colOff>
      <xdr:row>35</xdr:row>
      <xdr:rowOff>69028</xdr:rowOff>
    </xdr:to>
    <xdr:sp macro="" textlink="">
      <xdr:nvSpPr>
        <xdr:cNvPr id="2" name="Rectangle 1">
          <a:extLst>
            <a:ext uri="{FF2B5EF4-FFF2-40B4-BE49-F238E27FC236}">
              <a16:creationId xmlns:a16="http://schemas.microsoft.com/office/drawing/2014/main" id="{A7B78A4A-25A4-4562-8FBE-3F09897A9ED5}"/>
            </a:ext>
          </a:extLst>
        </xdr:cNvPr>
        <xdr:cNvSpPr/>
      </xdr:nvSpPr>
      <xdr:spPr>
        <a:xfrm>
          <a:off x="0" y="0"/>
          <a:ext cx="2121499"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290009</xdr:colOff>
      <xdr:row>4</xdr:row>
      <xdr:rowOff>897</xdr:rowOff>
    </xdr:from>
    <xdr:to>
      <xdr:col>3</xdr:col>
      <xdr:colOff>307642</xdr:colOff>
      <xdr:row>33</xdr:row>
      <xdr:rowOff>182640</xdr:rowOff>
    </xdr:to>
    <xdr:sp macro="" textlink="">
      <xdr:nvSpPr>
        <xdr:cNvPr id="3" name="Rectangle: Top Corners Rounded 2">
          <a:extLst>
            <a:ext uri="{FF2B5EF4-FFF2-40B4-BE49-F238E27FC236}">
              <a16:creationId xmlns:a16="http://schemas.microsoft.com/office/drawing/2014/main" id="{A376614D-F1F8-48BB-BB4A-7D743F6BEFD5}"/>
            </a:ext>
          </a:extLst>
        </xdr:cNvPr>
        <xdr:cNvSpPr/>
      </xdr:nvSpPr>
      <xdr:spPr>
        <a:xfrm rot="16200000">
          <a:off x="-1529406" y="25518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604969</xdr:colOff>
      <xdr:row>16</xdr:row>
      <xdr:rowOff>69925</xdr:rowOff>
    </xdr:from>
    <xdr:to>
      <xdr:col>3</xdr:col>
      <xdr:colOff>298975</xdr:colOff>
      <xdr:row>23</xdr:row>
      <xdr:rowOff>44824</xdr:rowOff>
    </xdr:to>
    <xdr:grpSp>
      <xdr:nvGrpSpPr>
        <xdr:cNvPr id="4" name="Group 3">
          <a:extLst>
            <a:ext uri="{FF2B5EF4-FFF2-40B4-BE49-F238E27FC236}">
              <a16:creationId xmlns:a16="http://schemas.microsoft.com/office/drawing/2014/main" id="{1BC26C05-7BAF-459C-965C-7EE335AEB9EF}"/>
            </a:ext>
          </a:extLst>
        </xdr:cNvPr>
        <xdr:cNvGrpSpPr/>
      </xdr:nvGrpSpPr>
      <xdr:grpSpPr>
        <a:xfrm>
          <a:off x="604969" y="2996005"/>
          <a:ext cx="1522806" cy="1255059"/>
          <a:chOff x="609601" y="1272540"/>
          <a:chExt cx="1219313" cy="1382768"/>
        </a:xfrm>
      </xdr:grpSpPr>
      <xdr:sp macro="" textlink="">
        <xdr:nvSpPr>
          <xdr:cNvPr id="5" name="Freeform: Shape 4">
            <a:extLst>
              <a:ext uri="{FF2B5EF4-FFF2-40B4-BE49-F238E27FC236}">
                <a16:creationId xmlns:a16="http://schemas.microsoft.com/office/drawing/2014/main" id="{F8CE0B83-2058-5C6C-69CB-C465828E41DE}"/>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Top Corners Rounded 5">
            <a:extLst>
              <a:ext uri="{FF2B5EF4-FFF2-40B4-BE49-F238E27FC236}">
                <a16:creationId xmlns:a16="http://schemas.microsoft.com/office/drawing/2014/main" id="{8D8EB996-1199-2EB5-7820-AC5AB5ACCB9F}"/>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twoCellAnchor>
    <xdr:from>
      <xdr:col>3</xdr:col>
      <xdr:colOff>298974</xdr:colOff>
      <xdr:row>4</xdr:row>
      <xdr:rowOff>898</xdr:rowOff>
    </xdr:from>
    <xdr:to>
      <xdr:col>24</xdr:col>
      <xdr:colOff>125599</xdr:colOff>
      <xdr:row>33</xdr:row>
      <xdr:rowOff>179449</xdr:rowOff>
    </xdr:to>
    <xdr:sp macro="" textlink="">
      <xdr:nvSpPr>
        <xdr:cNvPr id="7" name="Rectangle: Top Corners Rounded 6">
          <a:extLst>
            <a:ext uri="{FF2B5EF4-FFF2-40B4-BE49-F238E27FC236}">
              <a16:creationId xmlns:a16="http://schemas.microsoft.com/office/drawing/2014/main" id="{0D1564FD-5B64-4FAF-AC48-68DECFBF79D1}"/>
            </a:ext>
          </a:extLst>
        </xdr:cNvPr>
        <xdr:cNvSpPr/>
      </xdr:nvSpPr>
      <xdr:spPr>
        <a:xfrm rot="5400000">
          <a:off x="570085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oneCellAnchor>
    <xdr:from>
      <xdr:col>1</xdr:col>
      <xdr:colOff>45720</xdr:colOff>
      <xdr:row>8</xdr:row>
      <xdr:rowOff>15240</xdr:rowOff>
    </xdr:from>
    <xdr:ext cx="1219200" cy="264560"/>
    <xdr:sp macro="" textlink="">
      <xdr:nvSpPr>
        <xdr:cNvPr id="8" name="TextBox 7">
          <a:hlinkClick xmlns:r="http://schemas.openxmlformats.org/officeDocument/2006/relationships" r:id="rId1"/>
          <a:extLst>
            <a:ext uri="{FF2B5EF4-FFF2-40B4-BE49-F238E27FC236}">
              <a16:creationId xmlns:a16="http://schemas.microsoft.com/office/drawing/2014/main" id="{4C55AE1D-F6D8-4DFD-BF71-A31F7B74A431}"/>
            </a:ext>
          </a:extLst>
        </xdr:cNvPr>
        <xdr:cNvSpPr txBox="1">
          <a:spLocks/>
        </xdr:cNvSpPr>
      </xdr:nvSpPr>
      <xdr:spPr>
        <a:xfrm>
          <a:off x="655320" y="1478280"/>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86846</xdr:colOff>
      <xdr:row>13</xdr:row>
      <xdr:rowOff>91688</xdr:rowOff>
    </xdr:from>
    <xdr:ext cx="1360954" cy="264560"/>
    <xdr:sp macro="" textlink="">
      <xdr:nvSpPr>
        <xdr:cNvPr id="9" name="TextBox 8">
          <a:hlinkClick xmlns:r="http://schemas.openxmlformats.org/officeDocument/2006/relationships" r:id="rId2"/>
          <a:extLst>
            <a:ext uri="{FF2B5EF4-FFF2-40B4-BE49-F238E27FC236}">
              <a16:creationId xmlns:a16="http://schemas.microsoft.com/office/drawing/2014/main" id="{8D4BA76A-357E-4412-8393-4F1E364D1070}"/>
            </a:ext>
          </a:extLst>
        </xdr:cNvPr>
        <xdr:cNvSpPr txBox="1">
          <a:spLocks/>
        </xdr:cNvSpPr>
      </xdr:nvSpPr>
      <xdr:spPr>
        <a:xfrm>
          <a:off x="696446" y="2469128"/>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Customer</a:t>
          </a:r>
          <a:r>
            <a:rPr lang="en-IN" sz="1100" b="1" baseline="0">
              <a:ln>
                <a:noFill/>
              </a:ln>
              <a:solidFill>
                <a:schemeClr val="bg1"/>
              </a:solidFill>
            </a:rPr>
            <a:t> Behaviour</a:t>
          </a:r>
          <a:endParaRPr lang="en-IN" sz="1100" b="1">
            <a:ln>
              <a:noFill/>
            </a:ln>
            <a:solidFill>
              <a:schemeClr val="bg1"/>
            </a:solidFill>
          </a:endParaRPr>
        </a:p>
      </xdr:txBody>
    </xdr:sp>
    <xdr:clientData/>
  </xdr:oneCellAnchor>
  <xdr:twoCellAnchor>
    <xdr:from>
      <xdr:col>3</xdr:col>
      <xdr:colOff>373380</xdr:colOff>
      <xdr:row>7</xdr:row>
      <xdr:rowOff>0</xdr:rowOff>
    </xdr:from>
    <xdr:to>
      <xdr:col>8</xdr:col>
      <xdr:colOff>198120</xdr:colOff>
      <xdr:row>19</xdr:row>
      <xdr:rowOff>83820</xdr:rowOff>
    </xdr:to>
    <xdr:sp macro="" textlink="">
      <xdr:nvSpPr>
        <xdr:cNvPr id="41" name="Rectangle: Rounded Corners 40">
          <a:extLst>
            <a:ext uri="{FF2B5EF4-FFF2-40B4-BE49-F238E27FC236}">
              <a16:creationId xmlns:a16="http://schemas.microsoft.com/office/drawing/2014/main" id="{B11A3A92-F0CD-F574-B3F1-B6A7284B2310}"/>
            </a:ext>
          </a:extLst>
        </xdr:cNvPr>
        <xdr:cNvSpPr/>
      </xdr:nvSpPr>
      <xdr:spPr>
        <a:xfrm>
          <a:off x="2202180" y="1280160"/>
          <a:ext cx="2872740" cy="227838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175671</xdr:colOff>
      <xdr:row>18</xdr:row>
      <xdr:rowOff>168137</xdr:rowOff>
    </xdr:from>
    <xdr:ext cx="1100306" cy="264560"/>
    <xdr:sp macro="" textlink="">
      <xdr:nvSpPr>
        <xdr:cNvPr id="10" name="TextBox 9">
          <a:hlinkClick xmlns:r="http://schemas.openxmlformats.org/officeDocument/2006/relationships" r:id="rId3"/>
          <a:extLst>
            <a:ext uri="{FF2B5EF4-FFF2-40B4-BE49-F238E27FC236}">
              <a16:creationId xmlns:a16="http://schemas.microsoft.com/office/drawing/2014/main" id="{30FA69E6-2AE9-4DA2-8AFC-11E68A878511}"/>
            </a:ext>
          </a:extLst>
        </xdr:cNvPr>
        <xdr:cNvSpPr txBox="1">
          <a:spLocks/>
        </xdr:cNvSpPr>
      </xdr:nvSpPr>
      <xdr:spPr>
        <a:xfrm>
          <a:off x="785271" y="3459977"/>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rgbClr val="5F5490"/>
              </a:solidFill>
            </a:rPr>
            <a:t>Discount</a:t>
          </a:r>
          <a:r>
            <a:rPr lang="en-IN" sz="1100" b="1" baseline="0">
              <a:ln>
                <a:noFill/>
              </a:ln>
              <a:solidFill>
                <a:srgbClr val="5F5490"/>
              </a:solidFill>
            </a:rPr>
            <a:t> Impact</a:t>
          </a:r>
          <a:endParaRPr lang="en-IN" sz="1100" b="1">
            <a:ln>
              <a:noFill/>
            </a:ln>
            <a:solidFill>
              <a:srgbClr val="5F5490"/>
            </a:solidFill>
          </a:endParaRPr>
        </a:p>
      </xdr:txBody>
    </xdr:sp>
    <xdr:clientData/>
  </xdr:oneCellAnchor>
  <xdr:twoCellAnchor>
    <xdr:from>
      <xdr:col>3</xdr:col>
      <xdr:colOff>373380</xdr:colOff>
      <xdr:row>1</xdr:row>
      <xdr:rowOff>53340</xdr:rowOff>
    </xdr:from>
    <xdr:to>
      <xdr:col>23</xdr:col>
      <xdr:colOff>7168</xdr:colOff>
      <xdr:row>5</xdr:row>
      <xdr:rowOff>175260</xdr:rowOff>
    </xdr:to>
    <xdr:grpSp>
      <xdr:nvGrpSpPr>
        <xdr:cNvPr id="11" name="Group 10">
          <a:extLst>
            <a:ext uri="{FF2B5EF4-FFF2-40B4-BE49-F238E27FC236}">
              <a16:creationId xmlns:a16="http://schemas.microsoft.com/office/drawing/2014/main" id="{A5760B0C-82E7-4007-A023-72B85FB63F9F}"/>
            </a:ext>
          </a:extLst>
        </xdr:cNvPr>
        <xdr:cNvGrpSpPr/>
      </xdr:nvGrpSpPr>
      <xdr:grpSpPr>
        <a:xfrm>
          <a:off x="2202180" y="236220"/>
          <a:ext cx="11825788" cy="853440"/>
          <a:chOff x="2203977" y="263114"/>
          <a:chExt cx="11885552" cy="835511"/>
        </a:xfrm>
      </xdr:grpSpPr>
      <xdr:grpSp>
        <xdr:nvGrpSpPr>
          <xdr:cNvPr id="12" name="Group 11">
            <a:extLst>
              <a:ext uri="{FF2B5EF4-FFF2-40B4-BE49-F238E27FC236}">
                <a16:creationId xmlns:a16="http://schemas.microsoft.com/office/drawing/2014/main" id="{00263CE5-8CD6-870F-7BED-93DE5E1B64AE}"/>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34" name="Rectangle: Rounded Corners 33">
              <a:extLst>
                <a:ext uri="{FF2B5EF4-FFF2-40B4-BE49-F238E27FC236}">
                  <a16:creationId xmlns:a16="http://schemas.microsoft.com/office/drawing/2014/main" id="{37CFD2A8-011E-2E2E-6871-7EA5DCA3DBC1}"/>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35" name="TextBox 34">
              <a:extLst>
                <a:ext uri="{FF2B5EF4-FFF2-40B4-BE49-F238E27FC236}">
                  <a16:creationId xmlns:a16="http://schemas.microsoft.com/office/drawing/2014/main" id="{9CD87C1A-7750-048D-4495-7FBBD90DD343}"/>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36" name="TextBox 35">
              <a:extLst>
                <a:ext uri="{FF2B5EF4-FFF2-40B4-BE49-F238E27FC236}">
                  <a16:creationId xmlns:a16="http://schemas.microsoft.com/office/drawing/2014/main" id="{DBB6CE22-6770-AAAF-9248-CC2A66F4B346}"/>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13" name="Group 12">
            <a:extLst>
              <a:ext uri="{FF2B5EF4-FFF2-40B4-BE49-F238E27FC236}">
                <a16:creationId xmlns:a16="http://schemas.microsoft.com/office/drawing/2014/main" id="{906CC8E0-2516-CE9A-0A61-85E9823F3685}"/>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31" name="Rectangle: Rounded Corners 30">
              <a:extLst>
                <a:ext uri="{FF2B5EF4-FFF2-40B4-BE49-F238E27FC236}">
                  <a16:creationId xmlns:a16="http://schemas.microsoft.com/office/drawing/2014/main" id="{CFD22E38-EA04-830F-A09C-17B958500ECB}"/>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32" name="TextBox 31">
              <a:extLst>
                <a:ext uri="{FF2B5EF4-FFF2-40B4-BE49-F238E27FC236}">
                  <a16:creationId xmlns:a16="http://schemas.microsoft.com/office/drawing/2014/main" id="{6A41A897-7530-F877-EFA1-B31C991C59C0}"/>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33" name="TextBox 32">
              <a:extLst>
                <a:ext uri="{FF2B5EF4-FFF2-40B4-BE49-F238E27FC236}">
                  <a16:creationId xmlns:a16="http://schemas.microsoft.com/office/drawing/2014/main" id="{855FF128-DD59-CB51-C4EF-087841FEE5EA}"/>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14" name="Group 13">
            <a:extLst>
              <a:ext uri="{FF2B5EF4-FFF2-40B4-BE49-F238E27FC236}">
                <a16:creationId xmlns:a16="http://schemas.microsoft.com/office/drawing/2014/main" id="{898022E2-264E-4B59-A777-01E4B1CAE78B}"/>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28" name="Rectangle: Rounded Corners 27">
              <a:extLst>
                <a:ext uri="{FF2B5EF4-FFF2-40B4-BE49-F238E27FC236}">
                  <a16:creationId xmlns:a16="http://schemas.microsoft.com/office/drawing/2014/main" id="{C776385A-C604-FCB1-7ED8-947C15690E69}"/>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29" name="TextBox 28">
              <a:extLst>
                <a:ext uri="{FF2B5EF4-FFF2-40B4-BE49-F238E27FC236}">
                  <a16:creationId xmlns:a16="http://schemas.microsoft.com/office/drawing/2014/main" id="{AB9DD02B-2ECE-E720-3C01-C0003C131387}"/>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30" name="TextBox 29">
              <a:extLst>
                <a:ext uri="{FF2B5EF4-FFF2-40B4-BE49-F238E27FC236}">
                  <a16:creationId xmlns:a16="http://schemas.microsoft.com/office/drawing/2014/main" id="{897689CC-E95E-844D-6BD3-8C048E037CAD}"/>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15" name="Group 14">
            <a:extLst>
              <a:ext uri="{FF2B5EF4-FFF2-40B4-BE49-F238E27FC236}">
                <a16:creationId xmlns:a16="http://schemas.microsoft.com/office/drawing/2014/main" id="{1F0D4A15-D6FF-8063-6E13-61FE2EF59232}"/>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5" name="Rectangle: Rounded Corners 24">
              <a:extLst>
                <a:ext uri="{FF2B5EF4-FFF2-40B4-BE49-F238E27FC236}">
                  <a16:creationId xmlns:a16="http://schemas.microsoft.com/office/drawing/2014/main" id="{5F5D947C-A2E7-1EB2-CA84-2837DB504B03}"/>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26" name="TextBox 25">
              <a:extLst>
                <a:ext uri="{FF2B5EF4-FFF2-40B4-BE49-F238E27FC236}">
                  <a16:creationId xmlns:a16="http://schemas.microsoft.com/office/drawing/2014/main" id="{99556ED1-1C10-9503-E4E0-11DE5E12DA5F}"/>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27" name="TextBox 26">
              <a:extLst>
                <a:ext uri="{FF2B5EF4-FFF2-40B4-BE49-F238E27FC236}">
                  <a16:creationId xmlns:a16="http://schemas.microsoft.com/office/drawing/2014/main" id="{0E20D40C-7740-7C45-7BF4-28E7EB9B1AD4}"/>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16" name="Picture 15">
            <a:extLst>
              <a:ext uri="{FF2B5EF4-FFF2-40B4-BE49-F238E27FC236}">
                <a16:creationId xmlns:a16="http://schemas.microsoft.com/office/drawing/2014/main" id="{09CF12E8-624E-9F26-43F2-5F3668DC9EA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7" name="Picture 16">
            <a:extLst>
              <a:ext uri="{FF2B5EF4-FFF2-40B4-BE49-F238E27FC236}">
                <a16:creationId xmlns:a16="http://schemas.microsoft.com/office/drawing/2014/main" id="{0B8F5BA0-84BD-E3B1-F8AC-EAD4654B1C2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8" name="Picture 17">
            <a:extLst>
              <a:ext uri="{FF2B5EF4-FFF2-40B4-BE49-F238E27FC236}">
                <a16:creationId xmlns:a16="http://schemas.microsoft.com/office/drawing/2014/main" id="{35D13BAE-8DE0-4701-6BFE-9E9B769F0AE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9" name="Picture 18">
            <a:extLst>
              <a:ext uri="{FF2B5EF4-FFF2-40B4-BE49-F238E27FC236}">
                <a16:creationId xmlns:a16="http://schemas.microsoft.com/office/drawing/2014/main" id="{7AE5769C-EECE-A4A7-F333-DA8EB9B07A8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20" name="Group 19">
            <a:extLst>
              <a:ext uri="{FF2B5EF4-FFF2-40B4-BE49-F238E27FC236}">
                <a16:creationId xmlns:a16="http://schemas.microsoft.com/office/drawing/2014/main" id="{8DB5D314-77AF-FC06-4DB9-F05A5527505D}"/>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2" name="Rectangle: Rounded Corners 21">
              <a:extLst>
                <a:ext uri="{FF2B5EF4-FFF2-40B4-BE49-F238E27FC236}">
                  <a16:creationId xmlns:a16="http://schemas.microsoft.com/office/drawing/2014/main" id="{CC6CC985-D2D7-0035-D7C4-B8637EC952FC}"/>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23" name="TextBox 22">
              <a:extLst>
                <a:ext uri="{FF2B5EF4-FFF2-40B4-BE49-F238E27FC236}">
                  <a16:creationId xmlns:a16="http://schemas.microsoft.com/office/drawing/2014/main" id="{63173D26-D79A-3986-E680-7360DB256EA5}"/>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24" name="TextBox 23">
              <a:extLst>
                <a:ext uri="{FF2B5EF4-FFF2-40B4-BE49-F238E27FC236}">
                  <a16:creationId xmlns:a16="http://schemas.microsoft.com/office/drawing/2014/main" id="{A7488090-B04F-DC72-4052-26D07E288AB6}"/>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21" name="Picture 20">
            <a:extLst>
              <a:ext uri="{FF2B5EF4-FFF2-40B4-BE49-F238E27FC236}">
                <a16:creationId xmlns:a16="http://schemas.microsoft.com/office/drawing/2014/main" id="{7E9A15F9-CAC2-A0D6-160B-7F33A1BBA5E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8</xdr:col>
      <xdr:colOff>419100</xdr:colOff>
      <xdr:row>7</xdr:row>
      <xdr:rowOff>7620</xdr:rowOff>
    </xdr:from>
    <xdr:to>
      <xdr:col>13</xdr:col>
      <xdr:colOff>533400</xdr:colOff>
      <xdr:row>19</xdr:row>
      <xdr:rowOff>91440</xdr:rowOff>
    </xdr:to>
    <xdr:sp macro="" textlink="">
      <xdr:nvSpPr>
        <xdr:cNvPr id="43" name="Rectangle: Rounded Corners 42">
          <a:extLst>
            <a:ext uri="{FF2B5EF4-FFF2-40B4-BE49-F238E27FC236}">
              <a16:creationId xmlns:a16="http://schemas.microsoft.com/office/drawing/2014/main" id="{E53EAC8D-D0C6-49AC-A521-C0EF139E2F37}"/>
            </a:ext>
          </a:extLst>
        </xdr:cNvPr>
        <xdr:cNvSpPr/>
      </xdr:nvSpPr>
      <xdr:spPr>
        <a:xfrm>
          <a:off x="5295900" y="1287780"/>
          <a:ext cx="3162300" cy="227838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0</xdr:colOff>
      <xdr:row>21</xdr:row>
      <xdr:rowOff>129540</xdr:rowOff>
    </xdr:from>
    <xdr:to>
      <xdr:col>19</xdr:col>
      <xdr:colOff>419100</xdr:colOff>
      <xdr:row>30</xdr:row>
      <xdr:rowOff>37277</xdr:rowOff>
    </xdr:to>
    <xdr:sp macro="" textlink="">
      <xdr:nvSpPr>
        <xdr:cNvPr id="38" name="Rectangle: Rounded Corners 37">
          <a:extLst>
            <a:ext uri="{FF2B5EF4-FFF2-40B4-BE49-F238E27FC236}">
              <a16:creationId xmlns:a16="http://schemas.microsoft.com/office/drawing/2014/main" id="{A9D9B745-7CC8-2C46-046D-9BD4800A4B1C}"/>
            </a:ext>
          </a:extLst>
        </xdr:cNvPr>
        <xdr:cNvSpPr/>
      </xdr:nvSpPr>
      <xdr:spPr>
        <a:xfrm>
          <a:off x="7924800" y="3970020"/>
          <a:ext cx="4076700" cy="1553657"/>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428514</xdr:colOff>
      <xdr:row>7</xdr:row>
      <xdr:rowOff>31378</xdr:rowOff>
    </xdr:from>
    <xdr:to>
      <xdr:col>8</xdr:col>
      <xdr:colOff>266700</xdr:colOff>
      <xdr:row>19</xdr:row>
      <xdr:rowOff>22860</xdr:rowOff>
    </xdr:to>
    <xdr:graphicFrame macro="">
      <xdr:nvGraphicFramePr>
        <xdr:cNvPr id="40" name="Chart 39">
          <a:extLst>
            <a:ext uri="{FF2B5EF4-FFF2-40B4-BE49-F238E27FC236}">
              <a16:creationId xmlns:a16="http://schemas.microsoft.com/office/drawing/2014/main" id="{C3DBAAD3-96A8-4ABF-8E87-C621E6C9D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361950</xdr:colOff>
      <xdr:row>20</xdr:row>
      <xdr:rowOff>38100</xdr:rowOff>
    </xdr:from>
    <xdr:to>
      <xdr:col>12</xdr:col>
      <xdr:colOff>504825</xdr:colOff>
      <xdr:row>33</xdr:row>
      <xdr:rowOff>133350</xdr:rowOff>
    </xdr:to>
    <xdr:sp macro="" textlink="">
      <xdr:nvSpPr>
        <xdr:cNvPr id="45" name="Rectangle: Rounded Corners 44">
          <a:extLst>
            <a:ext uri="{FF2B5EF4-FFF2-40B4-BE49-F238E27FC236}">
              <a16:creationId xmlns:a16="http://schemas.microsoft.com/office/drawing/2014/main" id="{975B4512-9245-DBD5-A870-8E391C1A73A9}"/>
            </a:ext>
          </a:extLst>
        </xdr:cNvPr>
        <xdr:cNvSpPr/>
      </xdr:nvSpPr>
      <xdr:spPr>
        <a:xfrm>
          <a:off x="2190750" y="3657600"/>
          <a:ext cx="5629275" cy="2447925"/>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375174</xdr:colOff>
      <xdr:row>7</xdr:row>
      <xdr:rowOff>68580</xdr:rowOff>
    </xdr:from>
    <xdr:to>
      <xdr:col>13</xdr:col>
      <xdr:colOff>571500</xdr:colOff>
      <xdr:row>18</xdr:row>
      <xdr:rowOff>130438</xdr:rowOff>
    </xdr:to>
    <xdr:graphicFrame macro="">
      <xdr:nvGraphicFramePr>
        <xdr:cNvPr id="42" name="Chart 41">
          <a:extLst>
            <a:ext uri="{FF2B5EF4-FFF2-40B4-BE49-F238E27FC236}">
              <a16:creationId xmlns:a16="http://schemas.microsoft.com/office/drawing/2014/main" id="{B08B8B63-9573-4FCE-A4E4-A63A483F6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445659</xdr:colOff>
      <xdr:row>20</xdr:row>
      <xdr:rowOff>95250</xdr:rowOff>
    </xdr:from>
    <xdr:to>
      <xdr:col>12</xdr:col>
      <xdr:colOff>131445</xdr:colOff>
      <xdr:row>33</xdr:row>
      <xdr:rowOff>77098</xdr:rowOff>
    </xdr:to>
    <xdr:graphicFrame macro="">
      <xdr:nvGraphicFramePr>
        <xdr:cNvPr id="44" name="Chart 43">
          <a:extLst>
            <a:ext uri="{FF2B5EF4-FFF2-40B4-BE49-F238E27FC236}">
              <a16:creationId xmlns:a16="http://schemas.microsoft.com/office/drawing/2014/main" id="{3AD1665F-FAA4-4FAA-9535-8A26BEC40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156210</xdr:colOff>
      <xdr:row>6</xdr:row>
      <xdr:rowOff>152400</xdr:rowOff>
    </xdr:from>
    <xdr:to>
      <xdr:col>23</xdr:col>
      <xdr:colOff>299085</xdr:colOff>
      <xdr:row>21</xdr:row>
      <xdr:rowOff>22860</xdr:rowOff>
    </xdr:to>
    <xdr:sp macro="" textlink="">
      <xdr:nvSpPr>
        <xdr:cNvPr id="47" name="Rectangle: Rounded Corners 46">
          <a:extLst>
            <a:ext uri="{FF2B5EF4-FFF2-40B4-BE49-F238E27FC236}">
              <a16:creationId xmlns:a16="http://schemas.microsoft.com/office/drawing/2014/main" id="{3E1BB140-721E-4108-A0C0-42FC8AE3DAAF}"/>
            </a:ext>
          </a:extLst>
        </xdr:cNvPr>
        <xdr:cNvSpPr/>
      </xdr:nvSpPr>
      <xdr:spPr>
        <a:xfrm>
          <a:off x="8690610" y="1249680"/>
          <a:ext cx="5629275" cy="261366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398034</xdr:colOff>
      <xdr:row>7</xdr:row>
      <xdr:rowOff>46618</xdr:rowOff>
    </xdr:from>
    <xdr:to>
      <xdr:col>23</xdr:col>
      <xdr:colOff>106680</xdr:colOff>
      <xdr:row>21</xdr:row>
      <xdr:rowOff>99060</xdr:rowOff>
    </xdr:to>
    <xdr:graphicFrame macro="">
      <xdr:nvGraphicFramePr>
        <xdr:cNvPr id="46" name="Chart 45">
          <a:extLst>
            <a:ext uri="{FF2B5EF4-FFF2-40B4-BE49-F238E27FC236}">
              <a16:creationId xmlns:a16="http://schemas.microsoft.com/office/drawing/2014/main" id="{CF1EA6DD-E378-4170-A84B-8868F74DA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20</xdr:col>
      <xdr:colOff>137160</xdr:colOff>
      <xdr:row>26</xdr:row>
      <xdr:rowOff>99061</xdr:rowOff>
    </xdr:from>
    <xdr:to>
      <xdr:col>23</xdr:col>
      <xdr:colOff>129540</xdr:colOff>
      <xdr:row>33</xdr:row>
      <xdr:rowOff>99060</xdr:rowOff>
    </xdr:to>
    <mc:AlternateContent xmlns:mc="http://schemas.openxmlformats.org/markup-compatibility/2006" xmlns:a14="http://schemas.microsoft.com/office/drawing/2010/main">
      <mc:Choice Requires="a14">
        <xdr:graphicFrame macro="">
          <xdr:nvGraphicFramePr>
            <xdr:cNvPr id="48" name="Product Category 2">
              <a:extLst>
                <a:ext uri="{FF2B5EF4-FFF2-40B4-BE49-F238E27FC236}">
                  <a16:creationId xmlns:a16="http://schemas.microsoft.com/office/drawing/2014/main" id="{B191265C-CB31-4275-8F02-46A7F0036F34}"/>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12329160" y="4853941"/>
              <a:ext cx="1821180" cy="1280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207534</xdr:colOff>
      <xdr:row>30</xdr:row>
      <xdr:rowOff>69479</xdr:rowOff>
    </xdr:from>
    <xdr:to>
      <xdr:col>19</xdr:col>
      <xdr:colOff>236220</xdr:colOff>
      <xdr:row>33</xdr:row>
      <xdr:rowOff>152400</xdr:rowOff>
    </xdr:to>
    <mc:AlternateContent xmlns:mc="http://schemas.openxmlformats.org/markup-compatibility/2006" xmlns:a14="http://schemas.microsoft.com/office/drawing/2010/main">
      <mc:Choice Requires="a14">
        <xdr:graphicFrame macro="">
          <xdr:nvGraphicFramePr>
            <xdr:cNvPr id="49" name="Region 2">
              <a:extLst>
                <a:ext uri="{FF2B5EF4-FFF2-40B4-BE49-F238E27FC236}">
                  <a16:creationId xmlns:a16="http://schemas.microsoft.com/office/drawing/2014/main" id="{EFC7A8E4-4BAB-4A8D-BE5B-A9B22BACFA33}"/>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132334" y="5555879"/>
              <a:ext cx="3686286" cy="631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123714</xdr:colOff>
      <xdr:row>21</xdr:row>
      <xdr:rowOff>77099</xdr:rowOff>
    </xdr:from>
    <xdr:to>
      <xdr:col>23</xdr:col>
      <xdr:colOff>123714</xdr:colOff>
      <xdr:row>26</xdr:row>
      <xdr:rowOff>38101</xdr:rowOff>
    </xdr:to>
    <mc:AlternateContent xmlns:mc="http://schemas.openxmlformats.org/markup-compatibility/2006" xmlns:a14="http://schemas.microsoft.com/office/drawing/2010/main">
      <mc:Choice Requires="a14">
        <xdr:graphicFrame macro="">
          <xdr:nvGraphicFramePr>
            <xdr:cNvPr id="50" name="Payment Method 1">
              <a:extLst>
                <a:ext uri="{FF2B5EF4-FFF2-40B4-BE49-F238E27FC236}">
                  <a16:creationId xmlns:a16="http://schemas.microsoft.com/office/drawing/2014/main" id="{7724E945-8781-429D-A802-5605C49CEF5B}"/>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2315714" y="3917579"/>
              <a:ext cx="1828800" cy="875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481854</xdr:colOff>
      <xdr:row>27</xdr:row>
      <xdr:rowOff>121921</xdr:rowOff>
    </xdr:from>
    <xdr:to>
      <xdr:col>3</xdr:col>
      <xdr:colOff>60960</xdr:colOff>
      <xdr:row>33</xdr:row>
      <xdr:rowOff>137160</xdr:rowOff>
    </xdr:to>
    <mc:AlternateContent xmlns:mc="http://schemas.openxmlformats.org/markup-compatibility/2006" xmlns:a14="http://schemas.microsoft.com/office/drawing/2010/main">
      <mc:Choice Requires="a14">
        <xdr:graphicFrame macro="">
          <xdr:nvGraphicFramePr>
            <xdr:cNvPr id="51" name="Month 2">
              <a:extLst>
                <a:ext uri="{FF2B5EF4-FFF2-40B4-BE49-F238E27FC236}">
                  <a16:creationId xmlns:a16="http://schemas.microsoft.com/office/drawing/2014/main" id="{D04472DD-C06A-4222-8BBB-00B0A625ACBA}"/>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81854" y="5059681"/>
              <a:ext cx="1407906"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504714</xdr:colOff>
      <xdr:row>22</xdr:row>
      <xdr:rowOff>83820</xdr:rowOff>
    </xdr:from>
    <xdr:to>
      <xdr:col>3</xdr:col>
      <xdr:colOff>76200</xdr:colOff>
      <xdr:row>27</xdr:row>
      <xdr:rowOff>53340</xdr:rowOff>
    </xdr:to>
    <mc:AlternateContent xmlns:mc="http://schemas.openxmlformats.org/markup-compatibility/2006">
      <mc:Choice xmlns:a14="http://schemas.microsoft.com/office/drawing/2010/main" Requires="a14">
        <xdr:graphicFrame macro="">
          <xdr:nvGraphicFramePr>
            <xdr:cNvPr id="52" name="Discount 1">
              <a:extLst>
                <a:ext uri="{FF2B5EF4-FFF2-40B4-BE49-F238E27FC236}">
                  <a16:creationId xmlns:a16="http://schemas.microsoft.com/office/drawing/2014/main" id="{B0A71E1E-FF03-4FED-B297-27C8896352C0}"/>
                </a:ext>
              </a:extLst>
            </xdr:cNvPr>
            <xdr:cNvGraphicFramePr/>
          </xdr:nvGraphicFramePr>
          <xdr:xfrm>
            <a:off x="0" y="0"/>
            <a:ext cx="0" cy="0"/>
          </xdr:xfrm>
          <a:graphic>
            <a:graphicData uri="http://schemas.microsoft.com/office/drawing/2010/slicer">
              <sle:slicer xmlns:sle="http://schemas.microsoft.com/office/drawing/2010/slicer" name="Discount 1"/>
            </a:graphicData>
          </a:graphic>
        </xdr:graphicFrame>
      </mc:Choice>
      <mc:Fallback>
        <xdr:sp macro="" textlink="">
          <xdr:nvSpPr>
            <xdr:cNvPr id="0" name=""/>
            <xdr:cNvSpPr>
              <a:spLocks noTextEdit="1"/>
            </xdr:cNvSpPr>
          </xdr:nvSpPr>
          <xdr:spPr>
            <a:xfrm>
              <a:off x="504714" y="4107180"/>
              <a:ext cx="1400286"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419100</xdr:colOff>
      <xdr:row>21</xdr:row>
      <xdr:rowOff>160020</xdr:rowOff>
    </xdr:from>
    <xdr:to>
      <xdr:col>3</xdr:col>
      <xdr:colOff>220980</xdr:colOff>
      <xdr:row>27</xdr:row>
      <xdr:rowOff>76200</xdr:rowOff>
    </xdr:to>
    <xdr:sp macro="" textlink="">
      <xdr:nvSpPr>
        <xdr:cNvPr id="53" name="Rectangle: Rounded Corners 52">
          <a:extLst>
            <a:ext uri="{FF2B5EF4-FFF2-40B4-BE49-F238E27FC236}">
              <a16:creationId xmlns:a16="http://schemas.microsoft.com/office/drawing/2014/main" id="{617C364A-0863-7149-D2B7-F79483118319}"/>
            </a:ext>
          </a:extLst>
        </xdr:cNvPr>
        <xdr:cNvSpPr/>
      </xdr:nvSpPr>
      <xdr:spPr>
        <a:xfrm>
          <a:off x="419100" y="4000500"/>
          <a:ext cx="1630680" cy="101346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403860</xdr:colOff>
      <xdr:row>27</xdr:row>
      <xdr:rowOff>121920</xdr:rowOff>
    </xdr:from>
    <xdr:to>
      <xdr:col>3</xdr:col>
      <xdr:colOff>213360</xdr:colOff>
      <xdr:row>33</xdr:row>
      <xdr:rowOff>129540</xdr:rowOff>
    </xdr:to>
    <xdr:sp macro="" textlink="">
      <xdr:nvSpPr>
        <xdr:cNvPr id="54" name="Rectangle: Rounded Corners 53">
          <a:extLst>
            <a:ext uri="{FF2B5EF4-FFF2-40B4-BE49-F238E27FC236}">
              <a16:creationId xmlns:a16="http://schemas.microsoft.com/office/drawing/2014/main" id="{0B044A20-559A-4D87-899B-CF03913EB25A}"/>
            </a:ext>
          </a:extLst>
        </xdr:cNvPr>
        <xdr:cNvSpPr/>
      </xdr:nvSpPr>
      <xdr:spPr>
        <a:xfrm>
          <a:off x="403860" y="5059680"/>
          <a:ext cx="1638300" cy="11049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53340</xdr:colOff>
      <xdr:row>1</xdr:row>
      <xdr:rowOff>53340</xdr:rowOff>
    </xdr:from>
    <xdr:to>
      <xdr:col>3</xdr:col>
      <xdr:colOff>228600</xdr:colOff>
      <xdr:row>3</xdr:row>
      <xdr:rowOff>38100</xdr:rowOff>
    </xdr:to>
    <xdr:sp macro="" textlink="">
      <xdr:nvSpPr>
        <xdr:cNvPr id="56" name="TextBox 55">
          <a:hlinkClick xmlns:r="http://schemas.openxmlformats.org/officeDocument/2006/relationships" r:id="rId13"/>
          <a:extLst>
            <a:ext uri="{FF2B5EF4-FFF2-40B4-BE49-F238E27FC236}">
              <a16:creationId xmlns:a16="http://schemas.microsoft.com/office/drawing/2014/main" id="{1260D940-AA90-7A9B-A84B-7239328FC3BF}"/>
            </a:ext>
          </a:extLst>
        </xdr:cNvPr>
        <xdr:cNvSpPr txBox="1"/>
      </xdr:nvSpPr>
      <xdr:spPr>
        <a:xfrm>
          <a:off x="662940" y="23622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twoCellAnchor editAs="oneCell">
    <xdr:from>
      <xdr:col>0</xdr:col>
      <xdr:colOff>295312</xdr:colOff>
      <xdr:row>19</xdr:row>
      <xdr:rowOff>18971</xdr:rowOff>
    </xdr:from>
    <xdr:to>
      <xdr:col>1</xdr:col>
      <xdr:colOff>458198</xdr:colOff>
      <xdr:row>21</xdr:row>
      <xdr:rowOff>136681</xdr:rowOff>
    </xdr:to>
    <xdr:pic>
      <xdr:nvPicPr>
        <xdr:cNvPr id="59" name="Picture 58">
          <a:extLst>
            <a:ext uri="{FF2B5EF4-FFF2-40B4-BE49-F238E27FC236}">
              <a16:creationId xmlns:a16="http://schemas.microsoft.com/office/drawing/2014/main" id="{452132A5-027D-4FE3-B992-0DDB373D92FF}"/>
            </a:ext>
          </a:extLst>
        </xdr:cNvPr>
        <xdr:cNvPicPr>
          <a:picLocks noChangeAspect="1"/>
        </xdr:cNvPicPr>
      </xdr:nvPicPr>
      <xdr:blipFill>
        <a:blip xmlns:r="http://schemas.openxmlformats.org/officeDocument/2006/relationships" r:embed="rId1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295312" y="3493691"/>
          <a:ext cx="772486" cy="483470"/>
        </a:xfrm>
        <a:prstGeom prst="rect">
          <a:avLst/>
        </a:prstGeom>
      </xdr:spPr>
    </xdr:pic>
    <xdr:clientData/>
  </xdr:twoCellAnchor>
  <xdr:twoCellAnchor>
    <xdr:from>
      <xdr:col>13</xdr:col>
      <xdr:colOff>83820</xdr:colOff>
      <xdr:row>21</xdr:row>
      <xdr:rowOff>160020</xdr:rowOff>
    </xdr:from>
    <xdr:to>
      <xdr:col>19</xdr:col>
      <xdr:colOff>472440</xdr:colOff>
      <xdr:row>29</xdr:row>
      <xdr:rowOff>106680</xdr:rowOff>
    </xdr:to>
    <xdr:graphicFrame macro="">
      <xdr:nvGraphicFramePr>
        <xdr:cNvPr id="55" name="Chart 54">
          <a:extLst>
            <a:ext uri="{FF2B5EF4-FFF2-40B4-BE49-F238E27FC236}">
              <a16:creationId xmlns:a16="http://schemas.microsoft.com/office/drawing/2014/main" id="{37FA8D3E-AAA1-4130-ABF2-FB70673DA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292699</xdr:colOff>
      <xdr:row>35</xdr:row>
      <xdr:rowOff>69028</xdr:rowOff>
    </xdr:to>
    <xdr:sp macro="" textlink="">
      <xdr:nvSpPr>
        <xdr:cNvPr id="2" name="Rectangle 1">
          <a:extLst>
            <a:ext uri="{FF2B5EF4-FFF2-40B4-BE49-F238E27FC236}">
              <a16:creationId xmlns:a16="http://schemas.microsoft.com/office/drawing/2014/main" id="{841D5A94-D7E6-443F-953E-34B721384FA3}"/>
            </a:ext>
          </a:extLst>
        </xdr:cNvPr>
        <xdr:cNvSpPr/>
      </xdr:nvSpPr>
      <xdr:spPr>
        <a:xfrm>
          <a:off x="0" y="0"/>
          <a:ext cx="2121499"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328109</xdr:colOff>
      <xdr:row>4</xdr:row>
      <xdr:rowOff>897</xdr:rowOff>
    </xdr:from>
    <xdr:to>
      <xdr:col>3</xdr:col>
      <xdr:colOff>345742</xdr:colOff>
      <xdr:row>33</xdr:row>
      <xdr:rowOff>182640</xdr:rowOff>
    </xdr:to>
    <xdr:sp macro="" textlink="">
      <xdr:nvSpPr>
        <xdr:cNvPr id="3" name="Rectangle: Top Corners Rounded 2">
          <a:extLst>
            <a:ext uri="{FF2B5EF4-FFF2-40B4-BE49-F238E27FC236}">
              <a16:creationId xmlns:a16="http://schemas.microsoft.com/office/drawing/2014/main" id="{80C8FF86-0BEC-4689-B073-5C8B5EED86F4}"/>
            </a:ext>
          </a:extLst>
        </xdr:cNvPr>
        <xdr:cNvSpPr/>
      </xdr:nvSpPr>
      <xdr:spPr>
        <a:xfrm rot="16200000">
          <a:off x="-1491306" y="25518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3</xdr:col>
      <xdr:colOff>298974</xdr:colOff>
      <xdr:row>4</xdr:row>
      <xdr:rowOff>898</xdr:rowOff>
    </xdr:from>
    <xdr:to>
      <xdr:col>24</xdr:col>
      <xdr:colOff>125599</xdr:colOff>
      <xdr:row>33</xdr:row>
      <xdr:rowOff>179449</xdr:rowOff>
    </xdr:to>
    <xdr:sp macro="" textlink="">
      <xdr:nvSpPr>
        <xdr:cNvPr id="4" name="Rectangle: Top Corners Rounded 3">
          <a:extLst>
            <a:ext uri="{FF2B5EF4-FFF2-40B4-BE49-F238E27FC236}">
              <a16:creationId xmlns:a16="http://schemas.microsoft.com/office/drawing/2014/main" id="{CE0C4259-E8B3-4595-9B8A-6BE31071F8A7}"/>
            </a:ext>
          </a:extLst>
        </xdr:cNvPr>
        <xdr:cNvSpPr/>
      </xdr:nvSpPr>
      <xdr:spPr>
        <a:xfrm rot="5400000">
          <a:off x="570085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editAs="oneCell">
    <xdr:from>
      <xdr:col>15</xdr:col>
      <xdr:colOff>449580</xdr:colOff>
      <xdr:row>0</xdr:row>
      <xdr:rowOff>0</xdr:rowOff>
    </xdr:from>
    <xdr:to>
      <xdr:col>16</xdr:col>
      <xdr:colOff>525780</xdr:colOff>
      <xdr:row>3</xdr:row>
      <xdr:rowOff>137160</xdr:rowOff>
    </xdr:to>
    <xdr:pic>
      <xdr:nvPicPr>
        <xdr:cNvPr id="6" name="Graphic 5" descr="A lightbulb">
          <a:extLst>
            <a:ext uri="{FF2B5EF4-FFF2-40B4-BE49-F238E27FC236}">
              <a16:creationId xmlns:a16="http://schemas.microsoft.com/office/drawing/2014/main" id="{6AEE8371-9A4A-BA2D-BDD1-D44D31D3541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93580" y="0"/>
          <a:ext cx="685800" cy="685800"/>
        </a:xfrm>
        <a:prstGeom prst="rect">
          <a:avLst/>
        </a:prstGeom>
      </xdr:spPr>
    </xdr:pic>
    <xdr:clientData/>
  </xdr:twoCellAnchor>
  <xdr:twoCellAnchor editAs="oneCell">
    <xdr:from>
      <xdr:col>9</xdr:col>
      <xdr:colOff>99060</xdr:colOff>
      <xdr:row>0</xdr:row>
      <xdr:rowOff>0</xdr:rowOff>
    </xdr:from>
    <xdr:to>
      <xdr:col>10</xdr:col>
      <xdr:colOff>175260</xdr:colOff>
      <xdr:row>3</xdr:row>
      <xdr:rowOff>137160</xdr:rowOff>
    </xdr:to>
    <xdr:pic>
      <xdr:nvPicPr>
        <xdr:cNvPr id="7" name="Graphic 6" descr="A lightbulb">
          <a:extLst>
            <a:ext uri="{FF2B5EF4-FFF2-40B4-BE49-F238E27FC236}">
              <a16:creationId xmlns:a16="http://schemas.microsoft.com/office/drawing/2014/main" id="{D234EB36-49DA-492E-9968-2978BE7F2D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585460" y="0"/>
          <a:ext cx="685800" cy="685800"/>
        </a:xfrm>
        <a:prstGeom prst="rect">
          <a:avLst/>
        </a:prstGeom>
      </xdr:spPr>
    </xdr:pic>
    <xdr:clientData/>
  </xdr:twoCellAnchor>
  <xdr:twoCellAnchor>
    <xdr:from>
      <xdr:col>4</xdr:col>
      <xdr:colOff>121920</xdr:colOff>
      <xdr:row>4</xdr:row>
      <xdr:rowOff>121920</xdr:rowOff>
    </xdr:from>
    <xdr:to>
      <xdr:col>23</xdr:col>
      <xdr:colOff>213360</xdr:colOff>
      <xdr:row>31</xdr:row>
      <xdr:rowOff>99060</xdr:rowOff>
    </xdr:to>
    <xdr:sp macro="" textlink="">
      <xdr:nvSpPr>
        <xdr:cNvPr id="8" name="TextBox 7">
          <a:extLst>
            <a:ext uri="{FF2B5EF4-FFF2-40B4-BE49-F238E27FC236}">
              <a16:creationId xmlns:a16="http://schemas.microsoft.com/office/drawing/2014/main" id="{B0B44710-CE1F-E3FF-02F7-0B8E39E4CBA9}"/>
            </a:ext>
          </a:extLst>
        </xdr:cNvPr>
        <xdr:cNvSpPr txBox="1"/>
      </xdr:nvSpPr>
      <xdr:spPr>
        <a:xfrm>
          <a:off x="2560320" y="853440"/>
          <a:ext cx="11673840" cy="491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March experienced a </a:t>
          </a:r>
          <a:r>
            <a:rPr lang="en-IN" sz="1400">
              <a:solidFill>
                <a:srgbClr val="FF0000"/>
              </a:solidFill>
              <a:effectLst/>
              <a:latin typeface="+mn-lt"/>
              <a:ea typeface="+mn-ea"/>
              <a:cs typeface="Segoe UI Semibold" panose="020B0702040204020203" pitchFamily="34" charset="0"/>
            </a:rPr>
            <a:t>significant 34% increase</a:t>
          </a:r>
          <a:r>
            <a:rPr lang="en-IN" sz="1400">
              <a:solidFill>
                <a:schemeClr val="accent6"/>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in sales, representing the largest portion of revenue generated in the past four months.</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Electronics consistently </a:t>
          </a:r>
          <a:r>
            <a:rPr lang="en-IN" sz="1400">
              <a:solidFill>
                <a:srgbClr val="FF0000"/>
              </a:solidFill>
              <a:effectLst/>
              <a:latin typeface="+mn-lt"/>
              <a:ea typeface="+mn-ea"/>
              <a:cs typeface="Segoe UI Semibold" panose="020B0702040204020203" pitchFamily="34" charset="0"/>
            </a:rPr>
            <a:t>outperformed clothing </a:t>
          </a:r>
          <a:r>
            <a:rPr lang="en-IN" sz="1400">
              <a:solidFill>
                <a:schemeClr val="dk1"/>
              </a:solidFill>
              <a:effectLst/>
              <a:latin typeface="+mn-lt"/>
              <a:ea typeface="+mn-ea"/>
              <a:cs typeface="Segoe UI Semibold" panose="020B0702040204020203" pitchFamily="34" charset="0"/>
            </a:rPr>
            <a:t>as the top-selling product category.</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Credit card usage </a:t>
          </a:r>
          <a:r>
            <a:rPr lang="en-IN" sz="1400">
              <a:solidFill>
                <a:srgbClr val="FF0000"/>
              </a:solidFill>
              <a:effectLst/>
              <a:latin typeface="+mn-lt"/>
              <a:ea typeface="+mn-ea"/>
              <a:cs typeface="Segoe UI Semibold" panose="020B0702040204020203" pitchFamily="34" charset="0"/>
            </a:rPr>
            <a:t>surged by 30%</a:t>
          </a:r>
          <a:r>
            <a:rPr lang="en-IN" sz="1400">
              <a:solidFill>
                <a:schemeClr val="tx1"/>
              </a:solidFill>
              <a:effectLst/>
              <a:latin typeface="+mn-lt"/>
              <a:ea typeface="+mn-ea"/>
              <a:cs typeface="Segoe UI Semibold" panose="020B0702040204020203" pitchFamily="34" charset="0"/>
            </a:rPr>
            <a:t>,</a:t>
          </a:r>
          <a:r>
            <a:rPr lang="en-IN" sz="1400">
              <a:solidFill>
                <a:srgbClr val="FF0000"/>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becoming the second-most popular payment method. Bank transfers remain the preferred choice.</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Customer 2044 placed five orders in the past four months, but Customer 2021 made a remarkable purchase of </a:t>
          </a:r>
          <a:r>
            <a:rPr lang="en-IN" sz="1400" b="1">
              <a:solidFill>
                <a:srgbClr val="FF0000"/>
              </a:solidFill>
              <a:effectLst/>
              <a:latin typeface="+mn-lt"/>
              <a:ea typeface="+mn-ea"/>
              <a:cs typeface="Segoe UI Semibold" panose="020B0702040204020203" pitchFamily="34" charset="0"/>
            </a:rPr>
            <a:t>52 units</a:t>
          </a:r>
          <a:r>
            <a:rPr lang="en-IN" sz="1400">
              <a:solidFill>
                <a:schemeClr val="dk1"/>
              </a:solidFill>
              <a:effectLst/>
              <a:latin typeface="+mn-lt"/>
              <a:ea typeface="+mn-ea"/>
              <a:cs typeface="Segoe UI Semibold" panose="020B0702040204020203" pitchFamily="34" charset="0"/>
            </a:rPr>
            <a:t>, securing second place with only four orders.</a:t>
          </a:r>
        </a:p>
        <a:p>
          <a:pPr marL="0" marR="0" lvl="0" indent="0" defTabSz="914400" eaLnBrk="1" fontAlgn="auto" latinLnBrk="0" hangingPunct="1">
            <a:lnSpc>
              <a:spcPct val="100000"/>
            </a:lnSpc>
            <a:spcBef>
              <a:spcPts val="0"/>
            </a:spcBef>
            <a:spcAft>
              <a:spcPts val="0"/>
            </a:spcAft>
            <a:buClrTx/>
            <a:buSzTx/>
            <a:buFontTx/>
            <a:buNone/>
            <a:tabLst/>
            <a:defRPr/>
          </a:pPr>
          <a:r>
            <a:rPr lang="en-IN" sz="1400"/>
            <a:t>	</a:t>
          </a:r>
        </a:p>
        <a:p>
          <a:pPr marL="0" marR="0" lvl="0" indent="0" defTabSz="914400" eaLnBrk="1" fontAlgn="auto" latinLnBrk="0" hangingPunct="1">
            <a:lnSpc>
              <a:spcPct val="100000"/>
            </a:lnSpc>
            <a:spcBef>
              <a:spcPts val="0"/>
            </a:spcBef>
            <a:spcAft>
              <a:spcPts val="0"/>
            </a:spcAft>
            <a:buClrTx/>
            <a:buSzTx/>
            <a:buFontTx/>
            <a:buNone/>
            <a:tabLst/>
            <a:defRPr/>
          </a:pPr>
          <a:r>
            <a:rPr lang="en-IN" sz="1400" baseline="0"/>
            <a:t>              </a:t>
          </a:r>
          <a:r>
            <a:rPr lang="en-IN" sz="1400"/>
            <a:t>Discounts have consistently driven significant sales growth across all product categories and months, contributing to </a:t>
          </a:r>
          <a:r>
            <a:rPr lang="en-IN" sz="1400" b="1">
              <a:solidFill>
                <a:srgbClr val="FF0000"/>
              </a:solidFill>
            </a:rPr>
            <a:t>80.7%</a:t>
          </a:r>
          <a:r>
            <a:rPr lang="en-IN" sz="1400" b="1"/>
            <a:t> </a:t>
          </a:r>
          <a:r>
            <a:rPr lang="en-IN" sz="1400" b="0"/>
            <a:t>of total revenue.</a:t>
          </a:r>
          <a:br>
            <a:rPr lang="en-IN" sz="1400" b="0"/>
          </a:br>
          <a:br>
            <a:rPr lang="en-IN" sz="1400" b="0"/>
          </a:br>
          <a:br>
            <a:rPr lang="en-IN" sz="1400" b="0"/>
          </a:br>
          <a:r>
            <a:rPr lang="en-IN" sz="1600" b="1">
              <a:solidFill>
                <a:srgbClr val="312B57"/>
              </a:solidFill>
              <a:latin typeface="Segoe UI Semibold" panose="020B0702040204020203" pitchFamily="34" charset="0"/>
              <a:cs typeface="Segoe UI Semibold" panose="020B0702040204020203" pitchFamily="34" charset="0"/>
            </a:rPr>
            <a:t>SUGGESTIONS:</a:t>
          </a:r>
          <a:endParaRPr lang="en-IN" sz="1400" b="1">
            <a:solidFill>
              <a:srgbClr val="312B57"/>
            </a:solidFill>
            <a:latin typeface="Segoe UI Semibold" panose="020B0702040204020203" pitchFamily="34" charset="0"/>
            <a:cs typeface="Segoe UI Semibold" panose="020B0702040204020203" pitchFamily="34" charset="0"/>
          </a:endParaRPr>
        </a:p>
        <a:p>
          <a:r>
            <a:rPr lang="en-IN" sz="1400" b="1">
              <a:solidFill>
                <a:schemeClr val="accent2"/>
              </a:solidFill>
              <a:latin typeface="+mn-lt"/>
              <a:cs typeface="Segoe UI Semibold" panose="020B0702040204020203" pitchFamily="34" charset="0"/>
            </a:rPr>
            <a:t>Optimize discounts:</a:t>
          </a:r>
          <a:r>
            <a:rPr lang="en-IN" sz="1400">
              <a:latin typeface="+mn-lt"/>
              <a:cs typeface="Segoe UI Semibold" panose="020B0702040204020203" pitchFamily="34" charset="0"/>
            </a:rPr>
            <a:t> Analyze their effectiveness and target them strategically.</a:t>
          </a:r>
        </a:p>
        <a:p>
          <a:r>
            <a:rPr lang="en-IN" sz="1400" b="1">
              <a:solidFill>
                <a:schemeClr val="accent2"/>
              </a:solidFill>
              <a:latin typeface="+mn-lt"/>
              <a:cs typeface="Segoe UI Semibold" panose="020B0702040204020203" pitchFamily="34" charset="0"/>
            </a:rPr>
            <a:t>Expand product portfolio:</a:t>
          </a:r>
          <a:r>
            <a:rPr lang="en-IN" sz="1400">
              <a:latin typeface="+mn-lt"/>
              <a:cs typeface="Segoe UI Semibold" panose="020B0702040204020203" pitchFamily="34" charset="0"/>
            </a:rPr>
            <a:t> Introduce new products and explore related categories.</a:t>
          </a:r>
        </a:p>
        <a:p>
          <a:r>
            <a:rPr lang="en-IN" sz="1400" b="1">
              <a:solidFill>
                <a:schemeClr val="accent2"/>
              </a:solidFill>
              <a:latin typeface="+mn-lt"/>
              <a:cs typeface="Segoe UI Semibold" panose="020B0702040204020203" pitchFamily="34" charset="0"/>
            </a:rPr>
            <a:t>Enhance customer experience:</a:t>
          </a:r>
          <a:r>
            <a:rPr lang="en-IN" sz="1400">
              <a:solidFill>
                <a:schemeClr val="accent2"/>
              </a:solidFill>
              <a:latin typeface="+mn-lt"/>
              <a:cs typeface="Segoe UI Semibold" panose="020B0702040204020203" pitchFamily="34" charset="0"/>
            </a:rPr>
            <a:t> </a:t>
          </a:r>
          <a:r>
            <a:rPr lang="en-IN" sz="1400">
              <a:latin typeface="+mn-lt"/>
              <a:cs typeface="Segoe UI Semibold" panose="020B0702040204020203" pitchFamily="34" charset="0"/>
            </a:rPr>
            <a:t>Gather feedback, personalize recommendations, and implement loyalty programs.</a:t>
          </a:r>
        </a:p>
        <a:p>
          <a:r>
            <a:rPr lang="en-IN" sz="1400" b="1">
              <a:solidFill>
                <a:schemeClr val="accent2"/>
              </a:solidFill>
              <a:latin typeface="+mn-lt"/>
              <a:cs typeface="Segoe UI Semibold" panose="020B0702040204020203" pitchFamily="34" charset="0"/>
            </a:rPr>
            <a:t>Explore new markets: </a:t>
          </a:r>
          <a:r>
            <a:rPr lang="en-IN" sz="1400">
              <a:latin typeface="+mn-lt"/>
              <a:cs typeface="Segoe UI Semibold" panose="020B0702040204020203" pitchFamily="34" charset="0"/>
            </a:rPr>
            <a:t>Analyze geographic potential and online sales.</a:t>
          </a:r>
        </a:p>
        <a:p>
          <a:r>
            <a:rPr lang="en-IN" sz="1400" b="1">
              <a:solidFill>
                <a:schemeClr val="accent2"/>
              </a:solidFill>
              <a:latin typeface="+mn-lt"/>
              <a:cs typeface="Segoe UI Semibold" panose="020B0702040204020203" pitchFamily="34" charset="0"/>
            </a:rPr>
            <a:t>Manage inventory:</a:t>
          </a:r>
          <a:r>
            <a:rPr lang="en-IN" sz="1400">
              <a:latin typeface="+mn-lt"/>
              <a:cs typeface="Segoe UI Semibold" panose="020B0702040204020203" pitchFamily="34" charset="0"/>
            </a:rPr>
            <a:t> Optimize stock levels and monitor turnover.</a:t>
          </a:r>
        </a:p>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accent2"/>
              </a:solidFill>
              <a:latin typeface="+mn-lt"/>
              <a:cs typeface="Segoe UI Semibold" panose="020B0702040204020203" pitchFamily="34" charset="0"/>
            </a:rPr>
            <a:t>Adjust pricing strategy: </a:t>
          </a:r>
          <a:r>
            <a:rPr lang="en-IN" sz="1400">
              <a:latin typeface="+mn-lt"/>
              <a:cs typeface="Segoe UI Semibold" panose="020B0702040204020203" pitchFamily="34" charset="0"/>
            </a:rPr>
            <a:t>Monitor competitors and consider value-based pricing.</a:t>
          </a:r>
          <a:br>
            <a:rPr lang="en-IN" sz="1400">
              <a:latin typeface="+mn-lt"/>
              <a:cs typeface="Segoe UI Semibold" panose="020B0702040204020203" pitchFamily="34" charset="0"/>
            </a:rPr>
          </a:br>
          <a:r>
            <a:rPr lang="en-IN" sz="1400" b="1">
              <a:solidFill>
                <a:schemeClr val="accent2"/>
              </a:solidFill>
              <a:latin typeface="+mn-lt"/>
              <a:ea typeface="+mn-ea"/>
              <a:cs typeface="Segoe UI Semibold" panose="020B0702040204020203" pitchFamily="34" charset="0"/>
            </a:rPr>
            <a:t>Expand Marketing Channels: </a:t>
          </a:r>
          <a:r>
            <a:rPr lang="en-IN" sz="1400">
              <a:solidFill>
                <a:schemeClr val="dk1"/>
              </a:solidFill>
              <a:effectLst/>
              <a:latin typeface="+mn-lt"/>
              <a:ea typeface="+mn-ea"/>
              <a:cs typeface="+mn-cs"/>
            </a:rPr>
            <a:t>Explore new channels like social media, email marketing, or influencer partnerships</a:t>
          </a:r>
          <a:r>
            <a:rPr lang="en-IN" sz="1200">
              <a:solidFill>
                <a:schemeClr val="dk1"/>
              </a:solidFill>
              <a:effectLst/>
              <a:latin typeface="+mn-lt"/>
              <a:ea typeface="+mn-ea"/>
              <a:cs typeface="+mn-cs"/>
            </a:rPr>
            <a:t>.</a:t>
          </a:r>
          <a:endParaRPr lang="en-IN" sz="1100">
            <a:solidFill>
              <a:schemeClr val="dk1"/>
            </a:solidFill>
            <a:effectLst/>
            <a:latin typeface="+mn-lt"/>
            <a:ea typeface="+mn-ea"/>
            <a:cs typeface="+mn-cs"/>
          </a:endParaRPr>
        </a:p>
        <a:p>
          <a:endParaRPr lang="en-IN" sz="1400">
            <a:latin typeface="+mn-lt"/>
            <a:cs typeface="Segoe UI Semibold" panose="020B0702040204020203" pitchFamily="34" charset="0"/>
          </a:endParaRPr>
        </a:p>
      </xdr:txBody>
    </xdr:sp>
    <xdr:clientData/>
  </xdr:twoCellAnchor>
  <xdr:twoCellAnchor>
    <xdr:from>
      <xdr:col>4</xdr:col>
      <xdr:colOff>320040</xdr:colOff>
      <xdr:row>5</xdr:row>
      <xdr:rowOff>22860</xdr:rowOff>
    </xdr:from>
    <xdr:to>
      <xdr:col>4</xdr:col>
      <xdr:colOff>556260</xdr:colOff>
      <xdr:row>5</xdr:row>
      <xdr:rowOff>160020</xdr:rowOff>
    </xdr:to>
    <xdr:sp macro="" textlink="">
      <xdr:nvSpPr>
        <xdr:cNvPr id="11" name="Thought Bubble: Cloud 10">
          <a:extLst>
            <a:ext uri="{FF2B5EF4-FFF2-40B4-BE49-F238E27FC236}">
              <a16:creationId xmlns:a16="http://schemas.microsoft.com/office/drawing/2014/main" id="{3A0EC649-4413-8904-BD7B-0FCA5C2B41D2}"/>
            </a:ext>
          </a:extLst>
        </xdr:cNvPr>
        <xdr:cNvSpPr/>
      </xdr:nvSpPr>
      <xdr:spPr>
        <a:xfrm>
          <a:off x="2758440" y="93726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335280</xdr:colOff>
      <xdr:row>7</xdr:row>
      <xdr:rowOff>114300</xdr:rowOff>
    </xdr:from>
    <xdr:to>
      <xdr:col>4</xdr:col>
      <xdr:colOff>571500</xdr:colOff>
      <xdr:row>8</xdr:row>
      <xdr:rowOff>68580</xdr:rowOff>
    </xdr:to>
    <xdr:sp macro="" textlink="">
      <xdr:nvSpPr>
        <xdr:cNvPr id="12" name="Thought Bubble: Cloud 11">
          <a:extLst>
            <a:ext uri="{FF2B5EF4-FFF2-40B4-BE49-F238E27FC236}">
              <a16:creationId xmlns:a16="http://schemas.microsoft.com/office/drawing/2014/main" id="{67C6C2C1-6797-4036-869D-E4BD05468EA1}"/>
            </a:ext>
          </a:extLst>
        </xdr:cNvPr>
        <xdr:cNvSpPr/>
      </xdr:nvSpPr>
      <xdr:spPr>
        <a:xfrm>
          <a:off x="2773680" y="139446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342900</xdr:colOff>
      <xdr:row>10</xdr:row>
      <xdr:rowOff>0</xdr:rowOff>
    </xdr:from>
    <xdr:to>
      <xdr:col>4</xdr:col>
      <xdr:colOff>579120</xdr:colOff>
      <xdr:row>10</xdr:row>
      <xdr:rowOff>137160</xdr:rowOff>
    </xdr:to>
    <xdr:sp macro="" textlink="">
      <xdr:nvSpPr>
        <xdr:cNvPr id="13" name="Thought Bubble: Cloud 12">
          <a:extLst>
            <a:ext uri="{FF2B5EF4-FFF2-40B4-BE49-F238E27FC236}">
              <a16:creationId xmlns:a16="http://schemas.microsoft.com/office/drawing/2014/main" id="{DC22C089-929A-4687-BE29-D4CF932DC6F2}"/>
            </a:ext>
          </a:extLst>
        </xdr:cNvPr>
        <xdr:cNvSpPr/>
      </xdr:nvSpPr>
      <xdr:spPr>
        <a:xfrm>
          <a:off x="2781300" y="182880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350520</xdr:colOff>
      <xdr:row>12</xdr:row>
      <xdr:rowOff>68580</xdr:rowOff>
    </xdr:from>
    <xdr:to>
      <xdr:col>4</xdr:col>
      <xdr:colOff>586740</xdr:colOff>
      <xdr:row>13</xdr:row>
      <xdr:rowOff>22860</xdr:rowOff>
    </xdr:to>
    <xdr:sp macro="" textlink="">
      <xdr:nvSpPr>
        <xdr:cNvPr id="14" name="Thought Bubble: Cloud 13">
          <a:extLst>
            <a:ext uri="{FF2B5EF4-FFF2-40B4-BE49-F238E27FC236}">
              <a16:creationId xmlns:a16="http://schemas.microsoft.com/office/drawing/2014/main" id="{330CA9C9-E8F7-4FB8-9CAB-B847386F8852}"/>
            </a:ext>
          </a:extLst>
        </xdr:cNvPr>
        <xdr:cNvSpPr/>
      </xdr:nvSpPr>
      <xdr:spPr>
        <a:xfrm>
          <a:off x="2788920" y="226314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388620</xdr:colOff>
      <xdr:row>15</xdr:row>
      <xdr:rowOff>167640</xdr:rowOff>
    </xdr:from>
    <xdr:to>
      <xdr:col>5</xdr:col>
      <xdr:colOff>15240</xdr:colOff>
      <xdr:row>16</xdr:row>
      <xdr:rowOff>121920</xdr:rowOff>
    </xdr:to>
    <xdr:sp macro="" textlink="">
      <xdr:nvSpPr>
        <xdr:cNvPr id="15" name="Thought Bubble: Cloud 14">
          <a:extLst>
            <a:ext uri="{FF2B5EF4-FFF2-40B4-BE49-F238E27FC236}">
              <a16:creationId xmlns:a16="http://schemas.microsoft.com/office/drawing/2014/main" id="{ACC875D9-6E13-45D1-B961-FBE9823E5550}"/>
            </a:ext>
          </a:extLst>
        </xdr:cNvPr>
        <xdr:cNvSpPr/>
      </xdr:nvSpPr>
      <xdr:spPr>
        <a:xfrm>
          <a:off x="2827020" y="291084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198569</xdr:colOff>
      <xdr:row>5</xdr:row>
      <xdr:rowOff>153297</xdr:rowOff>
    </xdr:from>
    <xdr:ext cx="1219200" cy="264560"/>
    <xdr:sp macro="" textlink="">
      <xdr:nvSpPr>
        <xdr:cNvPr id="16" name="TextBox 15">
          <a:hlinkClick xmlns:r="http://schemas.openxmlformats.org/officeDocument/2006/relationships" r:id="rId3"/>
          <a:extLst>
            <a:ext uri="{FF2B5EF4-FFF2-40B4-BE49-F238E27FC236}">
              <a16:creationId xmlns:a16="http://schemas.microsoft.com/office/drawing/2014/main" id="{9551C988-BFD2-4D84-92A5-58FADA626963}"/>
            </a:ext>
          </a:extLst>
        </xdr:cNvPr>
        <xdr:cNvSpPr txBox="1">
          <a:spLocks/>
        </xdr:cNvSpPr>
      </xdr:nvSpPr>
      <xdr:spPr>
        <a:xfrm>
          <a:off x="808169" y="1067697"/>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160020</xdr:colOff>
      <xdr:row>11</xdr:row>
      <xdr:rowOff>99957</xdr:rowOff>
    </xdr:from>
    <xdr:ext cx="1356809" cy="264560"/>
    <xdr:sp macro="" textlink="">
      <xdr:nvSpPr>
        <xdr:cNvPr id="18" name="TextBox 17">
          <a:hlinkClick xmlns:r="http://schemas.openxmlformats.org/officeDocument/2006/relationships" r:id="rId3"/>
          <a:extLst>
            <a:ext uri="{FF2B5EF4-FFF2-40B4-BE49-F238E27FC236}">
              <a16:creationId xmlns:a16="http://schemas.microsoft.com/office/drawing/2014/main" id="{24BCA838-2838-4335-AD8A-395F82677D66}"/>
            </a:ext>
          </a:extLst>
        </xdr:cNvPr>
        <xdr:cNvSpPr txBox="1">
          <a:spLocks/>
        </xdr:cNvSpPr>
      </xdr:nvSpPr>
      <xdr:spPr>
        <a:xfrm>
          <a:off x="769620" y="2111637"/>
          <a:ext cx="1356809"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Customer</a:t>
          </a:r>
          <a:r>
            <a:rPr lang="en-IN" sz="1100" b="1" baseline="0">
              <a:solidFill>
                <a:schemeClr val="bg1"/>
              </a:solidFill>
            </a:rPr>
            <a:t> Behaviour</a:t>
          </a:r>
          <a:endParaRPr lang="en-IN" sz="1100" b="1">
            <a:solidFill>
              <a:schemeClr val="bg1"/>
            </a:solidFill>
          </a:endParaRPr>
        </a:p>
      </xdr:txBody>
    </xdr:sp>
    <xdr:clientData/>
  </xdr:oneCellAnchor>
  <xdr:oneCellAnchor>
    <xdr:from>
      <xdr:col>1</xdr:col>
      <xdr:colOff>267149</xdr:colOff>
      <xdr:row>17</xdr:row>
      <xdr:rowOff>168537</xdr:rowOff>
    </xdr:from>
    <xdr:ext cx="1100306" cy="264560"/>
    <xdr:sp macro="" textlink="">
      <xdr:nvSpPr>
        <xdr:cNvPr id="19" name="TextBox 18">
          <a:hlinkClick xmlns:r="http://schemas.openxmlformats.org/officeDocument/2006/relationships" r:id="rId4"/>
          <a:extLst>
            <a:ext uri="{FF2B5EF4-FFF2-40B4-BE49-F238E27FC236}">
              <a16:creationId xmlns:a16="http://schemas.microsoft.com/office/drawing/2014/main" id="{191DCEF8-958B-44E6-AEBD-70580B20C380}"/>
            </a:ext>
          </a:extLst>
        </xdr:cNvPr>
        <xdr:cNvSpPr txBox="1">
          <a:spLocks/>
        </xdr:cNvSpPr>
      </xdr:nvSpPr>
      <xdr:spPr>
        <a:xfrm>
          <a:off x="876749" y="3277497"/>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0</xdr:col>
      <xdr:colOff>312420</xdr:colOff>
      <xdr:row>0</xdr:row>
      <xdr:rowOff>121920</xdr:rowOff>
    </xdr:from>
    <xdr:to>
      <xdr:col>3</xdr:col>
      <xdr:colOff>388620</xdr:colOff>
      <xdr:row>3</xdr:row>
      <xdr:rowOff>88339</xdr:rowOff>
    </xdr:to>
    <xdr:grpSp>
      <xdr:nvGrpSpPr>
        <xdr:cNvPr id="25" name="Group 24">
          <a:extLst>
            <a:ext uri="{FF2B5EF4-FFF2-40B4-BE49-F238E27FC236}">
              <a16:creationId xmlns:a16="http://schemas.microsoft.com/office/drawing/2014/main" id="{0B678598-AE35-2399-A763-2601A6BB1C3F}"/>
            </a:ext>
          </a:extLst>
        </xdr:cNvPr>
        <xdr:cNvGrpSpPr/>
      </xdr:nvGrpSpPr>
      <xdr:grpSpPr>
        <a:xfrm>
          <a:off x="312420" y="121920"/>
          <a:ext cx="1905000" cy="515059"/>
          <a:chOff x="281940" y="220980"/>
          <a:chExt cx="1905000" cy="515059"/>
        </a:xfrm>
      </xdr:grpSpPr>
      <xdr:pic>
        <xdr:nvPicPr>
          <xdr:cNvPr id="23" name="Picture 22">
            <a:extLst>
              <a:ext uri="{FF2B5EF4-FFF2-40B4-BE49-F238E27FC236}">
                <a16:creationId xmlns:a16="http://schemas.microsoft.com/office/drawing/2014/main" id="{638A5E78-BE5A-4D9D-B7BF-3C213EEFEE2B}"/>
              </a:ext>
            </a:extLst>
          </xdr:cNvPr>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rot="2068264">
            <a:off x="281940" y="220980"/>
            <a:ext cx="822959" cy="515059"/>
          </a:xfrm>
          <a:prstGeom prst="rect">
            <a:avLst/>
          </a:prstGeom>
        </xdr:spPr>
      </xdr:pic>
      <xdr:sp macro="" textlink="">
        <xdr:nvSpPr>
          <xdr:cNvPr id="24" name="TextBox 23">
            <a:hlinkClick xmlns:r="http://schemas.openxmlformats.org/officeDocument/2006/relationships" r:id="rId6"/>
            <a:extLst>
              <a:ext uri="{FF2B5EF4-FFF2-40B4-BE49-F238E27FC236}">
                <a16:creationId xmlns:a16="http://schemas.microsoft.com/office/drawing/2014/main" id="{28FBB07A-EEAF-4D21-AD11-7B60B543A64C}"/>
              </a:ext>
            </a:extLst>
          </xdr:cNvPr>
          <xdr:cNvSpPr txBox="1"/>
        </xdr:nvSpPr>
        <xdr:spPr>
          <a:xfrm>
            <a:off x="792480" y="28956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43287034" createdVersion="8" refreshedVersion="8" minRefreshableVersion="3" recordCount="100" xr:uid="{EAF03178-C10E-4C51-A024-FDAC1DB5D6A5}">
  <cacheSource type="worksheet">
    <worksheetSource ref="A1:R101" sheet="Raw_Data_working"/>
  </cacheSource>
  <cacheFields count="18">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ount="46">
        <n v="2050"/>
        <n v="2049"/>
        <n v="2048"/>
        <n v="2047"/>
        <n v="2045"/>
        <n v="2044"/>
        <n v="2043"/>
        <n v="2042"/>
        <n v="2041"/>
        <n v="2040"/>
        <n v="2039"/>
        <n v="2038"/>
        <n v="2037"/>
        <n v="2036"/>
        <n v="2035"/>
        <n v="2034"/>
        <n v="2033"/>
        <n v="2031"/>
        <n v="2030"/>
        <n v="2029"/>
        <n v="2028"/>
        <n v="2027"/>
        <n v="2026"/>
        <n v="2025"/>
        <n v="2024"/>
        <n v="2023"/>
        <n v="2022"/>
        <n v="2021"/>
        <n v="2020"/>
        <n v="2019"/>
        <n v="2018"/>
        <n v="2017"/>
        <n v="2016"/>
        <n v="2015"/>
        <n v="2014"/>
        <n v="2012"/>
        <n v="2011"/>
        <n v="2010"/>
        <n v="2009"/>
        <n v="2008"/>
        <n v="2007"/>
        <n v="2006"/>
        <n v="2004"/>
        <n v="2003"/>
        <n v="2002"/>
        <n v="2001"/>
      </sharedItems>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2">
        <s v="Non - Discounted"/>
        <s v="Discounted"/>
      </sharedItems>
    </cacheField>
    <cacheField name="Day" numFmtId="0">
      <sharedItems/>
    </cacheField>
    <cacheField name="Rank" numFmtId="0">
      <sharedItems containsSemiMixedTypes="0" containsString="0" containsNumber="1" containsInteger="1" minValue="1" maxValue="100"/>
    </cacheField>
    <cacheField name="Top 10" numFmtId="0">
      <sharedItems/>
    </cacheField>
    <cacheField name="After discount/quantity" numFmtId="44">
      <sharedItems containsSemiMixedTypes="0" containsString="0" containsNumber="1" minValue="3.6527777777777777" maxValue="4037.3700000000003"/>
    </cacheField>
    <cacheField name="Order Type" numFmtId="0">
      <sharedItems count="3">
        <s v="High Level Order"/>
        <s v="Moderate Level Order"/>
        <s v="Low level Order"/>
      </sharedItems>
    </cacheField>
    <cacheField name="Dummy 2" numFmtId="0">
      <sharedItems containsNonDate="0" containsString="0" containsBlank="1"/>
    </cacheField>
  </cacheFields>
  <extLst>
    <ext xmlns:x14="http://schemas.microsoft.com/office/spreadsheetml/2009/9/main" uri="{725AE2AE-9491-48be-B2B4-4EB974FC3084}">
      <x14:pivotCacheDefinition pivotCacheId="15907278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44328704" createdVersion="8" refreshedVersion="8" minRefreshableVersion="3" recordCount="100" xr:uid="{57E11B4D-0C60-4890-A18C-C2DE4E2FD068}">
  <cacheSource type="worksheet">
    <worksheetSource ref="A1:M101" sheet="Raw_Data_working"/>
  </cacheSource>
  <cacheFields count="15">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ount="100">
        <d v="2023-02-17T00:00:00"/>
        <d v="2023-03-04T00:00:00"/>
        <d v="2023-01-30T00:00:00"/>
        <d v="2023-03-20T00:00:00"/>
        <d v="2023-02-27T00:00:00"/>
        <d v="2023-02-05T00:00:00"/>
        <d v="2023-03-30T00:00:00"/>
        <d v="2023-02-23T00:00:00"/>
        <d v="2023-03-28T00:00:00"/>
        <d v="2023-04-07T00:00:00"/>
        <d v="2023-04-03T00:00:00"/>
        <d v="2023-03-14T00:00:00"/>
        <d v="2023-01-20T00:00:00"/>
        <d v="2023-02-25T00:00:00"/>
        <d v="2023-01-28T00:00:00"/>
        <d v="2023-02-06T00:00:00"/>
        <d v="2023-01-04T00:00:00"/>
        <d v="2023-03-09T00:00:00"/>
        <d v="2023-02-01T00:00:00"/>
        <d v="2023-04-04T00:00:00"/>
        <d v="2023-03-05T00:00:00"/>
        <d v="2023-01-14T00:00:00"/>
        <d v="2023-03-25T00:00:00"/>
        <d v="2023-02-12T00:00:00"/>
        <d v="2023-01-01T00:00:00"/>
        <d v="2023-01-07T00:00:00"/>
        <d v="2023-01-22T00:00:00"/>
        <d v="2023-02-08T00:00:00"/>
        <d v="2023-03-17T00:00:00"/>
        <d v="2023-01-13T00:00:00"/>
        <d v="2023-03-03T00:00:00"/>
        <d v="2023-02-28T00:00:00"/>
        <d v="2023-03-15T00:00:00"/>
        <d v="2023-01-25T00:00:00"/>
        <d v="2023-03-19T00:00:00"/>
        <d v="2023-01-21T00:00:00"/>
        <d v="2023-04-05T00:00:00"/>
        <d v="2023-01-02T00:00:00"/>
        <d v="2023-03-11T00:00:00"/>
        <d v="2023-02-02T00:00:00"/>
        <d v="2023-02-22T00:00:00"/>
        <d v="2023-01-31T00:00:00"/>
        <d v="2023-02-19T00:00:00"/>
        <d v="2023-03-13T00:00:00"/>
        <d v="2023-04-01T00:00:00"/>
        <d v="2023-01-29T00:00:00"/>
        <d v="2023-04-09T00:00:00"/>
        <d v="2023-04-02T00:00:00"/>
        <d v="2023-02-15T00:00:00"/>
        <d v="2023-01-15T00:00:00"/>
        <d v="2023-03-31T00:00:00"/>
        <d v="2023-01-19T00:00:00"/>
        <d v="2023-01-12T00:00:00"/>
        <d v="2023-03-24T00:00:00"/>
        <d v="2023-01-09T00:00:00"/>
        <d v="2023-01-17T00:00:00"/>
        <d v="2023-01-27T00:00:00"/>
        <d v="2023-01-06T00:00:00"/>
        <d v="2023-02-10T00:00:00"/>
        <d v="2023-01-24T00:00:00"/>
        <d v="2023-03-26T00:00:00"/>
        <d v="2023-02-21T00:00:00"/>
        <d v="2023-01-08T00:00:00"/>
        <d v="2023-02-13T00:00:00"/>
        <d v="2023-03-12T00:00:00"/>
        <d v="2023-03-29T00:00:00"/>
        <d v="2023-03-02T00:00:00"/>
        <d v="2023-02-03T00:00:00"/>
        <d v="2023-03-27T00:00:00"/>
        <d v="2023-03-21T00:00:00"/>
        <d v="2023-01-03T00:00:00"/>
        <d v="2023-02-04T00:00:00"/>
        <d v="2023-04-06T00:00:00"/>
        <d v="2023-03-23T00:00:00"/>
        <d v="2023-03-01T00:00:00"/>
        <d v="2023-03-18T00:00:00"/>
        <d v="2023-02-16T00:00:00"/>
        <d v="2023-01-26T00:00:00"/>
        <d v="2023-01-10T00:00:00"/>
        <d v="2023-01-11T00:00:00"/>
        <d v="2023-03-16T00:00:00"/>
        <d v="2023-02-18T00:00:00"/>
        <d v="2023-02-11T00:00:00"/>
        <d v="2023-03-22T00:00:00"/>
        <d v="2023-02-26T00:00:00"/>
        <d v="2023-01-05T00:00:00"/>
        <d v="2023-02-24T00:00:00"/>
        <d v="2023-04-10T00:00:00"/>
        <d v="2023-02-09T00:00:00"/>
        <d v="2023-03-08T00:00:00"/>
        <d v="2023-02-14T00:00:00"/>
        <d v="2023-03-10T00:00:00"/>
        <d v="2023-03-06T00:00:00"/>
        <d v="2023-02-07T00:00:00"/>
        <d v="2023-01-16T00:00:00"/>
        <d v="2023-02-20T00:00:00"/>
        <d v="2023-01-23T00:00:00"/>
        <d v="2023-03-07T00:00:00"/>
        <d v="2023-01-18T00:00:00"/>
        <d v="2023-04-08T00:00:00"/>
      </sharedItems>
      <fieldGroup par="14"/>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4">
        <s v="Non - Discounted"/>
        <s v="Discounted"/>
        <s v="No" u="1"/>
        <s v="Yes" u="1"/>
      </sharedItems>
    </cacheField>
    <cacheField name="Day" numFmtId="0">
      <sharedItems count="31">
        <s v="17"/>
        <s v="04"/>
        <s v="30"/>
        <s v="20"/>
        <s v="27"/>
        <s v="05"/>
        <s v="23"/>
        <s v="28"/>
        <s v="07"/>
        <s v="03"/>
        <s v="14"/>
        <s v="25"/>
        <s v="06"/>
        <s v="09"/>
        <s v="01"/>
        <s v="12"/>
        <s v="22"/>
        <s v="08"/>
        <s v="13"/>
        <s v="15"/>
        <s v="19"/>
        <s v="21"/>
        <s v="02"/>
        <s v="11"/>
        <s v="31"/>
        <s v="29"/>
        <s v="24"/>
        <s v="10"/>
        <s v="26"/>
        <s v="18"/>
        <s v="16"/>
      </sharedItems>
    </cacheField>
    <cacheField name="Days (Order Date)" numFmtId="0" databaseField="0">
      <fieldGroup base="4">
        <rangePr groupBy="days" startDate="2023-01-01T00:00:00" endDate="2023-04-1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4-2023"/>
        </groupItems>
      </fieldGroup>
    </cacheField>
    <cacheField name="Months (Order Date)" numFmtId="0" databaseField="0">
      <fieldGroup base="4">
        <rangePr groupBy="months" startDate="2023-01-01T00:00:00" endDate="2023-04-11T00:00:00"/>
        <groupItems count="14">
          <s v="&lt;01-01-2023"/>
          <s v="Jan"/>
          <s v="Feb"/>
          <s v="Mar"/>
          <s v="Apr"/>
          <s v="May"/>
          <s v="Jun"/>
          <s v="Jul"/>
          <s v="Aug"/>
          <s v="Sep"/>
          <s v="Oct"/>
          <s v="Nov"/>
          <s v="Dec"/>
          <s v="&gt;11-04-2023"/>
        </groupItems>
      </fieldGroup>
    </cacheField>
  </cacheFields>
  <extLst>
    <ext xmlns:x14="http://schemas.microsoft.com/office/spreadsheetml/2009/9/main" uri="{725AE2AE-9491-48be-B2B4-4EB974FC3084}">
      <x14:pivotCacheDefinition pivotCacheId="10806758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53703703" createdVersion="8" refreshedVersion="8" minRefreshableVersion="3" recordCount="100" xr:uid="{53DCAACB-D651-4146-A473-68FCA1CB847D}">
  <cacheSource type="worksheet">
    <worksheetSource ref="A1:L101" sheet="Raw_Data_working"/>
  </cacheSource>
  <cacheFields count="12">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ount="46">
        <n v="2050"/>
        <n v="2049"/>
        <n v="2048"/>
        <n v="2047"/>
        <n v="2045"/>
        <n v="2044"/>
        <n v="2043"/>
        <n v="2042"/>
        <n v="2041"/>
        <n v="2040"/>
        <n v="2039"/>
        <n v="2038"/>
        <n v="2037"/>
        <n v="2036"/>
        <n v="2035"/>
        <n v="2034"/>
        <n v="2033"/>
        <n v="2031"/>
        <n v="2030"/>
        <n v="2029"/>
        <n v="2028"/>
        <n v="2027"/>
        <n v="2026"/>
        <n v="2025"/>
        <n v="2024"/>
        <n v="2023"/>
        <n v="2022"/>
        <n v="2021"/>
        <n v="2020"/>
        <n v="2019"/>
        <n v="2018"/>
        <n v="2017"/>
        <n v="2016"/>
        <n v="2015"/>
        <n v="2014"/>
        <n v="2012"/>
        <n v="2011"/>
        <n v="2010"/>
        <n v="2009"/>
        <n v="2008"/>
        <n v="2007"/>
        <n v="2006"/>
        <n v="2004"/>
        <n v="2003"/>
        <n v="2002"/>
        <n v="2001"/>
      </sharedItems>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acheField>
    <cacheField name="Shipping Cost" numFmtId="166">
      <sharedItems containsSemiMixedTypes="0" containsString="0" containsNumber="1" minValue="6.38" maxValue="99.97"/>
    </cacheField>
    <cacheField name="Month" numFmtId="0">
      <sharedItems/>
    </cacheField>
    <cacheField name="Discount" numFmtId="0">
      <sharedItems/>
    </cacheField>
  </cacheFields>
  <extLst>
    <ext xmlns:x14="http://schemas.microsoft.com/office/spreadsheetml/2009/9/main" uri="{725AE2AE-9491-48be-B2B4-4EB974FC3084}">
      <x14:pivotCacheDefinition pivotCacheId="8118321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462152775" createdVersion="8" refreshedVersion="8" minRefreshableVersion="3" recordCount="100" xr:uid="{11DADB52-C278-42D6-AFAD-8A3F4EB81066}">
  <cacheSource type="worksheet">
    <worksheetSource ref="A1:S101" sheet="Raw_Data_working"/>
  </cacheSource>
  <cacheFields count="19">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4">
        <s v="Non - Discounted"/>
        <s v="Discounted"/>
        <s v="No" u="1"/>
        <s v="Yes" u="1"/>
      </sharedItems>
    </cacheField>
    <cacheField name="Day" numFmtId="0">
      <sharedItems/>
    </cacheField>
    <cacheField name="Rank" numFmtId="0">
      <sharedItems containsSemiMixedTypes="0" containsString="0" containsNumber="1" containsInteger="1" minValue="1" maxValue="100"/>
    </cacheField>
    <cacheField name="Top 10" numFmtId="0">
      <sharedItems/>
    </cacheField>
    <cacheField name="After discount/quantity" numFmtId="44">
      <sharedItems containsSemiMixedTypes="0" containsString="0" containsNumber="1" minValue="3.6527777777777777" maxValue="4037.3700000000003"/>
    </cacheField>
    <cacheField name="Order Type" numFmtId="0">
      <sharedItems/>
    </cacheField>
    <cacheField name="Dummy 2" numFmtId="0">
      <sharedItems containsNonDate="0" containsString="0" containsBlank="1"/>
    </cacheField>
    <cacheField name="Dummy 3" numFmtId="0">
      <sharedItems containsNonDate="0" containsString="0" containsBlank="1"/>
    </cacheField>
  </cacheFields>
  <extLst>
    <ext xmlns:x14="http://schemas.microsoft.com/office/spreadsheetml/2009/9/main" uri="{725AE2AE-9491-48be-B2B4-4EB974FC3084}">
      <x14:pivotCacheDefinition pivotCacheId="473489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x v="0"/>
    <x v="0"/>
    <x v="0"/>
    <d v="2023-02-17T00:00:00"/>
    <n v="4645.18"/>
    <n v="10"/>
    <n v="0"/>
    <x v="0"/>
    <n v="85.96"/>
    <x v="0"/>
    <x v="0"/>
    <s v="17"/>
    <n v="8"/>
    <s v="Top 10"/>
    <n v="455.92200000000003"/>
    <x v="0"/>
    <m/>
  </r>
  <r>
    <n v="1063"/>
    <x v="0"/>
    <x v="1"/>
    <x v="1"/>
    <d v="2023-03-04T00:00:00"/>
    <n v="3094.29"/>
    <n v="18"/>
    <n v="5"/>
    <x v="1"/>
    <n v="42.26"/>
    <x v="1"/>
    <x v="1"/>
    <s v="04"/>
    <n v="45"/>
    <s v="NA"/>
    <n v="169.55722222222221"/>
    <x v="1"/>
    <m/>
  </r>
  <r>
    <n v="1030"/>
    <x v="1"/>
    <x v="0"/>
    <x v="0"/>
    <d v="2023-01-30T00:00:00"/>
    <n v="1995.83"/>
    <n v="3"/>
    <n v="10"/>
    <x v="2"/>
    <n v="57.77"/>
    <x v="2"/>
    <x v="1"/>
    <s v="30"/>
    <n v="63"/>
    <s v="NA"/>
    <n v="646.02"/>
    <x v="2"/>
    <m/>
  </r>
  <r>
    <n v="1079"/>
    <x v="2"/>
    <x v="2"/>
    <x v="1"/>
    <d v="2023-03-20T00:00:00"/>
    <n v="4001.56"/>
    <n v="12"/>
    <n v="20"/>
    <x v="1"/>
    <n v="51.8"/>
    <x v="1"/>
    <x v="1"/>
    <s v="20"/>
    <n v="23"/>
    <s v="NA"/>
    <n v="329.14666666666665"/>
    <x v="0"/>
    <m/>
  </r>
  <r>
    <n v="1058"/>
    <x v="3"/>
    <x v="3"/>
    <x v="2"/>
    <d v="2023-02-27T00:00:00"/>
    <n v="2806.17"/>
    <n v="16"/>
    <n v="10"/>
    <x v="2"/>
    <n v="25.23"/>
    <x v="0"/>
    <x v="1"/>
    <s v="27"/>
    <n v="52"/>
    <s v="NA"/>
    <n v="173.80875"/>
    <x v="1"/>
    <m/>
  </r>
  <r>
    <n v="1036"/>
    <x v="3"/>
    <x v="3"/>
    <x v="1"/>
    <d v="2023-02-05T00:00:00"/>
    <n v="2487.96"/>
    <n v="5"/>
    <n v="10"/>
    <x v="2"/>
    <n v="17.27"/>
    <x v="0"/>
    <x v="1"/>
    <s v="05"/>
    <n v="60"/>
    <s v="NA"/>
    <n v="494.13800000000003"/>
    <x v="1"/>
    <m/>
  </r>
  <r>
    <n v="1089"/>
    <x v="3"/>
    <x v="3"/>
    <x v="1"/>
    <d v="2023-03-30T00:00:00"/>
    <n v="2354.71"/>
    <n v="19"/>
    <n v="15"/>
    <x v="2"/>
    <n v="22.28"/>
    <x v="1"/>
    <x v="1"/>
    <s v="30"/>
    <n v="61"/>
    <s v="NA"/>
    <n v="122.75947368421052"/>
    <x v="1"/>
    <m/>
  </r>
  <r>
    <n v="1054"/>
    <x v="3"/>
    <x v="0"/>
    <x v="3"/>
    <d v="2023-02-23T00:00:00"/>
    <n v="1956.23"/>
    <n v="1"/>
    <n v="5"/>
    <x v="2"/>
    <n v="7.73"/>
    <x v="0"/>
    <x v="1"/>
    <s v="23"/>
    <n v="64"/>
    <s v="NA"/>
    <n v="1948.5"/>
    <x v="2"/>
    <m/>
  </r>
  <r>
    <n v="1087"/>
    <x v="4"/>
    <x v="1"/>
    <x v="2"/>
    <d v="2023-03-28T00:00:00"/>
    <n v="2912.49"/>
    <n v="10"/>
    <n v="0"/>
    <x v="1"/>
    <n v="18.190000000000001"/>
    <x v="1"/>
    <x v="0"/>
    <s v="28"/>
    <n v="48"/>
    <s v="NA"/>
    <n v="289.42999999999995"/>
    <x v="1"/>
    <m/>
  </r>
  <r>
    <n v="1097"/>
    <x v="4"/>
    <x v="4"/>
    <x v="2"/>
    <d v="2023-04-07T00:00:00"/>
    <n v="678.95"/>
    <n v="4"/>
    <n v="10"/>
    <x v="2"/>
    <n v="21.05"/>
    <x v="3"/>
    <x v="1"/>
    <s v="07"/>
    <n v="88"/>
    <s v="NA"/>
    <n v="164.47500000000002"/>
    <x v="2"/>
    <m/>
  </r>
  <r>
    <n v="1093"/>
    <x v="4"/>
    <x v="0"/>
    <x v="1"/>
    <d v="2023-04-03T00:00:00"/>
    <n v="200.98"/>
    <n v="18"/>
    <n v="10"/>
    <x v="3"/>
    <n v="68.42"/>
    <x v="3"/>
    <x v="1"/>
    <s v="03"/>
    <n v="96"/>
    <s v="NA"/>
    <n v="7.3644444444444446"/>
    <x v="2"/>
    <m/>
  </r>
  <r>
    <n v="1073"/>
    <x v="5"/>
    <x v="4"/>
    <x v="3"/>
    <d v="2023-03-14T00:00:00"/>
    <n v="4056.34"/>
    <n v="1"/>
    <n v="5"/>
    <x v="1"/>
    <n v="18.97"/>
    <x v="1"/>
    <x v="1"/>
    <s v="14"/>
    <n v="22"/>
    <s v="NA"/>
    <n v="4037.3700000000003"/>
    <x v="0"/>
    <m/>
  </r>
  <r>
    <n v="1020"/>
    <x v="5"/>
    <x v="0"/>
    <x v="2"/>
    <d v="2023-01-20T00:00:00"/>
    <n v="3745.13"/>
    <n v="1"/>
    <n v="0"/>
    <x v="1"/>
    <n v="85"/>
    <x v="2"/>
    <x v="0"/>
    <s v="20"/>
    <n v="28"/>
    <s v="NA"/>
    <n v="3660.13"/>
    <x v="1"/>
    <m/>
  </r>
  <r>
    <n v="1056"/>
    <x v="5"/>
    <x v="0"/>
    <x v="1"/>
    <d v="2023-02-25T00:00:00"/>
    <n v="1618.76"/>
    <n v="13"/>
    <n v="10"/>
    <x v="0"/>
    <n v="63.93"/>
    <x v="0"/>
    <x v="1"/>
    <s v="25"/>
    <n v="72"/>
    <s v="NA"/>
    <n v="119.60230769230769"/>
    <x v="2"/>
    <m/>
  </r>
  <r>
    <n v="1028"/>
    <x v="5"/>
    <x v="2"/>
    <x v="0"/>
    <d v="2023-01-28T00:00:00"/>
    <n v="1257.75"/>
    <n v="7"/>
    <n v="20"/>
    <x v="2"/>
    <n v="99.97"/>
    <x v="2"/>
    <x v="1"/>
    <s v="28"/>
    <n v="78"/>
    <s v="NA"/>
    <n v="165.39714285714285"/>
    <x v="2"/>
    <m/>
  </r>
  <r>
    <n v="1037"/>
    <x v="5"/>
    <x v="0"/>
    <x v="2"/>
    <d v="2023-02-06T00:00:00"/>
    <n v="1016.45"/>
    <n v="15"/>
    <n v="5"/>
    <x v="2"/>
    <n v="95.63"/>
    <x v="0"/>
    <x v="1"/>
    <s v="06"/>
    <n v="82"/>
    <s v="NA"/>
    <n v="61.388000000000005"/>
    <x v="2"/>
    <m/>
  </r>
  <r>
    <n v="1004"/>
    <x v="6"/>
    <x v="2"/>
    <x v="2"/>
    <d v="2023-01-04T00:00:00"/>
    <n v="466.49"/>
    <n v="6"/>
    <n v="15"/>
    <x v="2"/>
    <n v="83.14"/>
    <x v="2"/>
    <x v="1"/>
    <s v="04"/>
    <n v="93"/>
    <s v="NA"/>
    <n v="63.891666666666673"/>
    <x v="2"/>
    <m/>
  </r>
  <r>
    <n v="1068"/>
    <x v="7"/>
    <x v="4"/>
    <x v="0"/>
    <d v="2023-03-09T00:00:00"/>
    <n v="3716.8"/>
    <n v="11"/>
    <n v="25"/>
    <x v="3"/>
    <n v="79.45"/>
    <x v="1"/>
    <x v="1"/>
    <s v="09"/>
    <n v="29"/>
    <s v="NA"/>
    <n v="330.66818181818184"/>
    <x v="1"/>
    <m/>
  </r>
  <r>
    <n v="1032"/>
    <x v="7"/>
    <x v="2"/>
    <x v="3"/>
    <d v="2023-02-01T00:00:00"/>
    <n v="3174.14"/>
    <n v="16"/>
    <n v="0"/>
    <x v="3"/>
    <n v="94.75"/>
    <x v="0"/>
    <x v="0"/>
    <s v="01"/>
    <n v="44"/>
    <s v="NA"/>
    <n v="192.46187499999999"/>
    <x v="1"/>
    <m/>
  </r>
  <r>
    <n v="1094"/>
    <x v="8"/>
    <x v="4"/>
    <x v="1"/>
    <d v="2023-04-04T00:00:00"/>
    <n v="234.87"/>
    <n v="13"/>
    <n v="20"/>
    <x v="0"/>
    <n v="21.37"/>
    <x v="3"/>
    <x v="1"/>
    <s v="04"/>
    <n v="94"/>
    <s v="NA"/>
    <n v="16.423076923076923"/>
    <x v="2"/>
    <m/>
  </r>
  <r>
    <n v="1064"/>
    <x v="9"/>
    <x v="3"/>
    <x v="3"/>
    <d v="2023-03-05T00:00:00"/>
    <n v="4950.7700000000004"/>
    <n v="3"/>
    <n v="5"/>
    <x v="0"/>
    <n v="46.56"/>
    <x v="1"/>
    <x v="1"/>
    <s v="05"/>
    <n v="1"/>
    <s v="Top 10"/>
    <n v="1634.7366666666667"/>
    <x v="0"/>
    <m/>
  </r>
  <r>
    <n v="1014"/>
    <x v="9"/>
    <x v="4"/>
    <x v="0"/>
    <d v="2023-01-14T00:00:00"/>
    <n v="3474.88"/>
    <n v="17"/>
    <n v="0"/>
    <x v="0"/>
    <n v="82"/>
    <x v="2"/>
    <x v="0"/>
    <s v="14"/>
    <n v="36"/>
    <s v="NA"/>
    <n v="199.58117647058825"/>
    <x v="1"/>
    <m/>
  </r>
  <r>
    <n v="1084"/>
    <x v="9"/>
    <x v="3"/>
    <x v="1"/>
    <d v="2023-03-25T00:00:00"/>
    <n v="1723.08"/>
    <n v="3"/>
    <n v="25"/>
    <x v="1"/>
    <n v="17.239999999999998"/>
    <x v="1"/>
    <x v="1"/>
    <s v="25"/>
    <n v="70"/>
    <s v="NA"/>
    <n v="568.61333333333334"/>
    <x v="2"/>
    <m/>
  </r>
  <r>
    <n v="1043"/>
    <x v="10"/>
    <x v="0"/>
    <x v="2"/>
    <d v="2023-02-12T00:00:00"/>
    <n v="4705.2700000000004"/>
    <n v="16"/>
    <n v="15"/>
    <x v="0"/>
    <n v="15.79"/>
    <x v="0"/>
    <x v="1"/>
    <s v="12"/>
    <n v="6"/>
    <s v="Top 10"/>
    <n v="293.09250000000003"/>
    <x v="0"/>
    <m/>
  </r>
  <r>
    <n v="1001"/>
    <x v="10"/>
    <x v="4"/>
    <x v="0"/>
    <d v="2023-01-01T00:00:00"/>
    <n v="4441.08"/>
    <n v="5"/>
    <n v="10"/>
    <x v="0"/>
    <n v="70.05"/>
    <x v="2"/>
    <x v="1"/>
    <s v="01"/>
    <n v="14"/>
    <s v="NA"/>
    <n v="874.2059999999999"/>
    <x v="0"/>
    <m/>
  </r>
  <r>
    <n v="1007"/>
    <x v="10"/>
    <x v="2"/>
    <x v="3"/>
    <d v="2023-01-07T00:00:00"/>
    <n v="3051.82"/>
    <n v="3"/>
    <n v="25"/>
    <x v="1"/>
    <n v="63.27"/>
    <x v="2"/>
    <x v="1"/>
    <s v="07"/>
    <n v="46"/>
    <s v="NA"/>
    <n v="996.18333333333339"/>
    <x v="1"/>
    <m/>
  </r>
  <r>
    <n v="1022"/>
    <x v="11"/>
    <x v="3"/>
    <x v="1"/>
    <d v="2023-01-22T00:00:00"/>
    <n v="4253.66"/>
    <n v="2"/>
    <n v="20"/>
    <x v="2"/>
    <n v="49.53"/>
    <x v="2"/>
    <x v="1"/>
    <s v="22"/>
    <n v="19"/>
    <s v="NA"/>
    <n v="2102.0650000000001"/>
    <x v="0"/>
    <m/>
  </r>
  <r>
    <n v="1039"/>
    <x v="12"/>
    <x v="4"/>
    <x v="0"/>
    <d v="2023-02-08T00:00:00"/>
    <n v="1439.82"/>
    <n v="14"/>
    <n v="20"/>
    <x v="2"/>
    <n v="26.72"/>
    <x v="0"/>
    <x v="1"/>
    <s v="08"/>
    <n v="76"/>
    <s v="NA"/>
    <n v="100.93571428571428"/>
    <x v="2"/>
    <m/>
  </r>
  <r>
    <n v="1076"/>
    <x v="13"/>
    <x v="4"/>
    <x v="2"/>
    <d v="2023-03-17T00:00:00"/>
    <n v="4570.54"/>
    <n v="11"/>
    <n v="5"/>
    <x v="2"/>
    <n v="29.53"/>
    <x v="1"/>
    <x v="1"/>
    <s v="17"/>
    <n v="10"/>
    <s v="Top 10"/>
    <n v="412.8190909090909"/>
    <x v="0"/>
    <m/>
  </r>
  <r>
    <n v="1013"/>
    <x v="13"/>
    <x v="1"/>
    <x v="2"/>
    <d v="2023-01-13T00:00:00"/>
    <n v="2766.23"/>
    <n v="19"/>
    <n v="10"/>
    <x v="2"/>
    <n v="40.76"/>
    <x v="2"/>
    <x v="1"/>
    <s v="13"/>
    <n v="53"/>
    <s v="NA"/>
    <n v="143.44578947368419"/>
    <x v="1"/>
    <m/>
  </r>
  <r>
    <n v="1062"/>
    <x v="13"/>
    <x v="2"/>
    <x v="2"/>
    <d v="2023-03-03T00:00:00"/>
    <n v="531.02"/>
    <n v="12"/>
    <n v="0"/>
    <x v="0"/>
    <n v="61.04"/>
    <x v="1"/>
    <x v="0"/>
    <s v="03"/>
    <n v="90"/>
    <s v="NA"/>
    <n v="39.164999999999999"/>
    <x v="2"/>
    <m/>
  </r>
  <r>
    <n v="1059"/>
    <x v="14"/>
    <x v="3"/>
    <x v="2"/>
    <d v="2023-02-28T00:00:00"/>
    <n v="4683.97"/>
    <n v="16"/>
    <n v="10"/>
    <x v="2"/>
    <n v="17.96"/>
    <x v="0"/>
    <x v="1"/>
    <s v="28"/>
    <n v="7"/>
    <s v="Top 10"/>
    <n v="291.62562500000001"/>
    <x v="0"/>
    <m/>
  </r>
  <r>
    <n v="1074"/>
    <x v="15"/>
    <x v="2"/>
    <x v="3"/>
    <d v="2023-03-15T00:00:00"/>
    <n v="4060.06"/>
    <n v="8"/>
    <n v="10"/>
    <x v="1"/>
    <n v="93.03"/>
    <x v="1"/>
    <x v="1"/>
    <s v="15"/>
    <n v="21"/>
    <s v="NA"/>
    <n v="495.87874999999997"/>
    <x v="0"/>
    <m/>
  </r>
  <r>
    <n v="1025"/>
    <x v="16"/>
    <x v="4"/>
    <x v="2"/>
    <d v="2023-01-25T00:00:00"/>
    <n v="513.69000000000005"/>
    <n v="13"/>
    <n v="0"/>
    <x v="2"/>
    <n v="10.36"/>
    <x v="2"/>
    <x v="0"/>
    <s v="25"/>
    <n v="92"/>
    <s v="NA"/>
    <n v="38.71769230769231"/>
    <x v="2"/>
    <m/>
  </r>
  <r>
    <n v="1078"/>
    <x v="17"/>
    <x v="4"/>
    <x v="2"/>
    <d v="2023-03-19T00:00:00"/>
    <n v="2532.5100000000002"/>
    <n v="13"/>
    <n v="20"/>
    <x v="3"/>
    <n v="98.1"/>
    <x v="1"/>
    <x v="1"/>
    <s v="19"/>
    <n v="59"/>
    <s v="NA"/>
    <n v="187.26230769230773"/>
    <x v="1"/>
    <m/>
  </r>
  <r>
    <n v="1021"/>
    <x v="18"/>
    <x v="2"/>
    <x v="3"/>
    <d v="2023-01-21T00:00:00"/>
    <n v="3265.68"/>
    <n v="15"/>
    <n v="25"/>
    <x v="3"/>
    <n v="84.64"/>
    <x v="2"/>
    <x v="1"/>
    <s v="21"/>
    <n v="41"/>
    <s v="NA"/>
    <n v="212.06933333333333"/>
    <x v="1"/>
    <m/>
  </r>
  <r>
    <n v="1095"/>
    <x v="19"/>
    <x v="4"/>
    <x v="3"/>
    <d v="2023-04-05T00:00:00"/>
    <n v="4121.87"/>
    <n v="11"/>
    <n v="15"/>
    <x v="2"/>
    <n v="23.27"/>
    <x v="3"/>
    <x v="1"/>
    <s v="05"/>
    <n v="20"/>
    <s v="NA"/>
    <n v="372.59999999999997"/>
    <x v="0"/>
    <m/>
  </r>
  <r>
    <n v="1002"/>
    <x v="19"/>
    <x v="4"/>
    <x v="3"/>
    <d v="2023-01-02T00:00:00"/>
    <n v="3910.38"/>
    <n v="7"/>
    <n v="0"/>
    <x v="3"/>
    <n v="20.45"/>
    <x v="2"/>
    <x v="0"/>
    <s v="02"/>
    <n v="26"/>
    <s v="NA"/>
    <n v="555.70428571428579"/>
    <x v="1"/>
    <m/>
  </r>
  <r>
    <n v="1070"/>
    <x v="19"/>
    <x v="4"/>
    <x v="3"/>
    <d v="2023-03-11T00:00:00"/>
    <n v="3527.3"/>
    <n v="12"/>
    <n v="20"/>
    <x v="1"/>
    <n v="64.099999999999994"/>
    <x v="1"/>
    <x v="1"/>
    <s v="11"/>
    <n v="32"/>
    <s v="NA"/>
    <n v="288.60000000000002"/>
    <x v="1"/>
    <m/>
  </r>
  <r>
    <n v="1033"/>
    <x v="20"/>
    <x v="4"/>
    <x v="2"/>
    <d v="2023-02-02T00:00:00"/>
    <n v="3984.32"/>
    <n v="19"/>
    <n v="15"/>
    <x v="1"/>
    <n v="85.72"/>
    <x v="0"/>
    <x v="1"/>
    <s v="02"/>
    <n v="25"/>
    <s v="NA"/>
    <n v="205.18947368421055"/>
    <x v="1"/>
    <m/>
  </r>
  <r>
    <n v="1053"/>
    <x v="20"/>
    <x v="1"/>
    <x v="2"/>
    <d v="2023-02-22T00:00:00"/>
    <n v="1507.52"/>
    <n v="19"/>
    <n v="25"/>
    <x v="2"/>
    <n v="17.73"/>
    <x v="0"/>
    <x v="1"/>
    <s v="22"/>
    <n v="73"/>
    <s v="NA"/>
    <n v="78.41"/>
    <x v="2"/>
    <m/>
  </r>
  <r>
    <n v="1031"/>
    <x v="21"/>
    <x v="1"/>
    <x v="3"/>
    <d v="2023-01-31T00:00:00"/>
    <n v="4465.63"/>
    <n v="12"/>
    <n v="15"/>
    <x v="3"/>
    <n v="78.05"/>
    <x v="2"/>
    <x v="1"/>
    <s v="31"/>
    <n v="12"/>
    <s v="NA"/>
    <n v="365.63166666666666"/>
    <x v="0"/>
    <m/>
  </r>
  <r>
    <n v="1050"/>
    <x v="22"/>
    <x v="2"/>
    <x v="3"/>
    <d v="2023-02-19T00:00:00"/>
    <n v="4834.9399999999996"/>
    <n v="4"/>
    <n v="20"/>
    <x v="2"/>
    <n v="58.29"/>
    <x v="0"/>
    <x v="1"/>
    <s v="19"/>
    <n v="3"/>
    <s v="Top 10"/>
    <n v="1194.1624999999999"/>
    <x v="0"/>
    <m/>
  </r>
  <r>
    <n v="1072"/>
    <x v="22"/>
    <x v="0"/>
    <x v="0"/>
    <d v="2023-03-13T00:00:00"/>
    <n v="1503.28"/>
    <n v="1"/>
    <n v="0"/>
    <x v="3"/>
    <n v="95.2"/>
    <x v="1"/>
    <x v="0"/>
    <s v="13"/>
    <n v="74"/>
    <s v="NA"/>
    <n v="1408.08"/>
    <x v="2"/>
    <m/>
  </r>
  <r>
    <n v="1091"/>
    <x v="22"/>
    <x v="2"/>
    <x v="3"/>
    <d v="2023-04-01T00:00:00"/>
    <n v="1468.38"/>
    <n v="7"/>
    <n v="25"/>
    <x v="1"/>
    <n v="90.19"/>
    <x v="3"/>
    <x v="1"/>
    <s v="01"/>
    <n v="75"/>
    <s v="NA"/>
    <n v="196.88428571428571"/>
    <x v="2"/>
    <m/>
  </r>
  <r>
    <n v="1029"/>
    <x v="23"/>
    <x v="4"/>
    <x v="0"/>
    <d v="2023-01-29T00:00:00"/>
    <n v="4866.3999999999996"/>
    <n v="5"/>
    <n v="0"/>
    <x v="3"/>
    <n v="99.68"/>
    <x v="2"/>
    <x v="0"/>
    <s v="29"/>
    <n v="2"/>
    <s v="Top 10"/>
    <n v="953.34399999999982"/>
    <x v="0"/>
    <m/>
  </r>
  <r>
    <n v="1099"/>
    <x v="23"/>
    <x v="1"/>
    <x v="3"/>
    <d v="2023-04-09T00:00:00"/>
    <n v="3861.47"/>
    <n v="5"/>
    <n v="5"/>
    <x v="1"/>
    <n v="21.82"/>
    <x v="3"/>
    <x v="1"/>
    <s v="09"/>
    <n v="27"/>
    <s v="NA"/>
    <n v="767.93"/>
    <x v="1"/>
    <m/>
  </r>
  <r>
    <n v="1092"/>
    <x v="23"/>
    <x v="4"/>
    <x v="3"/>
    <d v="2023-04-02T00:00:00"/>
    <n v="2974.62"/>
    <n v="4"/>
    <n v="15"/>
    <x v="0"/>
    <n v="50.03"/>
    <x v="3"/>
    <x v="1"/>
    <s v="02"/>
    <n v="47"/>
    <s v="NA"/>
    <n v="731.14749999999992"/>
    <x v="1"/>
    <m/>
  </r>
  <r>
    <n v="1046"/>
    <x v="23"/>
    <x v="0"/>
    <x v="2"/>
    <d v="2023-02-15T00:00:00"/>
    <n v="1882.29"/>
    <n v="1"/>
    <n v="15"/>
    <x v="1"/>
    <n v="78.37"/>
    <x v="0"/>
    <x v="1"/>
    <s v="15"/>
    <n v="66"/>
    <s v="NA"/>
    <n v="1803.92"/>
    <x v="2"/>
    <m/>
  </r>
  <r>
    <n v="1015"/>
    <x v="24"/>
    <x v="3"/>
    <x v="2"/>
    <d v="2023-01-15T00:00:00"/>
    <n v="3277.21"/>
    <n v="19"/>
    <n v="25"/>
    <x v="2"/>
    <n v="98.79"/>
    <x v="2"/>
    <x v="1"/>
    <s v="15"/>
    <n v="39"/>
    <s v="NA"/>
    <n v="167.28526315789475"/>
    <x v="1"/>
    <m/>
  </r>
  <r>
    <n v="1090"/>
    <x v="24"/>
    <x v="1"/>
    <x v="2"/>
    <d v="2023-03-31T00:00:00"/>
    <n v="2736.09"/>
    <n v="9"/>
    <n v="15"/>
    <x v="1"/>
    <n v="37.840000000000003"/>
    <x v="1"/>
    <x v="1"/>
    <s v="31"/>
    <n v="54"/>
    <s v="NA"/>
    <n v="299.80555555555554"/>
    <x v="1"/>
    <m/>
  </r>
  <r>
    <n v="1019"/>
    <x v="24"/>
    <x v="4"/>
    <x v="3"/>
    <d v="2023-01-19T00:00:00"/>
    <n v="1660.73"/>
    <n v="1"/>
    <n v="15"/>
    <x v="2"/>
    <n v="97.14"/>
    <x v="2"/>
    <x v="1"/>
    <s v="19"/>
    <n v="71"/>
    <s v="NA"/>
    <n v="1563.59"/>
    <x v="2"/>
    <m/>
  </r>
  <r>
    <n v="1012"/>
    <x v="24"/>
    <x v="1"/>
    <x v="0"/>
    <d v="2023-01-12T00:00:00"/>
    <n v="846"/>
    <n v="10"/>
    <n v="0"/>
    <x v="1"/>
    <n v="7.5"/>
    <x v="2"/>
    <x v="0"/>
    <s v="12"/>
    <n v="86"/>
    <s v="NA"/>
    <n v="83.85"/>
    <x v="2"/>
    <m/>
  </r>
  <r>
    <n v="1083"/>
    <x v="25"/>
    <x v="4"/>
    <x v="0"/>
    <d v="2023-03-24T00:00:00"/>
    <n v="4455.53"/>
    <n v="18"/>
    <n v="0"/>
    <x v="3"/>
    <n v="12.21"/>
    <x v="1"/>
    <x v="0"/>
    <s v="24"/>
    <n v="13"/>
    <s v="NA"/>
    <n v="246.85111111111109"/>
    <x v="0"/>
    <m/>
  </r>
  <r>
    <n v="1009"/>
    <x v="25"/>
    <x v="4"/>
    <x v="0"/>
    <d v="2023-01-09T00:00:00"/>
    <n v="552.28"/>
    <n v="16"/>
    <n v="15"/>
    <x v="3"/>
    <n v="93.61"/>
    <x v="2"/>
    <x v="1"/>
    <s v="09"/>
    <n v="89"/>
    <s v="NA"/>
    <n v="28.666874999999997"/>
    <x v="2"/>
    <m/>
  </r>
  <r>
    <n v="1017"/>
    <x v="26"/>
    <x v="3"/>
    <x v="2"/>
    <d v="2023-01-17T00:00:00"/>
    <n v="3575.29"/>
    <n v="9"/>
    <n v="0"/>
    <x v="2"/>
    <n v="61.44"/>
    <x v="2"/>
    <x v="0"/>
    <s v="17"/>
    <n v="31"/>
    <s v="NA"/>
    <n v="390.42777777777775"/>
    <x v="1"/>
    <m/>
  </r>
  <r>
    <n v="1027"/>
    <x v="26"/>
    <x v="0"/>
    <x v="2"/>
    <d v="2023-01-27T00:00:00"/>
    <n v="1362.75"/>
    <n v="16"/>
    <n v="15"/>
    <x v="1"/>
    <n v="82.23"/>
    <x v="2"/>
    <x v="1"/>
    <s v="27"/>
    <n v="77"/>
    <s v="NA"/>
    <n v="80.032499999999999"/>
    <x v="2"/>
    <m/>
  </r>
  <r>
    <n v="1006"/>
    <x v="27"/>
    <x v="4"/>
    <x v="1"/>
    <d v="2023-01-06T00:00:00"/>
    <n v="4497.84"/>
    <n v="15"/>
    <n v="0"/>
    <x v="3"/>
    <n v="73.94"/>
    <x v="2"/>
    <x v="0"/>
    <s v="06"/>
    <n v="11"/>
    <s v="NA"/>
    <n v="294.92666666666668"/>
    <x v="0"/>
    <m/>
  </r>
  <r>
    <n v="1041"/>
    <x v="27"/>
    <x v="0"/>
    <x v="1"/>
    <d v="2023-02-10T00:00:00"/>
    <n v="3245.09"/>
    <n v="12"/>
    <n v="15"/>
    <x v="3"/>
    <n v="63.72"/>
    <x v="0"/>
    <x v="1"/>
    <s v="10"/>
    <n v="42"/>
    <s v="NA"/>
    <n v="265.11416666666668"/>
    <x v="1"/>
    <m/>
  </r>
  <r>
    <n v="1024"/>
    <x v="27"/>
    <x v="2"/>
    <x v="0"/>
    <d v="2023-01-24T00:00:00"/>
    <n v="2863.13"/>
    <n v="8"/>
    <n v="10"/>
    <x v="1"/>
    <n v="30.97"/>
    <x v="2"/>
    <x v="1"/>
    <s v="24"/>
    <n v="51"/>
    <s v="NA"/>
    <n v="354.02000000000004"/>
    <x v="1"/>
    <m/>
  </r>
  <r>
    <n v="1085"/>
    <x v="27"/>
    <x v="4"/>
    <x v="2"/>
    <d v="2023-03-26T00:00:00"/>
    <n v="1909.14"/>
    <n v="17"/>
    <n v="15"/>
    <x v="3"/>
    <n v="17.16"/>
    <x v="1"/>
    <x v="1"/>
    <s v="26"/>
    <n v="65"/>
    <s v="NA"/>
    <n v="111.29294117647059"/>
    <x v="2"/>
    <m/>
  </r>
  <r>
    <n v="1052"/>
    <x v="28"/>
    <x v="1"/>
    <x v="2"/>
    <d v="2023-02-21T00:00:00"/>
    <n v="4272.3999999999996"/>
    <n v="10"/>
    <n v="5"/>
    <x v="0"/>
    <n v="43.33"/>
    <x v="0"/>
    <x v="1"/>
    <s v="21"/>
    <n v="17"/>
    <s v="NA"/>
    <n v="422.90699999999998"/>
    <x v="0"/>
    <m/>
  </r>
  <r>
    <n v="1008"/>
    <x v="29"/>
    <x v="2"/>
    <x v="0"/>
    <d v="2023-01-08T00:00:00"/>
    <n v="95.53"/>
    <n v="8"/>
    <n v="20"/>
    <x v="3"/>
    <n v="44.73"/>
    <x v="2"/>
    <x v="1"/>
    <s v="08"/>
    <n v="99"/>
    <s v="NA"/>
    <n v="6.3500000000000005"/>
    <x v="2"/>
    <m/>
  </r>
  <r>
    <n v="1044"/>
    <x v="30"/>
    <x v="0"/>
    <x v="2"/>
    <d v="2023-02-13T00:00:00"/>
    <n v="4771.95"/>
    <n v="7"/>
    <n v="10"/>
    <x v="1"/>
    <n v="68.8"/>
    <x v="0"/>
    <x v="1"/>
    <s v="13"/>
    <n v="5"/>
    <s v="Top 10"/>
    <n v="671.87857142857138"/>
    <x v="0"/>
    <m/>
  </r>
  <r>
    <n v="1071"/>
    <x v="30"/>
    <x v="3"/>
    <x v="0"/>
    <d v="2023-03-12T00:00:00"/>
    <n v="1829.48"/>
    <n v="3"/>
    <n v="5"/>
    <x v="1"/>
    <n v="86.92"/>
    <x v="1"/>
    <x v="1"/>
    <s v="12"/>
    <n v="69"/>
    <s v="NA"/>
    <n v="580.85333333333335"/>
    <x v="2"/>
    <m/>
  </r>
  <r>
    <n v="1088"/>
    <x v="30"/>
    <x v="3"/>
    <x v="1"/>
    <d v="2023-03-29T00:00:00"/>
    <n v="227.91"/>
    <n v="2"/>
    <n v="20"/>
    <x v="2"/>
    <n v="65.88"/>
    <x v="1"/>
    <x v="1"/>
    <s v="29"/>
    <n v="95"/>
    <s v="NA"/>
    <n v="81.015000000000001"/>
    <x v="2"/>
    <m/>
  </r>
  <r>
    <n v="1061"/>
    <x v="31"/>
    <x v="3"/>
    <x v="0"/>
    <d v="2023-03-02T00:00:00"/>
    <n v="2871.8"/>
    <n v="17"/>
    <n v="15"/>
    <x v="3"/>
    <n v="38.31"/>
    <x v="1"/>
    <x v="1"/>
    <s v="02"/>
    <n v="50"/>
    <s v="NA"/>
    <n v="166.67588235294119"/>
    <x v="1"/>
    <m/>
  </r>
  <r>
    <n v="1034"/>
    <x v="32"/>
    <x v="1"/>
    <x v="2"/>
    <d v="2023-02-03T00:00:00"/>
    <n v="2538.0500000000002"/>
    <n v="5"/>
    <n v="25"/>
    <x v="2"/>
    <n v="28.5"/>
    <x v="0"/>
    <x v="1"/>
    <s v="03"/>
    <n v="58"/>
    <s v="NA"/>
    <n v="501.91"/>
    <x v="1"/>
    <m/>
  </r>
  <r>
    <n v="1086"/>
    <x v="32"/>
    <x v="4"/>
    <x v="0"/>
    <d v="2023-03-27T00:00:00"/>
    <n v="515.21"/>
    <n v="8"/>
    <n v="0"/>
    <x v="1"/>
    <n v="19.43"/>
    <x v="1"/>
    <x v="0"/>
    <s v="27"/>
    <n v="91"/>
    <s v="NA"/>
    <n v="61.972500000000004"/>
    <x v="2"/>
    <m/>
  </r>
  <r>
    <n v="1080"/>
    <x v="33"/>
    <x v="1"/>
    <x v="2"/>
    <d v="2023-03-21T00:00:00"/>
    <n v="3267.32"/>
    <n v="14"/>
    <n v="25"/>
    <x v="1"/>
    <n v="36.229999999999997"/>
    <x v="1"/>
    <x v="1"/>
    <s v="21"/>
    <n v="40"/>
    <s v="NA"/>
    <n v="230.79214285714286"/>
    <x v="1"/>
    <m/>
  </r>
  <r>
    <n v="1003"/>
    <x v="33"/>
    <x v="3"/>
    <x v="1"/>
    <d v="2023-01-03T00:00:00"/>
    <n v="3228.06"/>
    <n v="4"/>
    <n v="10"/>
    <x v="0"/>
    <n v="91.54"/>
    <x v="2"/>
    <x v="1"/>
    <s v="03"/>
    <n v="43"/>
    <s v="NA"/>
    <n v="784.13"/>
    <x v="1"/>
    <m/>
  </r>
  <r>
    <n v="1035"/>
    <x v="33"/>
    <x v="1"/>
    <x v="1"/>
    <d v="2023-02-04T00:00:00"/>
    <n v="2905.67"/>
    <n v="14"/>
    <n v="15"/>
    <x v="1"/>
    <n v="47.8"/>
    <x v="0"/>
    <x v="1"/>
    <s v="04"/>
    <n v="49"/>
    <s v="NA"/>
    <n v="204.13357142857143"/>
    <x v="1"/>
    <m/>
  </r>
  <r>
    <n v="1096"/>
    <x v="33"/>
    <x v="2"/>
    <x v="3"/>
    <d v="2023-04-06T00:00:00"/>
    <n v="1832.94"/>
    <n v="4"/>
    <n v="25"/>
    <x v="2"/>
    <n v="8.8800000000000008"/>
    <x v="3"/>
    <x v="1"/>
    <s v="06"/>
    <n v="68"/>
    <s v="NA"/>
    <n v="456.01499999999999"/>
    <x v="2"/>
    <m/>
  </r>
  <r>
    <n v="1082"/>
    <x v="34"/>
    <x v="2"/>
    <x v="1"/>
    <d v="2023-03-23T00:00:00"/>
    <n v="3989.17"/>
    <n v="19"/>
    <n v="20"/>
    <x v="1"/>
    <n v="27.81"/>
    <x v="1"/>
    <x v="1"/>
    <s v="23"/>
    <n v="24"/>
    <s v="NA"/>
    <n v="208.49263157894737"/>
    <x v="1"/>
    <m/>
  </r>
  <r>
    <n v="1060"/>
    <x v="34"/>
    <x v="3"/>
    <x v="3"/>
    <d v="2023-03-01T00:00:00"/>
    <n v="3495.35"/>
    <n v="2"/>
    <n v="5"/>
    <x v="3"/>
    <n v="6.38"/>
    <x v="1"/>
    <x v="1"/>
    <s v="01"/>
    <n v="35"/>
    <s v="NA"/>
    <n v="1744.4849999999999"/>
    <x v="1"/>
    <m/>
  </r>
  <r>
    <n v="1077"/>
    <x v="34"/>
    <x v="0"/>
    <x v="0"/>
    <d v="2023-03-18T00:00:00"/>
    <n v="2581.14"/>
    <n v="12"/>
    <n v="20"/>
    <x v="1"/>
    <n v="48.62"/>
    <x v="1"/>
    <x v="1"/>
    <s v="18"/>
    <n v="57"/>
    <s v="NA"/>
    <n v="211.04333333333332"/>
    <x v="1"/>
    <m/>
  </r>
  <r>
    <n v="1047"/>
    <x v="34"/>
    <x v="3"/>
    <x v="3"/>
    <d v="2023-02-16T00:00:00"/>
    <n v="126.51"/>
    <n v="5"/>
    <n v="20"/>
    <x v="0"/>
    <n v="54.42"/>
    <x v="0"/>
    <x v="1"/>
    <s v="16"/>
    <n v="98"/>
    <s v="NA"/>
    <n v="14.418000000000001"/>
    <x v="2"/>
    <m/>
  </r>
  <r>
    <n v="1026"/>
    <x v="35"/>
    <x v="2"/>
    <x v="1"/>
    <d v="2023-01-26T00:00:00"/>
    <n v="1870.19"/>
    <n v="1"/>
    <n v="15"/>
    <x v="2"/>
    <n v="87.15"/>
    <x v="2"/>
    <x v="1"/>
    <s v="26"/>
    <n v="67"/>
    <s v="NA"/>
    <n v="1783.04"/>
    <x v="2"/>
    <m/>
  </r>
  <r>
    <n v="1010"/>
    <x v="36"/>
    <x v="2"/>
    <x v="1"/>
    <d v="2023-01-10T00:00:00"/>
    <n v="3334.33"/>
    <n v="13"/>
    <n v="0"/>
    <x v="1"/>
    <n v="87.28"/>
    <x v="2"/>
    <x v="0"/>
    <s v="10"/>
    <n v="37"/>
    <s v="NA"/>
    <n v="249.7730769230769"/>
    <x v="1"/>
    <m/>
  </r>
  <r>
    <n v="1011"/>
    <x v="36"/>
    <x v="0"/>
    <x v="2"/>
    <d v="2023-01-11T00:00:00"/>
    <n v="75.05"/>
    <n v="18"/>
    <n v="20"/>
    <x v="1"/>
    <n v="9.3000000000000007"/>
    <x v="2"/>
    <x v="1"/>
    <s v="11"/>
    <n v="100"/>
    <s v="NA"/>
    <n v="3.6527777777777777"/>
    <x v="2"/>
    <m/>
  </r>
  <r>
    <n v="1075"/>
    <x v="37"/>
    <x v="2"/>
    <x v="2"/>
    <d v="2023-03-16T00:00:00"/>
    <n v="4342.01"/>
    <n v="10"/>
    <n v="5"/>
    <x v="1"/>
    <n v="51.75"/>
    <x v="1"/>
    <x v="1"/>
    <s v="16"/>
    <n v="16"/>
    <s v="NA"/>
    <n v="429.02600000000001"/>
    <x v="0"/>
    <m/>
  </r>
  <r>
    <n v="1049"/>
    <x v="38"/>
    <x v="2"/>
    <x v="3"/>
    <d v="2023-02-18T00:00:00"/>
    <n v="2169.5100000000002"/>
    <n v="5"/>
    <n v="20"/>
    <x v="1"/>
    <n v="57.43"/>
    <x v="0"/>
    <x v="1"/>
    <s v="18"/>
    <n v="62"/>
    <s v="NA"/>
    <n v="422.41600000000005"/>
    <x v="1"/>
    <m/>
  </r>
  <r>
    <n v="1042"/>
    <x v="38"/>
    <x v="3"/>
    <x v="3"/>
    <d v="2023-02-11T00:00:00"/>
    <n v="926.7"/>
    <n v="16"/>
    <n v="0"/>
    <x v="2"/>
    <n v="39.03"/>
    <x v="0"/>
    <x v="0"/>
    <s v="11"/>
    <n v="83"/>
    <s v="NA"/>
    <n v="55.479375000000005"/>
    <x v="2"/>
    <m/>
  </r>
  <r>
    <n v="1081"/>
    <x v="39"/>
    <x v="3"/>
    <x v="2"/>
    <d v="2023-03-22T00:00:00"/>
    <n v="3524.74"/>
    <n v="2"/>
    <n v="10"/>
    <x v="3"/>
    <n v="65.17"/>
    <x v="1"/>
    <x v="1"/>
    <s v="22"/>
    <n v="33"/>
    <s v="NA"/>
    <n v="1729.7849999999999"/>
    <x v="1"/>
    <m/>
  </r>
  <r>
    <n v="1057"/>
    <x v="39"/>
    <x v="3"/>
    <x v="1"/>
    <d v="2023-02-26T00:00:00"/>
    <n v="888.99"/>
    <n v="4"/>
    <n v="20"/>
    <x v="0"/>
    <n v="71.89"/>
    <x v="0"/>
    <x v="1"/>
    <s v="26"/>
    <n v="84"/>
    <s v="NA"/>
    <n v="204.27500000000001"/>
    <x v="2"/>
    <m/>
  </r>
  <r>
    <n v="1005"/>
    <x v="39"/>
    <x v="2"/>
    <x v="1"/>
    <d v="2023-01-05T00:00:00"/>
    <n v="850.06"/>
    <n v="13"/>
    <n v="5"/>
    <x v="2"/>
    <n v="95.23"/>
    <x v="2"/>
    <x v="1"/>
    <s v="05"/>
    <n v="85"/>
    <s v="NA"/>
    <n v="58.06384615384615"/>
    <x v="2"/>
    <m/>
  </r>
  <r>
    <n v="1055"/>
    <x v="40"/>
    <x v="4"/>
    <x v="2"/>
    <d v="2023-02-24T00:00:00"/>
    <n v="4263.13"/>
    <n v="5"/>
    <n v="20"/>
    <x v="3"/>
    <n v="76.739999999999995"/>
    <x v="0"/>
    <x v="1"/>
    <s v="24"/>
    <n v="18"/>
    <s v="NA"/>
    <n v="837.27800000000002"/>
    <x v="0"/>
    <m/>
  </r>
  <r>
    <n v="1100"/>
    <x v="40"/>
    <x v="3"/>
    <x v="2"/>
    <d v="2023-04-10T00:00:00"/>
    <n v="1118.31"/>
    <n v="9"/>
    <n v="10"/>
    <x v="2"/>
    <n v="13.43"/>
    <x v="3"/>
    <x v="1"/>
    <s v="10"/>
    <n v="81"/>
    <s v="NA"/>
    <n v="122.76444444444444"/>
    <x v="2"/>
    <m/>
  </r>
  <r>
    <n v="1040"/>
    <x v="40"/>
    <x v="3"/>
    <x v="2"/>
    <d v="2023-02-09T00:00:00"/>
    <n v="170.36"/>
    <n v="5"/>
    <n v="10"/>
    <x v="1"/>
    <n v="68.81"/>
    <x v="0"/>
    <x v="1"/>
    <s v="09"/>
    <n v="97"/>
    <s v="NA"/>
    <n v="20.310000000000002"/>
    <x v="2"/>
    <m/>
  </r>
  <r>
    <n v="1067"/>
    <x v="41"/>
    <x v="4"/>
    <x v="1"/>
    <d v="2023-03-08T00:00:00"/>
    <n v="4393"/>
    <n v="19"/>
    <n v="20"/>
    <x v="1"/>
    <n v="53.83"/>
    <x v="1"/>
    <x v="1"/>
    <s v="08"/>
    <n v="15"/>
    <s v="NA"/>
    <n v="228.37736842105264"/>
    <x v="0"/>
    <m/>
  </r>
  <r>
    <n v="1045"/>
    <x v="42"/>
    <x v="2"/>
    <x v="3"/>
    <d v="2023-02-14T00:00:00"/>
    <n v="4578.58"/>
    <n v="4"/>
    <n v="20"/>
    <x v="2"/>
    <n v="54.43"/>
    <x v="0"/>
    <x v="1"/>
    <s v="14"/>
    <n v="9"/>
    <s v="Top 10"/>
    <n v="1131.0374999999999"/>
    <x v="0"/>
    <m/>
  </r>
  <r>
    <n v="1069"/>
    <x v="42"/>
    <x v="2"/>
    <x v="3"/>
    <d v="2023-03-10T00:00:00"/>
    <n v="3500.23"/>
    <n v="5"/>
    <n v="25"/>
    <x v="1"/>
    <n v="42.67"/>
    <x v="1"/>
    <x v="1"/>
    <s v="10"/>
    <n v="34"/>
    <s v="NA"/>
    <n v="691.51199999999994"/>
    <x v="1"/>
    <m/>
  </r>
  <r>
    <n v="1065"/>
    <x v="42"/>
    <x v="4"/>
    <x v="2"/>
    <d v="2023-03-06T00:00:00"/>
    <n v="743.42"/>
    <n v="1"/>
    <n v="15"/>
    <x v="2"/>
    <n v="90.9"/>
    <x v="1"/>
    <x v="1"/>
    <s v="06"/>
    <n v="87"/>
    <s v="NA"/>
    <n v="652.52"/>
    <x v="2"/>
    <m/>
  </r>
  <r>
    <n v="1038"/>
    <x v="43"/>
    <x v="2"/>
    <x v="3"/>
    <d v="2023-02-07T00:00:00"/>
    <n v="3626.14"/>
    <n v="17"/>
    <n v="20"/>
    <x v="0"/>
    <n v="62.59"/>
    <x v="0"/>
    <x v="1"/>
    <s v="07"/>
    <n v="30"/>
    <s v="NA"/>
    <n v="209.62058823529409"/>
    <x v="1"/>
    <m/>
  </r>
  <r>
    <n v="1016"/>
    <x v="43"/>
    <x v="4"/>
    <x v="3"/>
    <d v="2023-01-16T00:00:00"/>
    <n v="1160.1300000000001"/>
    <n v="5"/>
    <n v="0"/>
    <x v="0"/>
    <n v="19.29"/>
    <x v="2"/>
    <x v="0"/>
    <s v="16"/>
    <n v="80"/>
    <s v="NA"/>
    <n v="228.16800000000003"/>
    <x v="2"/>
    <m/>
  </r>
  <r>
    <n v="1051"/>
    <x v="44"/>
    <x v="3"/>
    <x v="3"/>
    <d v="2023-02-20T00:00:00"/>
    <n v="4819.92"/>
    <n v="2"/>
    <n v="5"/>
    <x v="3"/>
    <n v="88.28"/>
    <x v="0"/>
    <x v="1"/>
    <s v="20"/>
    <n v="4"/>
    <s v="Top 10"/>
    <n v="2365.8200000000002"/>
    <x v="0"/>
    <m/>
  </r>
  <r>
    <n v="1023"/>
    <x v="44"/>
    <x v="2"/>
    <x v="3"/>
    <d v="2023-01-23T00:00:00"/>
    <n v="3305.18"/>
    <n v="16"/>
    <n v="10"/>
    <x v="0"/>
    <n v="44.41"/>
    <x v="2"/>
    <x v="1"/>
    <s v="23"/>
    <n v="38"/>
    <s v="NA"/>
    <n v="203.798125"/>
    <x v="1"/>
    <m/>
  </r>
  <r>
    <n v="1066"/>
    <x v="44"/>
    <x v="4"/>
    <x v="1"/>
    <d v="2023-03-07T00:00:00"/>
    <n v="2615.73"/>
    <n v="1"/>
    <n v="0"/>
    <x v="0"/>
    <n v="38.08"/>
    <x v="1"/>
    <x v="0"/>
    <s v="07"/>
    <n v="56"/>
    <s v="NA"/>
    <n v="2577.65"/>
    <x v="1"/>
    <m/>
  </r>
  <r>
    <n v="1018"/>
    <x v="44"/>
    <x v="1"/>
    <x v="3"/>
    <d v="2023-01-18T00:00:00"/>
    <n v="1224.3800000000001"/>
    <n v="12"/>
    <n v="25"/>
    <x v="0"/>
    <n v="41.18"/>
    <x v="2"/>
    <x v="1"/>
    <s v="18"/>
    <n v="79"/>
    <s v="NA"/>
    <n v="98.600000000000009"/>
    <x v="2"/>
    <m/>
  </r>
  <r>
    <n v="1098"/>
    <x v="45"/>
    <x v="1"/>
    <x v="2"/>
    <d v="2023-04-08T00:00:00"/>
    <n v="2635.1"/>
    <n v="10"/>
    <n v="5"/>
    <x v="2"/>
    <n v="31.47"/>
    <x v="3"/>
    <x v="1"/>
    <s v="08"/>
    <n v="55"/>
    <s v="NA"/>
    <n v="260.363"/>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n v="2050"/>
    <x v="0"/>
    <x v="0"/>
    <x v="0"/>
    <n v="4645.18"/>
    <n v="10"/>
    <n v="0"/>
    <x v="0"/>
    <n v="85.96"/>
    <x v="0"/>
    <x v="0"/>
    <x v="0"/>
  </r>
  <r>
    <n v="1063"/>
    <n v="2050"/>
    <x v="1"/>
    <x v="1"/>
    <x v="1"/>
    <n v="3094.29"/>
    <n v="18"/>
    <n v="5"/>
    <x v="1"/>
    <n v="42.26"/>
    <x v="1"/>
    <x v="1"/>
    <x v="1"/>
  </r>
  <r>
    <n v="1030"/>
    <n v="2049"/>
    <x v="0"/>
    <x v="0"/>
    <x v="2"/>
    <n v="1995.83"/>
    <n v="3"/>
    <n v="10"/>
    <x v="2"/>
    <n v="57.77"/>
    <x v="2"/>
    <x v="1"/>
    <x v="2"/>
  </r>
  <r>
    <n v="1079"/>
    <n v="2048"/>
    <x v="2"/>
    <x v="1"/>
    <x v="3"/>
    <n v="4001.56"/>
    <n v="12"/>
    <n v="20"/>
    <x v="1"/>
    <n v="51.8"/>
    <x v="1"/>
    <x v="1"/>
    <x v="3"/>
  </r>
  <r>
    <n v="1058"/>
    <n v="2047"/>
    <x v="3"/>
    <x v="2"/>
    <x v="4"/>
    <n v="2806.17"/>
    <n v="16"/>
    <n v="10"/>
    <x v="2"/>
    <n v="25.23"/>
    <x v="0"/>
    <x v="1"/>
    <x v="4"/>
  </r>
  <r>
    <n v="1036"/>
    <n v="2047"/>
    <x v="3"/>
    <x v="1"/>
    <x v="5"/>
    <n v="2487.96"/>
    <n v="5"/>
    <n v="10"/>
    <x v="2"/>
    <n v="17.27"/>
    <x v="0"/>
    <x v="1"/>
    <x v="5"/>
  </r>
  <r>
    <n v="1089"/>
    <n v="2047"/>
    <x v="3"/>
    <x v="1"/>
    <x v="6"/>
    <n v="2354.71"/>
    <n v="19"/>
    <n v="15"/>
    <x v="2"/>
    <n v="22.28"/>
    <x v="1"/>
    <x v="1"/>
    <x v="2"/>
  </r>
  <r>
    <n v="1054"/>
    <n v="2047"/>
    <x v="0"/>
    <x v="3"/>
    <x v="7"/>
    <n v="1956.23"/>
    <n v="1"/>
    <n v="5"/>
    <x v="2"/>
    <n v="7.73"/>
    <x v="0"/>
    <x v="1"/>
    <x v="6"/>
  </r>
  <r>
    <n v="1087"/>
    <n v="2045"/>
    <x v="1"/>
    <x v="2"/>
    <x v="8"/>
    <n v="2912.49"/>
    <n v="10"/>
    <n v="0"/>
    <x v="1"/>
    <n v="18.190000000000001"/>
    <x v="1"/>
    <x v="0"/>
    <x v="7"/>
  </r>
  <r>
    <n v="1097"/>
    <n v="2045"/>
    <x v="4"/>
    <x v="2"/>
    <x v="9"/>
    <n v="678.95"/>
    <n v="4"/>
    <n v="10"/>
    <x v="2"/>
    <n v="21.05"/>
    <x v="3"/>
    <x v="1"/>
    <x v="8"/>
  </r>
  <r>
    <n v="1093"/>
    <n v="2045"/>
    <x v="0"/>
    <x v="1"/>
    <x v="10"/>
    <n v="200.98"/>
    <n v="18"/>
    <n v="10"/>
    <x v="3"/>
    <n v="68.42"/>
    <x v="3"/>
    <x v="1"/>
    <x v="9"/>
  </r>
  <r>
    <n v="1073"/>
    <n v="2044"/>
    <x v="4"/>
    <x v="3"/>
    <x v="11"/>
    <n v="4056.34"/>
    <n v="1"/>
    <n v="5"/>
    <x v="1"/>
    <n v="18.97"/>
    <x v="1"/>
    <x v="1"/>
    <x v="10"/>
  </r>
  <r>
    <n v="1020"/>
    <n v="2044"/>
    <x v="0"/>
    <x v="2"/>
    <x v="12"/>
    <n v="3745.13"/>
    <n v="1"/>
    <n v="0"/>
    <x v="1"/>
    <n v="85"/>
    <x v="2"/>
    <x v="0"/>
    <x v="3"/>
  </r>
  <r>
    <n v="1056"/>
    <n v="2044"/>
    <x v="0"/>
    <x v="1"/>
    <x v="13"/>
    <n v="1618.76"/>
    <n v="13"/>
    <n v="10"/>
    <x v="0"/>
    <n v="63.93"/>
    <x v="0"/>
    <x v="1"/>
    <x v="11"/>
  </r>
  <r>
    <n v="1028"/>
    <n v="2044"/>
    <x v="2"/>
    <x v="0"/>
    <x v="14"/>
    <n v="1257.75"/>
    <n v="7"/>
    <n v="20"/>
    <x v="2"/>
    <n v="99.97"/>
    <x v="2"/>
    <x v="1"/>
    <x v="7"/>
  </r>
  <r>
    <n v="1037"/>
    <n v="2044"/>
    <x v="0"/>
    <x v="2"/>
    <x v="15"/>
    <n v="1016.45"/>
    <n v="15"/>
    <n v="5"/>
    <x v="2"/>
    <n v="95.63"/>
    <x v="0"/>
    <x v="1"/>
    <x v="12"/>
  </r>
  <r>
    <n v="1004"/>
    <n v="2043"/>
    <x v="2"/>
    <x v="2"/>
    <x v="16"/>
    <n v="466.49"/>
    <n v="6"/>
    <n v="15"/>
    <x v="2"/>
    <n v="83.14"/>
    <x v="2"/>
    <x v="1"/>
    <x v="1"/>
  </r>
  <r>
    <n v="1068"/>
    <n v="2042"/>
    <x v="4"/>
    <x v="0"/>
    <x v="17"/>
    <n v="3716.8"/>
    <n v="11"/>
    <n v="25"/>
    <x v="3"/>
    <n v="79.45"/>
    <x v="1"/>
    <x v="1"/>
    <x v="13"/>
  </r>
  <r>
    <n v="1032"/>
    <n v="2042"/>
    <x v="2"/>
    <x v="3"/>
    <x v="18"/>
    <n v="3174.14"/>
    <n v="16"/>
    <n v="0"/>
    <x v="3"/>
    <n v="94.75"/>
    <x v="0"/>
    <x v="0"/>
    <x v="14"/>
  </r>
  <r>
    <n v="1094"/>
    <n v="2041"/>
    <x v="4"/>
    <x v="1"/>
    <x v="19"/>
    <n v="234.87"/>
    <n v="13"/>
    <n v="20"/>
    <x v="0"/>
    <n v="21.37"/>
    <x v="3"/>
    <x v="1"/>
    <x v="1"/>
  </r>
  <r>
    <n v="1064"/>
    <n v="2040"/>
    <x v="3"/>
    <x v="3"/>
    <x v="20"/>
    <n v="4950.7700000000004"/>
    <n v="3"/>
    <n v="5"/>
    <x v="0"/>
    <n v="46.56"/>
    <x v="1"/>
    <x v="1"/>
    <x v="5"/>
  </r>
  <r>
    <n v="1014"/>
    <n v="2040"/>
    <x v="4"/>
    <x v="0"/>
    <x v="21"/>
    <n v="3474.88"/>
    <n v="17"/>
    <n v="0"/>
    <x v="0"/>
    <n v="82"/>
    <x v="2"/>
    <x v="0"/>
    <x v="10"/>
  </r>
  <r>
    <n v="1084"/>
    <n v="2040"/>
    <x v="3"/>
    <x v="1"/>
    <x v="22"/>
    <n v="1723.08"/>
    <n v="3"/>
    <n v="25"/>
    <x v="1"/>
    <n v="17.239999999999998"/>
    <x v="1"/>
    <x v="1"/>
    <x v="11"/>
  </r>
  <r>
    <n v="1043"/>
    <n v="2039"/>
    <x v="0"/>
    <x v="2"/>
    <x v="23"/>
    <n v="4705.2700000000004"/>
    <n v="16"/>
    <n v="15"/>
    <x v="0"/>
    <n v="15.79"/>
    <x v="0"/>
    <x v="1"/>
    <x v="15"/>
  </r>
  <r>
    <n v="1001"/>
    <n v="2039"/>
    <x v="4"/>
    <x v="0"/>
    <x v="24"/>
    <n v="4441.08"/>
    <n v="5"/>
    <n v="10"/>
    <x v="0"/>
    <n v="70.05"/>
    <x v="2"/>
    <x v="1"/>
    <x v="14"/>
  </r>
  <r>
    <n v="1007"/>
    <n v="2039"/>
    <x v="2"/>
    <x v="3"/>
    <x v="25"/>
    <n v="3051.82"/>
    <n v="3"/>
    <n v="25"/>
    <x v="1"/>
    <n v="63.27"/>
    <x v="2"/>
    <x v="1"/>
    <x v="8"/>
  </r>
  <r>
    <n v="1022"/>
    <n v="2038"/>
    <x v="3"/>
    <x v="1"/>
    <x v="26"/>
    <n v="4253.66"/>
    <n v="2"/>
    <n v="20"/>
    <x v="2"/>
    <n v="49.53"/>
    <x v="2"/>
    <x v="1"/>
    <x v="16"/>
  </r>
  <r>
    <n v="1039"/>
    <n v="2037"/>
    <x v="4"/>
    <x v="0"/>
    <x v="27"/>
    <n v="1439.82"/>
    <n v="14"/>
    <n v="20"/>
    <x v="2"/>
    <n v="26.72"/>
    <x v="0"/>
    <x v="1"/>
    <x v="17"/>
  </r>
  <r>
    <n v="1076"/>
    <n v="2036"/>
    <x v="4"/>
    <x v="2"/>
    <x v="28"/>
    <n v="4570.54"/>
    <n v="11"/>
    <n v="5"/>
    <x v="2"/>
    <n v="29.53"/>
    <x v="1"/>
    <x v="1"/>
    <x v="0"/>
  </r>
  <r>
    <n v="1013"/>
    <n v="2036"/>
    <x v="1"/>
    <x v="2"/>
    <x v="29"/>
    <n v="2766.23"/>
    <n v="19"/>
    <n v="10"/>
    <x v="2"/>
    <n v="40.76"/>
    <x v="2"/>
    <x v="1"/>
    <x v="18"/>
  </r>
  <r>
    <n v="1062"/>
    <n v="2036"/>
    <x v="2"/>
    <x v="2"/>
    <x v="30"/>
    <n v="531.02"/>
    <n v="12"/>
    <n v="0"/>
    <x v="0"/>
    <n v="61.04"/>
    <x v="1"/>
    <x v="0"/>
    <x v="9"/>
  </r>
  <r>
    <n v="1059"/>
    <n v="2035"/>
    <x v="3"/>
    <x v="2"/>
    <x v="31"/>
    <n v="4683.97"/>
    <n v="16"/>
    <n v="10"/>
    <x v="2"/>
    <n v="17.96"/>
    <x v="0"/>
    <x v="1"/>
    <x v="7"/>
  </r>
  <r>
    <n v="1074"/>
    <n v="2034"/>
    <x v="2"/>
    <x v="3"/>
    <x v="32"/>
    <n v="4060.06"/>
    <n v="8"/>
    <n v="10"/>
    <x v="1"/>
    <n v="93.03"/>
    <x v="1"/>
    <x v="1"/>
    <x v="19"/>
  </r>
  <r>
    <n v="1025"/>
    <n v="2033"/>
    <x v="4"/>
    <x v="2"/>
    <x v="33"/>
    <n v="513.69000000000005"/>
    <n v="13"/>
    <n v="0"/>
    <x v="2"/>
    <n v="10.36"/>
    <x v="2"/>
    <x v="0"/>
    <x v="11"/>
  </r>
  <r>
    <n v="1078"/>
    <n v="2031"/>
    <x v="4"/>
    <x v="2"/>
    <x v="34"/>
    <n v="2532.5100000000002"/>
    <n v="13"/>
    <n v="20"/>
    <x v="3"/>
    <n v="98.1"/>
    <x v="1"/>
    <x v="1"/>
    <x v="20"/>
  </r>
  <r>
    <n v="1021"/>
    <n v="2030"/>
    <x v="2"/>
    <x v="3"/>
    <x v="35"/>
    <n v="3265.68"/>
    <n v="15"/>
    <n v="25"/>
    <x v="3"/>
    <n v="84.64"/>
    <x v="2"/>
    <x v="1"/>
    <x v="21"/>
  </r>
  <r>
    <n v="1095"/>
    <n v="2029"/>
    <x v="4"/>
    <x v="3"/>
    <x v="36"/>
    <n v="4121.87"/>
    <n v="11"/>
    <n v="15"/>
    <x v="2"/>
    <n v="23.27"/>
    <x v="3"/>
    <x v="1"/>
    <x v="5"/>
  </r>
  <r>
    <n v="1002"/>
    <n v="2029"/>
    <x v="4"/>
    <x v="3"/>
    <x v="37"/>
    <n v="3910.38"/>
    <n v="7"/>
    <n v="0"/>
    <x v="3"/>
    <n v="20.45"/>
    <x v="2"/>
    <x v="0"/>
    <x v="22"/>
  </r>
  <r>
    <n v="1070"/>
    <n v="2029"/>
    <x v="4"/>
    <x v="3"/>
    <x v="38"/>
    <n v="3527.3"/>
    <n v="12"/>
    <n v="20"/>
    <x v="1"/>
    <n v="64.099999999999994"/>
    <x v="1"/>
    <x v="1"/>
    <x v="23"/>
  </r>
  <r>
    <n v="1033"/>
    <n v="2028"/>
    <x v="4"/>
    <x v="2"/>
    <x v="39"/>
    <n v="3984.32"/>
    <n v="19"/>
    <n v="15"/>
    <x v="1"/>
    <n v="85.72"/>
    <x v="0"/>
    <x v="1"/>
    <x v="22"/>
  </r>
  <r>
    <n v="1053"/>
    <n v="2028"/>
    <x v="1"/>
    <x v="2"/>
    <x v="40"/>
    <n v="1507.52"/>
    <n v="19"/>
    <n v="25"/>
    <x v="2"/>
    <n v="17.73"/>
    <x v="0"/>
    <x v="1"/>
    <x v="16"/>
  </r>
  <r>
    <n v="1031"/>
    <n v="2027"/>
    <x v="1"/>
    <x v="3"/>
    <x v="41"/>
    <n v="4465.63"/>
    <n v="12"/>
    <n v="15"/>
    <x v="3"/>
    <n v="78.05"/>
    <x v="2"/>
    <x v="1"/>
    <x v="24"/>
  </r>
  <r>
    <n v="1050"/>
    <n v="2026"/>
    <x v="2"/>
    <x v="3"/>
    <x v="42"/>
    <n v="4834.9399999999996"/>
    <n v="4"/>
    <n v="20"/>
    <x v="2"/>
    <n v="58.29"/>
    <x v="0"/>
    <x v="1"/>
    <x v="20"/>
  </r>
  <r>
    <n v="1072"/>
    <n v="2026"/>
    <x v="0"/>
    <x v="0"/>
    <x v="43"/>
    <n v="1503.28"/>
    <n v="1"/>
    <n v="0"/>
    <x v="3"/>
    <n v="95.2"/>
    <x v="1"/>
    <x v="0"/>
    <x v="18"/>
  </r>
  <r>
    <n v="1091"/>
    <n v="2026"/>
    <x v="2"/>
    <x v="3"/>
    <x v="44"/>
    <n v="1468.38"/>
    <n v="7"/>
    <n v="25"/>
    <x v="1"/>
    <n v="90.19"/>
    <x v="3"/>
    <x v="1"/>
    <x v="14"/>
  </r>
  <r>
    <n v="1029"/>
    <n v="2025"/>
    <x v="4"/>
    <x v="0"/>
    <x v="45"/>
    <n v="4866.3999999999996"/>
    <n v="5"/>
    <n v="0"/>
    <x v="3"/>
    <n v="99.68"/>
    <x v="2"/>
    <x v="0"/>
    <x v="25"/>
  </r>
  <r>
    <n v="1099"/>
    <n v="2025"/>
    <x v="1"/>
    <x v="3"/>
    <x v="46"/>
    <n v="3861.47"/>
    <n v="5"/>
    <n v="5"/>
    <x v="1"/>
    <n v="21.82"/>
    <x v="3"/>
    <x v="1"/>
    <x v="13"/>
  </r>
  <r>
    <n v="1092"/>
    <n v="2025"/>
    <x v="4"/>
    <x v="3"/>
    <x v="47"/>
    <n v="2974.62"/>
    <n v="4"/>
    <n v="15"/>
    <x v="0"/>
    <n v="50.03"/>
    <x v="3"/>
    <x v="1"/>
    <x v="22"/>
  </r>
  <r>
    <n v="1046"/>
    <n v="2025"/>
    <x v="0"/>
    <x v="2"/>
    <x v="48"/>
    <n v="1882.29"/>
    <n v="1"/>
    <n v="15"/>
    <x v="1"/>
    <n v="78.37"/>
    <x v="0"/>
    <x v="1"/>
    <x v="19"/>
  </r>
  <r>
    <n v="1015"/>
    <n v="2024"/>
    <x v="3"/>
    <x v="2"/>
    <x v="49"/>
    <n v="3277.21"/>
    <n v="19"/>
    <n v="25"/>
    <x v="2"/>
    <n v="98.79"/>
    <x v="2"/>
    <x v="1"/>
    <x v="19"/>
  </r>
  <r>
    <n v="1090"/>
    <n v="2024"/>
    <x v="1"/>
    <x v="2"/>
    <x v="50"/>
    <n v="2736.09"/>
    <n v="9"/>
    <n v="15"/>
    <x v="1"/>
    <n v="37.840000000000003"/>
    <x v="1"/>
    <x v="1"/>
    <x v="24"/>
  </r>
  <r>
    <n v="1019"/>
    <n v="2024"/>
    <x v="4"/>
    <x v="3"/>
    <x v="51"/>
    <n v="1660.73"/>
    <n v="1"/>
    <n v="15"/>
    <x v="2"/>
    <n v="97.14"/>
    <x v="2"/>
    <x v="1"/>
    <x v="20"/>
  </r>
  <r>
    <n v="1012"/>
    <n v="2024"/>
    <x v="1"/>
    <x v="0"/>
    <x v="52"/>
    <n v="846"/>
    <n v="10"/>
    <n v="0"/>
    <x v="1"/>
    <n v="7.5"/>
    <x v="2"/>
    <x v="0"/>
    <x v="15"/>
  </r>
  <r>
    <n v="1083"/>
    <n v="2023"/>
    <x v="4"/>
    <x v="0"/>
    <x v="53"/>
    <n v="4455.53"/>
    <n v="18"/>
    <n v="0"/>
    <x v="3"/>
    <n v="12.21"/>
    <x v="1"/>
    <x v="0"/>
    <x v="26"/>
  </r>
  <r>
    <n v="1009"/>
    <n v="2023"/>
    <x v="4"/>
    <x v="0"/>
    <x v="54"/>
    <n v="552.28"/>
    <n v="16"/>
    <n v="15"/>
    <x v="3"/>
    <n v="93.61"/>
    <x v="2"/>
    <x v="1"/>
    <x v="13"/>
  </r>
  <r>
    <n v="1017"/>
    <n v="2022"/>
    <x v="3"/>
    <x v="2"/>
    <x v="55"/>
    <n v="3575.29"/>
    <n v="9"/>
    <n v="0"/>
    <x v="2"/>
    <n v="61.44"/>
    <x v="2"/>
    <x v="0"/>
    <x v="0"/>
  </r>
  <r>
    <n v="1027"/>
    <n v="2022"/>
    <x v="0"/>
    <x v="2"/>
    <x v="56"/>
    <n v="1362.75"/>
    <n v="16"/>
    <n v="15"/>
    <x v="1"/>
    <n v="82.23"/>
    <x v="2"/>
    <x v="1"/>
    <x v="4"/>
  </r>
  <r>
    <n v="1006"/>
    <n v="2021"/>
    <x v="4"/>
    <x v="1"/>
    <x v="57"/>
    <n v="4497.84"/>
    <n v="15"/>
    <n v="0"/>
    <x v="3"/>
    <n v="73.94"/>
    <x v="2"/>
    <x v="0"/>
    <x v="12"/>
  </r>
  <r>
    <n v="1041"/>
    <n v="2021"/>
    <x v="0"/>
    <x v="1"/>
    <x v="58"/>
    <n v="3245.09"/>
    <n v="12"/>
    <n v="15"/>
    <x v="3"/>
    <n v="63.72"/>
    <x v="0"/>
    <x v="1"/>
    <x v="27"/>
  </r>
  <r>
    <n v="1024"/>
    <n v="2021"/>
    <x v="2"/>
    <x v="0"/>
    <x v="59"/>
    <n v="2863.13"/>
    <n v="8"/>
    <n v="10"/>
    <x v="1"/>
    <n v="30.97"/>
    <x v="2"/>
    <x v="1"/>
    <x v="26"/>
  </r>
  <r>
    <n v="1085"/>
    <n v="2021"/>
    <x v="4"/>
    <x v="2"/>
    <x v="60"/>
    <n v="1909.14"/>
    <n v="17"/>
    <n v="15"/>
    <x v="3"/>
    <n v="17.16"/>
    <x v="1"/>
    <x v="1"/>
    <x v="28"/>
  </r>
  <r>
    <n v="1052"/>
    <n v="2020"/>
    <x v="1"/>
    <x v="2"/>
    <x v="61"/>
    <n v="4272.3999999999996"/>
    <n v="10"/>
    <n v="5"/>
    <x v="0"/>
    <n v="43.33"/>
    <x v="0"/>
    <x v="1"/>
    <x v="21"/>
  </r>
  <r>
    <n v="1008"/>
    <n v="2019"/>
    <x v="2"/>
    <x v="0"/>
    <x v="62"/>
    <n v="95.53"/>
    <n v="8"/>
    <n v="20"/>
    <x v="3"/>
    <n v="44.73"/>
    <x v="2"/>
    <x v="1"/>
    <x v="17"/>
  </r>
  <r>
    <n v="1044"/>
    <n v="2018"/>
    <x v="0"/>
    <x v="2"/>
    <x v="63"/>
    <n v="4771.95"/>
    <n v="7"/>
    <n v="10"/>
    <x v="1"/>
    <n v="68.8"/>
    <x v="0"/>
    <x v="1"/>
    <x v="18"/>
  </r>
  <r>
    <n v="1071"/>
    <n v="2018"/>
    <x v="3"/>
    <x v="0"/>
    <x v="64"/>
    <n v="1829.48"/>
    <n v="3"/>
    <n v="5"/>
    <x v="1"/>
    <n v="86.92"/>
    <x v="1"/>
    <x v="1"/>
    <x v="15"/>
  </r>
  <r>
    <n v="1088"/>
    <n v="2018"/>
    <x v="3"/>
    <x v="1"/>
    <x v="65"/>
    <n v="227.91"/>
    <n v="2"/>
    <n v="20"/>
    <x v="2"/>
    <n v="65.88"/>
    <x v="1"/>
    <x v="1"/>
    <x v="25"/>
  </r>
  <r>
    <n v="1061"/>
    <n v="2017"/>
    <x v="3"/>
    <x v="0"/>
    <x v="66"/>
    <n v="2871.8"/>
    <n v="17"/>
    <n v="15"/>
    <x v="3"/>
    <n v="38.31"/>
    <x v="1"/>
    <x v="1"/>
    <x v="22"/>
  </r>
  <r>
    <n v="1034"/>
    <n v="2016"/>
    <x v="1"/>
    <x v="2"/>
    <x v="67"/>
    <n v="2538.0500000000002"/>
    <n v="5"/>
    <n v="25"/>
    <x v="2"/>
    <n v="28.5"/>
    <x v="0"/>
    <x v="1"/>
    <x v="9"/>
  </r>
  <r>
    <n v="1086"/>
    <n v="2016"/>
    <x v="4"/>
    <x v="0"/>
    <x v="68"/>
    <n v="515.21"/>
    <n v="8"/>
    <n v="0"/>
    <x v="1"/>
    <n v="19.43"/>
    <x v="1"/>
    <x v="0"/>
    <x v="4"/>
  </r>
  <r>
    <n v="1080"/>
    <n v="2015"/>
    <x v="1"/>
    <x v="2"/>
    <x v="69"/>
    <n v="3267.32"/>
    <n v="14"/>
    <n v="25"/>
    <x v="1"/>
    <n v="36.229999999999997"/>
    <x v="1"/>
    <x v="1"/>
    <x v="21"/>
  </r>
  <r>
    <n v="1003"/>
    <n v="2015"/>
    <x v="3"/>
    <x v="1"/>
    <x v="70"/>
    <n v="3228.06"/>
    <n v="4"/>
    <n v="10"/>
    <x v="0"/>
    <n v="91.54"/>
    <x v="2"/>
    <x v="1"/>
    <x v="9"/>
  </r>
  <r>
    <n v="1035"/>
    <n v="2015"/>
    <x v="1"/>
    <x v="1"/>
    <x v="71"/>
    <n v="2905.67"/>
    <n v="14"/>
    <n v="15"/>
    <x v="1"/>
    <n v="47.8"/>
    <x v="0"/>
    <x v="1"/>
    <x v="1"/>
  </r>
  <r>
    <n v="1096"/>
    <n v="2015"/>
    <x v="2"/>
    <x v="3"/>
    <x v="72"/>
    <n v="1832.94"/>
    <n v="4"/>
    <n v="25"/>
    <x v="2"/>
    <n v="8.8800000000000008"/>
    <x v="3"/>
    <x v="1"/>
    <x v="12"/>
  </r>
  <r>
    <n v="1082"/>
    <n v="2014"/>
    <x v="2"/>
    <x v="1"/>
    <x v="73"/>
    <n v="3989.17"/>
    <n v="19"/>
    <n v="20"/>
    <x v="1"/>
    <n v="27.81"/>
    <x v="1"/>
    <x v="1"/>
    <x v="6"/>
  </r>
  <r>
    <n v="1060"/>
    <n v="2014"/>
    <x v="3"/>
    <x v="3"/>
    <x v="74"/>
    <n v="3495.35"/>
    <n v="2"/>
    <n v="5"/>
    <x v="3"/>
    <n v="6.38"/>
    <x v="1"/>
    <x v="1"/>
    <x v="14"/>
  </r>
  <r>
    <n v="1077"/>
    <n v="2014"/>
    <x v="0"/>
    <x v="0"/>
    <x v="75"/>
    <n v="2581.14"/>
    <n v="12"/>
    <n v="20"/>
    <x v="1"/>
    <n v="48.62"/>
    <x v="1"/>
    <x v="1"/>
    <x v="29"/>
  </r>
  <r>
    <n v="1047"/>
    <n v="2014"/>
    <x v="3"/>
    <x v="3"/>
    <x v="76"/>
    <n v="126.51"/>
    <n v="5"/>
    <n v="20"/>
    <x v="0"/>
    <n v="54.42"/>
    <x v="0"/>
    <x v="1"/>
    <x v="30"/>
  </r>
  <r>
    <n v="1026"/>
    <n v="2012"/>
    <x v="2"/>
    <x v="1"/>
    <x v="77"/>
    <n v="1870.19"/>
    <n v="1"/>
    <n v="15"/>
    <x v="2"/>
    <n v="87.15"/>
    <x v="2"/>
    <x v="1"/>
    <x v="28"/>
  </r>
  <r>
    <n v="1010"/>
    <n v="2011"/>
    <x v="2"/>
    <x v="1"/>
    <x v="78"/>
    <n v="3334.33"/>
    <n v="13"/>
    <n v="0"/>
    <x v="1"/>
    <n v="87.28"/>
    <x v="2"/>
    <x v="0"/>
    <x v="27"/>
  </r>
  <r>
    <n v="1011"/>
    <n v="2011"/>
    <x v="0"/>
    <x v="2"/>
    <x v="79"/>
    <n v="75.05"/>
    <n v="18"/>
    <n v="20"/>
    <x v="1"/>
    <n v="9.3000000000000007"/>
    <x v="2"/>
    <x v="1"/>
    <x v="23"/>
  </r>
  <r>
    <n v="1075"/>
    <n v="2010"/>
    <x v="2"/>
    <x v="2"/>
    <x v="80"/>
    <n v="4342.01"/>
    <n v="10"/>
    <n v="5"/>
    <x v="1"/>
    <n v="51.75"/>
    <x v="1"/>
    <x v="1"/>
    <x v="30"/>
  </r>
  <r>
    <n v="1049"/>
    <n v="2009"/>
    <x v="2"/>
    <x v="3"/>
    <x v="81"/>
    <n v="2169.5100000000002"/>
    <n v="5"/>
    <n v="20"/>
    <x v="1"/>
    <n v="57.43"/>
    <x v="0"/>
    <x v="1"/>
    <x v="29"/>
  </r>
  <r>
    <n v="1042"/>
    <n v="2009"/>
    <x v="3"/>
    <x v="3"/>
    <x v="82"/>
    <n v="926.7"/>
    <n v="16"/>
    <n v="0"/>
    <x v="2"/>
    <n v="39.03"/>
    <x v="0"/>
    <x v="0"/>
    <x v="23"/>
  </r>
  <r>
    <n v="1081"/>
    <n v="2008"/>
    <x v="3"/>
    <x v="2"/>
    <x v="83"/>
    <n v="3524.74"/>
    <n v="2"/>
    <n v="10"/>
    <x v="3"/>
    <n v="65.17"/>
    <x v="1"/>
    <x v="1"/>
    <x v="16"/>
  </r>
  <r>
    <n v="1057"/>
    <n v="2008"/>
    <x v="3"/>
    <x v="1"/>
    <x v="84"/>
    <n v="888.99"/>
    <n v="4"/>
    <n v="20"/>
    <x v="0"/>
    <n v="71.89"/>
    <x v="0"/>
    <x v="1"/>
    <x v="28"/>
  </r>
  <r>
    <n v="1005"/>
    <n v="2008"/>
    <x v="2"/>
    <x v="1"/>
    <x v="85"/>
    <n v="850.06"/>
    <n v="13"/>
    <n v="5"/>
    <x v="2"/>
    <n v="95.23"/>
    <x v="2"/>
    <x v="1"/>
    <x v="5"/>
  </r>
  <r>
    <n v="1055"/>
    <n v="2007"/>
    <x v="4"/>
    <x v="2"/>
    <x v="86"/>
    <n v="4263.13"/>
    <n v="5"/>
    <n v="20"/>
    <x v="3"/>
    <n v="76.739999999999995"/>
    <x v="0"/>
    <x v="1"/>
    <x v="26"/>
  </r>
  <r>
    <n v="1100"/>
    <n v="2007"/>
    <x v="3"/>
    <x v="2"/>
    <x v="87"/>
    <n v="1118.31"/>
    <n v="9"/>
    <n v="10"/>
    <x v="2"/>
    <n v="13.43"/>
    <x v="3"/>
    <x v="1"/>
    <x v="27"/>
  </r>
  <r>
    <n v="1040"/>
    <n v="2007"/>
    <x v="3"/>
    <x v="2"/>
    <x v="88"/>
    <n v="170.36"/>
    <n v="5"/>
    <n v="10"/>
    <x v="1"/>
    <n v="68.81"/>
    <x v="0"/>
    <x v="1"/>
    <x v="13"/>
  </r>
  <r>
    <n v="1067"/>
    <n v="2006"/>
    <x v="4"/>
    <x v="1"/>
    <x v="89"/>
    <n v="4393"/>
    <n v="19"/>
    <n v="20"/>
    <x v="1"/>
    <n v="53.83"/>
    <x v="1"/>
    <x v="1"/>
    <x v="17"/>
  </r>
  <r>
    <n v="1045"/>
    <n v="2004"/>
    <x v="2"/>
    <x v="3"/>
    <x v="90"/>
    <n v="4578.58"/>
    <n v="4"/>
    <n v="20"/>
    <x v="2"/>
    <n v="54.43"/>
    <x v="0"/>
    <x v="1"/>
    <x v="10"/>
  </r>
  <r>
    <n v="1069"/>
    <n v="2004"/>
    <x v="2"/>
    <x v="3"/>
    <x v="91"/>
    <n v="3500.23"/>
    <n v="5"/>
    <n v="25"/>
    <x v="1"/>
    <n v="42.67"/>
    <x v="1"/>
    <x v="1"/>
    <x v="27"/>
  </r>
  <r>
    <n v="1065"/>
    <n v="2004"/>
    <x v="4"/>
    <x v="2"/>
    <x v="92"/>
    <n v="743.42"/>
    <n v="1"/>
    <n v="15"/>
    <x v="2"/>
    <n v="90.9"/>
    <x v="1"/>
    <x v="1"/>
    <x v="12"/>
  </r>
  <r>
    <n v="1038"/>
    <n v="2003"/>
    <x v="2"/>
    <x v="3"/>
    <x v="93"/>
    <n v="3626.14"/>
    <n v="17"/>
    <n v="20"/>
    <x v="0"/>
    <n v="62.59"/>
    <x v="0"/>
    <x v="1"/>
    <x v="8"/>
  </r>
  <r>
    <n v="1016"/>
    <n v="2003"/>
    <x v="4"/>
    <x v="3"/>
    <x v="94"/>
    <n v="1160.1300000000001"/>
    <n v="5"/>
    <n v="0"/>
    <x v="0"/>
    <n v="19.29"/>
    <x v="2"/>
    <x v="0"/>
    <x v="30"/>
  </r>
  <r>
    <n v="1051"/>
    <n v="2002"/>
    <x v="3"/>
    <x v="3"/>
    <x v="95"/>
    <n v="4819.92"/>
    <n v="2"/>
    <n v="5"/>
    <x v="3"/>
    <n v="88.28"/>
    <x v="0"/>
    <x v="1"/>
    <x v="3"/>
  </r>
  <r>
    <n v="1023"/>
    <n v="2002"/>
    <x v="2"/>
    <x v="3"/>
    <x v="96"/>
    <n v="3305.18"/>
    <n v="16"/>
    <n v="10"/>
    <x v="0"/>
    <n v="44.41"/>
    <x v="2"/>
    <x v="1"/>
    <x v="6"/>
  </r>
  <r>
    <n v="1066"/>
    <n v="2002"/>
    <x v="4"/>
    <x v="1"/>
    <x v="97"/>
    <n v="2615.73"/>
    <n v="1"/>
    <n v="0"/>
    <x v="0"/>
    <n v="38.08"/>
    <x v="1"/>
    <x v="0"/>
    <x v="8"/>
  </r>
  <r>
    <n v="1018"/>
    <n v="2002"/>
    <x v="1"/>
    <x v="3"/>
    <x v="98"/>
    <n v="1224.3800000000001"/>
    <n v="12"/>
    <n v="25"/>
    <x v="0"/>
    <n v="41.18"/>
    <x v="2"/>
    <x v="1"/>
    <x v="29"/>
  </r>
  <r>
    <n v="1098"/>
    <n v="2001"/>
    <x v="1"/>
    <x v="2"/>
    <x v="99"/>
    <n v="2635.1"/>
    <n v="10"/>
    <n v="5"/>
    <x v="2"/>
    <n v="31.47"/>
    <x v="3"/>
    <x v="1"/>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x v="0"/>
    <x v="0"/>
    <x v="0"/>
    <d v="2023-02-17T00:00:00"/>
    <n v="4645.18"/>
    <n v="10"/>
    <n v="0"/>
    <s v="PayPal"/>
    <n v="85.96"/>
    <s v="Feb"/>
    <s v="Non - Discounted"/>
  </r>
  <r>
    <n v="1063"/>
    <x v="0"/>
    <x v="1"/>
    <x v="1"/>
    <d v="2023-03-04T00:00:00"/>
    <n v="3094.29"/>
    <n v="18"/>
    <n v="5"/>
    <s v="Bank Transfer"/>
    <n v="42.26"/>
    <s v="Mar"/>
    <s v="Discounted"/>
  </r>
  <r>
    <n v="1030"/>
    <x v="1"/>
    <x v="0"/>
    <x v="0"/>
    <d v="2023-01-30T00:00:00"/>
    <n v="1995.83"/>
    <n v="3"/>
    <n v="10"/>
    <s v="Credit Card"/>
    <n v="57.77"/>
    <s v="Jan"/>
    <s v="Discounted"/>
  </r>
  <r>
    <n v="1079"/>
    <x v="2"/>
    <x v="2"/>
    <x v="1"/>
    <d v="2023-03-20T00:00:00"/>
    <n v="4001.56"/>
    <n v="12"/>
    <n v="20"/>
    <s v="Bank Transfer"/>
    <n v="51.8"/>
    <s v="Mar"/>
    <s v="Discounted"/>
  </r>
  <r>
    <n v="1058"/>
    <x v="3"/>
    <x v="3"/>
    <x v="2"/>
    <d v="2023-02-27T00:00:00"/>
    <n v="2806.17"/>
    <n v="16"/>
    <n v="10"/>
    <s v="Credit Card"/>
    <n v="25.23"/>
    <s v="Feb"/>
    <s v="Discounted"/>
  </r>
  <r>
    <n v="1036"/>
    <x v="3"/>
    <x v="3"/>
    <x v="1"/>
    <d v="2023-02-05T00:00:00"/>
    <n v="2487.96"/>
    <n v="5"/>
    <n v="10"/>
    <s v="Credit Card"/>
    <n v="17.27"/>
    <s v="Feb"/>
    <s v="Discounted"/>
  </r>
  <r>
    <n v="1089"/>
    <x v="3"/>
    <x v="3"/>
    <x v="1"/>
    <d v="2023-03-30T00:00:00"/>
    <n v="2354.71"/>
    <n v="19"/>
    <n v="15"/>
    <s v="Credit Card"/>
    <n v="22.28"/>
    <s v="Mar"/>
    <s v="Discounted"/>
  </r>
  <r>
    <n v="1054"/>
    <x v="3"/>
    <x v="0"/>
    <x v="3"/>
    <d v="2023-02-23T00:00:00"/>
    <n v="1956.23"/>
    <n v="1"/>
    <n v="5"/>
    <s v="Credit Card"/>
    <n v="7.73"/>
    <s v="Feb"/>
    <s v="Discounted"/>
  </r>
  <r>
    <n v="1087"/>
    <x v="4"/>
    <x v="1"/>
    <x v="2"/>
    <d v="2023-03-28T00:00:00"/>
    <n v="2912.49"/>
    <n v="10"/>
    <n v="0"/>
    <s v="Bank Transfer"/>
    <n v="18.190000000000001"/>
    <s v="Mar"/>
    <s v="Non - Discounted"/>
  </r>
  <r>
    <n v="1097"/>
    <x v="4"/>
    <x v="4"/>
    <x v="2"/>
    <d v="2023-04-07T00:00:00"/>
    <n v="678.95"/>
    <n v="4"/>
    <n v="10"/>
    <s v="Credit Card"/>
    <n v="21.05"/>
    <s v="Apr"/>
    <s v="Discounted"/>
  </r>
  <r>
    <n v="1093"/>
    <x v="4"/>
    <x v="0"/>
    <x v="1"/>
    <d v="2023-04-03T00:00:00"/>
    <n v="200.98"/>
    <n v="18"/>
    <n v="10"/>
    <s v="Debit Card"/>
    <n v="68.42"/>
    <s v="Apr"/>
    <s v="Discounted"/>
  </r>
  <r>
    <n v="1073"/>
    <x v="5"/>
    <x v="4"/>
    <x v="3"/>
    <d v="2023-03-14T00:00:00"/>
    <n v="4056.34"/>
    <n v="1"/>
    <n v="5"/>
    <s v="Bank Transfer"/>
    <n v="18.97"/>
    <s v="Mar"/>
    <s v="Discounted"/>
  </r>
  <r>
    <n v="1020"/>
    <x v="5"/>
    <x v="0"/>
    <x v="2"/>
    <d v="2023-01-20T00:00:00"/>
    <n v="3745.13"/>
    <n v="1"/>
    <n v="0"/>
    <s v="Bank Transfer"/>
    <n v="85"/>
    <s v="Jan"/>
    <s v="Non - Discounted"/>
  </r>
  <r>
    <n v="1056"/>
    <x v="5"/>
    <x v="0"/>
    <x v="1"/>
    <d v="2023-02-25T00:00:00"/>
    <n v="1618.76"/>
    <n v="13"/>
    <n v="10"/>
    <s v="PayPal"/>
    <n v="63.93"/>
    <s v="Feb"/>
    <s v="Discounted"/>
  </r>
  <r>
    <n v="1028"/>
    <x v="5"/>
    <x v="2"/>
    <x v="0"/>
    <d v="2023-01-28T00:00:00"/>
    <n v="1257.75"/>
    <n v="7"/>
    <n v="20"/>
    <s v="Credit Card"/>
    <n v="99.97"/>
    <s v="Jan"/>
    <s v="Discounted"/>
  </r>
  <r>
    <n v="1037"/>
    <x v="5"/>
    <x v="0"/>
    <x v="2"/>
    <d v="2023-02-06T00:00:00"/>
    <n v="1016.45"/>
    <n v="15"/>
    <n v="5"/>
    <s v="Credit Card"/>
    <n v="95.63"/>
    <s v="Feb"/>
    <s v="Discounted"/>
  </r>
  <r>
    <n v="1004"/>
    <x v="6"/>
    <x v="2"/>
    <x v="2"/>
    <d v="2023-01-04T00:00:00"/>
    <n v="466.49"/>
    <n v="6"/>
    <n v="15"/>
    <s v="Credit Card"/>
    <n v="83.14"/>
    <s v="Jan"/>
    <s v="Discounted"/>
  </r>
  <r>
    <n v="1068"/>
    <x v="7"/>
    <x v="4"/>
    <x v="0"/>
    <d v="2023-03-09T00:00:00"/>
    <n v="3716.8"/>
    <n v="11"/>
    <n v="25"/>
    <s v="Debit Card"/>
    <n v="79.45"/>
    <s v="Mar"/>
    <s v="Discounted"/>
  </r>
  <r>
    <n v="1032"/>
    <x v="7"/>
    <x v="2"/>
    <x v="3"/>
    <d v="2023-02-01T00:00:00"/>
    <n v="3174.14"/>
    <n v="16"/>
    <n v="0"/>
    <s v="Debit Card"/>
    <n v="94.75"/>
    <s v="Feb"/>
    <s v="Non - Discounted"/>
  </r>
  <r>
    <n v="1094"/>
    <x v="8"/>
    <x v="4"/>
    <x v="1"/>
    <d v="2023-04-04T00:00:00"/>
    <n v="234.87"/>
    <n v="13"/>
    <n v="20"/>
    <s v="PayPal"/>
    <n v="21.37"/>
    <s v="Apr"/>
    <s v="Discounted"/>
  </r>
  <r>
    <n v="1064"/>
    <x v="9"/>
    <x v="3"/>
    <x v="3"/>
    <d v="2023-03-05T00:00:00"/>
    <n v="4950.7700000000004"/>
    <n v="3"/>
    <n v="5"/>
    <s v="PayPal"/>
    <n v="46.56"/>
    <s v="Mar"/>
    <s v="Discounted"/>
  </r>
  <r>
    <n v="1014"/>
    <x v="9"/>
    <x v="4"/>
    <x v="0"/>
    <d v="2023-01-14T00:00:00"/>
    <n v="3474.88"/>
    <n v="17"/>
    <n v="0"/>
    <s v="PayPal"/>
    <n v="82"/>
    <s v="Jan"/>
    <s v="Non - Discounted"/>
  </r>
  <r>
    <n v="1084"/>
    <x v="9"/>
    <x v="3"/>
    <x v="1"/>
    <d v="2023-03-25T00:00:00"/>
    <n v="1723.08"/>
    <n v="3"/>
    <n v="25"/>
    <s v="Bank Transfer"/>
    <n v="17.239999999999998"/>
    <s v="Mar"/>
    <s v="Discounted"/>
  </r>
  <r>
    <n v="1043"/>
    <x v="10"/>
    <x v="0"/>
    <x v="2"/>
    <d v="2023-02-12T00:00:00"/>
    <n v="4705.2700000000004"/>
    <n v="16"/>
    <n v="15"/>
    <s v="PayPal"/>
    <n v="15.79"/>
    <s v="Feb"/>
    <s v="Discounted"/>
  </r>
  <r>
    <n v="1001"/>
    <x v="10"/>
    <x v="4"/>
    <x v="0"/>
    <d v="2023-01-01T00:00:00"/>
    <n v="4441.08"/>
    <n v="5"/>
    <n v="10"/>
    <s v="PayPal"/>
    <n v="70.05"/>
    <s v="Jan"/>
    <s v="Discounted"/>
  </r>
  <r>
    <n v="1007"/>
    <x v="10"/>
    <x v="2"/>
    <x v="3"/>
    <d v="2023-01-07T00:00:00"/>
    <n v="3051.82"/>
    <n v="3"/>
    <n v="25"/>
    <s v="Bank Transfer"/>
    <n v="63.27"/>
    <s v="Jan"/>
    <s v="Discounted"/>
  </r>
  <r>
    <n v="1022"/>
    <x v="11"/>
    <x v="3"/>
    <x v="1"/>
    <d v="2023-01-22T00:00:00"/>
    <n v="4253.66"/>
    <n v="2"/>
    <n v="20"/>
    <s v="Credit Card"/>
    <n v="49.53"/>
    <s v="Jan"/>
    <s v="Discounted"/>
  </r>
  <r>
    <n v="1039"/>
    <x v="12"/>
    <x v="4"/>
    <x v="0"/>
    <d v="2023-02-08T00:00:00"/>
    <n v="1439.82"/>
    <n v="14"/>
    <n v="20"/>
    <s v="Credit Card"/>
    <n v="26.72"/>
    <s v="Feb"/>
    <s v="Discounted"/>
  </r>
  <r>
    <n v="1076"/>
    <x v="13"/>
    <x v="4"/>
    <x v="2"/>
    <d v="2023-03-17T00:00:00"/>
    <n v="4570.54"/>
    <n v="11"/>
    <n v="5"/>
    <s v="Credit Card"/>
    <n v="29.53"/>
    <s v="Mar"/>
    <s v="Discounted"/>
  </r>
  <r>
    <n v="1013"/>
    <x v="13"/>
    <x v="1"/>
    <x v="2"/>
    <d v="2023-01-13T00:00:00"/>
    <n v="2766.23"/>
    <n v="19"/>
    <n v="10"/>
    <s v="Credit Card"/>
    <n v="40.76"/>
    <s v="Jan"/>
    <s v="Discounted"/>
  </r>
  <r>
    <n v="1062"/>
    <x v="13"/>
    <x v="2"/>
    <x v="2"/>
    <d v="2023-03-03T00:00:00"/>
    <n v="531.02"/>
    <n v="12"/>
    <n v="0"/>
    <s v="PayPal"/>
    <n v="61.04"/>
    <s v="Mar"/>
    <s v="Non - Discounted"/>
  </r>
  <r>
    <n v="1059"/>
    <x v="14"/>
    <x v="3"/>
    <x v="2"/>
    <d v="2023-02-28T00:00:00"/>
    <n v="4683.97"/>
    <n v="16"/>
    <n v="10"/>
    <s v="Credit Card"/>
    <n v="17.96"/>
    <s v="Feb"/>
    <s v="Discounted"/>
  </r>
  <r>
    <n v="1074"/>
    <x v="15"/>
    <x v="2"/>
    <x v="3"/>
    <d v="2023-03-15T00:00:00"/>
    <n v="4060.06"/>
    <n v="8"/>
    <n v="10"/>
    <s v="Bank Transfer"/>
    <n v="93.03"/>
    <s v="Mar"/>
    <s v="Discounted"/>
  </r>
  <r>
    <n v="1025"/>
    <x v="16"/>
    <x v="4"/>
    <x v="2"/>
    <d v="2023-01-25T00:00:00"/>
    <n v="513.69000000000005"/>
    <n v="13"/>
    <n v="0"/>
    <s v="Credit Card"/>
    <n v="10.36"/>
    <s v="Jan"/>
    <s v="Non - Discounted"/>
  </r>
  <r>
    <n v="1078"/>
    <x v="17"/>
    <x v="4"/>
    <x v="2"/>
    <d v="2023-03-19T00:00:00"/>
    <n v="2532.5100000000002"/>
    <n v="13"/>
    <n v="20"/>
    <s v="Debit Card"/>
    <n v="98.1"/>
    <s v="Mar"/>
    <s v="Discounted"/>
  </r>
  <r>
    <n v="1021"/>
    <x v="18"/>
    <x v="2"/>
    <x v="3"/>
    <d v="2023-01-21T00:00:00"/>
    <n v="3265.68"/>
    <n v="15"/>
    <n v="25"/>
    <s v="Debit Card"/>
    <n v="84.64"/>
    <s v="Jan"/>
    <s v="Discounted"/>
  </r>
  <r>
    <n v="1095"/>
    <x v="19"/>
    <x v="4"/>
    <x v="3"/>
    <d v="2023-04-05T00:00:00"/>
    <n v="4121.87"/>
    <n v="11"/>
    <n v="15"/>
    <s v="Credit Card"/>
    <n v="23.27"/>
    <s v="Apr"/>
    <s v="Discounted"/>
  </r>
  <r>
    <n v="1002"/>
    <x v="19"/>
    <x v="4"/>
    <x v="3"/>
    <d v="2023-01-02T00:00:00"/>
    <n v="3910.38"/>
    <n v="7"/>
    <n v="0"/>
    <s v="Debit Card"/>
    <n v="20.45"/>
    <s v="Jan"/>
    <s v="Non - Discounted"/>
  </r>
  <r>
    <n v="1070"/>
    <x v="19"/>
    <x v="4"/>
    <x v="3"/>
    <d v="2023-03-11T00:00:00"/>
    <n v="3527.3"/>
    <n v="12"/>
    <n v="20"/>
    <s v="Bank Transfer"/>
    <n v="64.099999999999994"/>
    <s v="Mar"/>
    <s v="Discounted"/>
  </r>
  <r>
    <n v="1033"/>
    <x v="20"/>
    <x v="4"/>
    <x v="2"/>
    <d v="2023-02-02T00:00:00"/>
    <n v="3984.32"/>
    <n v="19"/>
    <n v="15"/>
    <s v="Bank Transfer"/>
    <n v="85.72"/>
    <s v="Feb"/>
    <s v="Discounted"/>
  </r>
  <r>
    <n v="1053"/>
    <x v="20"/>
    <x v="1"/>
    <x v="2"/>
    <d v="2023-02-22T00:00:00"/>
    <n v="1507.52"/>
    <n v="19"/>
    <n v="25"/>
    <s v="Credit Card"/>
    <n v="17.73"/>
    <s v="Feb"/>
    <s v="Discounted"/>
  </r>
  <r>
    <n v="1031"/>
    <x v="21"/>
    <x v="1"/>
    <x v="3"/>
    <d v="2023-01-31T00:00:00"/>
    <n v="4465.63"/>
    <n v="12"/>
    <n v="15"/>
    <s v="Debit Card"/>
    <n v="78.05"/>
    <s v="Jan"/>
    <s v="Discounted"/>
  </r>
  <r>
    <n v="1050"/>
    <x v="22"/>
    <x v="2"/>
    <x v="3"/>
    <d v="2023-02-19T00:00:00"/>
    <n v="4834.9399999999996"/>
    <n v="4"/>
    <n v="20"/>
    <s v="Credit Card"/>
    <n v="58.29"/>
    <s v="Feb"/>
    <s v="Discounted"/>
  </r>
  <r>
    <n v="1072"/>
    <x v="22"/>
    <x v="0"/>
    <x v="0"/>
    <d v="2023-03-13T00:00:00"/>
    <n v="1503.28"/>
    <n v="1"/>
    <n v="0"/>
    <s v="Debit Card"/>
    <n v="95.2"/>
    <s v="Mar"/>
    <s v="Non - Discounted"/>
  </r>
  <r>
    <n v="1091"/>
    <x v="22"/>
    <x v="2"/>
    <x v="3"/>
    <d v="2023-04-01T00:00:00"/>
    <n v="1468.38"/>
    <n v="7"/>
    <n v="25"/>
    <s v="Bank Transfer"/>
    <n v="90.19"/>
    <s v="Apr"/>
    <s v="Discounted"/>
  </r>
  <r>
    <n v="1029"/>
    <x v="23"/>
    <x v="4"/>
    <x v="0"/>
    <d v="2023-01-29T00:00:00"/>
    <n v="4866.3999999999996"/>
    <n v="5"/>
    <n v="0"/>
    <s v="Debit Card"/>
    <n v="99.68"/>
    <s v="Jan"/>
    <s v="Non - Discounted"/>
  </r>
  <r>
    <n v="1099"/>
    <x v="23"/>
    <x v="1"/>
    <x v="3"/>
    <d v="2023-04-09T00:00:00"/>
    <n v="3861.47"/>
    <n v="5"/>
    <n v="5"/>
    <s v="Bank Transfer"/>
    <n v="21.82"/>
    <s v="Apr"/>
    <s v="Discounted"/>
  </r>
  <r>
    <n v="1092"/>
    <x v="23"/>
    <x v="4"/>
    <x v="3"/>
    <d v="2023-04-02T00:00:00"/>
    <n v="2974.62"/>
    <n v="4"/>
    <n v="15"/>
    <s v="PayPal"/>
    <n v="50.03"/>
    <s v="Apr"/>
    <s v="Discounted"/>
  </r>
  <r>
    <n v="1046"/>
    <x v="23"/>
    <x v="0"/>
    <x v="2"/>
    <d v="2023-02-15T00:00:00"/>
    <n v="1882.29"/>
    <n v="1"/>
    <n v="15"/>
    <s v="Bank Transfer"/>
    <n v="78.37"/>
    <s v="Feb"/>
    <s v="Discounted"/>
  </r>
  <r>
    <n v="1015"/>
    <x v="24"/>
    <x v="3"/>
    <x v="2"/>
    <d v="2023-01-15T00:00:00"/>
    <n v="3277.21"/>
    <n v="19"/>
    <n v="25"/>
    <s v="Credit Card"/>
    <n v="98.79"/>
    <s v="Jan"/>
    <s v="Discounted"/>
  </r>
  <r>
    <n v="1090"/>
    <x v="24"/>
    <x v="1"/>
    <x v="2"/>
    <d v="2023-03-31T00:00:00"/>
    <n v="2736.09"/>
    <n v="9"/>
    <n v="15"/>
    <s v="Bank Transfer"/>
    <n v="37.840000000000003"/>
    <s v="Mar"/>
    <s v="Discounted"/>
  </r>
  <r>
    <n v="1019"/>
    <x v="24"/>
    <x v="4"/>
    <x v="3"/>
    <d v="2023-01-19T00:00:00"/>
    <n v="1660.73"/>
    <n v="1"/>
    <n v="15"/>
    <s v="Credit Card"/>
    <n v="97.14"/>
    <s v="Jan"/>
    <s v="Discounted"/>
  </r>
  <r>
    <n v="1012"/>
    <x v="24"/>
    <x v="1"/>
    <x v="0"/>
    <d v="2023-01-12T00:00:00"/>
    <n v="846"/>
    <n v="10"/>
    <n v="0"/>
    <s v="Bank Transfer"/>
    <n v="7.5"/>
    <s v="Jan"/>
    <s v="Non - Discounted"/>
  </r>
  <r>
    <n v="1083"/>
    <x v="25"/>
    <x v="4"/>
    <x v="0"/>
    <d v="2023-03-24T00:00:00"/>
    <n v="4455.53"/>
    <n v="18"/>
    <n v="0"/>
    <s v="Debit Card"/>
    <n v="12.21"/>
    <s v="Mar"/>
    <s v="Non - Discounted"/>
  </r>
  <r>
    <n v="1009"/>
    <x v="25"/>
    <x v="4"/>
    <x v="0"/>
    <d v="2023-01-09T00:00:00"/>
    <n v="552.28"/>
    <n v="16"/>
    <n v="15"/>
    <s v="Debit Card"/>
    <n v="93.61"/>
    <s v="Jan"/>
    <s v="Discounted"/>
  </r>
  <r>
    <n v="1017"/>
    <x v="26"/>
    <x v="3"/>
    <x v="2"/>
    <d v="2023-01-17T00:00:00"/>
    <n v="3575.29"/>
    <n v="9"/>
    <n v="0"/>
    <s v="Credit Card"/>
    <n v="61.44"/>
    <s v="Jan"/>
    <s v="Non - Discounted"/>
  </r>
  <r>
    <n v="1027"/>
    <x v="26"/>
    <x v="0"/>
    <x v="2"/>
    <d v="2023-01-27T00:00:00"/>
    <n v="1362.75"/>
    <n v="16"/>
    <n v="15"/>
    <s v="Bank Transfer"/>
    <n v="82.23"/>
    <s v="Jan"/>
    <s v="Discounted"/>
  </r>
  <r>
    <n v="1006"/>
    <x v="27"/>
    <x v="4"/>
    <x v="1"/>
    <d v="2023-01-06T00:00:00"/>
    <n v="4497.84"/>
    <n v="15"/>
    <n v="0"/>
    <s v="Debit Card"/>
    <n v="73.94"/>
    <s v="Jan"/>
    <s v="Non - Discounted"/>
  </r>
  <r>
    <n v="1041"/>
    <x v="27"/>
    <x v="0"/>
    <x v="1"/>
    <d v="2023-02-10T00:00:00"/>
    <n v="3245.09"/>
    <n v="12"/>
    <n v="15"/>
    <s v="Debit Card"/>
    <n v="63.72"/>
    <s v="Feb"/>
    <s v="Discounted"/>
  </r>
  <r>
    <n v="1024"/>
    <x v="27"/>
    <x v="2"/>
    <x v="0"/>
    <d v="2023-01-24T00:00:00"/>
    <n v="2863.13"/>
    <n v="8"/>
    <n v="10"/>
    <s v="Bank Transfer"/>
    <n v="30.97"/>
    <s v="Jan"/>
    <s v="Discounted"/>
  </r>
  <r>
    <n v="1085"/>
    <x v="27"/>
    <x v="4"/>
    <x v="2"/>
    <d v="2023-03-26T00:00:00"/>
    <n v="1909.14"/>
    <n v="17"/>
    <n v="15"/>
    <s v="Debit Card"/>
    <n v="17.16"/>
    <s v="Mar"/>
    <s v="Discounted"/>
  </r>
  <r>
    <n v="1052"/>
    <x v="28"/>
    <x v="1"/>
    <x v="2"/>
    <d v="2023-02-21T00:00:00"/>
    <n v="4272.3999999999996"/>
    <n v="10"/>
    <n v="5"/>
    <s v="PayPal"/>
    <n v="43.33"/>
    <s v="Feb"/>
    <s v="Discounted"/>
  </r>
  <r>
    <n v="1008"/>
    <x v="29"/>
    <x v="2"/>
    <x v="0"/>
    <d v="2023-01-08T00:00:00"/>
    <n v="95.53"/>
    <n v="8"/>
    <n v="20"/>
    <s v="Debit Card"/>
    <n v="44.73"/>
    <s v="Jan"/>
    <s v="Discounted"/>
  </r>
  <r>
    <n v="1044"/>
    <x v="30"/>
    <x v="0"/>
    <x v="2"/>
    <d v="2023-02-13T00:00:00"/>
    <n v="4771.95"/>
    <n v="7"/>
    <n v="10"/>
    <s v="Bank Transfer"/>
    <n v="68.8"/>
    <s v="Feb"/>
    <s v="Discounted"/>
  </r>
  <r>
    <n v="1071"/>
    <x v="30"/>
    <x v="3"/>
    <x v="0"/>
    <d v="2023-03-12T00:00:00"/>
    <n v="1829.48"/>
    <n v="3"/>
    <n v="5"/>
    <s v="Bank Transfer"/>
    <n v="86.92"/>
    <s v="Mar"/>
    <s v="Discounted"/>
  </r>
  <r>
    <n v="1088"/>
    <x v="30"/>
    <x v="3"/>
    <x v="1"/>
    <d v="2023-03-29T00:00:00"/>
    <n v="227.91"/>
    <n v="2"/>
    <n v="20"/>
    <s v="Credit Card"/>
    <n v="65.88"/>
    <s v="Mar"/>
    <s v="Discounted"/>
  </r>
  <r>
    <n v="1061"/>
    <x v="31"/>
    <x v="3"/>
    <x v="0"/>
    <d v="2023-03-02T00:00:00"/>
    <n v="2871.8"/>
    <n v="17"/>
    <n v="15"/>
    <s v="Debit Card"/>
    <n v="38.31"/>
    <s v="Mar"/>
    <s v="Discounted"/>
  </r>
  <r>
    <n v="1034"/>
    <x v="32"/>
    <x v="1"/>
    <x v="2"/>
    <d v="2023-02-03T00:00:00"/>
    <n v="2538.0500000000002"/>
    <n v="5"/>
    <n v="25"/>
    <s v="Credit Card"/>
    <n v="28.5"/>
    <s v="Feb"/>
    <s v="Discounted"/>
  </r>
  <r>
    <n v="1086"/>
    <x v="32"/>
    <x v="4"/>
    <x v="0"/>
    <d v="2023-03-27T00:00:00"/>
    <n v="515.21"/>
    <n v="8"/>
    <n v="0"/>
    <s v="Bank Transfer"/>
    <n v="19.43"/>
    <s v="Mar"/>
    <s v="Non - Discounted"/>
  </r>
  <r>
    <n v="1080"/>
    <x v="33"/>
    <x v="1"/>
    <x v="2"/>
    <d v="2023-03-21T00:00:00"/>
    <n v="3267.32"/>
    <n v="14"/>
    <n v="25"/>
    <s v="Bank Transfer"/>
    <n v="36.229999999999997"/>
    <s v="Mar"/>
    <s v="Discounted"/>
  </r>
  <r>
    <n v="1003"/>
    <x v="33"/>
    <x v="3"/>
    <x v="1"/>
    <d v="2023-01-03T00:00:00"/>
    <n v="3228.06"/>
    <n v="4"/>
    <n v="10"/>
    <s v="PayPal"/>
    <n v="91.54"/>
    <s v="Jan"/>
    <s v="Discounted"/>
  </r>
  <r>
    <n v="1035"/>
    <x v="33"/>
    <x v="1"/>
    <x v="1"/>
    <d v="2023-02-04T00:00:00"/>
    <n v="2905.67"/>
    <n v="14"/>
    <n v="15"/>
    <s v="Bank Transfer"/>
    <n v="47.8"/>
    <s v="Feb"/>
    <s v="Discounted"/>
  </r>
  <r>
    <n v="1096"/>
    <x v="33"/>
    <x v="2"/>
    <x v="3"/>
    <d v="2023-04-06T00:00:00"/>
    <n v="1832.94"/>
    <n v="4"/>
    <n v="25"/>
    <s v="Credit Card"/>
    <n v="8.8800000000000008"/>
    <s v="Apr"/>
    <s v="Discounted"/>
  </r>
  <r>
    <n v="1082"/>
    <x v="34"/>
    <x v="2"/>
    <x v="1"/>
    <d v="2023-03-23T00:00:00"/>
    <n v="3989.17"/>
    <n v="19"/>
    <n v="20"/>
    <s v="Bank Transfer"/>
    <n v="27.81"/>
    <s v="Mar"/>
    <s v="Discounted"/>
  </r>
  <r>
    <n v="1060"/>
    <x v="34"/>
    <x v="3"/>
    <x v="3"/>
    <d v="2023-03-01T00:00:00"/>
    <n v="3495.35"/>
    <n v="2"/>
    <n v="5"/>
    <s v="Debit Card"/>
    <n v="6.38"/>
    <s v="Mar"/>
    <s v="Discounted"/>
  </r>
  <r>
    <n v="1077"/>
    <x v="34"/>
    <x v="0"/>
    <x v="0"/>
    <d v="2023-03-18T00:00:00"/>
    <n v="2581.14"/>
    <n v="12"/>
    <n v="20"/>
    <s v="Bank Transfer"/>
    <n v="48.62"/>
    <s v="Mar"/>
    <s v="Discounted"/>
  </r>
  <r>
    <n v="1047"/>
    <x v="34"/>
    <x v="3"/>
    <x v="3"/>
    <d v="2023-02-16T00:00:00"/>
    <n v="126.51"/>
    <n v="5"/>
    <n v="20"/>
    <s v="PayPal"/>
    <n v="54.42"/>
    <s v="Feb"/>
    <s v="Discounted"/>
  </r>
  <r>
    <n v="1026"/>
    <x v="35"/>
    <x v="2"/>
    <x v="1"/>
    <d v="2023-01-26T00:00:00"/>
    <n v="1870.19"/>
    <n v="1"/>
    <n v="15"/>
    <s v="Credit Card"/>
    <n v="87.15"/>
    <s v="Jan"/>
    <s v="Discounted"/>
  </r>
  <r>
    <n v="1010"/>
    <x v="36"/>
    <x v="2"/>
    <x v="1"/>
    <d v="2023-01-10T00:00:00"/>
    <n v="3334.33"/>
    <n v="13"/>
    <n v="0"/>
    <s v="Bank Transfer"/>
    <n v="87.28"/>
    <s v="Jan"/>
    <s v="Non - Discounted"/>
  </r>
  <r>
    <n v="1011"/>
    <x v="36"/>
    <x v="0"/>
    <x v="2"/>
    <d v="2023-01-11T00:00:00"/>
    <n v="75.05"/>
    <n v="18"/>
    <n v="20"/>
    <s v="Bank Transfer"/>
    <n v="9.3000000000000007"/>
    <s v="Jan"/>
    <s v="Discounted"/>
  </r>
  <r>
    <n v="1075"/>
    <x v="37"/>
    <x v="2"/>
    <x v="2"/>
    <d v="2023-03-16T00:00:00"/>
    <n v="4342.01"/>
    <n v="10"/>
    <n v="5"/>
    <s v="Bank Transfer"/>
    <n v="51.75"/>
    <s v="Mar"/>
    <s v="Discounted"/>
  </r>
  <r>
    <n v="1049"/>
    <x v="38"/>
    <x v="2"/>
    <x v="3"/>
    <d v="2023-02-18T00:00:00"/>
    <n v="2169.5100000000002"/>
    <n v="5"/>
    <n v="20"/>
    <s v="Bank Transfer"/>
    <n v="57.43"/>
    <s v="Feb"/>
    <s v="Discounted"/>
  </r>
  <r>
    <n v="1042"/>
    <x v="38"/>
    <x v="3"/>
    <x v="3"/>
    <d v="2023-02-11T00:00:00"/>
    <n v="926.7"/>
    <n v="16"/>
    <n v="0"/>
    <s v="Credit Card"/>
    <n v="39.03"/>
    <s v="Feb"/>
    <s v="Non - Discounted"/>
  </r>
  <r>
    <n v="1081"/>
    <x v="39"/>
    <x v="3"/>
    <x v="2"/>
    <d v="2023-03-22T00:00:00"/>
    <n v="3524.74"/>
    <n v="2"/>
    <n v="10"/>
    <s v="Debit Card"/>
    <n v="65.17"/>
    <s v="Mar"/>
    <s v="Discounted"/>
  </r>
  <r>
    <n v="1057"/>
    <x v="39"/>
    <x v="3"/>
    <x v="1"/>
    <d v="2023-02-26T00:00:00"/>
    <n v="888.99"/>
    <n v="4"/>
    <n v="20"/>
    <s v="PayPal"/>
    <n v="71.89"/>
    <s v="Feb"/>
    <s v="Discounted"/>
  </r>
  <r>
    <n v="1005"/>
    <x v="39"/>
    <x v="2"/>
    <x v="1"/>
    <d v="2023-01-05T00:00:00"/>
    <n v="850.06"/>
    <n v="13"/>
    <n v="5"/>
    <s v="Credit Card"/>
    <n v="95.23"/>
    <s v="Jan"/>
    <s v="Discounted"/>
  </r>
  <r>
    <n v="1055"/>
    <x v="40"/>
    <x v="4"/>
    <x v="2"/>
    <d v="2023-02-24T00:00:00"/>
    <n v="4263.13"/>
    <n v="5"/>
    <n v="20"/>
    <s v="Debit Card"/>
    <n v="76.739999999999995"/>
    <s v="Feb"/>
    <s v="Discounted"/>
  </r>
  <r>
    <n v="1100"/>
    <x v="40"/>
    <x v="3"/>
    <x v="2"/>
    <d v="2023-04-10T00:00:00"/>
    <n v="1118.31"/>
    <n v="9"/>
    <n v="10"/>
    <s v="Credit Card"/>
    <n v="13.43"/>
    <s v="Apr"/>
    <s v="Discounted"/>
  </r>
  <r>
    <n v="1040"/>
    <x v="40"/>
    <x v="3"/>
    <x v="2"/>
    <d v="2023-02-09T00:00:00"/>
    <n v="170.36"/>
    <n v="5"/>
    <n v="10"/>
    <s v="Bank Transfer"/>
    <n v="68.81"/>
    <s v="Feb"/>
    <s v="Discounted"/>
  </r>
  <r>
    <n v="1067"/>
    <x v="41"/>
    <x v="4"/>
    <x v="1"/>
    <d v="2023-03-08T00:00:00"/>
    <n v="4393"/>
    <n v="19"/>
    <n v="20"/>
    <s v="Bank Transfer"/>
    <n v="53.83"/>
    <s v="Mar"/>
    <s v="Discounted"/>
  </r>
  <r>
    <n v="1045"/>
    <x v="42"/>
    <x v="2"/>
    <x v="3"/>
    <d v="2023-02-14T00:00:00"/>
    <n v="4578.58"/>
    <n v="4"/>
    <n v="20"/>
    <s v="Credit Card"/>
    <n v="54.43"/>
    <s v="Feb"/>
    <s v="Discounted"/>
  </r>
  <r>
    <n v="1069"/>
    <x v="42"/>
    <x v="2"/>
    <x v="3"/>
    <d v="2023-03-10T00:00:00"/>
    <n v="3500.23"/>
    <n v="5"/>
    <n v="25"/>
    <s v="Bank Transfer"/>
    <n v="42.67"/>
    <s v="Mar"/>
    <s v="Discounted"/>
  </r>
  <r>
    <n v="1065"/>
    <x v="42"/>
    <x v="4"/>
    <x v="2"/>
    <d v="2023-03-06T00:00:00"/>
    <n v="743.42"/>
    <n v="1"/>
    <n v="15"/>
    <s v="Credit Card"/>
    <n v="90.9"/>
    <s v="Mar"/>
    <s v="Discounted"/>
  </r>
  <r>
    <n v="1038"/>
    <x v="43"/>
    <x v="2"/>
    <x v="3"/>
    <d v="2023-02-07T00:00:00"/>
    <n v="3626.14"/>
    <n v="17"/>
    <n v="20"/>
    <s v="PayPal"/>
    <n v="62.59"/>
    <s v="Feb"/>
    <s v="Discounted"/>
  </r>
  <r>
    <n v="1016"/>
    <x v="43"/>
    <x v="4"/>
    <x v="3"/>
    <d v="2023-01-16T00:00:00"/>
    <n v="1160.1300000000001"/>
    <n v="5"/>
    <n v="0"/>
    <s v="PayPal"/>
    <n v="19.29"/>
    <s v="Jan"/>
    <s v="Non - Discounted"/>
  </r>
  <r>
    <n v="1051"/>
    <x v="44"/>
    <x v="3"/>
    <x v="3"/>
    <d v="2023-02-20T00:00:00"/>
    <n v="4819.92"/>
    <n v="2"/>
    <n v="5"/>
    <s v="Debit Card"/>
    <n v="88.28"/>
    <s v="Feb"/>
    <s v="Discounted"/>
  </r>
  <r>
    <n v="1023"/>
    <x v="44"/>
    <x v="2"/>
    <x v="3"/>
    <d v="2023-01-23T00:00:00"/>
    <n v="3305.18"/>
    <n v="16"/>
    <n v="10"/>
    <s v="PayPal"/>
    <n v="44.41"/>
    <s v="Jan"/>
    <s v="Discounted"/>
  </r>
  <r>
    <n v="1066"/>
    <x v="44"/>
    <x v="4"/>
    <x v="1"/>
    <d v="2023-03-07T00:00:00"/>
    <n v="2615.73"/>
    <n v="1"/>
    <n v="0"/>
    <s v="PayPal"/>
    <n v="38.08"/>
    <s v="Mar"/>
    <s v="Non - Discounted"/>
  </r>
  <r>
    <n v="1018"/>
    <x v="44"/>
    <x v="1"/>
    <x v="3"/>
    <d v="2023-01-18T00:00:00"/>
    <n v="1224.3800000000001"/>
    <n v="12"/>
    <n v="25"/>
    <s v="PayPal"/>
    <n v="41.18"/>
    <s v="Jan"/>
    <s v="Discounted"/>
  </r>
  <r>
    <n v="1098"/>
    <x v="45"/>
    <x v="1"/>
    <x v="2"/>
    <d v="2023-04-08T00:00:00"/>
    <n v="2635.1"/>
    <n v="10"/>
    <n v="5"/>
    <s v="Credit Card"/>
    <n v="31.47"/>
    <s v="Apr"/>
    <s v="Discounted"/>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n v="2050"/>
    <x v="0"/>
    <x v="0"/>
    <d v="2023-02-17T00:00:00"/>
    <n v="4645.18"/>
    <n v="10"/>
    <n v="0"/>
    <x v="0"/>
    <n v="85.96"/>
    <x v="0"/>
    <x v="0"/>
    <s v="17"/>
    <n v="8"/>
    <s v="Top 10"/>
    <n v="455.92200000000003"/>
    <s v="High Level Order"/>
    <m/>
    <m/>
  </r>
  <r>
    <n v="1063"/>
    <n v="2050"/>
    <x v="1"/>
    <x v="1"/>
    <d v="2023-03-04T00:00:00"/>
    <n v="3094.29"/>
    <n v="18"/>
    <n v="5"/>
    <x v="1"/>
    <n v="42.26"/>
    <x v="1"/>
    <x v="1"/>
    <s v="04"/>
    <n v="45"/>
    <s v="NA"/>
    <n v="169.55722222222221"/>
    <s v="Moderate Level Order"/>
    <m/>
    <m/>
  </r>
  <r>
    <n v="1030"/>
    <n v="2049"/>
    <x v="0"/>
    <x v="0"/>
    <d v="2023-01-30T00:00:00"/>
    <n v="1995.83"/>
    <n v="3"/>
    <n v="10"/>
    <x v="2"/>
    <n v="57.77"/>
    <x v="2"/>
    <x v="1"/>
    <s v="30"/>
    <n v="63"/>
    <s v="NA"/>
    <n v="646.02"/>
    <s v="Low level Order"/>
    <m/>
    <m/>
  </r>
  <r>
    <n v="1079"/>
    <n v="2048"/>
    <x v="2"/>
    <x v="1"/>
    <d v="2023-03-20T00:00:00"/>
    <n v="4001.56"/>
    <n v="12"/>
    <n v="20"/>
    <x v="1"/>
    <n v="51.8"/>
    <x v="1"/>
    <x v="1"/>
    <s v="20"/>
    <n v="23"/>
    <s v="NA"/>
    <n v="329.14666666666665"/>
    <s v="High Level Order"/>
    <m/>
    <m/>
  </r>
  <r>
    <n v="1058"/>
    <n v="2047"/>
    <x v="3"/>
    <x v="2"/>
    <d v="2023-02-27T00:00:00"/>
    <n v="2806.17"/>
    <n v="16"/>
    <n v="10"/>
    <x v="2"/>
    <n v="25.23"/>
    <x v="0"/>
    <x v="1"/>
    <s v="27"/>
    <n v="52"/>
    <s v="NA"/>
    <n v="173.80875"/>
    <s v="Moderate Level Order"/>
    <m/>
    <m/>
  </r>
  <r>
    <n v="1036"/>
    <n v="2047"/>
    <x v="3"/>
    <x v="1"/>
    <d v="2023-02-05T00:00:00"/>
    <n v="2487.96"/>
    <n v="5"/>
    <n v="10"/>
    <x v="2"/>
    <n v="17.27"/>
    <x v="0"/>
    <x v="1"/>
    <s v="05"/>
    <n v="60"/>
    <s v="NA"/>
    <n v="494.13800000000003"/>
    <s v="Moderate Level Order"/>
    <m/>
    <m/>
  </r>
  <r>
    <n v="1089"/>
    <n v="2047"/>
    <x v="3"/>
    <x v="1"/>
    <d v="2023-03-30T00:00:00"/>
    <n v="2354.71"/>
    <n v="19"/>
    <n v="15"/>
    <x v="2"/>
    <n v="22.28"/>
    <x v="1"/>
    <x v="1"/>
    <s v="30"/>
    <n v="61"/>
    <s v="NA"/>
    <n v="122.75947368421052"/>
    <s v="Moderate Level Order"/>
    <m/>
    <m/>
  </r>
  <r>
    <n v="1054"/>
    <n v="2047"/>
    <x v="0"/>
    <x v="3"/>
    <d v="2023-02-23T00:00:00"/>
    <n v="1956.23"/>
    <n v="1"/>
    <n v="5"/>
    <x v="2"/>
    <n v="7.73"/>
    <x v="0"/>
    <x v="1"/>
    <s v="23"/>
    <n v="64"/>
    <s v="NA"/>
    <n v="1948.5"/>
    <s v="Low level Order"/>
    <m/>
    <m/>
  </r>
  <r>
    <n v="1087"/>
    <n v="2045"/>
    <x v="1"/>
    <x v="2"/>
    <d v="2023-03-28T00:00:00"/>
    <n v="2912.49"/>
    <n v="10"/>
    <n v="0"/>
    <x v="1"/>
    <n v="18.190000000000001"/>
    <x v="1"/>
    <x v="0"/>
    <s v="28"/>
    <n v="48"/>
    <s v="NA"/>
    <n v="289.42999999999995"/>
    <s v="Moderate Level Order"/>
    <m/>
    <m/>
  </r>
  <r>
    <n v="1097"/>
    <n v="2045"/>
    <x v="4"/>
    <x v="2"/>
    <d v="2023-04-07T00:00:00"/>
    <n v="678.95"/>
    <n v="4"/>
    <n v="10"/>
    <x v="2"/>
    <n v="21.05"/>
    <x v="3"/>
    <x v="1"/>
    <s v="07"/>
    <n v="88"/>
    <s v="NA"/>
    <n v="164.47500000000002"/>
    <s v="Low level Order"/>
    <m/>
    <m/>
  </r>
  <r>
    <n v="1093"/>
    <n v="2045"/>
    <x v="0"/>
    <x v="1"/>
    <d v="2023-04-03T00:00:00"/>
    <n v="200.98"/>
    <n v="18"/>
    <n v="10"/>
    <x v="3"/>
    <n v="68.42"/>
    <x v="3"/>
    <x v="1"/>
    <s v="03"/>
    <n v="96"/>
    <s v="NA"/>
    <n v="7.3644444444444446"/>
    <s v="Low level Order"/>
    <m/>
    <m/>
  </r>
  <r>
    <n v="1073"/>
    <n v="2044"/>
    <x v="4"/>
    <x v="3"/>
    <d v="2023-03-14T00:00:00"/>
    <n v="4056.34"/>
    <n v="1"/>
    <n v="5"/>
    <x v="1"/>
    <n v="18.97"/>
    <x v="1"/>
    <x v="1"/>
    <s v="14"/>
    <n v="22"/>
    <s v="NA"/>
    <n v="4037.3700000000003"/>
    <s v="High Level Order"/>
    <m/>
    <m/>
  </r>
  <r>
    <n v="1020"/>
    <n v="2044"/>
    <x v="0"/>
    <x v="2"/>
    <d v="2023-01-20T00:00:00"/>
    <n v="3745.13"/>
    <n v="1"/>
    <n v="0"/>
    <x v="1"/>
    <n v="85"/>
    <x v="2"/>
    <x v="0"/>
    <s v="20"/>
    <n v="28"/>
    <s v="NA"/>
    <n v="3660.13"/>
    <s v="Moderate Level Order"/>
    <m/>
    <m/>
  </r>
  <r>
    <n v="1056"/>
    <n v="2044"/>
    <x v="0"/>
    <x v="1"/>
    <d v="2023-02-25T00:00:00"/>
    <n v="1618.76"/>
    <n v="13"/>
    <n v="10"/>
    <x v="0"/>
    <n v="63.93"/>
    <x v="0"/>
    <x v="1"/>
    <s v="25"/>
    <n v="72"/>
    <s v="NA"/>
    <n v="119.60230769230769"/>
    <s v="Low level Order"/>
    <m/>
    <m/>
  </r>
  <r>
    <n v="1028"/>
    <n v="2044"/>
    <x v="2"/>
    <x v="0"/>
    <d v="2023-01-28T00:00:00"/>
    <n v="1257.75"/>
    <n v="7"/>
    <n v="20"/>
    <x v="2"/>
    <n v="99.97"/>
    <x v="2"/>
    <x v="1"/>
    <s v="28"/>
    <n v="78"/>
    <s v="NA"/>
    <n v="165.39714285714285"/>
    <s v="Low level Order"/>
    <m/>
    <m/>
  </r>
  <r>
    <n v="1037"/>
    <n v="2044"/>
    <x v="0"/>
    <x v="2"/>
    <d v="2023-02-06T00:00:00"/>
    <n v="1016.45"/>
    <n v="15"/>
    <n v="5"/>
    <x v="2"/>
    <n v="95.63"/>
    <x v="0"/>
    <x v="1"/>
    <s v="06"/>
    <n v="82"/>
    <s v="NA"/>
    <n v="61.388000000000005"/>
    <s v="Low level Order"/>
    <m/>
    <m/>
  </r>
  <r>
    <n v="1004"/>
    <n v="2043"/>
    <x v="2"/>
    <x v="2"/>
    <d v="2023-01-04T00:00:00"/>
    <n v="466.49"/>
    <n v="6"/>
    <n v="15"/>
    <x v="2"/>
    <n v="83.14"/>
    <x v="2"/>
    <x v="1"/>
    <s v="04"/>
    <n v="93"/>
    <s v="NA"/>
    <n v="63.891666666666673"/>
    <s v="Low level Order"/>
    <m/>
    <m/>
  </r>
  <r>
    <n v="1068"/>
    <n v="2042"/>
    <x v="4"/>
    <x v="0"/>
    <d v="2023-03-09T00:00:00"/>
    <n v="3716.8"/>
    <n v="11"/>
    <n v="25"/>
    <x v="3"/>
    <n v="79.45"/>
    <x v="1"/>
    <x v="1"/>
    <s v="09"/>
    <n v="29"/>
    <s v="NA"/>
    <n v="330.66818181818184"/>
    <s v="Moderate Level Order"/>
    <m/>
    <m/>
  </r>
  <r>
    <n v="1032"/>
    <n v="2042"/>
    <x v="2"/>
    <x v="3"/>
    <d v="2023-02-01T00:00:00"/>
    <n v="3174.14"/>
    <n v="16"/>
    <n v="0"/>
    <x v="3"/>
    <n v="94.75"/>
    <x v="0"/>
    <x v="0"/>
    <s v="01"/>
    <n v="44"/>
    <s v="NA"/>
    <n v="192.46187499999999"/>
    <s v="Moderate Level Order"/>
    <m/>
    <m/>
  </r>
  <r>
    <n v="1094"/>
    <n v="2041"/>
    <x v="4"/>
    <x v="1"/>
    <d v="2023-04-04T00:00:00"/>
    <n v="234.87"/>
    <n v="13"/>
    <n v="20"/>
    <x v="0"/>
    <n v="21.37"/>
    <x v="3"/>
    <x v="1"/>
    <s v="04"/>
    <n v="94"/>
    <s v="NA"/>
    <n v="16.423076923076923"/>
    <s v="Low level Order"/>
    <m/>
    <m/>
  </r>
  <r>
    <n v="1064"/>
    <n v="2040"/>
    <x v="3"/>
    <x v="3"/>
    <d v="2023-03-05T00:00:00"/>
    <n v="4950.7700000000004"/>
    <n v="3"/>
    <n v="5"/>
    <x v="0"/>
    <n v="46.56"/>
    <x v="1"/>
    <x v="1"/>
    <s v="05"/>
    <n v="1"/>
    <s v="Top 10"/>
    <n v="1634.7366666666667"/>
    <s v="High Level Order"/>
    <m/>
    <m/>
  </r>
  <r>
    <n v="1014"/>
    <n v="2040"/>
    <x v="4"/>
    <x v="0"/>
    <d v="2023-01-14T00:00:00"/>
    <n v="3474.88"/>
    <n v="17"/>
    <n v="0"/>
    <x v="0"/>
    <n v="82"/>
    <x v="2"/>
    <x v="0"/>
    <s v="14"/>
    <n v="36"/>
    <s v="NA"/>
    <n v="199.58117647058825"/>
    <s v="Moderate Level Order"/>
    <m/>
    <m/>
  </r>
  <r>
    <n v="1084"/>
    <n v="2040"/>
    <x v="3"/>
    <x v="1"/>
    <d v="2023-03-25T00:00:00"/>
    <n v="1723.08"/>
    <n v="3"/>
    <n v="25"/>
    <x v="1"/>
    <n v="17.239999999999998"/>
    <x v="1"/>
    <x v="1"/>
    <s v="25"/>
    <n v="70"/>
    <s v="NA"/>
    <n v="568.61333333333334"/>
    <s v="Low level Order"/>
    <m/>
    <m/>
  </r>
  <r>
    <n v="1043"/>
    <n v="2039"/>
    <x v="0"/>
    <x v="2"/>
    <d v="2023-02-12T00:00:00"/>
    <n v="4705.2700000000004"/>
    <n v="16"/>
    <n v="15"/>
    <x v="0"/>
    <n v="15.79"/>
    <x v="0"/>
    <x v="1"/>
    <s v="12"/>
    <n v="6"/>
    <s v="Top 10"/>
    <n v="293.09250000000003"/>
    <s v="High Level Order"/>
    <m/>
    <m/>
  </r>
  <r>
    <n v="1001"/>
    <n v="2039"/>
    <x v="4"/>
    <x v="0"/>
    <d v="2023-01-01T00:00:00"/>
    <n v="4441.08"/>
    <n v="5"/>
    <n v="10"/>
    <x v="0"/>
    <n v="70.05"/>
    <x v="2"/>
    <x v="1"/>
    <s v="01"/>
    <n v="14"/>
    <s v="NA"/>
    <n v="874.2059999999999"/>
    <s v="High Level Order"/>
    <m/>
    <m/>
  </r>
  <r>
    <n v="1007"/>
    <n v="2039"/>
    <x v="2"/>
    <x v="3"/>
    <d v="2023-01-07T00:00:00"/>
    <n v="3051.82"/>
    <n v="3"/>
    <n v="25"/>
    <x v="1"/>
    <n v="63.27"/>
    <x v="2"/>
    <x v="1"/>
    <s v="07"/>
    <n v="46"/>
    <s v="NA"/>
    <n v="996.18333333333339"/>
    <s v="Moderate Level Order"/>
    <m/>
    <m/>
  </r>
  <r>
    <n v="1022"/>
    <n v="2038"/>
    <x v="3"/>
    <x v="1"/>
    <d v="2023-01-22T00:00:00"/>
    <n v="4253.66"/>
    <n v="2"/>
    <n v="20"/>
    <x v="2"/>
    <n v="49.53"/>
    <x v="2"/>
    <x v="1"/>
    <s v="22"/>
    <n v="19"/>
    <s v="NA"/>
    <n v="2102.0650000000001"/>
    <s v="High Level Order"/>
    <m/>
    <m/>
  </r>
  <r>
    <n v="1039"/>
    <n v="2037"/>
    <x v="4"/>
    <x v="0"/>
    <d v="2023-02-08T00:00:00"/>
    <n v="1439.82"/>
    <n v="14"/>
    <n v="20"/>
    <x v="2"/>
    <n v="26.72"/>
    <x v="0"/>
    <x v="1"/>
    <s v="08"/>
    <n v="76"/>
    <s v="NA"/>
    <n v="100.93571428571428"/>
    <s v="Low level Order"/>
    <m/>
    <m/>
  </r>
  <r>
    <n v="1076"/>
    <n v="2036"/>
    <x v="4"/>
    <x v="2"/>
    <d v="2023-03-17T00:00:00"/>
    <n v="4570.54"/>
    <n v="11"/>
    <n v="5"/>
    <x v="2"/>
    <n v="29.53"/>
    <x v="1"/>
    <x v="1"/>
    <s v="17"/>
    <n v="10"/>
    <s v="Top 10"/>
    <n v="412.8190909090909"/>
    <s v="High Level Order"/>
    <m/>
    <m/>
  </r>
  <r>
    <n v="1013"/>
    <n v="2036"/>
    <x v="1"/>
    <x v="2"/>
    <d v="2023-01-13T00:00:00"/>
    <n v="2766.23"/>
    <n v="19"/>
    <n v="10"/>
    <x v="2"/>
    <n v="40.76"/>
    <x v="2"/>
    <x v="1"/>
    <s v="13"/>
    <n v="53"/>
    <s v="NA"/>
    <n v="143.44578947368419"/>
    <s v="Moderate Level Order"/>
    <m/>
    <m/>
  </r>
  <r>
    <n v="1062"/>
    <n v="2036"/>
    <x v="2"/>
    <x v="2"/>
    <d v="2023-03-03T00:00:00"/>
    <n v="531.02"/>
    <n v="12"/>
    <n v="0"/>
    <x v="0"/>
    <n v="61.04"/>
    <x v="1"/>
    <x v="0"/>
    <s v="03"/>
    <n v="90"/>
    <s v="NA"/>
    <n v="39.164999999999999"/>
    <s v="Low level Order"/>
    <m/>
    <m/>
  </r>
  <r>
    <n v="1059"/>
    <n v="2035"/>
    <x v="3"/>
    <x v="2"/>
    <d v="2023-02-28T00:00:00"/>
    <n v="4683.97"/>
    <n v="16"/>
    <n v="10"/>
    <x v="2"/>
    <n v="17.96"/>
    <x v="0"/>
    <x v="1"/>
    <s v="28"/>
    <n v="7"/>
    <s v="Top 10"/>
    <n v="291.62562500000001"/>
    <s v="High Level Order"/>
    <m/>
    <m/>
  </r>
  <r>
    <n v="1074"/>
    <n v="2034"/>
    <x v="2"/>
    <x v="3"/>
    <d v="2023-03-15T00:00:00"/>
    <n v="4060.06"/>
    <n v="8"/>
    <n v="10"/>
    <x v="1"/>
    <n v="93.03"/>
    <x v="1"/>
    <x v="1"/>
    <s v="15"/>
    <n v="21"/>
    <s v="NA"/>
    <n v="495.87874999999997"/>
    <s v="High Level Order"/>
    <m/>
    <m/>
  </r>
  <r>
    <n v="1025"/>
    <n v="2033"/>
    <x v="4"/>
    <x v="2"/>
    <d v="2023-01-25T00:00:00"/>
    <n v="513.69000000000005"/>
    <n v="13"/>
    <n v="0"/>
    <x v="2"/>
    <n v="10.36"/>
    <x v="2"/>
    <x v="0"/>
    <s v="25"/>
    <n v="92"/>
    <s v="NA"/>
    <n v="38.71769230769231"/>
    <s v="Low level Order"/>
    <m/>
    <m/>
  </r>
  <r>
    <n v="1078"/>
    <n v="2031"/>
    <x v="4"/>
    <x v="2"/>
    <d v="2023-03-19T00:00:00"/>
    <n v="2532.5100000000002"/>
    <n v="13"/>
    <n v="20"/>
    <x v="3"/>
    <n v="98.1"/>
    <x v="1"/>
    <x v="1"/>
    <s v="19"/>
    <n v="59"/>
    <s v="NA"/>
    <n v="187.26230769230773"/>
    <s v="Moderate Level Order"/>
    <m/>
    <m/>
  </r>
  <r>
    <n v="1021"/>
    <n v="2030"/>
    <x v="2"/>
    <x v="3"/>
    <d v="2023-01-21T00:00:00"/>
    <n v="3265.68"/>
    <n v="15"/>
    <n v="25"/>
    <x v="3"/>
    <n v="84.64"/>
    <x v="2"/>
    <x v="1"/>
    <s v="21"/>
    <n v="41"/>
    <s v="NA"/>
    <n v="212.06933333333333"/>
    <s v="Moderate Level Order"/>
    <m/>
    <m/>
  </r>
  <r>
    <n v="1095"/>
    <n v="2029"/>
    <x v="4"/>
    <x v="3"/>
    <d v="2023-04-05T00:00:00"/>
    <n v="4121.87"/>
    <n v="11"/>
    <n v="15"/>
    <x v="2"/>
    <n v="23.27"/>
    <x v="3"/>
    <x v="1"/>
    <s v="05"/>
    <n v="20"/>
    <s v="NA"/>
    <n v="372.59999999999997"/>
    <s v="High Level Order"/>
    <m/>
    <m/>
  </r>
  <r>
    <n v="1002"/>
    <n v="2029"/>
    <x v="4"/>
    <x v="3"/>
    <d v="2023-01-02T00:00:00"/>
    <n v="3910.38"/>
    <n v="7"/>
    <n v="0"/>
    <x v="3"/>
    <n v="20.45"/>
    <x v="2"/>
    <x v="0"/>
    <s v="02"/>
    <n v="26"/>
    <s v="NA"/>
    <n v="555.70428571428579"/>
    <s v="Moderate Level Order"/>
    <m/>
    <m/>
  </r>
  <r>
    <n v="1070"/>
    <n v="2029"/>
    <x v="4"/>
    <x v="3"/>
    <d v="2023-03-11T00:00:00"/>
    <n v="3527.3"/>
    <n v="12"/>
    <n v="20"/>
    <x v="1"/>
    <n v="64.099999999999994"/>
    <x v="1"/>
    <x v="1"/>
    <s v="11"/>
    <n v="32"/>
    <s v="NA"/>
    <n v="288.60000000000002"/>
    <s v="Moderate Level Order"/>
    <m/>
    <m/>
  </r>
  <r>
    <n v="1033"/>
    <n v="2028"/>
    <x v="4"/>
    <x v="2"/>
    <d v="2023-02-02T00:00:00"/>
    <n v="3984.32"/>
    <n v="19"/>
    <n v="15"/>
    <x v="1"/>
    <n v="85.72"/>
    <x v="0"/>
    <x v="1"/>
    <s v="02"/>
    <n v="25"/>
    <s v="NA"/>
    <n v="205.18947368421055"/>
    <s v="Moderate Level Order"/>
    <m/>
    <m/>
  </r>
  <r>
    <n v="1053"/>
    <n v="2028"/>
    <x v="1"/>
    <x v="2"/>
    <d v="2023-02-22T00:00:00"/>
    <n v="1507.52"/>
    <n v="19"/>
    <n v="25"/>
    <x v="2"/>
    <n v="17.73"/>
    <x v="0"/>
    <x v="1"/>
    <s v="22"/>
    <n v="73"/>
    <s v="NA"/>
    <n v="78.41"/>
    <s v="Low level Order"/>
    <m/>
    <m/>
  </r>
  <r>
    <n v="1031"/>
    <n v="2027"/>
    <x v="1"/>
    <x v="3"/>
    <d v="2023-01-31T00:00:00"/>
    <n v="4465.63"/>
    <n v="12"/>
    <n v="15"/>
    <x v="3"/>
    <n v="78.05"/>
    <x v="2"/>
    <x v="1"/>
    <s v="31"/>
    <n v="12"/>
    <s v="NA"/>
    <n v="365.63166666666666"/>
    <s v="High Level Order"/>
    <m/>
    <m/>
  </r>
  <r>
    <n v="1050"/>
    <n v="2026"/>
    <x v="2"/>
    <x v="3"/>
    <d v="2023-02-19T00:00:00"/>
    <n v="4834.9399999999996"/>
    <n v="4"/>
    <n v="20"/>
    <x v="2"/>
    <n v="58.29"/>
    <x v="0"/>
    <x v="1"/>
    <s v="19"/>
    <n v="3"/>
    <s v="Top 10"/>
    <n v="1194.1624999999999"/>
    <s v="High Level Order"/>
    <m/>
    <m/>
  </r>
  <r>
    <n v="1072"/>
    <n v="2026"/>
    <x v="0"/>
    <x v="0"/>
    <d v="2023-03-13T00:00:00"/>
    <n v="1503.28"/>
    <n v="1"/>
    <n v="0"/>
    <x v="3"/>
    <n v="95.2"/>
    <x v="1"/>
    <x v="0"/>
    <s v="13"/>
    <n v="74"/>
    <s v="NA"/>
    <n v="1408.08"/>
    <s v="Low level Order"/>
    <m/>
    <m/>
  </r>
  <r>
    <n v="1091"/>
    <n v="2026"/>
    <x v="2"/>
    <x v="3"/>
    <d v="2023-04-01T00:00:00"/>
    <n v="1468.38"/>
    <n v="7"/>
    <n v="25"/>
    <x v="1"/>
    <n v="90.19"/>
    <x v="3"/>
    <x v="1"/>
    <s v="01"/>
    <n v="75"/>
    <s v="NA"/>
    <n v="196.88428571428571"/>
    <s v="Low level Order"/>
    <m/>
    <m/>
  </r>
  <r>
    <n v="1029"/>
    <n v="2025"/>
    <x v="4"/>
    <x v="0"/>
    <d v="2023-01-29T00:00:00"/>
    <n v="4866.3999999999996"/>
    <n v="5"/>
    <n v="0"/>
    <x v="3"/>
    <n v="99.68"/>
    <x v="2"/>
    <x v="0"/>
    <s v="29"/>
    <n v="2"/>
    <s v="Top 10"/>
    <n v="953.34399999999982"/>
    <s v="High Level Order"/>
    <m/>
    <m/>
  </r>
  <r>
    <n v="1099"/>
    <n v="2025"/>
    <x v="1"/>
    <x v="3"/>
    <d v="2023-04-09T00:00:00"/>
    <n v="3861.47"/>
    <n v="5"/>
    <n v="5"/>
    <x v="1"/>
    <n v="21.82"/>
    <x v="3"/>
    <x v="1"/>
    <s v="09"/>
    <n v="27"/>
    <s v="NA"/>
    <n v="767.93"/>
    <s v="Moderate Level Order"/>
    <m/>
    <m/>
  </r>
  <r>
    <n v="1092"/>
    <n v="2025"/>
    <x v="4"/>
    <x v="3"/>
    <d v="2023-04-02T00:00:00"/>
    <n v="2974.62"/>
    <n v="4"/>
    <n v="15"/>
    <x v="0"/>
    <n v="50.03"/>
    <x v="3"/>
    <x v="1"/>
    <s v="02"/>
    <n v="47"/>
    <s v="NA"/>
    <n v="731.14749999999992"/>
    <s v="Moderate Level Order"/>
    <m/>
    <m/>
  </r>
  <r>
    <n v="1046"/>
    <n v="2025"/>
    <x v="0"/>
    <x v="2"/>
    <d v="2023-02-15T00:00:00"/>
    <n v="1882.29"/>
    <n v="1"/>
    <n v="15"/>
    <x v="1"/>
    <n v="78.37"/>
    <x v="0"/>
    <x v="1"/>
    <s v="15"/>
    <n v="66"/>
    <s v="NA"/>
    <n v="1803.92"/>
    <s v="Low level Order"/>
    <m/>
    <m/>
  </r>
  <r>
    <n v="1015"/>
    <n v="2024"/>
    <x v="3"/>
    <x v="2"/>
    <d v="2023-01-15T00:00:00"/>
    <n v="3277.21"/>
    <n v="19"/>
    <n v="25"/>
    <x v="2"/>
    <n v="98.79"/>
    <x v="2"/>
    <x v="1"/>
    <s v="15"/>
    <n v="39"/>
    <s v="NA"/>
    <n v="167.28526315789475"/>
    <s v="Moderate Level Order"/>
    <m/>
    <m/>
  </r>
  <r>
    <n v="1090"/>
    <n v="2024"/>
    <x v="1"/>
    <x v="2"/>
    <d v="2023-03-31T00:00:00"/>
    <n v="2736.09"/>
    <n v="9"/>
    <n v="15"/>
    <x v="1"/>
    <n v="37.840000000000003"/>
    <x v="1"/>
    <x v="1"/>
    <s v="31"/>
    <n v="54"/>
    <s v="NA"/>
    <n v="299.80555555555554"/>
    <s v="Moderate Level Order"/>
    <m/>
    <m/>
  </r>
  <r>
    <n v="1019"/>
    <n v="2024"/>
    <x v="4"/>
    <x v="3"/>
    <d v="2023-01-19T00:00:00"/>
    <n v="1660.73"/>
    <n v="1"/>
    <n v="15"/>
    <x v="2"/>
    <n v="97.14"/>
    <x v="2"/>
    <x v="1"/>
    <s v="19"/>
    <n v="71"/>
    <s v="NA"/>
    <n v="1563.59"/>
    <s v="Low level Order"/>
    <m/>
    <m/>
  </r>
  <r>
    <n v="1012"/>
    <n v="2024"/>
    <x v="1"/>
    <x v="0"/>
    <d v="2023-01-12T00:00:00"/>
    <n v="846"/>
    <n v="10"/>
    <n v="0"/>
    <x v="1"/>
    <n v="7.5"/>
    <x v="2"/>
    <x v="0"/>
    <s v="12"/>
    <n v="86"/>
    <s v="NA"/>
    <n v="83.85"/>
    <s v="Low level Order"/>
    <m/>
    <m/>
  </r>
  <r>
    <n v="1083"/>
    <n v="2023"/>
    <x v="4"/>
    <x v="0"/>
    <d v="2023-03-24T00:00:00"/>
    <n v="4455.53"/>
    <n v="18"/>
    <n v="0"/>
    <x v="3"/>
    <n v="12.21"/>
    <x v="1"/>
    <x v="0"/>
    <s v="24"/>
    <n v="13"/>
    <s v="NA"/>
    <n v="246.85111111111109"/>
    <s v="High Level Order"/>
    <m/>
    <m/>
  </r>
  <r>
    <n v="1009"/>
    <n v="2023"/>
    <x v="4"/>
    <x v="0"/>
    <d v="2023-01-09T00:00:00"/>
    <n v="552.28"/>
    <n v="16"/>
    <n v="15"/>
    <x v="3"/>
    <n v="93.61"/>
    <x v="2"/>
    <x v="1"/>
    <s v="09"/>
    <n v="89"/>
    <s v="NA"/>
    <n v="28.666874999999997"/>
    <s v="Low level Order"/>
    <m/>
    <m/>
  </r>
  <r>
    <n v="1017"/>
    <n v="2022"/>
    <x v="3"/>
    <x v="2"/>
    <d v="2023-01-17T00:00:00"/>
    <n v="3575.29"/>
    <n v="9"/>
    <n v="0"/>
    <x v="2"/>
    <n v="61.44"/>
    <x v="2"/>
    <x v="0"/>
    <s v="17"/>
    <n v="31"/>
    <s v="NA"/>
    <n v="390.42777777777775"/>
    <s v="Moderate Level Order"/>
    <m/>
    <m/>
  </r>
  <r>
    <n v="1027"/>
    <n v="2022"/>
    <x v="0"/>
    <x v="2"/>
    <d v="2023-01-27T00:00:00"/>
    <n v="1362.75"/>
    <n v="16"/>
    <n v="15"/>
    <x v="1"/>
    <n v="82.23"/>
    <x v="2"/>
    <x v="1"/>
    <s v="27"/>
    <n v="77"/>
    <s v="NA"/>
    <n v="80.032499999999999"/>
    <s v="Low level Order"/>
    <m/>
    <m/>
  </r>
  <r>
    <n v="1006"/>
    <n v="2021"/>
    <x v="4"/>
    <x v="1"/>
    <d v="2023-01-06T00:00:00"/>
    <n v="4497.84"/>
    <n v="15"/>
    <n v="0"/>
    <x v="3"/>
    <n v="73.94"/>
    <x v="2"/>
    <x v="0"/>
    <s v="06"/>
    <n v="11"/>
    <s v="NA"/>
    <n v="294.92666666666668"/>
    <s v="High Level Order"/>
    <m/>
    <m/>
  </r>
  <r>
    <n v="1041"/>
    <n v="2021"/>
    <x v="0"/>
    <x v="1"/>
    <d v="2023-02-10T00:00:00"/>
    <n v="3245.09"/>
    <n v="12"/>
    <n v="15"/>
    <x v="3"/>
    <n v="63.72"/>
    <x v="0"/>
    <x v="1"/>
    <s v="10"/>
    <n v="42"/>
    <s v="NA"/>
    <n v="265.11416666666668"/>
    <s v="Moderate Level Order"/>
    <m/>
    <m/>
  </r>
  <r>
    <n v="1024"/>
    <n v="2021"/>
    <x v="2"/>
    <x v="0"/>
    <d v="2023-01-24T00:00:00"/>
    <n v="2863.13"/>
    <n v="8"/>
    <n v="10"/>
    <x v="1"/>
    <n v="30.97"/>
    <x v="2"/>
    <x v="1"/>
    <s v="24"/>
    <n v="51"/>
    <s v="NA"/>
    <n v="354.02000000000004"/>
    <s v="Moderate Level Order"/>
    <m/>
    <m/>
  </r>
  <r>
    <n v="1085"/>
    <n v="2021"/>
    <x v="4"/>
    <x v="2"/>
    <d v="2023-03-26T00:00:00"/>
    <n v="1909.14"/>
    <n v="17"/>
    <n v="15"/>
    <x v="3"/>
    <n v="17.16"/>
    <x v="1"/>
    <x v="1"/>
    <s v="26"/>
    <n v="65"/>
    <s v="NA"/>
    <n v="111.29294117647059"/>
    <s v="Low level Order"/>
    <m/>
    <m/>
  </r>
  <r>
    <n v="1052"/>
    <n v="2020"/>
    <x v="1"/>
    <x v="2"/>
    <d v="2023-02-21T00:00:00"/>
    <n v="4272.3999999999996"/>
    <n v="10"/>
    <n v="5"/>
    <x v="0"/>
    <n v="43.33"/>
    <x v="0"/>
    <x v="1"/>
    <s v="21"/>
    <n v="17"/>
    <s v="NA"/>
    <n v="422.90699999999998"/>
    <s v="High Level Order"/>
    <m/>
    <m/>
  </r>
  <r>
    <n v="1008"/>
    <n v="2019"/>
    <x v="2"/>
    <x v="0"/>
    <d v="2023-01-08T00:00:00"/>
    <n v="95.53"/>
    <n v="8"/>
    <n v="20"/>
    <x v="3"/>
    <n v="44.73"/>
    <x v="2"/>
    <x v="1"/>
    <s v="08"/>
    <n v="99"/>
    <s v="NA"/>
    <n v="6.3500000000000005"/>
    <s v="Low level Order"/>
    <m/>
    <m/>
  </r>
  <r>
    <n v="1044"/>
    <n v="2018"/>
    <x v="0"/>
    <x v="2"/>
    <d v="2023-02-13T00:00:00"/>
    <n v="4771.95"/>
    <n v="7"/>
    <n v="10"/>
    <x v="1"/>
    <n v="68.8"/>
    <x v="0"/>
    <x v="1"/>
    <s v="13"/>
    <n v="5"/>
    <s v="Top 10"/>
    <n v="671.87857142857138"/>
    <s v="High Level Order"/>
    <m/>
    <m/>
  </r>
  <r>
    <n v="1071"/>
    <n v="2018"/>
    <x v="3"/>
    <x v="0"/>
    <d v="2023-03-12T00:00:00"/>
    <n v="1829.48"/>
    <n v="3"/>
    <n v="5"/>
    <x v="1"/>
    <n v="86.92"/>
    <x v="1"/>
    <x v="1"/>
    <s v="12"/>
    <n v="69"/>
    <s v="NA"/>
    <n v="580.85333333333335"/>
    <s v="Low level Order"/>
    <m/>
    <m/>
  </r>
  <r>
    <n v="1088"/>
    <n v="2018"/>
    <x v="3"/>
    <x v="1"/>
    <d v="2023-03-29T00:00:00"/>
    <n v="227.91"/>
    <n v="2"/>
    <n v="20"/>
    <x v="2"/>
    <n v="65.88"/>
    <x v="1"/>
    <x v="1"/>
    <s v="29"/>
    <n v="95"/>
    <s v="NA"/>
    <n v="81.015000000000001"/>
    <s v="Low level Order"/>
    <m/>
    <m/>
  </r>
  <r>
    <n v="1061"/>
    <n v="2017"/>
    <x v="3"/>
    <x v="0"/>
    <d v="2023-03-02T00:00:00"/>
    <n v="2871.8"/>
    <n v="17"/>
    <n v="15"/>
    <x v="3"/>
    <n v="38.31"/>
    <x v="1"/>
    <x v="1"/>
    <s v="02"/>
    <n v="50"/>
    <s v="NA"/>
    <n v="166.67588235294119"/>
    <s v="Moderate Level Order"/>
    <m/>
    <m/>
  </r>
  <r>
    <n v="1034"/>
    <n v="2016"/>
    <x v="1"/>
    <x v="2"/>
    <d v="2023-02-03T00:00:00"/>
    <n v="2538.0500000000002"/>
    <n v="5"/>
    <n v="25"/>
    <x v="2"/>
    <n v="28.5"/>
    <x v="0"/>
    <x v="1"/>
    <s v="03"/>
    <n v="58"/>
    <s v="NA"/>
    <n v="501.91"/>
    <s v="Moderate Level Order"/>
    <m/>
    <m/>
  </r>
  <r>
    <n v="1086"/>
    <n v="2016"/>
    <x v="4"/>
    <x v="0"/>
    <d v="2023-03-27T00:00:00"/>
    <n v="515.21"/>
    <n v="8"/>
    <n v="0"/>
    <x v="1"/>
    <n v="19.43"/>
    <x v="1"/>
    <x v="0"/>
    <s v="27"/>
    <n v="91"/>
    <s v="NA"/>
    <n v="61.972500000000004"/>
    <s v="Low level Order"/>
    <m/>
    <m/>
  </r>
  <r>
    <n v="1080"/>
    <n v="2015"/>
    <x v="1"/>
    <x v="2"/>
    <d v="2023-03-21T00:00:00"/>
    <n v="3267.32"/>
    <n v="14"/>
    <n v="25"/>
    <x v="1"/>
    <n v="36.229999999999997"/>
    <x v="1"/>
    <x v="1"/>
    <s v="21"/>
    <n v="40"/>
    <s v="NA"/>
    <n v="230.79214285714286"/>
    <s v="Moderate Level Order"/>
    <m/>
    <m/>
  </r>
  <r>
    <n v="1003"/>
    <n v="2015"/>
    <x v="3"/>
    <x v="1"/>
    <d v="2023-01-03T00:00:00"/>
    <n v="3228.06"/>
    <n v="4"/>
    <n v="10"/>
    <x v="0"/>
    <n v="91.54"/>
    <x v="2"/>
    <x v="1"/>
    <s v="03"/>
    <n v="43"/>
    <s v="NA"/>
    <n v="784.13"/>
    <s v="Moderate Level Order"/>
    <m/>
    <m/>
  </r>
  <r>
    <n v="1035"/>
    <n v="2015"/>
    <x v="1"/>
    <x v="1"/>
    <d v="2023-02-04T00:00:00"/>
    <n v="2905.67"/>
    <n v="14"/>
    <n v="15"/>
    <x v="1"/>
    <n v="47.8"/>
    <x v="0"/>
    <x v="1"/>
    <s v="04"/>
    <n v="49"/>
    <s v="NA"/>
    <n v="204.13357142857143"/>
    <s v="Moderate Level Order"/>
    <m/>
    <m/>
  </r>
  <r>
    <n v="1096"/>
    <n v="2015"/>
    <x v="2"/>
    <x v="3"/>
    <d v="2023-04-06T00:00:00"/>
    <n v="1832.94"/>
    <n v="4"/>
    <n v="25"/>
    <x v="2"/>
    <n v="8.8800000000000008"/>
    <x v="3"/>
    <x v="1"/>
    <s v="06"/>
    <n v="68"/>
    <s v="NA"/>
    <n v="456.01499999999999"/>
    <s v="Low level Order"/>
    <m/>
    <m/>
  </r>
  <r>
    <n v="1082"/>
    <n v="2014"/>
    <x v="2"/>
    <x v="1"/>
    <d v="2023-03-23T00:00:00"/>
    <n v="3989.17"/>
    <n v="19"/>
    <n v="20"/>
    <x v="1"/>
    <n v="27.81"/>
    <x v="1"/>
    <x v="1"/>
    <s v="23"/>
    <n v="24"/>
    <s v="NA"/>
    <n v="208.49263157894737"/>
    <s v="Moderate Level Order"/>
    <m/>
    <m/>
  </r>
  <r>
    <n v="1060"/>
    <n v="2014"/>
    <x v="3"/>
    <x v="3"/>
    <d v="2023-03-01T00:00:00"/>
    <n v="3495.35"/>
    <n v="2"/>
    <n v="5"/>
    <x v="3"/>
    <n v="6.38"/>
    <x v="1"/>
    <x v="1"/>
    <s v="01"/>
    <n v="35"/>
    <s v="NA"/>
    <n v="1744.4849999999999"/>
    <s v="Moderate Level Order"/>
    <m/>
    <m/>
  </r>
  <r>
    <n v="1077"/>
    <n v="2014"/>
    <x v="0"/>
    <x v="0"/>
    <d v="2023-03-18T00:00:00"/>
    <n v="2581.14"/>
    <n v="12"/>
    <n v="20"/>
    <x v="1"/>
    <n v="48.62"/>
    <x v="1"/>
    <x v="1"/>
    <s v="18"/>
    <n v="57"/>
    <s v="NA"/>
    <n v="211.04333333333332"/>
    <s v="Moderate Level Order"/>
    <m/>
    <m/>
  </r>
  <r>
    <n v="1047"/>
    <n v="2014"/>
    <x v="3"/>
    <x v="3"/>
    <d v="2023-02-16T00:00:00"/>
    <n v="126.51"/>
    <n v="5"/>
    <n v="20"/>
    <x v="0"/>
    <n v="54.42"/>
    <x v="0"/>
    <x v="1"/>
    <s v="16"/>
    <n v="98"/>
    <s v="NA"/>
    <n v="14.418000000000001"/>
    <s v="Low level Order"/>
    <m/>
    <m/>
  </r>
  <r>
    <n v="1026"/>
    <n v="2012"/>
    <x v="2"/>
    <x v="1"/>
    <d v="2023-01-26T00:00:00"/>
    <n v="1870.19"/>
    <n v="1"/>
    <n v="15"/>
    <x v="2"/>
    <n v="87.15"/>
    <x v="2"/>
    <x v="1"/>
    <s v="26"/>
    <n v="67"/>
    <s v="NA"/>
    <n v="1783.04"/>
    <s v="Low level Order"/>
    <m/>
    <m/>
  </r>
  <r>
    <n v="1010"/>
    <n v="2011"/>
    <x v="2"/>
    <x v="1"/>
    <d v="2023-01-10T00:00:00"/>
    <n v="3334.33"/>
    <n v="13"/>
    <n v="0"/>
    <x v="1"/>
    <n v="87.28"/>
    <x v="2"/>
    <x v="0"/>
    <s v="10"/>
    <n v="37"/>
    <s v="NA"/>
    <n v="249.7730769230769"/>
    <s v="Moderate Level Order"/>
    <m/>
    <m/>
  </r>
  <r>
    <n v="1011"/>
    <n v="2011"/>
    <x v="0"/>
    <x v="2"/>
    <d v="2023-01-11T00:00:00"/>
    <n v="75.05"/>
    <n v="18"/>
    <n v="20"/>
    <x v="1"/>
    <n v="9.3000000000000007"/>
    <x v="2"/>
    <x v="1"/>
    <s v="11"/>
    <n v="100"/>
    <s v="NA"/>
    <n v="3.6527777777777777"/>
    <s v="Low level Order"/>
    <m/>
    <m/>
  </r>
  <r>
    <n v="1075"/>
    <n v="2010"/>
    <x v="2"/>
    <x v="2"/>
    <d v="2023-03-16T00:00:00"/>
    <n v="4342.01"/>
    <n v="10"/>
    <n v="5"/>
    <x v="1"/>
    <n v="51.75"/>
    <x v="1"/>
    <x v="1"/>
    <s v="16"/>
    <n v="16"/>
    <s v="NA"/>
    <n v="429.02600000000001"/>
    <s v="High Level Order"/>
    <m/>
    <m/>
  </r>
  <r>
    <n v="1049"/>
    <n v="2009"/>
    <x v="2"/>
    <x v="3"/>
    <d v="2023-02-18T00:00:00"/>
    <n v="2169.5100000000002"/>
    <n v="5"/>
    <n v="20"/>
    <x v="1"/>
    <n v="57.43"/>
    <x v="0"/>
    <x v="1"/>
    <s v="18"/>
    <n v="62"/>
    <s v="NA"/>
    <n v="422.41600000000005"/>
    <s v="Moderate Level Order"/>
    <m/>
    <m/>
  </r>
  <r>
    <n v="1042"/>
    <n v="2009"/>
    <x v="3"/>
    <x v="3"/>
    <d v="2023-02-11T00:00:00"/>
    <n v="926.7"/>
    <n v="16"/>
    <n v="0"/>
    <x v="2"/>
    <n v="39.03"/>
    <x v="0"/>
    <x v="0"/>
    <s v="11"/>
    <n v="83"/>
    <s v="NA"/>
    <n v="55.479375000000005"/>
    <s v="Low level Order"/>
    <m/>
    <m/>
  </r>
  <r>
    <n v="1081"/>
    <n v="2008"/>
    <x v="3"/>
    <x v="2"/>
    <d v="2023-03-22T00:00:00"/>
    <n v="3524.74"/>
    <n v="2"/>
    <n v="10"/>
    <x v="3"/>
    <n v="65.17"/>
    <x v="1"/>
    <x v="1"/>
    <s v="22"/>
    <n v="33"/>
    <s v="NA"/>
    <n v="1729.7849999999999"/>
    <s v="Moderate Level Order"/>
    <m/>
    <m/>
  </r>
  <r>
    <n v="1057"/>
    <n v="2008"/>
    <x v="3"/>
    <x v="1"/>
    <d v="2023-02-26T00:00:00"/>
    <n v="888.99"/>
    <n v="4"/>
    <n v="20"/>
    <x v="0"/>
    <n v="71.89"/>
    <x v="0"/>
    <x v="1"/>
    <s v="26"/>
    <n v="84"/>
    <s v="NA"/>
    <n v="204.27500000000001"/>
    <s v="Low level Order"/>
    <m/>
    <m/>
  </r>
  <r>
    <n v="1005"/>
    <n v="2008"/>
    <x v="2"/>
    <x v="1"/>
    <d v="2023-01-05T00:00:00"/>
    <n v="850.06"/>
    <n v="13"/>
    <n v="5"/>
    <x v="2"/>
    <n v="95.23"/>
    <x v="2"/>
    <x v="1"/>
    <s v="05"/>
    <n v="85"/>
    <s v="NA"/>
    <n v="58.06384615384615"/>
    <s v="Low level Order"/>
    <m/>
    <m/>
  </r>
  <r>
    <n v="1055"/>
    <n v="2007"/>
    <x v="4"/>
    <x v="2"/>
    <d v="2023-02-24T00:00:00"/>
    <n v="4263.13"/>
    <n v="5"/>
    <n v="20"/>
    <x v="3"/>
    <n v="76.739999999999995"/>
    <x v="0"/>
    <x v="1"/>
    <s v="24"/>
    <n v="18"/>
    <s v="NA"/>
    <n v="837.27800000000002"/>
    <s v="High Level Order"/>
    <m/>
    <m/>
  </r>
  <r>
    <n v="1100"/>
    <n v="2007"/>
    <x v="3"/>
    <x v="2"/>
    <d v="2023-04-10T00:00:00"/>
    <n v="1118.31"/>
    <n v="9"/>
    <n v="10"/>
    <x v="2"/>
    <n v="13.43"/>
    <x v="3"/>
    <x v="1"/>
    <s v="10"/>
    <n v="81"/>
    <s v="NA"/>
    <n v="122.76444444444444"/>
    <s v="Low level Order"/>
    <m/>
    <m/>
  </r>
  <r>
    <n v="1040"/>
    <n v="2007"/>
    <x v="3"/>
    <x v="2"/>
    <d v="2023-02-09T00:00:00"/>
    <n v="170.36"/>
    <n v="5"/>
    <n v="10"/>
    <x v="1"/>
    <n v="68.81"/>
    <x v="0"/>
    <x v="1"/>
    <s v="09"/>
    <n v="97"/>
    <s v="NA"/>
    <n v="20.310000000000002"/>
    <s v="Low level Order"/>
    <m/>
    <m/>
  </r>
  <r>
    <n v="1067"/>
    <n v="2006"/>
    <x v="4"/>
    <x v="1"/>
    <d v="2023-03-08T00:00:00"/>
    <n v="4393"/>
    <n v="19"/>
    <n v="20"/>
    <x v="1"/>
    <n v="53.83"/>
    <x v="1"/>
    <x v="1"/>
    <s v="08"/>
    <n v="15"/>
    <s v="NA"/>
    <n v="228.37736842105264"/>
    <s v="High Level Order"/>
    <m/>
    <m/>
  </r>
  <r>
    <n v="1045"/>
    <n v="2004"/>
    <x v="2"/>
    <x v="3"/>
    <d v="2023-02-14T00:00:00"/>
    <n v="4578.58"/>
    <n v="4"/>
    <n v="20"/>
    <x v="2"/>
    <n v="54.43"/>
    <x v="0"/>
    <x v="1"/>
    <s v="14"/>
    <n v="9"/>
    <s v="Top 10"/>
    <n v="1131.0374999999999"/>
    <s v="High Level Order"/>
    <m/>
    <m/>
  </r>
  <r>
    <n v="1069"/>
    <n v="2004"/>
    <x v="2"/>
    <x v="3"/>
    <d v="2023-03-10T00:00:00"/>
    <n v="3500.23"/>
    <n v="5"/>
    <n v="25"/>
    <x v="1"/>
    <n v="42.67"/>
    <x v="1"/>
    <x v="1"/>
    <s v="10"/>
    <n v="34"/>
    <s v="NA"/>
    <n v="691.51199999999994"/>
    <s v="Moderate Level Order"/>
    <m/>
    <m/>
  </r>
  <r>
    <n v="1065"/>
    <n v="2004"/>
    <x v="4"/>
    <x v="2"/>
    <d v="2023-03-06T00:00:00"/>
    <n v="743.42"/>
    <n v="1"/>
    <n v="15"/>
    <x v="2"/>
    <n v="90.9"/>
    <x v="1"/>
    <x v="1"/>
    <s v="06"/>
    <n v="87"/>
    <s v="NA"/>
    <n v="652.52"/>
    <s v="Low level Order"/>
    <m/>
    <m/>
  </r>
  <r>
    <n v="1038"/>
    <n v="2003"/>
    <x v="2"/>
    <x v="3"/>
    <d v="2023-02-07T00:00:00"/>
    <n v="3626.14"/>
    <n v="17"/>
    <n v="20"/>
    <x v="0"/>
    <n v="62.59"/>
    <x v="0"/>
    <x v="1"/>
    <s v="07"/>
    <n v="30"/>
    <s v="NA"/>
    <n v="209.62058823529409"/>
    <s v="Moderate Level Order"/>
    <m/>
    <m/>
  </r>
  <r>
    <n v="1016"/>
    <n v="2003"/>
    <x v="4"/>
    <x v="3"/>
    <d v="2023-01-16T00:00:00"/>
    <n v="1160.1300000000001"/>
    <n v="5"/>
    <n v="0"/>
    <x v="0"/>
    <n v="19.29"/>
    <x v="2"/>
    <x v="0"/>
    <s v="16"/>
    <n v="80"/>
    <s v="NA"/>
    <n v="228.16800000000003"/>
    <s v="Low level Order"/>
    <m/>
    <m/>
  </r>
  <r>
    <n v="1051"/>
    <n v="2002"/>
    <x v="3"/>
    <x v="3"/>
    <d v="2023-02-20T00:00:00"/>
    <n v="4819.92"/>
    <n v="2"/>
    <n v="5"/>
    <x v="3"/>
    <n v="88.28"/>
    <x v="0"/>
    <x v="1"/>
    <s v="20"/>
    <n v="4"/>
    <s v="Top 10"/>
    <n v="2365.8200000000002"/>
    <s v="High Level Order"/>
    <m/>
    <m/>
  </r>
  <r>
    <n v="1023"/>
    <n v="2002"/>
    <x v="2"/>
    <x v="3"/>
    <d v="2023-01-23T00:00:00"/>
    <n v="3305.18"/>
    <n v="16"/>
    <n v="10"/>
    <x v="0"/>
    <n v="44.41"/>
    <x v="2"/>
    <x v="1"/>
    <s v="23"/>
    <n v="38"/>
    <s v="NA"/>
    <n v="203.798125"/>
    <s v="Moderate Level Order"/>
    <m/>
    <m/>
  </r>
  <r>
    <n v="1066"/>
    <n v="2002"/>
    <x v="4"/>
    <x v="1"/>
    <d v="2023-03-07T00:00:00"/>
    <n v="2615.73"/>
    <n v="1"/>
    <n v="0"/>
    <x v="0"/>
    <n v="38.08"/>
    <x v="1"/>
    <x v="0"/>
    <s v="07"/>
    <n v="56"/>
    <s v="NA"/>
    <n v="2577.65"/>
    <s v="Moderate Level Order"/>
    <m/>
    <m/>
  </r>
  <r>
    <n v="1018"/>
    <n v="2002"/>
    <x v="1"/>
    <x v="3"/>
    <d v="2023-01-18T00:00:00"/>
    <n v="1224.3800000000001"/>
    <n v="12"/>
    <n v="25"/>
    <x v="0"/>
    <n v="41.18"/>
    <x v="2"/>
    <x v="1"/>
    <s v="18"/>
    <n v="79"/>
    <s v="NA"/>
    <n v="98.600000000000009"/>
    <s v="Low level Order"/>
    <m/>
    <m/>
  </r>
  <r>
    <n v="1098"/>
    <n v="2001"/>
    <x v="1"/>
    <x v="2"/>
    <d v="2023-04-08T00:00:00"/>
    <n v="2635.1"/>
    <n v="10"/>
    <n v="5"/>
    <x v="2"/>
    <n v="31.47"/>
    <x v="3"/>
    <x v="1"/>
    <s v="08"/>
    <n v="55"/>
    <s v="NA"/>
    <n v="260.363"/>
    <s v="Moderate Level Order"/>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A9749-89B9-4839-B997-632566DEF8F1}" name="PivotTable13"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K20:AL26" firstHeaderRow="1" firstDataRow="1" firstDataCol="1"/>
  <pivotFields count="19">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pivotField numFmtId="166" showAll="0"/>
    <pivotField showAll="0"/>
    <pivotField showAll="0"/>
    <pivotField showAll="0">
      <items count="5">
        <item x="1"/>
        <item x="2"/>
        <item x="3"/>
        <item x="0"/>
        <item t="default"/>
      </items>
    </pivotField>
    <pivotField dataField="1" numFmtId="166" showAll="0"/>
    <pivotField showAll="0">
      <items count="5">
        <item x="2"/>
        <item x="0"/>
        <item x="1"/>
        <item x="3"/>
        <item t="default"/>
      </items>
    </pivotField>
    <pivotField showAll="0">
      <items count="5">
        <item x="1"/>
        <item m="1" x="2"/>
        <item x="0"/>
        <item m="1" x="3"/>
        <item t="default"/>
      </items>
    </pivotField>
    <pivotField showAll="0"/>
    <pivotField showAll="0"/>
    <pivotField showAll="0"/>
    <pivotField numFmtId="44" showAll="0"/>
    <pivotField showAll="0"/>
    <pivotField showAll="0"/>
    <pivotField showAll="0"/>
  </pivotFields>
  <rowFields count="1">
    <field x="2"/>
  </rowFields>
  <rowItems count="6">
    <i>
      <x/>
    </i>
    <i>
      <x v="1"/>
    </i>
    <i>
      <x v="2"/>
    </i>
    <i>
      <x v="3"/>
    </i>
    <i>
      <x v="4"/>
    </i>
    <i t="grand">
      <x/>
    </i>
  </rowItems>
  <colItems count="1">
    <i/>
  </colItems>
  <dataFields count="1">
    <dataField name="Average of Shipping Cost" fld="9" subtotal="average" baseField="2" baseItem="0"/>
  </dataFields>
  <formats count="1">
    <format dxfId="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47F5AB-BA9D-4A0D-868E-2E6A64935E63}" name="PivotTable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Category">
  <location ref="I3:J9" firstHeaderRow="1" firstDataRow="1" firstDataCol="1"/>
  <pivotFields count="12">
    <pivotField showAll="0"/>
    <pivotField showAll="0"/>
    <pivotField axis="axisRow" showAll="0" sortType="descending">
      <items count="6">
        <item x="2"/>
        <item x="4"/>
        <item x="3"/>
        <item x="1"/>
        <item x="0"/>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pivotField showAll="0"/>
    <pivotField showAll="0"/>
  </pivotFields>
  <rowFields count="1">
    <field x="2"/>
  </rowFields>
  <rowItems count="6">
    <i>
      <x v="1"/>
    </i>
    <i>
      <x/>
    </i>
    <i>
      <x v="3"/>
    </i>
    <i>
      <x v="2"/>
    </i>
    <i>
      <x v="4"/>
    </i>
    <i t="grand">
      <x/>
    </i>
  </rowItems>
  <colItems count="1">
    <i/>
  </colItems>
  <dataFields count="1">
    <dataField name="Sum of Quantity" fld="6" baseField="0" baseItem="0"/>
  </dataFields>
  <formats count="3">
    <format dxfId="4">
      <pivotArea outline="0" collapsedLevelsAreSubtotals="1" fieldPosition="0"/>
    </format>
    <format dxfId="3">
      <pivotArea grandRow="1" outline="0" collapsedLevelsAreSubtotals="1" fieldPosition="0"/>
    </format>
    <format dxfId="2">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63DB86-BEBF-4FB4-8659-5FE09B1EAF0C}" name="PivotTable33"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13:AI16" firstHeaderRow="1" firstDataRow="1" firstDataCol="1"/>
  <pivotFields count="19">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count of orders" fld="0" subtotal="count" baseField="11" baseItem="2"/>
  </dataFields>
  <formats count="2">
    <format dxfId="6">
      <pivotArea collapsedLevelsAreSubtotals="1" fieldPosition="0">
        <references count="1">
          <reference field="11" count="1">
            <x v="2"/>
          </reference>
        </references>
      </pivotArea>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6F60EC-97DF-4697-9DA7-6935CB4CEA81}" name="PivotTable18"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rowHeaderCaption="Payment Method">
  <location ref="H20:I25"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axis="axisRow"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5">
    <i>
      <x/>
    </i>
    <i>
      <x v="1"/>
    </i>
    <i>
      <x v="2"/>
    </i>
    <i>
      <x v="3"/>
    </i>
    <i t="grand">
      <x/>
    </i>
  </rowItems>
  <colItems count="1">
    <i/>
  </colItems>
  <dataFields count="1">
    <dataField name="Sum of Sales Amount" fld="5" baseField="0" baseItem="0"/>
  </dataFields>
  <formats count="13">
    <format dxfId="19">
      <pivotArea outline="0" collapsedLevelsAreSubtotals="1" fieldPosition="0"/>
    </format>
    <format dxfId="18">
      <pivotArea type="all" dataOnly="0" outline="0" fieldPosition="0"/>
    </format>
    <format dxfId="17">
      <pivotArea outline="0" collapsedLevelsAreSubtotals="1" fieldPosition="0"/>
    </format>
    <format dxfId="16">
      <pivotArea field="8" type="button" dataOnly="0" labelOnly="1" outline="0" axis="axisRow" fieldPosition="0"/>
    </format>
    <format dxfId="15">
      <pivotArea dataOnly="0" labelOnly="1" fieldPosition="0">
        <references count="1">
          <reference field="8" count="0"/>
        </references>
      </pivotArea>
    </format>
    <format dxfId="14">
      <pivotArea dataOnly="0" labelOnly="1" grandRow="1" outline="0"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8" type="button" dataOnly="0" labelOnly="1" outline="0" axis="axisRow" fieldPosition="0"/>
    </format>
    <format dxfId="9">
      <pivotArea dataOnly="0" labelOnly="1" fieldPosition="0">
        <references count="1">
          <reference field="8" count="0"/>
        </references>
      </pivotArea>
    </format>
    <format dxfId="8">
      <pivotArea dataOnly="0" labelOnly="1" grandRow="1" outline="0" fieldPosition="0"/>
    </format>
    <format dxfId="7">
      <pivotArea dataOnly="0" labelOnly="1" outline="0" axis="axisValues" fieldPosition="0"/>
    </format>
  </formats>
  <chartFormats count="7">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8" count="1" selected="0">
            <x v="0"/>
          </reference>
        </references>
      </pivotArea>
    </chartFormat>
    <chartFormat chart="30" format="8">
      <pivotArea type="data" outline="0" fieldPosition="0">
        <references count="2">
          <reference field="4294967294" count="1" selected="0">
            <x v="0"/>
          </reference>
          <reference field="8" count="1" selected="0">
            <x v="1"/>
          </reference>
        </references>
      </pivotArea>
    </chartFormat>
    <chartFormat chart="30" format="9">
      <pivotArea type="data" outline="0" fieldPosition="0">
        <references count="2">
          <reference field="4294967294" count="1" selected="0">
            <x v="0"/>
          </reference>
          <reference field="8" count="1" selected="0">
            <x v="2"/>
          </reference>
        </references>
      </pivotArea>
    </chartFormat>
    <chartFormat chart="30"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A87290-2A0A-4D34-86C0-46342C4CF811}" name="PivotTable3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C4:AD8" firstHeaderRow="1" firstDataRow="1" firstDataCol="1"/>
  <pivotFields count="18">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Sum of Sales Amount" fld="5" baseField="0" baseItem="0" numFmtId="166"/>
  </dataFields>
  <formats count="2">
    <format dxfId="21">
      <pivotArea collapsedLevelsAreSubtotals="1" fieldPosition="0">
        <references count="1">
          <reference field="16" count="1">
            <x v="0"/>
          </reference>
        </references>
      </pivotArea>
    </format>
    <format dxfId="20">
      <pivotArea outline="0" collapsedLevelsAreSubtotals="1" fieldPosition="0"/>
    </format>
  </formats>
  <chartFormats count="2">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C25135-292D-408E-8472-7BFEAF729964}" name="PivotTable9"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0" rowHeaderCaption="Payment Method">
  <location ref="A22:B28" firstHeaderRow="1" firstDataRow="1" firstDataCol="1"/>
  <pivotFields count="15">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dataField="1"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Average of Shipping Cost" fld="9" subtotal="average" baseField="10" baseItem="0"/>
  </dataFields>
  <formats count="11">
    <format dxfId="32">
      <pivotArea outline="0" collapsedLevelsAreSubtotals="1" fieldPosition="0"/>
    </format>
    <format dxfId="31">
      <pivotArea type="all" dataOnly="0" outline="0" fieldPosition="0"/>
    </format>
    <format dxfId="30">
      <pivotArea outline="0" collapsedLevelsAreSubtotals="1" fieldPosition="0"/>
    </format>
    <format dxfId="29">
      <pivotArea field="8" type="button" dataOnly="0" labelOnly="1" outline="0"/>
    </format>
    <format dxfId="28">
      <pivotArea dataOnly="0" labelOnly="1" grandRow="1" outline="0"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8" type="button" dataOnly="0" labelOnly="1" outline="0"/>
    </format>
    <format dxfId="23">
      <pivotArea dataOnly="0" labelOnly="1" grandRow="1" outline="0" fieldPosition="0"/>
    </format>
    <format dxfId="22">
      <pivotArea dataOnly="0" labelOnly="1" outline="0" axis="axisValues" fieldPosition="0"/>
    </format>
  </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E0B20C-675C-484F-B652-AEDA16EDFE20}"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rowHeaderCaption="Region">
  <location ref="A3:B8" firstHeaderRow="1" firstDataRow="1" firstDataCol="1"/>
  <pivotFields count="12">
    <pivotField showAll="0"/>
    <pivotField showAll="0"/>
    <pivotField showAll="0"/>
    <pivotField axis="axisRow" showAll="0">
      <items count="5">
        <item x="3"/>
        <item x="1"/>
        <item x="0"/>
        <item x="2"/>
        <item t="default"/>
      </items>
    </pivotField>
    <pivotField numFmtId="164" showAll="0"/>
    <pivotField dataField="1" showAll="0"/>
    <pivotField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Sum of Sales Amount" fld="5" baseField="0"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94FFED-00CD-47EF-BDBE-BB493CF91716}"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2">
    <pivotField dataField="1" showAll="0"/>
    <pivotField showAll="0"/>
    <pivotField showAll="0"/>
    <pivotField showAll="0"/>
    <pivotField numFmtId="164" showAll="0"/>
    <pivotField showAll="0"/>
    <pivotField showAll="0"/>
    <pivotField showAll="0"/>
    <pivotField showAll="0"/>
    <pivotField showAll="0"/>
    <pivotField showAll="0"/>
    <pivotField showAll="0"/>
  </pivotFields>
  <rowItems count="1">
    <i/>
  </rowItems>
  <colItems count="1">
    <i/>
  </colItems>
  <dataFields count="1">
    <dataField name="Count of Order ID" fld="0" subtotal="count" baseField="0" baseItem="0" numFmtId="165"/>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D97455-80D1-49E1-9DC6-9918A6164E36}" name="PivotTable2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X3:Y7" firstHeaderRow="1" firstDataRow="1" firstDataCol="1"/>
  <pivotFields count="18">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Sum of Quantity" fld="6"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6" count="1" selected="0">
            <x v="0"/>
          </reference>
        </references>
      </pivotArea>
    </chartFormat>
    <chartFormat chart="3" format="7">
      <pivotArea type="data" outline="0" fieldPosition="0">
        <references count="2">
          <reference field="4294967294" count="1" selected="0">
            <x v="0"/>
          </reference>
          <reference field="16" count="1" selected="0">
            <x v="1"/>
          </reference>
        </references>
      </pivotArea>
    </chartFormat>
    <chartFormat chart="3"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6760CBB-6F5E-4063-BCD8-50F937615E15}" name="PivotTable1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S49" firstHeaderRow="1" firstDataRow="1" firstDataCol="1"/>
  <pivotFields count="18">
    <pivotField dataField="1" showAll="0"/>
    <pivotField axis="axisRow" showAll="0"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items count="5">
        <item x="3"/>
        <item x="1"/>
        <item x="0"/>
        <item x="2"/>
        <item t="default"/>
      </items>
    </pivotField>
    <pivotField numFmtId="164" showAll="0"/>
    <pivotField numFmtId="166" showAll="0"/>
    <pivotField showAll="0"/>
    <pivotField showAll="0"/>
    <pivotField showAll="0"/>
    <pivotField numFmtId="166" showAll="0"/>
    <pivotField showAll="0"/>
    <pivotField showAll="0"/>
    <pivotField showAll="0"/>
    <pivotField showAll="0"/>
    <pivotField showAll="0"/>
    <pivotField numFmtId="44" showAll="0"/>
    <pivotField showAll="0"/>
    <pivotField showAll="0"/>
  </pivotFields>
  <rowFields count="1">
    <field x="1"/>
  </rowFields>
  <rowItems count="47">
    <i>
      <x v="40"/>
    </i>
    <i>
      <x v="18"/>
    </i>
    <i>
      <x v="42"/>
    </i>
    <i>
      <x v="1"/>
    </i>
    <i>
      <x v="21"/>
    </i>
    <i>
      <x v="11"/>
    </i>
    <i>
      <x v="12"/>
    </i>
    <i>
      <x v="22"/>
    </i>
    <i>
      <x v="36"/>
    </i>
    <i>
      <x v="32"/>
    </i>
    <i>
      <x v="41"/>
    </i>
    <i>
      <x v="3"/>
    </i>
    <i>
      <x v="35"/>
    </i>
    <i>
      <x v="15"/>
    </i>
    <i>
      <x v="6"/>
    </i>
    <i>
      <x v="5"/>
    </i>
    <i>
      <x v="23"/>
    </i>
    <i>
      <x v="26"/>
    </i>
    <i>
      <x v="13"/>
    </i>
    <i>
      <x v="25"/>
    </i>
    <i>
      <x v="9"/>
    </i>
    <i>
      <x v="19"/>
    </i>
    <i>
      <x v="45"/>
    </i>
    <i>
      <x v="20"/>
    </i>
    <i>
      <x v="38"/>
    </i>
    <i>
      <x v="2"/>
    </i>
    <i>
      <x v="7"/>
    </i>
    <i>
      <x v="34"/>
    </i>
    <i>
      <x v="8"/>
    </i>
    <i>
      <x v="10"/>
    </i>
    <i>
      <x v="28"/>
    </i>
    <i>
      <x v="16"/>
    </i>
    <i>
      <x v="17"/>
    </i>
    <i>
      <x v="14"/>
    </i>
    <i>
      <x v="43"/>
    </i>
    <i>
      <x v="37"/>
    </i>
    <i>
      <x v="24"/>
    </i>
    <i>
      <x v="39"/>
    </i>
    <i>
      <x/>
    </i>
    <i>
      <x v="27"/>
    </i>
    <i>
      <x v="33"/>
    </i>
    <i>
      <x v="29"/>
    </i>
    <i>
      <x v="44"/>
    </i>
    <i>
      <x v="30"/>
    </i>
    <i>
      <x v="4"/>
    </i>
    <i>
      <x v="31"/>
    </i>
    <i t="grand">
      <x/>
    </i>
  </rowItems>
  <colItems count="1">
    <i/>
  </colItems>
  <dataFields count="1">
    <dataField name="Count of Order ID" fld="0" subtotal="count"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BF3F2D4-2C24-4F66-9E50-E827B9EEA997}" name="PivotTable10"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Date">
  <location ref="K17:K18" firstHeaderRow="1" firstDataRow="1" firstDataCol="0"/>
  <pivotFields count="15">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Count of Order ID" fld="0" subtotal="count" baseField="14" baseItem="3"/>
  </dataFields>
  <formats count="11">
    <format dxfId="45">
      <pivotArea outline="0" collapsedLevelsAreSubtotals="1" fieldPosition="0"/>
    </format>
    <format dxfId="44">
      <pivotArea type="all" dataOnly="0" outline="0" fieldPosition="0"/>
    </format>
    <format dxfId="43">
      <pivotArea outline="0" collapsedLevelsAreSubtotals="1" fieldPosition="0"/>
    </format>
    <format dxfId="42">
      <pivotArea field="8" type="button" dataOnly="0" labelOnly="1" outline="0"/>
    </format>
    <format dxfId="41">
      <pivotArea dataOnly="0" labelOnly="1" grandRow="1" outline="0" fieldPosition="0"/>
    </format>
    <format dxfId="40">
      <pivotArea dataOnly="0" labelOnly="1" outline="0" axis="axisValues" fieldPosition="0"/>
    </format>
    <format dxfId="39">
      <pivotArea type="all" dataOnly="0" outline="0" fieldPosition="0"/>
    </format>
    <format dxfId="38">
      <pivotArea outline="0" collapsedLevelsAreSubtotals="1" fieldPosition="0"/>
    </format>
    <format dxfId="37">
      <pivotArea field="8" type="button" dataOnly="0" labelOnly="1" outline="0"/>
    </format>
    <format dxfId="36">
      <pivotArea dataOnly="0" labelOnly="1" grandRow="1" outline="0" fieldPosition="0"/>
    </format>
    <format dxfId="35">
      <pivotArea dataOnly="0" labelOnly="1" outline="0" axis="axisValues" fieldPosition="0"/>
    </format>
  </formats>
  <chartFormats count="2">
    <chartFormat chart="38" format="2" series="1">
      <pivotArea type="data" outline="0" fieldPosition="0">
        <references count="1">
          <reference field="4294967294" count="1" selected="0">
            <x v="0"/>
          </reference>
        </references>
      </pivotArea>
    </chartFormat>
    <chartFormat chart="4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7E0233-D526-4664-BD4E-5418C4520FF2}" name="PivotTable2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3:V7" firstHeaderRow="1" firstDataRow="1" firstDataCol="1"/>
  <pivotFields count="18">
    <pivotField showAll="0"/>
    <pivotField showAll="0"/>
    <pivotField showAll="0"/>
    <pivotField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Count of Quantity" fld="6" subtotal="count" baseField="1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D4C20F4-BEF1-40CD-A34D-66B3DE04D727}"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4" firstHeaderRow="1" firstDataRow="1" firstDataCol="0"/>
  <pivotFields count="12">
    <pivotField showAll="0"/>
    <pivotField showAll="0"/>
    <pivotField showAll="0"/>
    <pivotField showAll="0"/>
    <pivotField numFmtId="164" showAll="0"/>
    <pivotField showAll="0"/>
    <pivotField dataField="1" showAll="0"/>
    <pivotField showAll="0"/>
    <pivotField showAll="0"/>
    <pivotField showAll="0"/>
    <pivotField showAll="0"/>
    <pivotField showAll="0"/>
  </pivotFields>
  <rowItems count="1">
    <i/>
  </rowItems>
  <colItems count="1">
    <i/>
  </colItems>
  <dataFields count="1">
    <dataField name="Sum of Quantity" fld="6" baseField="0" baseItem="0" numFmtId="165"/>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BA7BE6F-04A9-4AC0-96A8-D79FB4140336}" name="PivotTable19"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9" rowHeaderCaption="Payment Method">
  <location ref="I10:J15" firstHeaderRow="1" firstDataRow="1" firstDataCol="1"/>
  <pivotFields count="15">
    <pivotField showAll="0"/>
    <pivotField showAll="0"/>
    <pivotField showAll="0">
      <items count="6">
        <item x="2"/>
        <item x="4"/>
        <item x="3"/>
        <item x="1"/>
        <item x="0"/>
        <item t="default"/>
      </items>
    </pivotField>
    <pivotField axis="axisRow"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5">
    <i>
      <x/>
    </i>
    <i>
      <x v="1"/>
    </i>
    <i>
      <x v="2"/>
    </i>
    <i>
      <x v="3"/>
    </i>
    <i t="grand">
      <x/>
    </i>
  </rowItems>
  <colItems count="1">
    <i/>
  </colItems>
  <dataFields count="1">
    <dataField name="Sum of Sales Amount" fld="5" showDataAs="percentOfTotal" baseField="3" baseItem="2" numFmtId="10"/>
  </dataFields>
  <formats count="12">
    <format dxfId="58">
      <pivotArea outline="0" collapsedLevelsAreSubtotals="1" fieldPosition="0"/>
    </format>
    <format dxfId="57">
      <pivotArea type="all" dataOnly="0" outline="0" fieldPosition="0"/>
    </format>
    <format dxfId="56">
      <pivotArea outline="0" collapsedLevelsAreSubtotals="1" fieldPosition="0"/>
    </format>
    <format dxfId="55">
      <pivotArea field="8" type="button" dataOnly="0" labelOnly="1" outline="0"/>
    </format>
    <format dxfId="54">
      <pivotArea dataOnly="0" labelOnly="1" grandRow="1" outline="0" fieldPosition="0"/>
    </format>
    <format dxfId="53">
      <pivotArea dataOnly="0" labelOnly="1" outline="0" axis="axisValues" fieldPosition="0"/>
    </format>
    <format dxfId="52">
      <pivotArea type="all" dataOnly="0" outline="0" fieldPosition="0"/>
    </format>
    <format dxfId="51">
      <pivotArea outline="0" collapsedLevelsAreSubtotals="1" fieldPosition="0"/>
    </format>
    <format dxfId="50">
      <pivotArea field="8" type="button" dataOnly="0" labelOnly="1" outline="0"/>
    </format>
    <format dxfId="49">
      <pivotArea dataOnly="0" labelOnly="1" grandRow="1" outline="0" fieldPosition="0"/>
    </format>
    <format dxfId="48">
      <pivotArea dataOnly="0" labelOnly="1" outline="0" axis="axisValues" fieldPosition="0"/>
    </format>
    <format dxfId="47">
      <pivotArea outline="0" fieldPosition="0">
        <references count="1">
          <reference field="4294967294" count="1">
            <x v="0"/>
          </reference>
        </references>
      </pivotArea>
    </format>
  </formats>
  <chartFormats count="12">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7" format="7" series="1">
      <pivotArea type="data" outline="0" fieldPosition="0">
        <references count="1">
          <reference field="4294967294" count="1" selected="0">
            <x v="0"/>
          </reference>
        </references>
      </pivotArea>
    </chartFormat>
    <chartFormat chart="37" format="13">
      <pivotArea type="data" outline="0" fieldPosition="0">
        <references count="2">
          <reference field="4294967294" count="1" selected="0">
            <x v="0"/>
          </reference>
          <reference field="3" count="1" selected="0">
            <x v="0"/>
          </reference>
        </references>
      </pivotArea>
    </chartFormat>
    <chartFormat chart="37" format="14">
      <pivotArea type="data" outline="0" fieldPosition="0">
        <references count="2">
          <reference field="4294967294" count="1" selected="0">
            <x v="0"/>
          </reference>
          <reference field="3" count="1" selected="0">
            <x v="3"/>
          </reference>
        </references>
      </pivotArea>
    </chartFormat>
    <chartFormat chart="37" format="15">
      <pivotArea type="data" outline="0" fieldPosition="0">
        <references count="2">
          <reference field="4294967294" count="1" selected="0">
            <x v="0"/>
          </reference>
          <reference field="3" count="1" selected="0">
            <x v="2"/>
          </reference>
        </references>
      </pivotArea>
    </chartFormat>
    <chartFormat chart="37" format="16">
      <pivotArea type="data" outline="0" fieldPosition="0">
        <references count="2">
          <reference field="4294967294" count="1" selected="0">
            <x v="0"/>
          </reference>
          <reference field="3" count="1" selected="0">
            <x v="1"/>
          </reference>
        </references>
      </pivotArea>
    </chartFormat>
    <chartFormat chart="37" format="17" series="1">
      <pivotArea type="data" outline="0" fieldPosition="0">
        <references count="2">
          <reference field="4294967294" count="1" selected="0">
            <x v="0"/>
          </reference>
          <reference field="3" count="1" selected="0">
            <x v="1"/>
          </reference>
        </references>
      </pivotArea>
    </chartFormat>
    <chartFormat chart="37" format="18" series="1">
      <pivotArea type="data" outline="0" fieldPosition="0">
        <references count="2">
          <reference field="4294967294" count="1" selected="0">
            <x v="0"/>
          </reference>
          <reference field="3" count="1" selected="0">
            <x v="2"/>
          </reference>
        </references>
      </pivotArea>
    </chartFormat>
    <chartFormat chart="37" format="19"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3EF6B29-971F-4879-819F-F56E470924B9}" name="PivotTable8"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rowHeaderCaption="Month">
  <location ref="A19:A20" firstHeaderRow="1" firstDataRow="1" firstDataCol="0"/>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Amount" fld="5" baseField="0" baseItem="0"/>
  </dataFields>
  <formats count="1">
    <format dxfId="59">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E7C528-F11B-4432-A4BF-04785FA57ED5}" name="PivotTable34"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H18:AI30"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axis="axisRow"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2">
    <field x="10"/>
    <field x="11"/>
  </rowFields>
  <rowItems count="12">
    <i>
      <x/>
    </i>
    <i r="1">
      <x v="2"/>
    </i>
    <i r="1">
      <x v="3"/>
    </i>
    <i>
      <x v="1"/>
    </i>
    <i r="1">
      <x v="2"/>
    </i>
    <i r="1">
      <x v="3"/>
    </i>
    <i>
      <x v="2"/>
    </i>
    <i r="1">
      <x v="2"/>
    </i>
    <i r="1">
      <x v="3"/>
    </i>
    <i>
      <x v="3"/>
    </i>
    <i r="1">
      <x v="3"/>
    </i>
    <i t="grand">
      <x/>
    </i>
  </rowItems>
  <colItems count="1">
    <i/>
  </colItems>
  <dataFields count="1">
    <dataField name="Sum of Quantity" fld="6" baseField="0" baseItem="0"/>
  </dataFields>
  <formats count="2">
    <format dxfId="61">
      <pivotArea collapsedLevelsAreSubtotals="1" fieldPosition="0">
        <references count="1">
          <reference field="11" count="1">
            <x v="2"/>
          </reference>
        </references>
      </pivotArea>
    </format>
    <format dxfId="60">
      <pivotArea outline="0" collapsedLevelsAreSubtotals="1" fieldPosition="0"/>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48E1FC2-19CF-4AB9-B4CB-244884E913B7}" name="PivotTable1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Payment Method">
  <location ref="A29:A30" firstHeaderRow="1" firstDataRow="1" firstDataCol="0"/>
  <pivotFields count="15">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Order ID" fld="0" subtotal="count" baseField="14" baseItem="3"/>
  </dataFields>
  <formats count="11">
    <format dxfId="72">
      <pivotArea outline="0" collapsedLevelsAreSubtotals="1" fieldPosition="0"/>
    </format>
    <format dxfId="71">
      <pivotArea type="all" dataOnly="0" outline="0" fieldPosition="0"/>
    </format>
    <format dxfId="70">
      <pivotArea outline="0" collapsedLevelsAreSubtotals="1" fieldPosition="0"/>
    </format>
    <format dxfId="69">
      <pivotArea field="8" type="button" dataOnly="0" labelOnly="1" outline="0"/>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field="8" type="button" dataOnly="0" labelOnly="1" outline="0"/>
    </format>
    <format dxfId="63">
      <pivotArea dataOnly="0" labelOnly="1" grandRow="1" outline="0" fieldPosition="0"/>
    </format>
    <format dxfId="6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E3965A-84A1-44BF-AD76-A23CC6F8D0CB}" name="PivotTable2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19:Y36" firstHeaderRow="1" firstDataRow="1" firstDataCol="1"/>
  <pivotFields count="18">
    <pivotField showAll="0"/>
    <pivotField showAll="0"/>
    <pivotField showAll="0"/>
    <pivotField axis="axisRow"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axis="axisRow" showAll="0">
      <items count="4">
        <item x="0"/>
        <item x="2"/>
        <item x="1"/>
        <item t="default"/>
      </items>
    </pivotField>
    <pivotField showAll="0"/>
  </pivotFields>
  <rowFields count="2">
    <field x="3"/>
    <field x="16"/>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87CDF2-FACE-4637-8167-8F3A42E23AEA}" name="PivotTable6"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1" rowHeaderCaption="Payment Method">
  <location ref="C6:D12" firstHeaderRow="1" firstDataRow="1" firstDataCol="1"/>
  <pivotFields count="15">
    <pivotField dataField="1"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Count of Order ID" fld="0" subtotal="count" baseField="2" baseItem="0"/>
  </dataFields>
  <formats count="11">
    <format dxfId="83">
      <pivotArea outline="0" collapsedLevelsAreSubtotals="1" fieldPosition="0"/>
    </format>
    <format dxfId="82">
      <pivotArea type="all" dataOnly="0" outline="0" fieldPosition="0"/>
    </format>
    <format dxfId="81">
      <pivotArea outline="0" collapsedLevelsAreSubtotals="1" fieldPosition="0"/>
    </format>
    <format dxfId="80">
      <pivotArea field="8" type="button" dataOnly="0" labelOnly="1" outline="0"/>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8" type="button" dataOnly="0" labelOnly="1" outline="0"/>
    </format>
    <format dxfId="74">
      <pivotArea dataOnly="0" labelOnly="1" grandRow="1" outline="0" fieldPosition="0"/>
    </format>
    <format dxfId="73">
      <pivotArea dataOnly="0" labelOnly="1" outline="0" axis="axisValues" fieldPosition="0"/>
    </format>
  </formats>
  <chartFormats count="1">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B6FAAFE-3B8C-4DDA-BBEE-F1936FD5D20B}" name="PivotTable38"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9" rowHeaderCaption="Month">
  <location ref="G14:H17"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showAll="0">
      <items count="5">
        <item x="2"/>
        <item x="0"/>
        <item x="1"/>
        <item x="3"/>
        <item t="default"/>
      </items>
    </pivotField>
    <pivotField axis="axisRow"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2"/>
    </i>
    <i t="grand">
      <x/>
    </i>
  </rowItems>
  <colItems count="1">
    <i/>
  </colItems>
  <dataFields count="1">
    <dataField name="Sum of Sales Amount" fld="5" showDataAs="percentOfTotal" baseField="10" baseItem="0" numFmtId="10"/>
  </dataFields>
  <formats count="2">
    <format dxfId="85">
      <pivotArea outline="0" collapsedLevelsAreSubtotals="1" fieldPosition="0"/>
    </format>
    <format dxfId="84">
      <pivotArea outline="0" fieldPosition="0">
        <references count="1">
          <reference field="4294967294" count="1">
            <x v="0"/>
          </reference>
        </references>
      </pivotArea>
    </format>
  </formats>
  <chartFormats count="2">
    <chartFormat chart="2" format="1" series="1">
      <pivotArea type="data" outline="0" fieldPosition="0">
        <references count="1">
          <reference field="4294967294" count="1" selected="0">
            <x v="0"/>
          </reference>
        </references>
      </pivotArea>
    </chartFormat>
    <chartFormat chart="3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A6D2DBB-8022-408F-AC08-8C8B743935A7}" name="PivotTable31"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H2:AI5"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Sum of Sales Amount" fld="5" baseField="0" baseItem="0" numFmtId="166"/>
  </dataFields>
  <formats count="2">
    <format dxfId="87">
      <pivotArea collapsedLevelsAreSubtotals="1" fieldPosition="0">
        <references count="1">
          <reference field="11" count="1">
            <x v="2"/>
          </reference>
        </references>
      </pivotArea>
    </format>
    <format dxfId="86">
      <pivotArea outline="0" collapsedLevelsAreSubtotals="1" fieldPosition="0"/>
    </format>
  </formats>
  <chartFormats count="3">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1" count="1" selected="0">
            <x v="2"/>
          </reference>
        </references>
      </pivotArea>
    </chartFormat>
    <chartFormat chart="3" format="15">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A1088-09B4-40A6-A929-A16D386DBB92}" name="PivotTable3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H8:AI11"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Sum of Quantity" fld="6" baseField="0" baseItem="0" numFmtId="165"/>
  </dataFields>
  <formats count="2">
    <format dxfId="89">
      <pivotArea collapsedLevelsAreSubtotals="1" fieldPosition="0">
        <references count="1">
          <reference field="11" count="1">
            <x v="2"/>
          </reference>
        </references>
      </pivotArea>
    </format>
    <format dxfId="88">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2"/>
          </reference>
        </references>
      </pivotArea>
    </chartFormat>
    <chartFormat chart="3" format="6">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8982BBE-F4F4-4FEC-9353-5976489B7096}" name="PivotTable2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Z4:AA15" firstHeaderRow="1" firstDataRow="1" firstDataCol="1"/>
  <pivotFields count="18">
    <pivotField showAll="0"/>
    <pivotField axis="axisRow" showAll="0" measureFilter="1"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showAll="0">
      <items count="4">
        <item x="0"/>
        <item x="2"/>
        <item x="1"/>
        <item t="default"/>
      </items>
    </pivotField>
    <pivotField showAll="0"/>
  </pivotFields>
  <rowFields count="1">
    <field x="1"/>
  </rowFields>
  <rowItems count="11">
    <i>
      <x v="18"/>
    </i>
    <i>
      <x v="32"/>
    </i>
    <i>
      <x v="42"/>
    </i>
    <i>
      <x v="21"/>
    </i>
    <i>
      <x v="11"/>
    </i>
    <i>
      <x v="25"/>
    </i>
    <i>
      <x v="40"/>
    </i>
    <i>
      <x v="12"/>
    </i>
    <i>
      <x v="20"/>
    </i>
    <i>
      <x v="41"/>
    </i>
    <i t="grand">
      <x/>
    </i>
  </rowItems>
  <colItems count="1">
    <i/>
  </colItems>
  <dataFields count="1">
    <dataField name="Sum of Quantity" fld="6" baseField="0" baseItem="0"/>
  </dataFields>
  <chartFormats count="2">
    <chartFormat chart="3" format="5"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DE5DBDB-3048-4FB4-9B17-F775A80FE197}" name="PivotTable16" cacheId="37" applyNumberFormats="0" applyBorderFormats="0" applyFontFormats="0" applyPatternFormats="0" applyAlignmentFormats="0" applyWidthHeightFormats="1" dataCaption="Values" updatedVersion="8" minRefreshableVersion="3" useAutoFormatting="1" pageWrap="10" itemPrintTitles="1" createdVersion="8" indent="0" outline="1" outlineData="1" multipleFieldFilters="0">
  <location ref="C17:E64" firstHeaderRow="0" firstDataRow="1" firstDataCol="1"/>
  <pivotFields count="12">
    <pivotField dataField="1" showAll="0"/>
    <pivotField axis="axisRow" showAll="0"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showAll="0"/>
    <pivotField showAll="0"/>
    <pivotField showAll="0"/>
    <pivotField showAll="0"/>
    <pivotField showAll="0"/>
    <pivotField showAll="0"/>
    <pivotField showAll="0"/>
  </pivotFields>
  <rowFields count="1">
    <field x="1"/>
  </rowFields>
  <rowItems count="47">
    <i>
      <x v="22"/>
    </i>
    <i>
      <x v="18"/>
    </i>
    <i>
      <x v="35"/>
    </i>
    <i>
      <x v="1"/>
    </i>
    <i>
      <x v="40"/>
    </i>
    <i>
      <x v="26"/>
    </i>
    <i>
      <x v="12"/>
    </i>
    <i>
      <x v="11"/>
    </i>
    <i>
      <x v="36"/>
    </i>
    <i>
      <x v="42"/>
    </i>
    <i>
      <x v="3"/>
    </i>
    <i>
      <x v="21"/>
    </i>
    <i>
      <x v="32"/>
    </i>
    <i>
      <x v="23"/>
    </i>
    <i>
      <x v="45"/>
    </i>
    <i>
      <x v="38"/>
    </i>
    <i>
      <x v="15"/>
    </i>
    <i>
      <x v="5"/>
    </i>
    <i>
      <x v="25"/>
    </i>
    <i>
      <x v="6"/>
    </i>
    <i>
      <x v="20"/>
    </i>
    <i>
      <x v="19"/>
    </i>
    <i>
      <x v="2"/>
    </i>
    <i>
      <x v="31"/>
    </i>
    <i>
      <x v="24"/>
    </i>
    <i>
      <x v="4"/>
    </i>
    <i>
      <x v="8"/>
    </i>
    <i>
      <x v="17"/>
    </i>
    <i>
      <x v="34"/>
    </i>
    <i>
      <x v="30"/>
    </i>
    <i>
      <x v="43"/>
    </i>
    <i>
      <x v="41"/>
    </i>
    <i>
      <x v="9"/>
    </i>
    <i>
      <x v="27"/>
    </i>
    <i>
      <x v="7"/>
    </i>
    <i>
      <x v="13"/>
    </i>
    <i>
      <x v="14"/>
    </i>
    <i>
      <x/>
    </i>
    <i>
      <x v="28"/>
    </i>
    <i>
      <x v="44"/>
    </i>
    <i>
      <x v="10"/>
    </i>
    <i>
      <x v="33"/>
    </i>
    <i>
      <x v="29"/>
    </i>
    <i>
      <x v="39"/>
    </i>
    <i>
      <x v="37"/>
    </i>
    <i>
      <x v="16"/>
    </i>
    <i t="grand">
      <x/>
    </i>
  </rowItems>
  <colFields count="1">
    <field x="-2"/>
  </colFields>
  <colItems count="2">
    <i>
      <x/>
    </i>
    <i i="1">
      <x v="1"/>
    </i>
  </colItems>
  <dataFields count="2">
    <dataField name="Sum of Sales Amount" fld="5" baseField="0" baseItem="0"/>
    <dataField name="Total Orders" fld="0" subtotal="count" baseField="1" baseItem="1"/>
  </dataFields>
  <formats count="1">
    <format dxfId="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AA35DE-7894-4F7C-BFF5-870B92E5D120}" name="PivotTable7"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rowHeaderCaption="Payment Method">
  <location ref="F16:F17" firstHeaderRow="1" firstDataRow="1" firstDataCol="0"/>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Amount" fld="5" baseField="0" baseItem="0"/>
  </dataFields>
  <formats count="11">
    <format dxfId="101">
      <pivotArea outline="0" collapsedLevelsAreSubtotals="1" fieldPosition="0"/>
    </format>
    <format dxfId="100">
      <pivotArea type="all" dataOnly="0" outline="0" fieldPosition="0"/>
    </format>
    <format dxfId="99">
      <pivotArea outline="0" collapsedLevelsAreSubtotals="1" fieldPosition="0"/>
    </format>
    <format dxfId="98">
      <pivotArea field="8" type="button" dataOnly="0" labelOnly="1" outline="0"/>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8" type="button" dataOnly="0" labelOnly="1" outline="0"/>
    </format>
    <format dxfId="92">
      <pivotArea dataOnly="0" labelOnly="1" grandRow="1" outline="0" fieldPosition="0"/>
    </format>
    <format dxfId="91">
      <pivotArea dataOnly="0" labelOnly="1" outline="0" axis="axisValues" fieldPosition="0"/>
    </format>
  </formats>
  <chartFormats count="3">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243C53A-E78D-4EC9-AE23-98E06F6B7D1E}" name="PivotTable11"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6" rowHeaderCaption="Payment Method">
  <location ref="F25:G51" firstHeaderRow="1" firstDataRow="1" firstDataCol="1"/>
  <pivotFields count="15">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axis="axisRow"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2"/>
    <field x="10"/>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Items count="1">
    <i/>
  </colItems>
  <dataFields count="1">
    <dataField name="Sum of Sales Amount" fld="5" baseField="0" baseItem="0"/>
  </dataFields>
  <formats count="11">
    <format dxfId="112">
      <pivotArea outline="0" collapsedLevelsAreSubtotals="1" fieldPosition="0"/>
    </format>
    <format dxfId="111">
      <pivotArea type="all" dataOnly="0" outline="0" fieldPosition="0"/>
    </format>
    <format dxfId="110">
      <pivotArea outline="0" collapsedLevelsAreSubtotals="1" fieldPosition="0"/>
    </format>
    <format dxfId="109">
      <pivotArea field="8" type="button" dataOnly="0" labelOnly="1" outline="0"/>
    </format>
    <format dxfId="108">
      <pivotArea dataOnly="0" labelOnly="1" grandRow="1" outline="0" fieldPosition="0"/>
    </format>
    <format dxfId="107">
      <pivotArea dataOnly="0" labelOnly="1" outline="0" axis="axisValues" fieldPosition="0"/>
    </format>
    <format dxfId="106">
      <pivotArea type="all" dataOnly="0" outline="0" fieldPosition="0"/>
    </format>
    <format dxfId="105">
      <pivotArea outline="0" collapsedLevelsAreSubtotals="1" fieldPosition="0"/>
    </format>
    <format dxfId="104">
      <pivotArea field="8" type="button" dataOnly="0" labelOnly="1" outline="0"/>
    </format>
    <format dxfId="103">
      <pivotArea dataOnly="0" labelOnly="1" grandRow="1" outline="0" fieldPosition="0"/>
    </format>
    <format dxfId="102">
      <pivotArea dataOnly="0" labelOnly="1" outline="0" axis="axisValues" fieldPosition="0"/>
    </format>
  </formats>
  <chartFormats count="17">
    <chartFormat chart="38" format="3"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8" format="4">
      <pivotArea type="data" outline="0" fieldPosition="0">
        <references count="3">
          <reference field="4294967294" count="1" selected="0">
            <x v="0"/>
          </reference>
          <reference field="2" count="1" selected="0">
            <x v="4"/>
          </reference>
          <reference field="10" count="1" selected="0">
            <x v="2"/>
          </reference>
        </references>
      </pivotArea>
    </chartFormat>
    <chartFormat chart="38" format="5">
      <pivotArea type="data" outline="0" fieldPosition="0">
        <references count="3">
          <reference field="4294967294" count="1" selected="0">
            <x v="0"/>
          </reference>
          <reference field="2" count="1" selected="0">
            <x v="3"/>
          </reference>
          <reference field="10" count="1" selected="0">
            <x v="3"/>
          </reference>
        </references>
      </pivotArea>
    </chartFormat>
    <chartFormat chart="38" format="6">
      <pivotArea type="data" outline="0" fieldPosition="0">
        <references count="3">
          <reference field="4294967294" count="1" selected="0">
            <x v="0"/>
          </reference>
          <reference field="2" count="1" selected="0">
            <x v="4"/>
          </reference>
          <reference field="10" count="1" selected="0">
            <x v="1"/>
          </reference>
        </references>
      </pivotArea>
    </chartFormat>
    <chartFormat chart="38" format="7">
      <pivotArea type="data" outline="0" fieldPosition="0">
        <references count="3">
          <reference field="4294967294" count="1" selected="0">
            <x v="0"/>
          </reference>
          <reference field="2" count="1" selected="0">
            <x v="2"/>
          </reference>
          <reference field="10" count="1" selected="0">
            <x v="2"/>
          </reference>
        </references>
      </pivotArea>
    </chartFormat>
    <chartFormat chart="38" format="8">
      <pivotArea type="data" outline="0" fieldPosition="0">
        <references count="3">
          <reference field="4294967294" count="1" selected="0">
            <x v="0"/>
          </reference>
          <reference field="2" count="1" selected="0">
            <x v="2"/>
          </reference>
          <reference field="10" count="1" selected="0">
            <x v="3"/>
          </reference>
        </references>
      </pivotArea>
    </chartFormat>
    <chartFormat chart="38" format="9">
      <pivotArea type="data" outline="0" fieldPosition="0">
        <references count="3">
          <reference field="4294967294" count="1" selected="0">
            <x v="0"/>
          </reference>
          <reference field="2" count="1" selected="0">
            <x v="3"/>
          </reference>
          <reference field="10" count="1" selected="0">
            <x v="1"/>
          </reference>
        </references>
      </pivotArea>
    </chartFormat>
    <chartFormat chart="38" format="10">
      <pivotArea type="data" outline="0" fieldPosition="0">
        <references count="3">
          <reference field="4294967294" count="1" selected="0">
            <x v="0"/>
          </reference>
          <reference field="2" count="1" selected="0">
            <x v="3"/>
          </reference>
          <reference field="10" count="1" selected="0">
            <x v="2"/>
          </reference>
        </references>
      </pivotArea>
    </chartFormat>
    <chartFormat chart="38" format="11">
      <pivotArea type="data" outline="0" fieldPosition="0">
        <references count="3">
          <reference field="4294967294" count="1" selected="0">
            <x v="0"/>
          </reference>
          <reference field="2" count="1" selected="0">
            <x v="4"/>
          </reference>
          <reference field="10" count="1" selected="0">
            <x v="0"/>
          </reference>
        </references>
      </pivotArea>
    </chartFormat>
    <chartFormat chart="38" format="12">
      <pivotArea type="data" outline="0" fieldPosition="0">
        <references count="3">
          <reference field="4294967294" count="1" selected="0">
            <x v="0"/>
          </reference>
          <reference field="2" count="1" selected="0">
            <x v="0"/>
          </reference>
          <reference field="10" count="1" selected="0">
            <x v="0"/>
          </reference>
        </references>
      </pivotArea>
    </chartFormat>
    <chartFormat chart="38" format="13">
      <pivotArea type="data" outline="0" fieldPosition="0">
        <references count="3">
          <reference field="4294967294" count="1" selected="0">
            <x v="0"/>
          </reference>
          <reference field="2" count="1" selected="0">
            <x v="0"/>
          </reference>
          <reference field="10" count="1" selected="0">
            <x v="2"/>
          </reference>
        </references>
      </pivotArea>
    </chartFormat>
    <chartFormat chart="38" format="14">
      <pivotArea type="data" outline="0" fieldPosition="0">
        <references count="3">
          <reference field="4294967294" count="1" selected="0">
            <x v="0"/>
          </reference>
          <reference field="2" count="1" selected="0">
            <x v="0"/>
          </reference>
          <reference field="10" count="1" selected="0">
            <x v="3"/>
          </reference>
        </references>
      </pivotArea>
    </chartFormat>
    <chartFormat chart="38" format="15">
      <pivotArea type="data" outline="0" fieldPosition="0">
        <references count="3">
          <reference field="4294967294" count="1" selected="0">
            <x v="0"/>
          </reference>
          <reference field="2" count="1" selected="0">
            <x v="1"/>
          </reference>
          <reference field="10" count="1" selected="0">
            <x v="1"/>
          </reference>
        </references>
      </pivotArea>
    </chartFormat>
    <chartFormat chart="38" format="16">
      <pivotArea type="data" outline="0" fieldPosition="0">
        <references count="3">
          <reference field="4294967294" count="1" selected="0">
            <x v="0"/>
          </reference>
          <reference field="2" count="1" selected="0">
            <x v="1"/>
          </reference>
          <reference field="10" count="1" selected="0">
            <x v="3"/>
          </reference>
        </references>
      </pivotArea>
    </chartFormat>
    <chartFormat chart="38" format="17">
      <pivotArea type="data" outline="0" fieldPosition="0">
        <references count="3">
          <reference field="4294967294" count="1" selected="0">
            <x v="0"/>
          </reference>
          <reference field="2" count="1" selected="0">
            <x v="2"/>
          </reference>
          <reference field="10" count="1" selected="0">
            <x v="1"/>
          </reference>
        </references>
      </pivotArea>
    </chartFormat>
    <chartFormat chart="38" format="18">
      <pivotArea type="data" outline="0" fieldPosition="0">
        <references count="3">
          <reference field="4294967294" count="1" selected="0">
            <x v="0"/>
          </reference>
          <reference field="2" count="1" selected="0">
            <x v="2"/>
          </reference>
          <reference field="10"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60076F-BBDC-42C2-9D5F-DD31AFF551C1}" name="PivotTable2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10:V57" firstHeaderRow="1" firstDataRow="1" firstDataCol="1"/>
  <pivotFields count="18">
    <pivotField showAll="0"/>
    <pivotField axis="axisRow" showAll="0">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showAll="0"/>
    <pivotField showAll="0"/>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Quantity" fld="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95A5BDB-598F-4B20-9A41-6D76F527D480}" name="PivotTable2" cacheId="23" applyNumberFormats="0" applyBorderFormats="0" applyFontFormats="0" applyPatternFormats="0" applyAlignmentFormats="0" applyWidthHeightFormats="1" dataCaption="Values" showMissing="0" updatedVersion="8" minRefreshableVersion="5" itemPrintTitles="1" createdVersion="8" indent="0" outline="1" outlineData="1" multipleFieldFilters="0" chartFormat="39" rowHeaderCaption="Month">
  <location ref="F8:G13"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axis="axisRow"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i>
    <i>
      <x v="1"/>
    </i>
    <i>
      <x v="2"/>
    </i>
    <i>
      <x v="3"/>
    </i>
    <i t="grand">
      <x/>
    </i>
  </rowItems>
  <colItems count="1">
    <i/>
  </colItems>
  <dataFields count="1">
    <dataField name="Sum of Sales Amount" fld="5" baseField="0" baseItem="0" numFmtId="166"/>
  </dataFields>
  <formats count="1">
    <format dxfId="1">
      <pivotArea outline="0" collapsedLevelsAreSubtotals="1" fieldPosition="0"/>
    </format>
  </formats>
  <chartFormats count="3">
    <chartFormat chart="2" format="1" series="1">
      <pivotArea type="data" outline="0" fieldPosition="0">
        <references count="1">
          <reference field="4294967294" count="1" selected="0">
            <x v="0"/>
          </reference>
        </references>
      </pivotArea>
    </chartFormat>
    <chartFormat chart="34" format="6" series="1">
      <pivotArea type="data" outline="0" fieldPosition="0">
        <references count="1">
          <reference field="4294967294" count="1" selected="0">
            <x v="0"/>
          </reference>
        </references>
      </pivotArea>
    </chartFormat>
    <chartFormat chart="34" format="7">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3C3316C-2486-4C32-9F84-E93F6F29CE60}" name="PivotTable37"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K3:AL16" firstHeaderRow="1" firstDataRow="1" firstDataCol="1"/>
  <pivotFields count="19">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2">
    <field x="11"/>
    <field x="2"/>
  </rowFields>
  <rowItems count="13">
    <i>
      <x v="2"/>
    </i>
    <i r="1">
      <x/>
    </i>
    <i r="1">
      <x v="1"/>
    </i>
    <i r="1">
      <x v="2"/>
    </i>
    <i r="1">
      <x v="3"/>
    </i>
    <i r="1">
      <x v="4"/>
    </i>
    <i>
      <x v="3"/>
    </i>
    <i r="1">
      <x/>
    </i>
    <i r="1">
      <x v="1"/>
    </i>
    <i r="1">
      <x v="2"/>
    </i>
    <i r="1">
      <x v="3"/>
    </i>
    <i r="1">
      <x v="4"/>
    </i>
    <i t="grand">
      <x/>
    </i>
  </rowItems>
  <colItems count="1">
    <i/>
  </colItems>
  <dataFields count="1">
    <dataField name="Sum of Sales Amount" fld="5" baseField="0" baseItem="0"/>
  </dataFields>
  <formats count="1">
    <format dxfId="113">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3">
          <reference field="4294967294" count="1" selected="0">
            <x v="0"/>
          </reference>
          <reference field="2"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686A3D6-7CAC-48CC-8424-9CE3A3151C1A}" sourceName="Month">
  <pivotTables>
    <pivotTable tabId="5" name="PivotTable2"/>
    <pivotTable tabId="5" name="PivotTable18"/>
    <pivotTable tabId="5" name="PivotTable19"/>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B824961-6770-419C-9E6D-46B3F4EF1418}" sourceName="Day">
  <pivotTables>
    <pivotTable tabId="5" name="PivotTable2"/>
    <pivotTable tabId="5" name="PivotTable18"/>
    <pivotTable tabId="5" name="PivotTable19"/>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31">
        <i x="14" s="1"/>
        <i x="22" s="1"/>
        <i x="9" s="1"/>
        <i x="1" s="1"/>
        <i x="5" s="1"/>
        <i x="12" s="1"/>
        <i x="8" s="1"/>
        <i x="17" s="1"/>
        <i x="13" s="1"/>
        <i x="27" s="1"/>
        <i x="23" s="1"/>
        <i x="15" s="1"/>
        <i x="18" s="1"/>
        <i x="10" s="1"/>
        <i x="19" s="1"/>
        <i x="30" s="1"/>
        <i x="0" s="1"/>
        <i x="29" s="1"/>
        <i x="20" s="1"/>
        <i x="3" s="1"/>
        <i x="21" s="1"/>
        <i x="16" s="1"/>
        <i x="6" s="1"/>
        <i x="26" s="1"/>
        <i x="11" s="1"/>
        <i x="28" s="1"/>
        <i x="4" s="1"/>
        <i x="7" s="1"/>
        <i x="25" s="1"/>
        <i x="2" s="1"/>
        <i x="2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78CAA06-6A72-44A7-BA39-13D5E2B2F8E5}" sourceName="Product Category">
  <pivotTables>
    <pivotTable tabId="5" name="PivotTable19"/>
    <pivotTable tabId="5" name="PivotTable18"/>
    <pivotTable tabId="5" name="PivotTable2"/>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5">
        <i x="2" s="1"/>
        <i x="4"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96D839-60F2-4895-896B-121546707A84}" sourceName="Region">
  <pivotTables>
    <pivotTable tabId="5" name="PivotTable19"/>
    <pivotTable tabId="5" name="PivotTable18"/>
    <pivotTable tabId="5" name="PivotTable2"/>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4">
        <i x="3"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5684FC5-5FCF-4D47-BBE3-1F838C80D7E2}" sourceName="Region">
  <pivotTables>
    <pivotTable tabId="5" name="PivotTable24"/>
    <pivotTable tabId="5" name="PivotTable17"/>
    <pivotTable tabId="5" name="PivotTable20"/>
    <pivotTable tabId="5" name="PivotTable21"/>
    <pivotTable tabId="5" name="PivotTable23"/>
    <pivotTable tabId="5" name="PivotTable29"/>
    <pivotTable tabId="5" name="PivotTable30"/>
  </pivotTables>
  <data>
    <tabular pivotCacheId="1590727826">
      <items count="4">
        <i x="3" s="1"/>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6DB15503-5AA7-4C80-8220-342C21C09FA6}" sourceName="Payment Method">
  <pivotTables>
    <pivotTable tabId="5" name="PivotTable23"/>
    <pivotTable tabId="5" name="PivotTable29"/>
    <pivotTable tabId="5" name="PivotTable30"/>
  </pivotTables>
  <data>
    <tabular pivotCacheId="1590727826">
      <items count="4">
        <i x="1" s="1"/>
        <i x="2" s="1"/>
        <i x="3"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9FA20793-4D6B-48D7-8507-77C50243D26B}" sourceName="Product Category">
  <pivotTables>
    <pivotTable tabId="5" name="PivotTable23"/>
    <pivotTable tabId="5" name="PivotTable29"/>
    <pivotTable tabId="5" name="PivotTable30"/>
  </pivotTables>
  <data>
    <tabular pivotCacheId="1590727826">
      <items count="5">
        <i x="2" s="1"/>
        <i x="4" s="1"/>
        <i x="3"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2B52A3B-4363-4278-AEE3-EF152FF775B0}" sourceName="Month">
  <pivotTables>
    <pivotTable tabId="5" name="PivotTable30"/>
    <pivotTable tabId="5" name="PivotTable23"/>
    <pivotTable tabId="5" name="PivotTable29"/>
  </pivotTables>
  <data>
    <tabular pivotCacheId="1590727826">
      <items count="4">
        <i x="2" s="1"/>
        <i x="0" s="1"/>
        <i x="1"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003B0145-6999-4F89-B547-4F8AD19A007D}" sourceName="Discount">
  <pivotTables>
    <pivotTable tabId="5" name="PivotTable11"/>
    <pivotTable tabId="5" name="PivotTable10"/>
    <pivotTable tabId="5" name="PivotTable12"/>
    <pivotTable tabId="5" name="PivotTable18"/>
    <pivotTable tabId="5" name="PivotTable19"/>
    <pivotTable tabId="5" name="PivotTable2"/>
    <pivotTable tabId="5" name="PivotTable6"/>
    <pivotTable tabId="5" name="PivotTable7"/>
    <pivotTable tabId="5" name="PivotTable8"/>
    <pivotTable tabId="5" name="PivotTable9"/>
    <pivotTable tabId="5" name="PivotTable38"/>
  </pivotTables>
  <data>
    <tabular pivotCacheId="1080675888">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AD57FF31-EAEF-4B45-AED7-2180F88CBC2A}" sourceName="Product Category">
  <pivotTables>
    <pivotTable tabId="5" name="PivotTable37"/>
    <pivotTable tabId="5" name="PivotTable13"/>
    <pivotTable tabId="5" name="PivotTable31"/>
    <pivotTable tabId="5" name="PivotTable32"/>
    <pivotTable tabId="5" name="PivotTable33"/>
    <pivotTable tabId="5" name="PivotTable34"/>
  </pivotTables>
  <data>
    <tabular pivotCacheId="473489655">
      <items count="5">
        <i x="2" s="1"/>
        <i x="4" s="1"/>
        <i x="3"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BABE357D-A65D-4416-9C91-793BE4343942}" sourceName="Region">
  <pivotTables>
    <pivotTable tabId="5" name="PivotTable37"/>
    <pivotTable tabId="5" name="PivotTable13"/>
    <pivotTable tabId="5" name="PivotTable31"/>
    <pivotTable tabId="5" name="PivotTable32"/>
    <pivotTable tabId="5" name="PivotTable33"/>
    <pivotTable tabId="5" name="PivotTable34"/>
  </pivotTables>
  <data>
    <tabular pivotCacheId="473489655">
      <items count="4">
        <i x="3" s="1"/>
        <i x="1" s="1"/>
        <i x="0" s="1"/>
        <i x="2"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1" xr10:uid="{B1053D76-3AA5-49D1-9A86-7483400AF9B6}" sourceName="Payment Method">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1" s="1"/>
        <i x="2" s="1"/>
        <i x="3"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9B91D07B-24DB-47A1-BEB9-B60C58756064}" sourceName="Month">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2" s="1"/>
        <i x="0" s="1"/>
        <i x="1" s="1"/>
        <i x="3"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1" xr10:uid="{EFED390B-6C23-405D-92F2-9A30B52F1F93}" sourceName="Discount">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2" xr10:uid="{32D542AE-56D7-4108-872A-D5E739900806}" sourceName="Discount">
  <pivotTables>
    <pivotTable tabId="5" name="PivotTable30"/>
    <pivotTable tabId="5" name="PivotTable29"/>
    <pivotTable tabId="5" name="PivotTable23"/>
  </pivotTables>
  <data>
    <tabular pivotCacheId="1590727826">
      <items count="2">
        <i x="1" s="1"/>
        <i x="0" s="1"/>
      </items>
    </tabular>
  </data>
  <extLs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BA95BBB0-2507-4DB2-B365-B6A441DC88E1}" sourceName="Order Type">
  <pivotTables>
    <pivotTable tabId="5" name="PivotTable30"/>
    <pivotTable tabId="5" name="PivotTable23"/>
    <pivotTable tabId="5" name="PivotTable29"/>
  </pivotTables>
  <data>
    <tabular pivotCacheId="15907278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51842C2-193B-4997-BE92-931E699E6261}" cache="Slicer_Month" caption="Month" columnCount="4" showCaption="0" style="Slicer region" rowHeight="234950"/>
  <slicer name="Day 1" xr10:uid="{84D81BD8-B2BA-4D25-8D02-4C24D0A6EE8C}" cache="Slicer_Day" caption=" " columnCount="7" style="Slicer region" rowHeight="234950"/>
  <slicer name="Product Category" xr10:uid="{F1EE01EB-0362-4FD4-A1AA-757C138869B9}" cache="Slicer_Product_Category" caption="Product Category Filter" style="Slicer region" rowHeight="234950"/>
  <slicer name="Region" xr10:uid="{F187B3D1-86C7-4586-88BE-672F4F7F47A5}" cache="Slicer_Region" caption="Region Filter" style="Slicer region 21" rowHeight="234950"/>
  <slicer name="Discount" xr10:uid="{ED3374B4-BD99-4E57-96F9-71EB85EC597E}" cache="Slicer_Discount" caption="Discount" style="Slicer 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BD0CAE8-1A7D-4F79-B551-F144ED7D4C67}" cache="Slicer_Region1" caption="Region Filter" style="Slicer region" rowHeight="234950"/>
  <slicer name="Payment Method" xr10:uid="{6EF75453-158B-44D2-98F0-3C74547CE9DA}" cache="Slicer_Payment_Method" caption="Payment Method" columnCount="5" style="Slicer region" rowHeight="234950"/>
  <slicer name="Product Category 1" xr10:uid="{589CC136-6D47-4829-B822-9B381A3FFD20}" cache="Slicer_Product_Category1" caption="Product Category" style="Slicer region 21" rowHeight="234950"/>
  <slicer name="Month" xr10:uid="{A276302A-9C49-4A34-B795-F6C1CAEF69D3}" cache="Slicer_Month1" caption="Month" style="Slicer region" rowHeight="234950"/>
  <slicer name="Discount 2" xr10:uid="{26A59D30-FB82-4A4F-8409-624A06E9A22F}" cache="Slicer_Discount2" caption="Discount" style="Slicer region" rowHeight="234950"/>
  <slicer name="Order Type" xr10:uid="{25936D17-916F-4DAF-8A9B-D4F50A3DBA99}" cache="Slicer_Order_Type" caption="Order Type" columnCount="3" style="Slicer reg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2" xr10:uid="{EFD5F14E-3063-4827-8066-6F637184A243}" cache="Slicer_Product_Category2" caption="Product Category" style="Slicer region" rowHeight="234950"/>
  <slicer name="Region 2" xr10:uid="{18EC803E-E096-487C-81EF-AF42D8D5F70A}" cache="Slicer_Region2" caption="Region" columnCount="4" style="Slicer region" rowHeight="234950"/>
  <slicer name="Payment Method 1" xr10:uid="{E38EEF85-A59D-4085-A4BA-D9A9970EB61B}" cache="Slicer_Payment_Method1" caption="Payment Method" style="Slicer region" rowHeight="234950"/>
  <slicer name="Month 2" xr10:uid="{4D9545B9-A574-46C6-9AB6-178360CD4077}" cache="Slicer_Month2" caption="Month" style="Slicer region 21" rowHeight="234950"/>
  <slicer name="Discount 1" xr10:uid="{2D08B304-0177-438D-8B0C-CA4D5C1430FB}" cache="Slicer_Discount1" caption="Discount" style="Slicer region 2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01DBDE-A2E2-47B4-A9AB-312B1CFCBCA4}">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15DF-A9F8-4D99-AB1C-5D2BF690406C}">
  <dimension ref="A1:S101"/>
  <sheetViews>
    <sheetView workbookViewId="0"/>
  </sheetViews>
  <sheetFormatPr defaultColWidth="12.6640625" defaultRowHeight="14.4" x14ac:dyDescent="0.3"/>
  <cols>
    <col min="1" max="1" width="8" bestFit="1" customWidth="1"/>
    <col min="2" max="2" width="11.33203125" bestFit="1" customWidth="1"/>
    <col min="3" max="3" width="15.77734375" bestFit="1" customWidth="1"/>
    <col min="4" max="4" width="6.77734375" bestFit="1" customWidth="1"/>
    <col min="5" max="5" width="10.5546875" bestFit="1" customWidth="1"/>
    <col min="6" max="6" width="12.5546875" bestFit="1" customWidth="1"/>
    <col min="7" max="7" width="8.33203125" bestFit="1" customWidth="1"/>
    <col min="8" max="8" width="18.6640625" bestFit="1" customWidth="1"/>
    <col min="9" max="9" width="15.88671875" bestFit="1" customWidth="1"/>
    <col min="10" max="10" width="12.44140625" bestFit="1" customWidth="1"/>
    <col min="11" max="11" width="6.77734375" bestFit="1" customWidth="1"/>
    <col min="12" max="12" width="15.21875" bestFit="1" customWidth="1"/>
    <col min="13" max="13" width="4.21875" bestFit="1" customWidth="1"/>
    <col min="14" max="14" width="5.21875" bestFit="1" customWidth="1"/>
    <col min="15" max="15" width="6.6640625" bestFit="1" customWidth="1"/>
    <col min="16" max="16" width="21.109375" style="11" bestFit="1" customWidth="1"/>
    <col min="17" max="17" width="19.109375" bestFit="1" customWidth="1"/>
    <col min="18" max="19" width="9.109375" bestFit="1" customWidth="1"/>
  </cols>
  <sheetData>
    <row r="1" spans="1:19" x14ac:dyDescent="0.3">
      <c r="A1" s="42" t="s">
        <v>0</v>
      </c>
      <c r="B1" s="42" t="s">
        <v>1</v>
      </c>
      <c r="C1" s="42" t="s">
        <v>2</v>
      </c>
      <c r="D1" s="42" t="s">
        <v>3</v>
      </c>
      <c r="E1" s="42" t="s">
        <v>4</v>
      </c>
      <c r="F1" s="42" t="s">
        <v>5</v>
      </c>
      <c r="G1" s="42" t="s">
        <v>6</v>
      </c>
      <c r="H1" s="42" t="s">
        <v>7</v>
      </c>
      <c r="I1" s="42" t="s">
        <v>8</v>
      </c>
      <c r="J1" s="42" t="s">
        <v>9</v>
      </c>
      <c r="K1" s="42" t="s">
        <v>23</v>
      </c>
      <c r="L1" s="42" t="s">
        <v>54</v>
      </c>
      <c r="M1" s="42" t="s">
        <v>35</v>
      </c>
      <c r="N1" s="42" t="s">
        <v>37</v>
      </c>
      <c r="O1" s="42" t="s">
        <v>36</v>
      </c>
      <c r="P1" s="8" t="s">
        <v>38</v>
      </c>
      <c r="Q1" s="42" t="s">
        <v>40</v>
      </c>
      <c r="R1" s="42" t="s">
        <v>42</v>
      </c>
      <c r="S1" s="42" t="s">
        <v>57</v>
      </c>
    </row>
    <row r="2" spans="1:19" x14ac:dyDescent="0.3">
      <c r="A2" s="43">
        <v>1048</v>
      </c>
      <c r="B2" s="43">
        <v>2050</v>
      </c>
      <c r="C2" s="43" t="s">
        <v>21</v>
      </c>
      <c r="D2" s="43" t="s">
        <v>11</v>
      </c>
      <c r="E2" s="44">
        <v>44974</v>
      </c>
      <c r="F2" s="45">
        <v>4645.18</v>
      </c>
      <c r="G2" s="43">
        <v>10</v>
      </c>
      <c r="H2" s="43">
        <v>0</v>
      </c>
      <c r="I2" s="43" t="s">
        <v>12</v>
      </c>
      <c r="J2" s="45">
        <v>85.96</v>
      </c>
      <c r="K2" s="30" t="str">
        <f t="shared" ref="K2:K33" si="0">TEXT(E2,"MMM")</f>
        <v>Feb</v>
      </c>
      <c r="L2" s="30" t="str">
        <f>IF(H2&lt;&gt;0,"Discounted","Non - Discounted")</f>
        <v>Non - Discounted</v>
      </c>
      <c r="M2" s="30" t="str">
        <f t="shared" ref="M2:M33" si="1">TEXT(E2,"DD")</f>
        <v>17</v>
      </c>
      <c r="N2" s="30">
        <f t="shared" ref="N2:N33" si="2">RANK(F2,F:F,0)</f>
        <v>8</v>
      </c>
      <c r="O2" s="30" t="str">
        <f t="shared" ref="O2:O33" si="3">IF(N2&lt;=10,"Top 10","NA")</f>
        <v>Top 10</v>
      </c>
      <c r="P2" s="47">
        <f t="shared" ref="P2:P33" si="4">(F2-J2)/G2</f>
        <v>455.92200000000003</v>
      </c>
      <c r="Q2" s="30" t="str">
        <f t="shared" ref="Q2:Q33" si="5">IF(AND(F2&gt;2000,F2&lt;4000),"Moderate Level Order",IF(F2&gt;4000,"High Level Order","Low level Order"))</f>
        <v>High Level Order</v>
      </c>
      <c r="R2" s="30"/>
      <c r="S2" s="30"/>
    </row>
    <row r="3" spans="1:19" x14ac:dyDescent="0.3">
      <c r="A3" s="43">
        <v>1063</v>
      </c>
      <c r="B3" s="43">
        <v>2050</v>
      </c>
      <c r="C3" s="43" t="s">
        <v>22</v>
      </c>
      <c r="D3" s="43" t="s">
        <v>16</v>
      </c>
      <c r="E3" s="44">
        <v>44989</v>
      </c>
      <c r="F3" s="45">
        <v>3094.29</v>
      </c>
      <c r="G3" s="43">
        <v>18</v>
      </c>
      <c r="H3" s="43">
        <v>5</v>
      </c>
      <c r="I3" s="43" t="s">
        <v>20</v>
      </c>
      <c r="J3" s="45">
        <v>42.26</v>
      </c>
      <c r="K3" s="30" t="str">
        <f t="shared" si="0"/>
        <v>Mar</v>
      </c>
      <c r="L3" s="30" t="str">
        <f t="shared" ref="L3:L66" si="6">IF(H3&lt;&gt;0,"Discounted","Non - Discounted")</f>
        <v>Discounted</v>
      </c>
      <c r="M3" s="30" t="str">
        <f t="shared" si="1"/>
        <v>04</v>
      </c>
      <c r="N3" s="30">
        <f t="shared" si="2"/>
        <v>45</v>
      </c>
      <c r="O3" s="30" t="str">
        <f t="shared" si="3"/>
        <v>NA</v>
      </c>
      <c r="P3" s="47">
        <f t="shared" si="4"/>
        <v>169.55722222222221</v>
      </c>
      <c r="Q3" s="30" t="str">
        <f t="shared" si="5"/>
        <v>Moderate Level Order</v>
      </c>
      <c r="R3" s="30"/>
      <c r="S3" s="30"/>
    </row>
    <row r="4" spans="1:19" x14ac:dyDescent="0.3">
      <c r="A4" s="43">
        <v>1030</v>
      </c>
      <c r="B4" s="43">
        <v>2049</v>
      </c>
      <c r="C4" s="43" t="s">
        <v>21</v>
      </c>
      <c r="D4" s="43" t="s">
        <v>11</v>
      </c>
      <c r="E4" s="44">
        <v>44956</v>
      </c>
      <c r="F4" s="45">
        <v>1995.83</v>
      </c>
      <c r="G4" s="43">
        <v>3</v>
      </c>
      <c r="H4" s="43">
        <v>10</v>
      </c>
      <c r="I4" s="43" t="s">
        <v>19</v>
      </c>
      <c r="J4" s="45">
        <v>57.77</v>
      </c>
      <c r="K4" s="30" t="str">
        <f t="shared" si="0"/>
        <v>Jan</v>
      </c>
      <c r="L4" s="30" t="str">
        <f t="shared" si="6"/>
        <v>Discounted</v>
      </c>
      <c r="M4" s="30" t="str">
        <f t="shared" si="1"/>
        <v>30</v>
      </c>
      <c r="N4" s="30">
        <f t="shared" si="2"/>
        <v>63</v>
      </c>
      <c r="O4" s="30" t="str">
        <f t="shared" si="3"/>
        <v>NA</v>
      </c>
      <c r="P4" s="47">
        <f t="shared" si="4"/>
        <v>646.02</v>
      </c>
      <c r="Q4" s="30" t="str">
        <f t="shared" si="5"/>
        <v>Low level Order</v>
      </c>
      <c r="R4" s="30"/>
      <c r="S4" s="30"/>
    </row>
    <row r="5" spans="1:19" x14ac:dyDescent="0.3">
      <c r="A5" s="43">
        <v>1079</v>
      </c>
      <c r="B5" s="43">
        <v>2048</v>
      </c>
      <c r="C5" s="43" t="s">
        <v>17</v>
      </c>
      <c r="D5" s="43" t="s">
        <v>16</v>
      </c>
      <c r="E5" s="44">
        <v>45005</v>
      </c>
      <c r="F5" s="45">
        <v>4001.56</v>
      </c>
      <c r="G5" s="43">
        <v>12</v>
      </c>
      <c r="H5" s="43">
        <v>20</v>
      </c>
      <c r="I5" s="43" t="s">
        <v>20</v>
      </c>
      <c r="J5" s="45">
        <v>51.8</v>
      </c>
      <c r="K5" s="30" t="str">
        <f t="shared" si="0"/>
        <v>Mar</v>
      </c>
      <c r="L5" s="30" t="str">
        <f t="shared" si="6"/>
        <v>Discounted</v>
      </c>
      <c r="M5" s="30" t="str">
        <f t="shared" si="1"/>
        <v>20</v>
      </c>
      <c r="N5" s="30">
        <f t="shared" si="2"/>
        <v>23</v>
      </c>
      <c r="O5" s="30" t="str">
        <f t="shared" si="3"/>
        <v>NA</v>
      </c>
      <c r="P5" s="47">
        <f t="shared" si="4"/>
        <v>329.14666666666665</v>
      </c>
      <c r="Q5" s="30" t="str">
        <f t="shared" si="5"/>
        <v>High Level Order</v>
      </c>
      <c r="R5" s="30"/>
      <c r="S5" s="30"/>
    </row>
    <row r="6" spans="1:19" x14ac:dyDescent="0.3">
      <c r="A6" s="43">
        <v>1058</v>
      </c>
      <c r="B6" s="43">
        <v>2047</v>
      </c>
      <c r="C6" s="43" t="s">
        <v>15</v>
      </c>
      <c r="D6" s="43" t="s">
        <v>18</v>
      </c>
      <c r="E6" s="44">
        <v>44984</v>
      </c>
      <c r="F6" s="45">
        <v>2806.17</v>
      </c>
      <c r="G6" s="43">
        <v>16</v>
      </c>
      <c r="H6" s="43">
        <v>10</v>
      </c>
      <c r="I6" s="43" t="s">
        <v>19</v>
      </c>
      <c r="J6" s="45">
        <v>25.23</v>
      </c>
      <c r="K6" s="30" t="str">
        <f t="shared" si="0"/>
        <v>Feb</v>
      </c>
      <c r="L6" s="30" t="str">
        <f t="shared" si="6"/>
        <v>Discounted</v>
      </c>
      <c r="M6" s="30" t="str">
        <f t="shared" si="1"/>
        <v>27</v>
      </c>
      <c r="N6" s="30">
        <f t="shared" si="2"/>
        <v>52</v>
      </c>
      <c r="O6" s="30" t="str">
        <f t="shared" si="3"/>
        <v>NA</v>
      </c>
      <c r="P6" s="47">
        <f t="shared" si="4"/>
        <v>173.80875</v>
      </c>
      <c r="Q6" s="30" t="str">
        <f t="shared" si="5"/>
        <v>Moderate Level Order</v>
      </c>
      <c r="R6" s="30"/>
      <c r="S6" s="30"/>
    </row>
    <row r="7" spans="1:19" x14ac:dyDescent="0.3">
      <c r="A7" s="43">
        <v>1036</v>
      </c>
      <c r="B7" s="43">
        <v>2047</v>
      </c>
      <c r="C7" s="43" t="s">
        <v>15</v>
      </c>
      <c r="D7" s="43" t="s">
        <v>16</v>
      </c>
      <c r="E7" s="44">
        <v>44962</v>
      </c>
      <c r="F7" s="45">
        <v>2487.96</v>
      </c>
      <c r="G7" s="43">
        <v>5</v>
      </c>
      <c r="H7" s="43">
        <v>10</v>
      </c>
      <c r="I7" s="43" t="s">
        <v>19</v>
      </c>
      <c r="J7" s="45">
        <v>17.27</v>
      </c>
      <c r="K7" s="30" t="str">
        <f t="shared" si="0"/>
        <v>Feb</v>
      </c>
      <c r="L7" s="30" t="str">
        <f t="shared" si="6"/>
        <v>Discounted</v>
      </c>
      <c r="M7" s="30" t="str">
        <f t="shared" si="1"/>
        <v>05</v>
      </c>
      <c r="N7" s="30">
        <f t="shared" si="2"/>
        <v>60</v>
      </c>
      <c r="O7" s="30" t="str">
        <f t="shared" si="3"/>
        <v>NA</v>
      </c>
      <c r="P7" s="47">
        <f t="shared" si="4"/>
        <v>494.13800000000003</v>
      </c>
      <c r="Q7" s="30" t="str">
        <f t="shared" si="5"/>
        <v>Moderate Level Order</v>
      </c>
      <c r="R7" s="30"/>
      <c r="S7" s="30"/>
    </row>
    <row r="8" spans="1:19" x14ac:dyDescent="0.3">
      <c r="A8" s="43">
        <v>1089</v>
      </c>
      <c r="B8" s="43">
        <v>2047</v>
      </c>
      <c r="C8" s="43" t="s">
        <v>15</v>
      </c>
      <c r="D8" s="43" t="s">
        <v>16</v>
      </c>
      <c r="E8" s="44">
        <v>45015</v>
      </c>
      <c r="F8" s="45">
        <v>2354.71</v>
      </c>
      <c r="G8" s="43">
        <v>19</v>
      </c>
      <c r="H8" s="43">
        <v>15</v>
      </c>
      <c r="I8" s="43" t="s">
        <v>19</v>
      </c>
      <c r="J8" s="45">
        <v>22.28</v>
      </c>
      <c r="K8" s="30" t="str">
        <f t="shared" si="0"/>
        <v>Mar</v>
      </c>
      <c r="L8" s="30" t="str">
        <f t="shared" si="6"/>
        <v>Discounted</v>
      </c>
      <c r="M8" s="30" t="str">
        <f t="shared" si="1"/>
        <v>30</v>
      </c>
      <c r="N8" s="30">
        <f t="shared" si="2"/>
        <v>61</v>
      </c>
      <c r="O8" s="30" t="str">
        <f t="shared" si="3"/>
        <v>NA</v>
      </c>
      <c r="P8" s="47">
        <f t="shared" si="4"/>
        <v>122.75947368421052</v>
      </c>
      <c r="Q8" s="30" t="str">
        <f t="shared" si="5"/>
        <v>Moderate Level Order</v>
      </c>
      <c r="R8" s="30"/>
      <c r="S8" s="30"/>
    </row>
    <row r="9" spans="1:19" x14ac:dyDescent="0.3">
      <c r="A9" s="43">
        <v>1054</v>
      </c>
      <c r="B9" s="43">
        <v>2047</v>
      </c>
      <c r="C9" s="43" t="s">
        <v>21</v>
      </c>
      <c r="D9" s="43" t="s">
        <v>13</v>
      </c>
      <c r="E9" s="44">
        <v>44980</v>
      </c>
      <c r="F9" s="45">
        <v>1956.23</v>
      </c>
      <c r="G9" s="43">
        <v>1</v>
      </c>
      <c r="H9" s="43">
        <v>5</v>
      </c>
      <c r="I9" s="43" t="s">
        <v>19</v>
      </c>
      <c r="J9" s="45">
        <v>7.73</v>
      </c>
      <c r="K9" s="30" t="str">
        <f t="shared" si="0"/>
        <v>Feb</v>
      </c>
      <c r="L9" s="30" t="str">
        <f t="shared" si="6"/>
        <v>Discounted</v>
      </c>
      <c r="M9" s="30" t="str">
        <f t="shared" si="1"/>
        <v>23</v>
      </c>
      <c r="N9" s="30">
        <f t="shared" si="2"/>
        <v>64</v>
      </c>
      <c r="O9" s="30" t="str">
        <f t="shared" si="3"/>
        <v>NA</v>
      </c>
      <c r="P9" s="47">
        <f t="shared" si="4"/>
        <v>1948.5</v>
      </c>
      <c r="Q9" s="30" t="str">
        <f t="shared" si="5"/>
        <v>Low level Order</v>
      </c>
      <c r="R9" s="30"/>
      <c r="S9" s="30"/>
    </row>
    <row r="10" spans="1:19" x14ac:dyDescent="0.3">
      <c r="A10" s="43">
        <v>1087</v>
      </c>
      <c r="B10" s="43">
        <v>2045</v>
      </c>
      <c r="C10" s="43" t="s">
        <v>22</v>
      </c>
      <c r="D10" s="43" t="s">
        <v>18</v>
      </c>
      <c r="E10" s="44">
        <v>45013</v>
      </c>
      <c r="F10" s="45">
        <v>2912.49</v>
      </c>
      <c r="G10" s="43">
        <v>10</v>
      </c>
      <c r="H10" s="43">
        <v>0</v>
      </c>
      <c r="I10" s="43" t="s">
        <v>20</v>
      </c>
      <c r="J10" s="45">
        <v>18.190000000000001</v>
      </c>
      <c r="K10" s="30" t="str">
        <f t="shared" si="0"/>
        <v>Mar</v>
      </c>
      <c r="L10" s="30" t="str">
        <f t="shared" si="6"/>
        <v>Non - Discounted</v>
      </c>
      <c r="M10" s="30" t="str">
        <f t="shared" si="1"/>
        <v>28</v>
      </c>
      <c r="N10" s="30">
        <f t="shared" si="2"/>
        <v>48</v>
      </c>
      <c r="O10" s="30" t="str">
        <f t="shared" si="3"/>
        <v>NA</v>
      </c>
      <c r="P10" s="47">
        <f t="shared" si="4"/>
        <v>289.42999999999995</v>
      </c>
      <c r="Q10" s="30" t="str">
        <f t="shared" si="5"/>
        <v>Moderate Level Order</v>
      </c>
      <c r="R10" s="30"/>
      <c r="S10" s="30"/>
    </row>
    <row r="11" spans="1:19" x14ac:dyDescent="0.3">
      <c r="A11" s="43">
        <v>1097</v>
      </c>
      <c r="B11" s="43">
        <v>2045</v>
      </c>
      <c r="C11" s="43" t="s">
        <v>10</v>
      </c>
      <c r="D11" s="43" t="s">
        <v>18</v>
      </c>
      <c r="E11" s="44">
        <v>45023</v>
      </c>
      <c r="F11" s="45">
        <v>678.95</v>
      </c>
      <c r="G11" s="43">
        <v>4</v>
      </c>
      <c r="H11" s="43">
        <v>10</v>
      </c>
      <c r="I11" s="43" t="s">
        <v>19</v>
      </c>
      <c r="J11" s="45">
        <v>21.05</v>
      </c>
      <c r="K11" s="30" t="str">
        <f t="shared" si="0"/>
        <v>Apr</v>
      </c>
      <c r="L11" s="30" t="str">
        <f t="shared" si="6"/>
        <v>Discounted</v>
      </c>
      <c r="M11" s="30" t="str">
        <f t="shared" si="1"/>
        <v>07</v>
      </c>
      <c r="N11" s="30">
        <f t="shared" si="2"/>
        <v>88</v>
      </c>
      <c r="O11" s="30" t="str">
        <f t="shared" si="3"/>
        <v>NA</v>
      </c>
      <c r="P11" s="47">
        <f t="shared" si="4"/>
        <v>164.47500000000002</v>
      </c>
      <c r="Q11" s="30" t="str">
        <f t="shared" si="5"/>
        <v>Low level Order</v>
      </c>
      <c r="R11" s="30"/>
      <c r="S11" s="30"/>
    </row>
    <row r="12" spans="1:19" x14ac:dyDescent="0.3">
      <c r="A12" s="43">
        <v>1093</v>
      </c>
      <c r="B12" s="43">
        <v>2045</v>
      </c>
      <c r="C12" s="43" t="s">
        <v>21</v>
      </c>
      <c r="D12" s="43" t="s">
        <v>16</v>
      </c>
      <c r="E12" s="44">
        <v>45019</v>
      </c>
      <c r="F12" s="45">
        <v>200.98</v>
      </c>
      <c r="G12" s="43">
        <v>18</v>
      </c>
      <c r="H12" s="43">
        <v>10</v>
      </c>
      <c r="I12" s="43" t="s">
        <v>14</v>
      </c>
      <c r="J12" s="45">
        <v>68.42</v>
      </c>
      <c r="K12" s="30" t="str">
        <f t="shared" si="0"/>
        <v>Apr</v>
      </c>
      <c r="L12" s="30" t="str">
        <f t="shared" si="6"/>
        <v>Discounted</v>
      </c>
      <c r="M12" s="30" t="str">
        <f t="shared" si="1"/>
        <v>03</v>
      </c>
      <c r="N12" s="30">
        <f t="shared" si="2"/>
        <v>96</v>
      </c>
      <c r="O12" s="30" t="str">
        <f t="shared" si="3"/>
        <v>NA</v>
      </c>
      <c r="P12" s="47">
        <f t="shared" si="4"/>
        <v>7.3644444444444446</v>
      </c>
      <c r="Q12" s="30" t="str">
        <f t="shared" si="5"/>
        <v>Low level Order</v>
      </c>
      <c r="R12" s="30"/>
      <c r="S12" s="30"/>
    </row>
    <row r="13" spans="1:19" x14ac:dyDescent="0.3">
      <c r="A13" s="43">
        <v>1073</v>
      </c>
      <c r="B13" s="43">
        <v>2044</v>
      </c>
      <c r="C13" s="43" t="s">
        <v>10</v>
      </c>
      <c r="D13" s="43" t="s">
        <v>13</v>
      </c>
      <c r="E13" s="44">
        <v>44999</v>
      </c>
      <c r="F13" s="45">
        <v>4056.34</v>
      </c>
      <c r="G13" s="43">
        <v>1</v>
      </c>
      <c r="H13" s="43">
        <v>5</v>
      </c>
      <c r="I13" s="43" t="s">
        <v>20</v>
      </c>
      <c r="J13" s="45">
        <v>18.97</v>
      </c>
      <c r="K13" s="30" t="str">
        <f t="shared" si="0"/>
        <v>Mar</v>
      </c>
      <c r="L13" s="30" t="str">
        <f t="shared" si="6"/>
        <v>Discounted</v>
      </c>
      <c r="M13" s="30" t="str">
        <f t="shared" si="1"/>
        <v>14</v>
      </c>
      <c r="N13" s="30">
        <f t="shared" si="2"/>
        <v>22</v>
      </c>
      <c r="O13" s="30" t="str">
        <f t="shared" si="3"/>
        <v>NA</v>
      </c>
      <c r="P13" s="47">
        <f t="shared" si="4"/>
        <v>4037.3700000000003</v>
      </c>
      <c r="Q13" s="30" t="str">
        <f t="shared" si="5"/>
        <v>High Level Order</v>
      </c>
      <c r="R13" s="30"/>
      <c r="S13" s="30"/>
    </row>
    <row r="14" spans="1:19" x14ac:dyDescent="0.3">
      <c r="A14" s="43">
        <v>1020</v>
      </c>
      <c r="B14" s="43">
        <v>2044</v>
      </c>
      <c r="C14" s="43" t="s">
        <v>21</v>
      </c>
      <c r="D14" s="43" t="s">
        <v>18</v>
      </c>
      <c r="E14" s="44">
        <v>44946</v>
      </c>
      <c r="F14" s="45">
        <v>3745.13</v>
      </c>
      <c r="G14" s="43">
        <v>1</v>
      </c>
      <c r="H14" s="43">
        <v>0</v>
      </c>
      <c r="I14" s="43" t="s">
        <v>20</v>
      </c>
      <c r="J14" s="45">
        <v>85</v>
      </c>
      <c r="K14" s="30" t="str">
        <f t="shared" si="0"/>
        <v>Jan</v>
      </c>
      <c r="L14" s="30" t="str">
        <f t="shared" si="6"/>
        <v>Non - Discounted</v>
      </c>
      <c r="M14" s="30" t="str">
        <f t="shared" si="1"/>
        <v>20</v>
      </c>
      <c r="N14" s="30">
        <f t="shared" si="2"/>
        <v>28</v>
      </c>
      <c r="O14" s="30" t="str">
        <f t="shared" si="3"/>
        <v>NA</v>
      </c>
      <c r="P14" s="47">
        <f t="shared" si="4"/>
        <v>3660.13</v>
      </c>
      <c r="Q14" s="30" t="str">
        <f t="shared" si="5"/>
        <v>Moderate Level Order</v>
      </c>
      <c r="R14" s="30"/>
      <c r="S14" s="30"/>
    </row>
    <row r="15" spans="1:19" x14ac:dyDescent="0.3">
      <c r="A15" s="43">
        <v>1056</v>
      </c>
      <c r="B15" s="43">
        <v>2044</v>
      </c>
      <c r="C15" s="43" t="s">
        <v>21</v>
      </c>
      <c r="D15" s="43" t="s">
        <v>16</v>
      </c>
      <c r="E15" s="44">
        <v>44982</v>
      </c>
      <c r="F15" s="45">
        <v>1618.76</v>
      </c>
      <c r="G15" s="43">
        <v>13</v>
      </c>
      <c r="H15" s="43">
        <v>10</v>
      </c>
      <c r="I15" s="43" t="s">
        <v>12</v>
      </c>
      <c r="J15" s="45">
        <v>63.93</v>
      </c>
      <c r="K15" s="30" t="str">
        <f t="shared" si="0"/>
        <v>Feb</v>
      </c>
      <c r="L15" s="30" t="str">
        <f t="shared" si="6"/>
        <v>Discounted</v>
      </c>
      <c r="M15" s="30" t="str">
        <f t="shared" si="1"/>
        <v>25</v>
      </c>
      <c r="N15" s="30">
        <f t="shared" si="2"/>
        <v>72</v>
      </c>
      <c r="O15" s="30" t="str">
        <f t="shared" si="3"/>
        <v>NA</v>
      </c>
      <c r="P15" s="47">
        <f t="shared" si="4"/>
        <v>119.60230769230769</v>
      </c>
      <c r="Q15" s="30" t="str">
        <f t="shared" si="5"/>
        <v>Low level Order</v>
      </c>
      <c r="R15" s="30"/>
      <c r="S15" s="30"/>
    </row>
    <row r="16" spans="1:19" x14ac:dyDescent="0.3">
      <c r="A16" s="43">
        <v>1028</v>
      </c>
      <c r="B16" s="43">
        <v>2044</v>
      </c>
      <c r="C16" s="43" t="s">
        <v>17</v>
      </c>
      <c r="D16" s="43" t="s">
        <v>11</v>
      </c>
      <c r="E16" s="44">
        <v>44954</v>
      </c>
      <c r="F16" s="45">
        <v>1257.75</v>
      </c>
      <c r="G16" s="43">
        <v>7</v>
      </c>
      <c r="H16" s="43">
        <v>20</v>
      </c>
      <c r="I16" s="43" t="s">
        <v>19</v>
      </c>
      <c r="J16" s="45">
        <v>99.97</v>
      </c>
      <c r="K16" s="30" t="str">
        <f t="shared" si="0"/>
        <v>Jan</v>
      </c>
      <c r="L16" s="30" t="str">
        <f t="shared" si="6"/>
        <v>Discounted</v>
      </c>
      <c r="M16" s="30" t="str">
        <f t="shared" si="1"/>
        <v>28</v>
      </c>
      <c r="N16" s="30">
        <f t="shared" si="2"/>
        <v>78</v>
      </c>
      <c r="O16" s="30" t="str">
        <f t="shared" si="3"/>
        <v>NA</v>
      </c>
      <c r="P16" s="47">
        <f t="shared" si="4"/>
        <v>165.39714285714285</v>
      </c>
      <c r="Q16" s="30" t="str">
        <f t="shared" si="5"/>
        <v>Low level Order</v>
      </c>
      <c r="R16" s="30"/>
      <c r="S16" s="30"/>
    </row>
    <row r="17" spans="1:19" x14ac:dyDescent="0.3">
      <c r="A17" s="43">
        <v>1037</v>
      </c>
      <c r="B17" s="43">
        <v>2044</v>
      </c>
      <c r="C17" s="43" t="s">
        <v>21</v>
      </c>
      <c r="D17" s="43" t="s">
        <v>18</v>
      </c>
      <c r="E17" s="44">
        <v>44963</v>
      </c>
      <c r="F17" s="45">
        <v>1016.45</v>
      </c>
      <c r="G17" s="43">
        <v>15</v>
      </c>
      <c r="H17" s="43">
        <v>5</v>
      </c>
      <c r="I17" s="43" t="s">
        <v>19</v>
      </c>
      <c r="J17" s="45">
        <v>95.63</v>
      </c>
      <c r="K17" s="30" t="str">
        <f t="shared" si="0"/>
        <v>Feb</v>
      </c>
      <c r="L17" s="30" t="str">
        <f t="shared" si="6"/>
        <v>Discounted</v>
      </c>
      <c r="M17" s="30" t="str">
        <f t="shared" si="1"/>
        <v>06</v>
      </c>
      <c r="N17" s="30">
        <f t="shared" si="2"/>
        <v>82</v>
      </c>
      <c r="O17" s="30" t="str">
        <f t="shared" si="3"/>
        <v>NA</v>
      </c>
      <c r="P17" s="47">
        <f t="shared" si="4"/>
        <v>61.388000000000005</v>
      </c>
      <c r="Q17" s="30" t="str">
        <f t="shared" si="5"/>
        <v>Low level Order</v>
      </c>
      <c r="R17" s="30"/>
      <c r="S17" s="30"/>
    </row>
    <row r="18" spans="1:19" x14ac:dyDescent="0.3">
      <c r="A18" s="43">
        <v>1004</v>
      </c>
      <c r="B18" s="43">
        <v>2043</v>
      </c>
      <c r="C18" s="43" t="s">
        <v>17</v>
      </c>
      <c r="D18" s="43" t="s">
        <v>18</v>
      </c>
      <c r="E18" s="44">
        <v>44930</v>
      </c>
      <c r="F18" s="45">
        <v>466.49</v>
      </c>
      <c r="G18" s="43">
        <v>6</v>
      </c>
      <c r="H18" s="43">
        <v>15</v>
      </c>
      <c r="I18" s="43" t="s">
        <v>19</v>
      </c>
      <c r="J18" s="45">
        <v>83.14</v>
      </c>
      <c r="K18" s="30" t="str">
        <f t="shared" si="0"/>
        <v>Jan</v>
      </c>
      <c r="L18" s="30" t="str">
        <f t="shared" si="6"/>
        <v>Discounted</v>
      </c>
      <c r="M18" s="30" t="str">
        <f t="shared" si="1"/>
        <v>04</v>
      </c>
      <c r="N18" s="30">
        <f t="shared" si="2"/>
        <v>93</v>
      </c>
      <c r="O18" s="30" t="str">
        <f t="shared" si="3"/>
        <v>NA</v>
      </c>
      <c r="P18" s="47">
        <f t="shared" si="4"/>
        <v>63.891666666666673</v>
      </c>
      <c r="Q18" s="30" t="str">
        <f t="shared" si="5"/>
        <v>Low level Order</v>
      </c>
      <c r="R18" s="30"/>
      <c r="S18" s="30"/>
    </row>
    <row r="19" spans="1:19" x14ac:dyDescent="0.3">
      <c r="A19" s="43">
        <v>1068</v>
      </c>
      <c r="B19" s="43">
        <v>2042</v>
      </c>
      <c r="C19" s="43" t="s">
        <v>10</v>
      </c>
      <c r="D19" s="43" t="s">
        <v>11</v>
      </c>
      <c r="E19" s="44">
        <v>44994</v>
      </c>
      <c r="F19" s="45">
        <v>3716.8</v>
      </c>
      <c r="G19" s="43">
        <v>11</v>
      </c>
      <c r="H19" s="43">
        <v>25</v>
      </c>
      <c r="I19" s="43" t="s">
        <v>14</v>
      </c>
      <c r="J19" s="45">
        <v>79.45</v>
      </c>
      <c r="K19" s="30" t="str">
        <f t="shared" si="0"/>
        <v>Mar</v>
      </c>
      <c r="L19" s="30" t="str">
        <f t="shared" si="6"/>
        <v>Discounted</v>
      </c>
      <c r="M19" s="30" t="str">
        <f t="shared" si="1"/>
        <v>09</v>
      </c>
      <c r="N19" s="30">
        <f t="shared" si="2"/>
        <v>29</v>
      </c>
      <c r="O19" s="30" t="str">
        <f t="shared" si="3"/>
        <v>NA</v>
      </c>
      <c r="P19" s="47">
        <f t="shared" si="4"/>
        <v>330.66818181818184</v>
      </c>
      <c r="Q19" s="30" t="str">
        <f t="shared" si="5"/>
        <v>Moderate Level Order</v>
      </c>
      <c r="R19" s="30"/>
      <c r="S19" s="30"/>
    </row>
    <row r="20" spans="1:19" x14ac:dyDescent="0.3">
      <c r="A20" s="43">
        <v>1032</v>
      </c>
      <c r="B20" s="43">
        <v>2042</v>
      </c>
      <c r="C20" s="43" t="s">
        <v>17</v>
      </c>
      <c r="D20" s="43" t="s">
        <v>13</v>
      </c>
      <c r="E20" s="44">
        <v>44958</v>
      </c>
      <c r="F20" s="45">
        <v>3174.14</v>
      </c>
      <c r="G20" s="43">
        <v>16</v>
      </c>
      <c r="H20" s="43">
        <v>0</v>
      </c>
      <c r="I20" s="43" t="s">
        <v>14</v>
      </c>
      <c r="J20" s="45">
        <v>94.75</v>
      </c>
      <c r="K20" s="30" t="str">
        <f t="shared" si="0"/>
        <v>Feb</v>
      </c>
      <c r="L20" s="30" t="str">
        <f t="shared" si="6"/>
        <v>Non - Discounted</v>
      </c>
      <c r="M20" s="30" t="str">
        <f t="shared" si="1"/>
        <v>01</v>
      </c>
      <c r="N20" s="30">
        <f t="shared" si="2"/>
        <v>44</v>
      </c>
      <c r="O20" s="30" t="str">
        <f t="shared" si="3"/>
        <v>NA</v>
      </c>
      <c r="P20" s="47">
        <f t="shared" si="4"/>
        <v>192.46187499999999</v>
      </c>
      <c r="Q20" s="30" t="str">
        <f t="shared" si="5"/>
        <v>Moderate Level Order</v>
      </c>
      <c r="R20" s="30"/>
      <c r="S20" s="30"/>
    </row>
    <row r="21" spans="1:19" x14ac:dyDescent="0.3">
      <c r="A21" s="43">
        <v>1094</v>
      </c>
      <c r="B21" s="43">
        <v>2041</v>
      </c>
      <c r="C21" s="43" t="s">
        <v>10</v>
      </c>
      <c r="D21" s="43" t="s">
        <v>16</v>
      </c>
      <c r="E21" s="44">
        <v>45020</v>
      </c>
      <c r="F21" s="45">
        <v>234.87</v>
      </c>
      <c r="G21" s="43">
        <v>13</v>
      </c>
      <c r="H21" s="43">
        <v>20</v>
      </c>
      <c r="I21" s="43" t="s">
        <v>12</v>
      </c>
      <c r="J21" s="45">
        <v>21.37</v>
      </c>
      <c r="K21" s="30" t="str">
        <f t="shared" si="0"/>
        <v>Apr</v>
      </c>
      <c r="L21" s="30" t="str">
        <f t="shared" si="6"/>
        <v>Discounted</v>
      </c>
      <c r="M21" s="30" t="str">
        <f t="shared" si="1"/>
        <v>04</v>
      </c>
      <c r="N21" s="30">
        <f t="shared" si="2"/>
        <v>94</v>
      </c>
      <c r="O21" s="30" t="str">
        <f t="shared" si="3"/>
        <v>NA</v>
      </c>
      <c r="P21" s="47">
        <f t="shared" si="4"/>
        <v>16.423076923076923</v>
      </c>
      <c r="Q21" s="30" t="str">
        <f t="shared" si="5"/>
        <v>Low level Order</v>
      </c>
      <c r="R21" s="30"/>
      <c r="S21" s="30"/>
    </row>
    <row r="22" spans="1:19" x14ac:dyDescent="0.3">
      <c r="A22" s="43">
        <v>1064</v>
      </c>
      <c r="B22" s="43">
        <v>2040</v>
      </c>
      <c r="C22" s="43" t="s">
        <v>15</v>
      </c>
      <c r="D22" s="43" t="s">
        <v>13</v>
      </c>
      <c r="E22" s="44">
        <v>44990</v>
      </c>
      <c r="F22" s="45">
        <v>4950.7700000000004</v>
      </c>
      <c r="G22" s="43">
        <v>3</v>
      </c>
      <c r="H22" s="43">
        <v>5</v>
      </c>
      <c r="I22" s="43" t="s">
        <v>12</v>
      </c>
      <c r="J22" s="45">
        <v>46.56</v>
      </c>
      <c r="K22" s="30" t="str">
        <f t="shared" si="0"/>
        <v>Mar</v>
      </c>
      <c r="L22" s="30" t="str">
        <f t="shared" si="6"/>
        <v>Discounted</v>
      </c>
      <c r="M22" s="30" t="str">
        <f t="shared" si="1"/>
        <v>05</v>
      </c>
      <c r="N22" s="30">
        <f t="shared" si="2"/>
        <v>1</v>
      </c>
      <c r="O22" s="30" t="str">
        <f t="shared" si="3"/>
        <v>Top 10</v>
      </c>
      <c r="P22" s="47">
        <f t="shared" si="4"/>
        <v>1634.7366666666667</v>
      </c>
      <c r="Q22" s="30" t="str">
        <f t="shared" si="5"/>
        <v>High Level Order</v>
      </c>
      <c r="R22" s="30"/>
      <c r="S22" s="30"/>
    </row>
    <row r="23" spans="1:19" x14ac:dyDescent="0.3">
      <c r="A23" s="43">
        <v>1014</v>
      </c>
      <c r="B23" s="43">
        <v>2040</v>
      </c>
      <c r="C23" s="43" t="s">
        <v>10</v>
      </c>
      <c r="D23" s="43" t="s">
        <v>11</v>
      </c>
      <c r="E23" s="44">
        <v>44940</v>
      </c>
      <c r="F23" s="45">
        <v>3474.88</v>
      </c>
      <c r="G23" s="43">
        <v>17</v>
      </c>
      <c r="H23" s="43">
        <v>0</v>
      </c>
      <c r="I23" s="43" t="s">
        <v>12</v>
      </c>
      <c r="J23" s="45">
        <v>82</v>
      </c>
      <c r="K23" s="30" t="str">
        <f t="shared" si="0"/>
        <v>Jan</v>
      </c>
      <c r="L23" s="30" t="str">
        <f t="shared" si="6"/>
        <v>Non - Discounted</v>
      </c>
      <c r="M23" s="30" t="str">
        <f t="shared" si="1"/>
        <v>14</v>
      </c>
      <c r="N23" s="30">
        <f t="shared" si="2"/>
        <v>36</v>
      </c>
      <c r="O23" s="30" t="str">
        <f t="shared" si="3"/>
        <v>NA</v>
      </c>
      <c r="P23" s="47">
        <f t="shared" si="4"/>
        <v>199.58117647058825</v>
      </c>
      <c r="Q23" s="30" t="str">
        <f t="shared" si="5"/>
        <v>Moderate Level Order</v>
      </c>
      <c r="R23" s="30"/>
      <c r="S23" s="30"/>
    </row>
    <row r="24" spans="1:19" x14ac:dyDescent="0.3">
      <c r="A24" s="43">
        <v>1084</v>
      </c>
      <c r="B24" s="43">
        <v>2040</v>
      </c>
      <c r="C24" s="43" t="s">
        <v>15</v>
      </c>
      <c r="D24" s="43" t="s">
        <v>16</v>
      </c>
      <c r="E24" s="44">
        <v>45010</v>
      </c>
      <c r="F24" s="45">
        <v>1723.08</v>
      </c>
      <c r="G24" s="43">
        <v>3</v>
      </c>
      <c r="H24" s="43">
        <v>25</v>
      </c>
      <c r="I24" s="43" t="s">
        <v>20</v>
      </c>
      <c r="J24" s="45">
        <v>17.239999999999998</v>
      </c>
      <c r="K24" s="30" t="str">
        <f t="shared" si="0"/>
        <v>Mar</v>
      </c>
      <c r="L24" s="30" t="str">
        <f t="shared" si="6"/>
        <v>Discounted</v>
      </c>
      <c r="M24" s="30" t="str">
        <f t="shared" si="1"/>
        <v>25</v>
      </c>
      <c r="N24" s="30">
        <f t="shared" si="2"/>
        <v>70</v>
      </c>
      <c r="O24" s="30" t="str">
        <f t="shared" si="3"/>
        <v>NA</v>
      </c>
      <c r="P24" s="47">
        <f t="shared" si="4"/>
        <v>568.61333333333334</v>
      </c>
      <c r="Q24" s="30" t="str">
        <f t="shared" si="5"/>
        <v>Low level Order</v>
      </c>
      <c r="R24" s="30"/>
      <c r="S24" s="30"/>
    </row>
    <row r="25" spans="1:19" x14ac:dyDescent="0.3">
      <c r="A25" s="43">
        <v>1043</v>
      </c>
      <c r="B25" s="43">
        <v>2039</v>
      </c>
      <c r="C25" s="43" t="s">
        <v>21</v>
      </c>
      <c r="D25" s="43" t="s">
        <v>18</v>
      </c>
      <c r="E25" s="44">
        <v>44969</v>
      </c>
      <c r="F25" s="45">
        <v>4705.2700000000004</v>
      </c>
      <c r="G25" s="43">
        <v>16</v>
      </c>
      <c r="H25" s="43">
        <v>15</v>
      </c>
      <c r="I25" s="43" t="s">
        <v>12</v>
      </c>
      <c r="J25" s="45">
        <v>15.79</v>
      </c>
      <c r="K25" s="30" t="str">
        <f t="shared" si="0"/>
        <v>Feb</v>
      </c>
      <c r="L25" s="30" t="str">
        <f t="shared" si="6"/>
        <v>Discounted</v>
      </c>
      <c r="M25" s="30" t="str">
        <f t="shared" si="1"/>
        <v>12</v>
      </c>
      <c r="N25" s="30">
        <f t="shared" si="2"/>
        <v>6</v>
      </c>
      <c r="O25" s="30" t="str">
        <f t="shared" si="3"/>
        <v>Top 10</v>
      </c>
      <c r="P25" s="47">
        <f t="shared" si="4"/>
        <v>293.09250000000003</v>
      </c>
      <c r="Q25" s="30" t="str">
        <f t="shared" si="5"/>
        <v>High Level Order</v>
      </c>
      <c r="R25" s="30"/>
      <c r="S25" s="30"/>
    </row>
    <row r="26" spans="1:19" x14ac:dyDescent="0.3">
      <c r="A26" s="43">
        <v>1001</v>
      </c>
      <c r="B26" s="43">
        <v>2039</v>
      </c>
      <c r="C26" s="43" t="s">
        <v>10</v>
      </c>
      <c r="D26" s="43" t="s">
        <v>11</v>
      </c>
      <c r="E26" s="44">
        <v>44927</v>
      </c>
      <c r="F26" s="45">
        <v>4441.08</v>
      </c>
      <c r="G26" s="43">
        <v>5</v>
      </c>
      <c r="H26" s="43">
        <v>10</v>
      </c>
      <c r="I26" s="43" t="s">
        <v>12</v>
      </c>
      <c r="J26" s="45">
        <v>70.05</v>
      </c>
      <c r="K26" s="30" t="str">
        <f t="shared" si="0"/>
        <v>Jan</v>
      </c>
      <c r="L26" s="30" t="str">
        <f t="shared" si="6"/>
        <v>Discounted</v>
      </c>
      <c r="M26" s="30" t="str">
        <f t="shared" si="1"/>
        <v>01</v>
      </c>
      <c r="N26" s="30">
        <f t="shared" si="2"/>
        <v>14</v>
      </c>
      <c r="O26" s="30" t="str">
        <f t="shared" si="3"/>
        <v>NA</v>
      </c>
      <c r="P26" s="47">
        <f t="shared" si="4"/>
        <v>874.2059999999999</v>
      </c>
      <c r="Q26" s="30" t="str">
        <f t="shared" si="5"/>
        <v>High Level Order</v>
      </c>
      <c r="R26" s="30"/>
      <c r="S26" s="30"/>
    </row>
    <row r="27" spans="1:19" x14ac:dyDescent="0.3">
      <c r="A27" s="43">
        <v>1007</v>
      </c>
      <c r="B27" s="43">
        <v>2039</v>
      </c>
      <c r="C27" s="43" t="s">
        <v>17</v>
      </c>
      <c r="D27" s="43" t="s">
        <v>13</v>
      </c>
      <c r="E27" s="44">
        <v>44933</v>
      </c>
      <c r="F27" s="45">
        <v>3051.82</v>
      </c>
      <c r="G27" s="43">
        <v>3</v>
      </c>
      <c r="H27" s="43">
        <v>25</v>
      </c>
      <c r="I27" s="43" t="s">
        <v>20</v>
      </c>
      <c r="J27" s="45">
        <v>63.27</v>
      </c>
      <c r="K27" s="30" t="str">
        <f t="shared" si="0"/>
        <v>Jan</v>
      </c>
      <c r="L27" s="30" t="str">
        <f t="shared" si="6"/>
        <v>Discounted</v>
      </c>
      <c r="M27" s="30" t="str">
        <f t="shared" si="1"/>
        <v>07</v>
      </c>
      <c r="N27" s="30">
        <f t="shared" si="2"/>
        <v>46</v>
      </c>
      <c r="O27" s="30" t="str">
        <f t="shared" si="3"/>
        <v>NA</v>
      </c>
      <c r="P27" s="47">
        <f t="shared" si="4"/>
        <v>996.18333333333339</v>
      </c>
      <c r="Q27" s="30" t="str">
        <f t="shared" si="5"/>
        <v>Moderate Level Order</v>
      </c>
      <c r="R27" s="30"/>
      <c r="S27" s="30"/>
    </row>
    <row r="28" spans="1:19" x14ac:dyDescent="0.3">
      <c r="A28" s="43">
        <v>1022</v>
      </c>
      <c r="B28" s="43">
        <v>2038</v>
      </c>
      <c r="C28" s="43" t="s">
        <v>15</v>
      </c>
      <c r="D28" s="43" t="s">
        <v>16</v>
      </c>
      <c r="E28" s="44">
        <v>44948</v>
      </c>
      <c r="F28" s="45">
        <v>4253.66</v>
      </c>
      <c r="G28" s="43">
        <v>2</v>
      </c>
      <c r="H28" s="43">
        <v>20</v>
      </c>
      <c r="I28" s="43" t="s">
        <v>19</v>
      </c>
      <c r="J28" s="45">
        <v>49.53</v>
      </c>
      <c r="K28" s="30" t="str">
        <f t="shared" si="0"/>
        <v>Jan</v>
      </c>
      <c r="L28" s="30" t="str">
        <f t="shared" si="6"/>
        <v>Discounted</v>
      </c>
      <c r="M28" s="30" t="str">
        <f t="shared" si="1"/>
        <v>22</v>
      </c>
      <c r="N28" s="30">
        <f t="shared" si="2"/>
        <v>19</v>
      </c>
      <c r="O28" s="30" t="str">
        <f t="shared" si="3"/>
        <v>NA</v>
      </c>
      <c r="P28" s="47">
        <f t="shared" si="4"/>
        <v>2102.0650000000001</v>
      </c>
      <c r="Q28" s="30" t="str">
        <f t="shared" si="5"/>
        <v>High Level Order</v>
      </c>
      <c r="R28" s="30"/>
      <c r="S28" s="30"/>
    </row>
    <row r="29" spans="1:19" x14ac:dyDescent="0.3">
      <c r="A29" s="43">
        <v>1039</v>
      </c>
      <c r="B29" s="43">
        <v>2037</v>
      </c>
      <c r="C29" s="43" t="s">
        <v>10</v>
      </c>
      <c r="D29" s="43" t="s">
        <v>11</v>
      </c>
      <c r="E29" s="44">
        <v>44965</v>
      </c>
      <c r="F29" s="45">
        <v>1439.82</v>
      </c>
      <c r="G29" s="43">
        <v>14</v>
      </c>
      <c r="H29" s="43">
        <v>20</v>
      </c>
      <c r="I29" s="43" t="s">
        <v>19</v>
      </c>
      <c r="J29" s="45">
        <v>26.72</v>
      </c>
      <c r="K29" s="30" t="str">
        <f t="shared" si="0"/>
        <v>Feb</v>
      </c>
      <c r="L29" s="30" t="str">
        <f t="shared" si="6"/>
        <v>Discounted</v>
      </c>
      <c r="M29" s="30" t="str">
        <f t="shared" si="1"/>
        <v>08</v>
      </c>
      <c r="N29" s="30">
        <f t="shared" si="2"/>
        <v>76</v>
      </c>
      <c r="O29" s="30" t="str">
        <f t="shared" si="3"/>
        <v>NA</v>
      </c>
      <c r="P29" s="47">
        <f t="shared" si="4"/>
        <v>100.93571428571428</v>
      </c>
      <c r="Q29" s="30" t="str">
        <f t="shared" si="5"/>
        <v>Low level Order</v>
      </c>
      <c r="R29" s="30"/>
      <c r="S29" s="30"/>
    </row>
    <row r="30" spans="1:19" x14ac:dyDescent="0.3">
      <c r="A30" s="43">
        <v>1076</v>
      </c>
      <c r="B30" s="43">
        <v>2036</v>
      </c>
      <c r="C30" s="43" t="s">
        <v>10</v>
      </c>
      <c r="D30" s="43" t="s">
        <v>18</v>
      </c>
      <c r="E30" s="44">
        <v>45002</v>
      </c>
      <c r="F30" s="45">
        <v>4570.54</v>
      </c>
      <c r="G30" s="43">
        <v>11</v>
      </c>
      <c r="H30" s="43">
        <v>5</v>
      </c>
      <c r="I30" s="43" t="s">
        <v>19</v>
      </c>
      <c r="J30" s="45">
        <v>29.53</v>
      </c>
      <c r="K30" s="30" t="str">
        <f t="shared" si="0"/>
        <v>Mar</v>
      </c>
      <c r="L30" s="30" t="str">
        <f t="shared" si="6"/>
        <v>Discounted</v>
      </c>
      <c r="M30" s="30" t="str">
        <f t="shared" si="1"/>
        <v>17</v>
      </c>
      <c r="N30" s="30">
        <f t="shared" si="2"/>
        <v>10</v>
      </c>
      <c r="O30" s="30" t="str">
        <f t="shared" si="3"/>
        <v>Top 10</v>
      </c>
      <c r="P30" s="47">
        <f t="shared" si="4"/>
        <v>412.8190909090909</v>
      </c>
      <c r="Q30" s="30" t="str">
        <f t="shared" si="5"/>
        <v>High Level Order</v>
      </c>
      <c r="R30" s="30"/>
      <c r="S30" s="30"/>
    </row>
    <row r="31" spans="1:19" x14ac:dyDescent="0.3">
      <c r="A31" s="43">
        <v>1013</v>
      </c>
      <c r="B31" s="43">
        <v>2036</v>
      </c>
      <c r="C31" s="43" t="s">
        <v>22</v>
      </c>
      <c r="D31" s="43" t="s">
        <v>18</v>
      </c>
      <c r="E31" s="44">
        <v>44939</v>
      </c>
      <c r="F31" s="45">
        <v>2766.23</v>
      </c>
      <c r="G31" s="43">
        <v>19</v>
      </c>
      <c r="H31" s="43">
        <v>10</v>
      </c>
      <c r="I31" s="43" t="s">
        <v>19</v>
      </c>
      <c r="J31" s="45">
        <v>40.76</v>
      </c>
      <c r="K31" s="30" t="str">
        <f t="shared" si="0"/>
        <v>Jan</v>
      </c>
      <c r="L31" s="30" t="str">
        <f t="shared" si="6"/>
        <v>Discounted</v>
      </c>
      <c r="M31" s="30" t="str">
        <f t="shared" si="1"/>
        <v>13</v>
      </c>
      <c r="N31" s="30">
        <f t="shared" si="2"/>
        <v>53</v>
      </c>
      <c r="O31" s="30" t="str">
        <f t="shared" si="3"/>
        <v>NA</v>
      </c>
      <c r="P31" s="47">
        <f t="shared" si="4"/>
        <v>143.44578947368419</v>
      </c>
      <c r="Q31" s="30" t="str">
        <f t="shared" si="5"/>
        <v>Moderate Level Order</v>
      </c>
      <c r="R31" s="30"/>
      <c r="S31" s="30"/>
    </row>
    <row r="32" spans="1:19" x14ac:dyDescent="0.3">
      <c r="A32" s="43">
        <v>1062</v>
      </c>
      <c r="B32" s="43">
        <v>2036</v>
      </c>
      <c r="C32" s="43" t="s">
        <v>17</v>
      </c>
      <c r="D32" s="43" t="s">
        <v>18</v>
      </c>
      <c r="E32" s="44">
        <v>44988</v>
      </c>
      <c r="F32" s="45">
        <v>531.02</v>
      </c>
      <c r="G32" s="43">
        <v>12</v>
      </c>
      <c r="H32" s="43">
        <v>0</v>
      </c>
      <c r="I32" s="43" t="s">
        <v>12</v>
      </c>
      <c r="J32" s="45">
        <v>61.04</v>
      </c>
      <c r="K32" s="30" t="str">
        <f t="shared" si="0"/>
        <v>Mar</v>
      </c>
      <c r="L32" s="30" t="str">
        <f t="shared" si="6"/>
        <v>Non - Discounted</v>
      </c>
      <c r="M32" s="30" t="str">
        <f t="shared" si="1"/>
        <v>03</v>
      </c>
      <c r="N32" s="30">
        <f t="shared" si="2"/>
        <v>90</v>
      </c>
      <c r="O32" s="30" t="str">
        <f t="shared" si="3"/>
        <v>NA</v>
      </c>
      <c r="P32" s="47">
        <f t="shared" si="4"/>
        <v>39.164999999999999</v>
      </c>
      <c r="Q32" s="30" t="str">
        <f t="shared" si="5"/>
        <v>Low level Order</v>
      </c>
      <c r="R32" s="30"/>
      <c r="S32" s="30"/>
    </row>
    <row r="33" spans="1:19" x14ac:dyDescent="0.3">
      <c r="A33" s="43">
        <v>1059</v>
      </c>
      <c r="B33" s="43">
        <v>2035</v>
      </c>
      <c r="C33" s="43" t="s">
        <v>15</v>
      </c>
      <c r="D33" s="43" t="s">
        <v>18</v>
      </c>
      <c r="E33" s="44">
        <v>44985</v>
      </c>
      <c r="F33" s="45">
        <v>4683.97</v>
      </c>
      <c r="G33" s="43">
        <v>16</v>
      </c>
      <c r="H33" s="43">
        <v>10</v>
      </c>
      <c r="I33" s="43" t="s">
        <v>19</v>
      </c>
      <c r="J33" s="45">
        <v>17.96</v>
      </c>
      <c r="K33" s="30" t="str">
        <f t="shared" si="0"/>
        <v>Feb</v>
      </c>
      <c r="L33" s="30" t="str">
        <f t="shared" si="6"/>
        <v>Discounted</v>
      </c>
      <c r="M33" s="30" t="str">
        <f t="shared" si="1"/>
        <v>28</v>
      </c>
      <c r="N33" s="30">
        <f t="shared" si="2"/>
        <v>7</v>
      </c>
      <c r="O33" s="30" t="str">
        <f t="shared" si="3"/>
        <v>Top 10</v>
      </c>
      <c r="P33" s="47">
        <f t="shared" si="4"/>
        <v>291.62562500000001</v>
      </c>
      <c r="Q33" s="30" t="str">
        <f t="shared" si="5"/>
        <v>High Level Order</v>
      </c>
      <c r="R33" s="30"/>
      <c r="S33" s="30"/>
    </row>
    <row r="34" spans="1:19" x14ac:dyDescent="0.3">
      <c r="A34" s="43">
        <v>1074</v>
      </c>
      <c r="B34" s="43">
        <v>2034</v>
      </c>
      <c r="C34" s="43" t="s">
        <v>17</v>
      </c>
      <c r="D34" s="43" t="s">
        <v>13</v>
      </c>
      <c r="E34" s="44">
        <v>45000</v>
      </c>
      <c r="F34" s="45">
        <v>4060.06</v>
      </c>
      <c r="G34" s="43">
        <v>8</v>
      </c>
      <c r="H34" s="43">
        <v>10</v>
      </c>
      <c r="I34" s="43" t="s">
        <v>20</v>
      </c>
      <c r="J34" s="45">
        <v>93.03</v>
      </c>
      <c r="K34" s="30" t="str">
        <f t="shared" ref="K34:K65" si="7">TEXT(E34,"MMM")</f>
        <v>Mar</v>
      </c>
      <c r="L34" s="30" t="str">
        <f t="shared" si="6"/>
        <v>Discounted</v>
      </c>
      <c r="M34" s="30" t="str">
        <f t="shared" ref="M34:M65" si="8">TEXT(E34,"DD")</f>
        <v>15</v>
      </c>
      <c r="N34" s="30">
        <f t="shared" ref="N34:N65" si="9">RANK(F34,F:F,0)</f>
        <v>21</v>
      </c>
      <c r="O34" s="30" t="str">
        <f t="shared" ref="O34:O65" si="10">IF(N34&lt;=10,"Top 10","NA")</f>
        <v>NA</v>
      </c>
      <c r="P34" s="47">
        <f t="shared" ref="P34:P65" si="11">(F34-J34)/G34</f>
        <v>495.87874999999997</v>
      </c>
      <c r="Q34" s="30" t="str">
        <f t="shared" ref="Q34:Q65" si="12">IF(AND(F34&gt;2000,F34&lt;4000),"Moderate Level Order",IF(F34&gt;4000,"High Level Order","Low level Order"))</f>
        <v>High Level Order</v>
      </c>
      <c r="R34" s="30"/>
      <c r="S34" s="30"/>
    </row>
    <row r="35" spans="1:19" x14ac:dyDescent="0.3">
      <c r="A35" s="43">
        <v>1025</v>
      </c>
      <c r="B35" s="43">
        <v>2033</v>
      </c>
      <c r="C35" s="43" t="s">
        <v>10</v>
      </c>
      <c r="D35" s="43" t="s">
        <v>18</v>
      </c>
      <c r="E35" s="44">
        <v>44951</v>
      </c>
      <c r="F35" s="45">
        <v>513.69000000000005</v>
      </c>
      <c r="G35" s="43">
        <v>13</v>
      </c>
      <c r="H35" s="43">
        <v>0</v>
      </c>
      <c r="I35" s="43" t="s">
        <v>19</v>
      </c>
      <c r="J35" s="45">
        <v>10.36</v>
      </c>
      <c r="K35" s="30" t="str">
        <f t="shared" si="7"/>
        <v>Jan</v>
      </c>
      <c r="L35" s="30" t="str">
        <f t="shared" si="6"/>
        <v>Non - Discounted</v>
      </c>
      <c r="M35" s="30" t="str">
        <f t="shared" si="8"/>
        <v>25</v>
      </c>
      <c r="N35" s="30">
        <f t="shared" si="9"/>
        <v>92</v>
      </c>
      <c r="O35" s="30" t="str">
        <f t="shared" si="10"/>
        <v>NA</v>
      </c>
      <c r="P35" s="47">
        <f t="shared" si="11"/>
        <v>38.71769230769231</v>
      </c>
      <c r="Q35" s="30" t="str">
        <f t="shared" si="12"/>
        <v>Low level Order</v>
      </c>
      <c r="R35" s="30"/>
      <c r="S35" s="30"/>
    </row>
    <row r="36" spans="1:19" x14ac:dyDescent="0.3">
      <c r="A36" s="43">
        <v>1078</v>
      </c>
      <c r="B36" s="43">
        <v>2031</v>
      </c>
      <c r="C36" s="43" t="s">
        <v>10</v>
      </c>
      <c r="D36" s="43" t="s">
        <v>18</v>
      </c>
      <c r="E36" s="44">
        <v>45004</v>
      </c>
      <c r="F36" s="45">
        <v>2532.5100000000002</v>
      </c>
      <c r="G36" s="43">
        <v>13</v>
      </c>
      <c r="H36" s="43">
        <v>20</v>
      </c>
      <c r="I36" s="43" t="s">
        <v>14</v>
      </c>
      <c r="J36" s="45">
        <v>98.1</v>
      </c>
      <c r="K36" s="30" t="str">
        <f t="shared" si="7"/>
        <v>Mar</v>
      </c>
      <c r="L36" s="30" t="str">
        <f t="shared" si="6"/>
        <v>Discounted</v>
      </c>
      <c r="M36" s="30" t="str">
        <f t="shared" si="8"/>
        <v>19</v>
      </c>
      <c r="N36" s="30">
        <f t="shared" si="9"/>
        <v>59</v>
      </c>
      <c r="O36" s="30" t="str">
        <f t="shared" si="10"/>
        <v>NA</v>
      </c>
      <c r="P36" s="47">
        <f t="shared" si="11"/>
        <v>187.26230769230773</v>
      </c>
      <c r="Q36" s="30" t="str">
        <f t="shared" si="12"/>
        <v>Moderate Level Order</v>
      </c>
      <c r="R36" s="30"/>
      <c r="S36" s="30"/>
    </row>
    <row r="37" spans="1:19" x14ac:dyDescent="0.3">
      <c r="A37" s="43">
        <v>1021</v>
      </c>
      <c r="B37" s="43">
        <v>2030</v>
      </c>
      <c r="C37" s="43" t="s">
        <v>17</v>
      </c>
      <c r="D37" s="43" t="s">
        <v>13</v>
      </c>
      <c r="E37" s="44">
        <v>44947</v>
      </c>
      <c r="F37" s="45">
        <v>3265.68</v>
      </c>
      <c r="G37" s="43">
        <v>15</v>
      </c>
      <c r="H37" s="43">
        <v>25</v>
      </c>
      <c r="I37" s="43" t="s">
        <v>14</v>
      </c>
      <c r="J37" s="45">
        <v>84.64</v>
      </c>
      <c r="K37" s="30" t="str">
        <f t="shared" si="7"/>
        <v>Jan</v>
      </c>
      <c r="L37" s="30" t="str">
        <f t="shared" si="6"/>
        <v>Discounted</v>
      </c>
      <c r="M37" s="30" t="str">
        <f t="shared" si="8"/>
        <v>21</v>
      </c>
      <c r="N37" s="30">
        <f t="shared" si="9"/>
        <v>41</v>
      </c>
      <c r="O37" s="30" t="str">
        <f t="shared" si="10"/>
        <v>NA</v>
      </c>
      <c r="P37" s="47">
        <f t="shared" si="11"/>
        <v>212.06933333333333</v>
      </c>
      <c r="Q37" s="30" t="str">
        <f t="shared" si="12"/>
        <v>Moderate Level Order</v>
      </c>
      <c r="R37" s="30"/>
      <c r="S37" s="30"/>
    </row>
    <row r="38" spans="1:19" x14ac:dyDescent="0.3">
      <c r="A38" s="43">
        <v>1095</v>
      </c>
      <c r="B38" s="43">
        <v>2029</v>
      </c>
      <c r="C38" s="43" t="s">
        <v>10</v>
      </c>
      <c r="D38" s="43" t="s">
        <v>13</v>
      </c>
      <c r="E38" s="44">
        <v>45021</v>
      </c>
      <c r="F38" s="45">
        <v>4121.87</v>
      </c>
      <c r="G38" s="43">
        <v>11</v>
      </c>
      <c r="H38" s="43">
        <v>15</v>
      </c>
      <c r="I38" s="43" t="s">
        <v>19</v>
      </c>
      <c r="J38" s="45">
        <v>23.27</v>
      </c>
      <c r="K38" s="30" t="str">
        <f t="shared" si="7"/>
        <v>Apr</v>
      </c>
      <c r="L38" s="30" t="str">
        <f t="shared" si="6"/>
        <v>Discounted</v>
      </c>
      <c r="M38" s="30" t="str">
        <f t="shared" si="8"/>
        <v>05</v>
      </c>
      <c r="N38" s="30">
        <f t="shared" si="9"/>
        <v>20</v>
      </c>
      <c r="O38" s="30" t="str">
        <f t="shared" si="10"/>
        <v>NA</v>
      </c>
      <c r="P38" s="47">
        <f t="shared" si="11"/>
        <v>372.59999999999997</v>
      </c>
      <c r="Q38" s="30" t="str">
        <f t="shared" si="12"/>
        <v>High Level Order</v>
      </c>
      <c r="R38" s="30"/>
      <c r="S38" s="30"/>
    </row>
    <row r="39" spans="1:19" x14ac:dyDescent="0.3">
      <c r="A39" s="43">
        <v>1002</v>
      </c>
      <c r="B39" s="43">
        <v>2029</v>
      </c>
      <c r="C39" s="43" t="s">
        <v>10</v>
      </c>
      <c r="D39" s="43" t="s">
        <v>13</v>
      </c>
      <c r="E39" s="44">
        <v>44928</v>
      </c>
      <c r="F39" s="45">
        <v>3910.38</v>
      </c>
      <c r="G39" s="43">
        <v>7</v>
      </c>
      <c r="H39" s="43">
        <v>0</v>
      </c>
      <c r="I39" s="43" t="s">
        <v>14</v>
      </c>
      <c r="J39" s="45">
        <v>20.45</v>
      </c>
      <c r="K39" s="30" t="str">
        <f t="shared" si="7"/>
        <v>Jan</v>
      </c>
      <c r="L39" s="30" t="str">
        <f t="shared" si="6"/>
        <v>Non - Discounted</v>
      </c>
      <c r="M39" s="30" t="str">
        <f t="shared" si="8"/>
        <v>02</v>
      </c>
      <c r="N39" s="30">
        <f t="shared" si="9"/>
        <v>26</v>
      </c>
      <c r="O39" s="30" t="str">
        <f t="shared" si="10"/>
        <v>NA</v>
      </c>
      <c r="P39" s="47">
        <f t="shared" si="11"/>
        <v>555.70428571428579</v>
      </c>
      <c r="Q39" s="30" t="str">
        <f t="shared" si="12"/>
        <v>Moderate Level Order</v>
      </c>
      <c r="R39" s="30"/>
      <c r="S39" s="30"/>
    </row>
    <row r="40" spans="1:19" x14ac:dyDescent="0.3">
      <c r="A40" s="43">
        <v>1070</v>
      </c>
      <c r="B40" s="43">
        <v>2029</v>
      </c>
      <c r="C40" s="43" t="s">
        <v>10</v>
      </c>
      <c r="D40" s="43" t="s">
        <v>13</v>
      </c>
      <c r="E40" s="44">
        <v>44996</v>
      </c>
      <c r="F40" s="45">
        <v>3527.3</v>
      </c>
      <c r="G40" s="43">
        <v>12</v>
      </c>
      <c r="H40" s="43">
        <v>20</v>
      </c>
      <c r="I40" s="43" t="s">
        <v>20</v>
      </c>
      <c r="J40" s="45">
        <v>64.099999999999994</v>
      </c>
      <c r="K40" s="30" t="str">
        <f t="shared" si="7"/>
        <v>Mar</v>
      </c>
      <c r="L40" s="30" t="str">
        <f t="shared" si="6"/>
        <v>Discounted</v>
      </c>
      <c r="M40" s="30" t="str">
        <f t="shared" si="8"/>
        <v>11</v>
      </c>
      <c r="N40" s="30">
        <f t="shared" si="9"/>
        <v>32</v>
      </c>
      <c r="O40" s="30" t="str">
        <f t="shared" si="10"/>
        <v>NA</v>
      </c>
      <c r="P40" s="47">
        <f t="shared" si="11"/>
        <v>288.60000000000002</v>
      </c>
      <c r="Q40" s="30" t="str">
        <f t="shared" si="12"/>
        <v>Moderate Level Order</v>
      </c>
      <c r="R40" s="30"/>
      <c r="S40" s="30"/>
    </row>
    <row r="41" spans="1:19" x14ac:dyDescent="0.3">
      <c r="A41" s="43">
        <v>1033</v>
      </c>
      <c r="B41" s="43">
        <v>2028</v>
      </c>
      <c r="C41" s="43" t="s">
        <v>10</v>
      </c>
      <c r="D41" s="43" t="s">
        <v>18</v>
      </c>
      <c r="E41" s="44">
        <v>44959</v>
      </c>
      <c r="F41" s="45">
        <v>3984.32</v>
      </c>
      <c r="G41" s="43">
        <v>19</v>
      </c>
      <c r="H41" s="43">
        <v>15</v>
      </c>
      <c r="I41" s="43" t="s">
        <v>20</v>
      </c>
      <c r="J41" s="45">
        <v>85.72</v>
      </c>
      <c r="K41" s="30" t="str">
        <f t="shared" si="7"/>
        <v>Feb</v>
      </c>
      <c r="L41" s="30" t="str">
        <f t="shared" si="6"/>
        <v>Discounted</v>
      </c>
      <c r="M41" s="30" t="str">
        <f t="shared" si="8"/>
        <v>02</v>
      </c>
      <c r="N41" s="30">
        <f t="shared" si="9"/>
        <v>25</v>
      </c>
      <c r="O41" s="30" t="str">
        <f t="shared" si="10"/>
        <v>NA</v>
      </c>
      <c r="P41" s="47">
        <f t="shared" si="11"/>
        <v>205.18947368421055</v>
      </c>
      <c r="Q41" s="30" t="str">
        <f t="shared" si="12"/>
        <v>Moderate Level Order</v>
      </c>
      <c r="R41" s="30"/>
      <c r="S41" s="30"/>
    </row>
    <row r="42" spans="1:19" x14ac:dyDescent="0.3">
      <c r="A42" s="43">
        <v>1053</v>
      </c>
      <c r="B42" s="43">
        <v>2028</v>
      </c>
      <c r="C42" s="43" t="s">
        <v>22</v>
      </c>
      <c r="D42" s="43" t="s">
        <v>18</v>
      </c>
      <c r="E42" s="44">
        <v>44979</v>
      </c>
      <c r="F42" s="45">
        <v>1507.52</v>
      </c>
      <c r="G42" s="43">
        <v>19</v>
      </c>
      <c r="H42" s="43">
        <v>25</v>
      </c>
      <c r="I42" s="43" t="s">
        <v>19</v>
      </c>
      <c r="J42" s="45">
        <v>17.73</v>
      </c>
      <c r="K42" s="30" t="str">
        <f t="shared" si="7"/>
        <v>Feb</v>
      </c>
      <c r="L42" s="30" t="str">
        <f t="shared" si="6"/>
        <v>Discounted</v>
      </c>
      <c r="M42" s="30" t="str">
        <f t="shared" si="8"/>
        <v>22</v>
      </c>
      <c r="N42" s="30">
        <f t="shared" si="9"/>
        <v>73</v>
      </c>
      <c r="O42" s="30" t="str">
        <f t="shared" si="10"/>
        <v>NA</v>
      </c>
      <c r="P42" s="47">
        <f t="shared" si="11"/>
        <v>78.41</v>
      </c>
      <c r="Q42" s="30" t="str">
        <f t="shared" si="12"/>
        <v>Low level Order</v>
      </c>
      <c r="R42" s="30"/>
      <c r="S42" s="30"/>
    </row>
    <row r="43" spans="1:19" x14ac:dyDescent="0.3">
      <c r="A43" s="43">
        <v>1031</v>
      </c>
      <c r="B43" s="43">
        <v>2027</v>
      </c>
      <c r="C43" s="43" t="s">
        <v>22</v>
      </c>
      <c r="D43" s="43" t="s">
        <v>13</v>
      </c>
      <c r="E43" s="44">
        <v>44957</v>
      </c>
      <c r="F43" s="45">
        <v>4465.63</v>
      </c>
      <c r="G43" s="43">
        <v>12</v>
      </c>
      <c r="H43" s="43">
        <v>15</v>
      </c>
      <c r="I43" s="43" t="s">
        <v>14</v>
      </c>
      <c r="J43" s="45">
        <v>78.05</v>
      </c>
      <c r="K43" s="30" t="str">
        <f t="shared" si="7"/>
        <v>Jan</v>
      </c>
      <c r="L43" s="30" t="str">
        <f t="shared" si="6"/>
        <v>Discounted</v>
      </c>
      <c r="M43" s="30" t="str">
        <f t="shared" si="8"/>
        <v>31</v>
      </c>
      <c r="N43" s="30">
        <f t="shared" si="9"/>
        <v>12</v>
      </c>
      <c r="O43" s="30" t="str">
        <f t="shared" si="10"/>
        <v>NA</v>
      </c>
      <c r="P43" s="47">
        <f t="shared" si="11"/>
        <v>365.63166666666666</v>
      </c>
      <c r="Q43" s="30" t="str">
        <f t="shared" si="12"/>
        <v>High Level Order</v>
      </c>
      <c r="R43" s="30"/>
      <c r="S43" s="30"/>
    </row>
    <row r="44" spans="1:19" x14ac:dyDescent="0.3">
      <c r="A44" s="43">
        <v>1050</v>
      </c>
      <c r="B44" s="43">
        <v>2026</v>
      </c>
      <c r="C44" s="43" t="s">
        <v>17</v>
      </c>
      <c r="D44" s="43" t="s">
        <v>13</v>
      </c>
      <c r="E44" s="44">
        <v>44976</v>
      </c>
      <c r="F44" s="45">
        <v>4834.9399999999996</v>
      </c>
      <c r="G44" s="43">
        <v>4</v>
      </c>
      <c r="H44" s="43">
        <v>20</v>
      </c>
      <c r="I44" s="43" t="s">
        <v>19</v>
      </c>
      <c r="J44" s="45">
        <v>58.29</v>
      </c>
      <c r="K44" s="30" t="str">
        <f t="shared" si="7"/>
        <v>Feb</v>
      </c>
      <c r="L44" s="30" t="str">
        <f t="shared" si="6"/>
        <v>Discounted</v>
      </c>
      <c r="M44" s="30" t="str">
        <f t="shared" si="8"/>
        <v>19</v>
      </c>
      <c r="N44" s="30">
        <f t="shared" si="9"/>
        <v>3</v>
      </c>
      <c r="O44" s="30" t="str">
        <f t="shared" si="10"/>
        <v>Top 10</v>
      </c>
      <c r="P44" s="47">
        <f t="shared" si="11"/>
        <v>1194.1624999999999</v>
      </c>
      <c r="Q44" s="30" t="str">
        <f t="shared" si="12"/>
        <v>High Level Order</v>
      </c>
      <c r="R44" s="30"/>
      <c r="S44" s="30"/>
    </row>
    <row r="45" spans="1:19" x14ac:dyDescent="0.3">
      <c r="A45" s="43">
        <v>1072</v>
      </c>
      <c r="B45" s="43">
        <v>2026</v>
      </c>
      <c r="C45" s="43" t="s">
        <v>21</v>
      </c>
      <c r="D45" s="43" t="s">
        <v>11</v>
      </c>
      <c r="E45" s="44">
        <v>44998</v>
      </c>
      <c r="F45" s="45">
        <v>1503.28</v>
      </c>
      <c r="G45" s="43">
        <v>1</v>
      </c>
      <c r="H45" s="43">
        <v>0</v>
      </c>
      <c r="I45" s="43" t="s">
        <v>14</v>
      </c>
      <c r="J45" s="45">
        <v>95.2</v>
      </c>
      <c r="K45" s="30" t="str">
        <f t="shared" si="7"/>
        <v>Mar</v>
      </c>
      <c r="L45" s="30" t="str">
        <f t="shared" si="6"/>
        <v>Non - Discounted</v>
      </c>
      <c r="M45" s="30" t="str">
        <f t="shared" si="8"/>
        <v>13</v>
      </c>
      <c r="N45" s="30">
        <f t="shared" si="9"/>
        <v>74</v>
      </c>
      <c r="O45" s="30" t="str">
        <f t="shared" si="10"/>
        <v>NA</v>
      </c>
      <c r="P45" s="47">
        <f t="shared" si="11"/>
        <v>1408.08</v>
      </c>
      <c r="Q45" s="30" t="str">
        <f t="shared" si="12"/>
        <v>Low level Order</v>
      </c>
      <c r="R45" s="30"/>
      <c r="S45" s="30"/>
    </row>
    <row r="46" spans="1:19" x14ac:dyDescent="0.3">
      <c r="A46" s="43">
        <v>1091</v>
      </c>
      <c r="B46" s="43">
        <v>2026</v>
      </c>
      <c r="C46" s="43" t="s">
        <v>17</v>
      </c>
      <c r="D46" s="43" t="s">
        <v>13</v>
      </c>
      <c r="E46" s="44">
        <v>45017</v>
      </c>
      <c r="F46" s="45">
        <v>1468.38</v>
      </c>
      <c r="G46" s="43">
        <v>7</v>
      </c>
      <c r="H46" s="43">
        <v>25</v>
      </c>
      <c r="I46" s="43" t="s">
        <v>20</v>
      </c>
      <c r="J46" s="45">
        <v>90.19</v>
      </c>
      <c r="K46" s="30" t="str">
        <f t="shared" si="7"/>
        <v>Apr</v>
      </c>
      <c r="L46" s="30" t="str">
        <f t="shared" si="6"/>
        <v>Discounted</v>
      </c>
      <c r="M46" s="30" t="str">
        <f t="shared" si="8"/>
        <v>01</v>
      </c>
      <c r="N46" s="30">
        <f t="shared" si="9"/>
        <v>75</v>
      </c>
      <c r="O46" s="30" t="str">
        <f t="shared" si="10"/>
        <v>NA</v>
      </c>
      <c r="P46" s="47">
        <f t="shared" si="11"/>
        <v>196.88428571428571</v>
      </c>
      <c r="Q46" s="30" t="str">
        <f t="shared" si="12"/>
        <v>Low level Order</v>
      </c>
      <c r="R46" s="30"/>
      <c r="S46" s="30"/>
    </row>
    <row r="47" spans="1:19" x14ac:dyDescent="0.3">
      <c r="A47" s="43">
        <v>1029</v>
      </c>
      <c r="B47" s="43">
        <v>2025</v>
      </c>
      <c r="C47" s="43" t="s">
        <v>10</v>
      </c>
      <c r="D47" s="43" t="s">
        <v>11</v>
      </c>
      <c r="E47" s="44">
        <v>44955</v>
      </c>
      <c r="F47" s="45">
        <v>4866.3999999999996</v>
      </c>
      <c r="G47" s="43">
        <v>5</v>
      </c>
      <c r="H47" s="43">
        <v>0</v>
      </c>
      <c r="I47" s="43" t="s">
        <v>14</v>
      </c>
      <c r="J47" s="45">
        <v>99.68</v>
      </c>
      <c r="K47" s="30" t="str">
        <f t="shared" si="7"/>
        <v>Jan</v>
      </c>
      <c r="L47" s="30" t="str">
        <f t="shared" si="6"/>
        <v>Non - Discounted</v>
      </c>
      <c r="M47" s="30" t="str">
        <f t="shared" si="8"/>
        <v>29</v>
      </c>
      <c r="N47" s="30">
        <f t="shared" si="9"/>
        <v>2</v>
      </c>
      <c r="O47" s="30" t="str">
        <f t="shared" si="10"/>
        <v>Top 10</v>
      </c>
      <c r="P47" s="47">
        <f t="shared" si="11"/>
        <v>953.34399999999982</v>
      </c>
      <c r="Q47" s="30" t="str">
        <f t="shared" si="12"/>
        <v>High Level Order</v>
      </c>
      <c r="R47" s="30"/>
      <c r="S47" s="30"/>
    </row>
    <row r="48" spans="1:19" x14ac:dyDescent="0.3">
      <c r="A48" s="43">
        <v>1099</v>
      </c>
      <c r="B48" s="43">
        <v>2025</v>
      </c>
      <c r="C48" s="43" t="s">
        <v>22</v>
      </c>
      <c r="D48" s="43" t="s">
        <v>13</v>
      </c>
      <c r="E48" s="44">
        <v>45025</v>
      </c>
      <c r="F48" s="45">
        <v>3861.47</v>
      </c>
      <c r="G48" s="43">
        <v>5</v>
      </c>
      <c r="H48" s="43">
        <v>5</v>
      </c>
      <c r="I48" s="43" t="s">
        <v>20</v>
      </c>
      <c r="J48" s="45">
        <v>21.82</v>
      </c>
      <c r="K48" s="30" t="str">
        <f t="shared" si="7"/>
        <v>Apr</v>
      </c>
      <c r="L48" s="30" t="str">
        <f t="shared" si="6"/>
        <v>Discounted</v>
      </c>
      <c r="M48" s="30" t="str">
        <f t="shared" si="8"/>
        <v>09</v>
      </c>
      <c r="N48" s="30">
        <f t="shared" si="9"/>
        <v>27</v>
      </c>
      <c r="O48" s="30" t="str">
        <f t="shared" si="10"/>
        <v>NA</v>
      </c>
      <c r="P48" s="47">
        <f t="shared" si="11"/>
        <v>767.93</v>
      </c>
      <c r="Q48" s="30" t="str">
        <f t="shared" si="12"/>
        <v>Moderate Level Order</v>
      </c>
      <c r="R48" s="30"/>
      <c r="S48" s="30"/>
    </row>
    <row r="49" spans="1:19" x14ac:dyDescent="0.3">
      <c r="A49" s="43">
        <v>1092</v>
      </c>
      <c r="B49" s="43">
        <v>2025</v>
      </c>
      <c r="C49" s="43" t="s">
        <v>10</v>
      </c>
      <c r="D49" s="43" t="s">
        <v>13</v>
      </c>
      <c r="E49" s="44">
        <v>45018</v>
      </c>
      <c r="F49" s="45">
        <v>2974.62</v>
      </c>
      <c r="G49" s="43">
        <v>4</v>
      </c>
      <c r="H49" s="43">
        <v>15</v>
      </c>
      <c r="I49" s="43" t="s">
        <v>12</v>
      </c>
      <c r="J49" s="45">
        <v>50.03</v>
      </c>
      <c r="K49" s="30" t="str">
        <f t="shared" si="7"/>
        <v>Apr</v>
      </c>
      <c r="L49" s="30" t="str">
        <f t="shared" si="6"/>
        <v>Discounted</v>
      </c>
      <c r="M49" s="30" t="str">
        <f t="shared" si="8"/>
        <v>02</v>
      </c>
      <c r="N49" s="30">
        <f t="shared" si="9"/>
        <v>47</v>
      </c>
      <c r="O49" s="30" t="str">
        <f t="shared" si="10"/>
        <v>NA</v>
      </c>
      <c r="P49" s="47">
        <f t="shared" si="11"/>
        <v>731.14749999999992</v>
      </c>
      <c r="Q49" s="30" t="str">
        <f t="shared" si="12"/>
        <v>Moderate Level Order</v>
      </c>
      <c r="R49" s="30"/>
      <c r="S49" s="30"/>
    </row>
    <row r="50" spans="1:19" x14ac:dyDescent="0.3">
      <c r="A50" s="43">
        <v>1046</v>
      </c>
      <c r="B50" s="43">
        <v>2025</v>
      </c>
      <c r="C50" s="43" t="s">
        <v>21</v>
      </c>
      <c r="D50" s="43" t="s">
        <v>18</v>
      </c>
      <c r="E50" s="44">
        <v>44972</v>
      </c>
      <c r="F50" s="45">
        <v>1882.29</v>
      </c>
      <c r="G50" s="43">
        <v>1</v>
      </c>
      <c r="H50" s="43">
        <v>15</v>
      </c>
      <c r="I50" s="43" t="s">
        <v>20</v>
      </c>
      <c r="J50" s="45">
        <v>78.37</v>
      </c>
      <c r="K50" s="30" t="str">
        <f t="shared" si="7"/>
        <v>Feb</v>
      </c>
      <c r="L50" s="30" t="str">
        <f t="shared" si="6"/>
        <v>Discounted</v>
      </c>
      <c r="M50" s="30" t="str">
        <f t="shared" si="8"/>
        <v>15</v>
      </c>
      <c r="N50" s="30">
        <f t="shared" si="9"/>
        <v>66</v>
      </c>
      <c r="O50" s="30" t="str">
        <f t="shared" si="10"/>
        <v>NA</v>
      </c>
      <c r="P50" s="47">
        <f t="shared" si="11"/>
        <v>1803.92</v>
      </c>
      <c r="Q50" s="30" t="str">
        <f t="shared" si="12"/>
        <v>Low level Order</v>
      </c>
      <c r="R50" s="30"/>
      <c r="S50" s="30"/>
    </row>
    <row r="51" spans="1:19" x14ac:dyDescent="0.3">
      <c r="A51" s="43">
        <v>1015</v>
      </c>
      <c r="B51" s="43">
        <v>2024</v>
      </c>
      <c r="C51" s="43" t="s">
        <v>15</v>
      </c>
      <c r="D51" s="43" t="s">
        <v>18</v>
      </c>
      <c r="E51" s="44">
        <v>44941</v>
      </c>
      <c r="F51" s="45">
        <v>3277.21</v>
      </c>
      <c r="G51" s="43">
        <v>19</v>
      </c>
      <c r="H51" s="43">
        <v>25</v>
      </c>
      <c r="I51" s="43" t="s">
        <v>19</v>
      </c>
      <c r="J51" s="45">
        <v>98.79</v>
      </c>
      <c r="K51" s="30" t="str">
        <f t="shared" si="7"/>
        <v>Jan</v>
      </c>
      <c r="L51" s="30" t="str">
        <f t="shared" si="6"/>
        <v>Discounted</v>
      </c>
      <c r="M51" s="30" t="str">
        <f t="shared" si="8"/>
        <v>15</v>
      </c>
      <c r="N51" s="30">
        <f t="shared" si="9"/>
        <v>39</v>
      </c>
      <c r="O51" s="30" t="str">
        <f t="shared" si="10"/>
        <v>NA</v>
      </c>
      <c r="P51" s="47">
        <f t="shared" si="11"/>
        <v>167.28526315789475</v>
      </c>
      <c r="Q51" s="30" t="str">
        <f t="shared" si="12"/>
        <v>Moderate Level Order</v>
      </c>
      <c r="R51" s="30"/>
      <c r="S51" s="30"/>
    </row>
    <row r="52" spans="1:19" x14ac:dyDescent="0.3">
      <c r="A52" s="43">
        <v>1090</v>
      </c>
      <c r="B52" s="43">
        <v>2024</v>
      </c>
      <c r="C52" s="43" t="s">
        <v>22</v>
      </c>
      <c r="D52" s="43" t="s">
        <v>18</v>
      </c>
      <c r="E52" s="44">
        <v>45016</v>
      </c>
      <c r="F52" s="45">
        <v>2736.09</v>
      </c>
      <c r="G52" s="43">
        <v>9</v>
      </c>
      <c r="H52" s="43">
        <v>15</v>
      </c>
      <c r="I52" s="43" t="s">
        <v>20</v>
      </c>
      <c r="J52" s="45">
        <v>37.840000000000003</v>
      </c>
      <c r="K52" s="30" t="str">
        <f t="shared" si="7"/>
        <v>Mar</v>
      </c>
      <c r="L52" s="30" t="str">
        <f t="shared" si="6"/>
        <v>Discounted</v>
      </c>
      <c r="M52" s="30" t="str">
        <f t="shared" si="8"/>
        <v>31</v>
      </c>
      <c r="N52" s="30">
        <f t="shared" si="9"/>
        <v>54</v>
      </c>
      <c r="O52" s="30" t="str">
        <f t="shared" si="10"/>
        <v>NA</v>
      </c>
      <c r="P52" s="47">
        <f t="shared" si="11"/>
        <v>299.80555555555554</v>
      </c>
      <c r="Q52" s="30" t="str">
        <f t="shared" si="12"/>
        <v>Moderate Level Order</v>
      </c>
      <c r="R52" s="30"/>
      <c r="S52" s="30"/>
    </row>
    <row r="53" spans="1:19" x14ac:dyDescent="0.3">
      <c r="A53" s="43">
        <v>1019</v>
      </c>
      <c r="B53" s="43">
        <v>2024</v>
      </c>
      <c r="C53" s="43" t="s">
        <v>10</v>
      </c>
      <c r="D53" s="43" t="s">
        <v>13</v>
      </c>
      <c r="E53" s="44">
        <v>44945</v>
      </c>
      <c r="F53" s="45">
        <v>1660.73</v>
      </c>
      <c r="G53" s="43">
        <v>1</v>
      </c>
      <c r="H53" s="43">
        <v>15</v>
      </c>
      <c r="I53" s="43" t="s">
        <v>19</v>
      </c>
      <c r="J53" s="45">
        <v>97.14</v>
      </c>
      <c r="K53" s="30" t="str">
        <f t="shared" si="7"/>
        <v>Jan</v>
      </c>
      <c r="L53" s="30" t="str">
        <f t="shared" si="6"/>
        <v>Discounted</v>
      </c>
      <c r="M53" s="30" t="str">
        <f t="shared" si="8"/>
        <v>19</v>
      </c>
      <c r="N53" s="30">
        <f t="shared" si="9"/>
        <v>71</v>
      </c>
      <c r="O53" s="30" t="str">
        <f t="shared" si="10"/>
        <v>NA</v>
      </c>
      <c r="P53" s="47">
        <f t="shared" si="11"/>
        <v>1563.59</v>
      </c>
      <c r="Q53" s="30" t="str">
        <f t="shared" si="12"/>
        <v>Low level Order</v>
      </c>
      <c r="R53" s="30"/>
      <c r="S53" s="30"/>
    </row>
    <row r="54" spans="1:19" x14ac:dyDescent="0.3">
      <c r="A54" s="43">
        <v>1012</v>
      </c>
      <c r="B54" s="43">
        <v>2024</v>
      </c>
      <c r="C54" s="43" t="s">
        <v>22</v>
      </c>
      <c r="D54" s="43" t="s">
        <v>11</v>
      </c>
      <c r="E54" s="44">
        <v>44938</v>
      </c>
      <c r="F54" s="45">
        <v>846</v>
      </c>
      <c r="G54" s="43">
        <v>10</v>
      </c>
      <c r="H54" s="43">
        <v>0</v>
      </c>
      <c r="I54" s="43" t="s">
        <v>20</v>
      </c>
      <c r="J54" s="45">
        <v>7.5</v>
      </c>
      <c r="K54" s="30" t="str">
        <f t="shared" si="7"/>
        <v>Jan</v>
      </c>
      <c r="L54" s="30" t="str">
        <f t="shared" si="6"/>
        <v>Non - Discounted</v>
      </c>
      <c r="M54" s="30" t="str">
        <f t="shared" si="8"/>
        <v>12</v>
      </c>
      <c r="N54" s="30">
        <f t="shared" si="9"/>
        <v>86</v>
      </c>
      <c r="O54" s="30" t="str">
        <f t="shared" si="10"/>
        <v>NA</v>
      </c>
      <c r="P54" s="47">
        <f t="shared" si="11"/>
        <v>83.85</v>
      </c>
      <c r="Q54" s="30" t="str">
        <f t="shared" si="12"/>
        <v>Low level Order</v>
      </c>
      <c r="R54" s="30"/>
      <c r="S54" s="30"/>
    </row>
    <row r="55" spans="1:19" x14ac:dyDescent="0.3">
      <c r="A55" s="43">
        <v>1083</v>
      </c>
      <c r="B55" s="43">
        <v>2023</v>
      </c>
      <c r="C55" s="43" t="s">
        <v>10</v>
      </c>
      <c r="D55" s="43" t="s">
        <v>11</v>
      </c>
      <c r="E55" s="44">
        <v>45009</v>
      </c>
      <c r="F55" s="45">
        <v>4455.53</v>
      </c>
      <c r="G55" s="43">
        <v>18</v>
      </c>
      <c r="H55" s="43">
        <v>0</v>
      </c>
      <c r="I55" s="43" t="s">
        <v>14</v>
      </c>
      <c r="J55" s="45">
        <v>12.21</v>
      </c>
      <c r="K55" s="30" t="str">
        <f t="shared" si="7"/>
        <v>Mar</v>
      </c>
      <c r="L55" s="30" t="str">
        <f t="shared" si="6"/>
        <v>Non - Discounted</v>
      </c>
      <c r="M55" s="30" t="str">
        <f t="shared" si="8"/>
        <v>24</v>
      </c>
      <c r="N55" s="30">
        <f t="shared" si="9"/>
        <v>13</v>
      </c>
      <c r="O55" s="30" t="str">
        <f t="shared" si="10"/>
        <v>NA</v>
      </c>
      <c r="P55" s="47">
        <f t="shared" si="11"/>
        <v>246.85111111111109</v>
      </c>
      <c r="Q55" s="30" t="str">
        <f t="shared" si="12"/>
        <v>High Level Order</v>
      </c>
      <c r="R55" s="30"/>
      <c r="S55" s="30"/>
    </row>
    <row r="56" spans="1:19" x14ac:dyDescent="0.3">
      <c r="A56" s="43">
        <v>1009</v>
      </c>
      <c r="B56" s="43">
        <v>2023</v>
      </c>
      <c r="C56" s="43" t="s">
        <v>10</v>
      </c>
      <c r="D56" s="43" t="s">
        <v>11</v>
      </c>
      <c r="E56" s="44">
        <v>44935</v>
      </c>
      <c r="F56" s="45">
        <v>552.28</v>
      </c>
      <c r="G56" s="43">
        <v>16</v>
      </c>
      <c r="H56" s="43">
        <v>15</v>
      </c>
      <c r="I56" s="43" t="s">
        <v>14</v>
      </c>
      <c r="J56" s="45">
        <v>93.61</v>
      </c>
      <c r="K56" s="30" t="str">
        <f t="shared" si="7"/>
        <v>Jan</v>
      </c>
      <c r="L56" s="30" t="str">
        <f t="shared" si="6"/>
        <v>Discounted</v>
      </c>
      <c r="M56" s="30" t="str">
        <f t="shared" si="8"/>
        <v>09</v>
      </c>
      <c r="N56" s="30">
        <f t="shared" si="9"/>
        <v>89</v>
      </c>
      <c r="O56" s="30" t="str">
        <f t="shared" si="10"/>
        <v>NA</v>
      </c>
      <c r="P56" s="47">
        <f t="shared" si="11"/>
        <v>28.666874999999997</v>
      </c>
      <c r="Q56" s="30" t="str">
        <f t="shared" si="12"/>
        <v>Low level Order</v>
      </c>
      <c r="R56" s="30"/>
      <c r="S56" s="30"/>
    </row>
    <row r="57" spans="1:19" x14ac:dyDescent="0.3">
      <c r="A57" s="43">
        <v>1017</v>
      </c>
      <c r="B57" s="43">
        <v>2022</v>
      </c>
      <c r="C57" s="43" t="s">
        <v>15</v>
      </c>
      <c r="D57" s="43" t="s">
        <v>18</v>
      </c>
      <c r="E57" s="44">
        <v>44943</v>
      </c>
      <c r="F57" s="45">
        <v>3575.29</v>
      </c>
      <c r="G57" s="43">
        <v>9</v>
      </c>
      <c r="H57" s="43">
        <v>0</v>
      </c>
      <c r="I57" s="43" t="s">
        <v>19</v>
      </c>
      <c r="J57" s="45">
        <v>61.44</v>
      </c>
      <c r="K57" s="30" t="str">
        <f t="shared" si="7"/>
        <v>Jan</v>
      </c>
      <c r="L57" s="30" t="str">
        <f t="shared" si="6"/>
        <v>Non - Discounted</v>
      </c>
      <c r="M57" s="30" t="str">
        <f t="shared" si="8"/>
        <v>17</v>
      </c>
      <c r="N57" s="30">
        <f t="shared" si="9"/>
        <v>31</v>
      </c>
      <c r="O57" s="30" t="str">
        <f t="shared" si="10"/>
        <v>NA</v>
      </c>
      <c r="P57" s="47">
        <f t="shared" si="11"/>
        <v>390.42777777777775</v>
      </c>
      <c r="Q57" s="30" t="str">
        <f t="shared" si="12"/>
        <v>Moderate Level Order</v>
      </c>
      <c r="R57" s="30"/>
      <c r="S57" s="30"/>
    </row>
    <row r="58" spans="1:19" x14ac:dyDescent="0.3">
      <c r="A58" s="43">
        <v>1027</v>
      </c>
      <c r="B58" s="43">
        <v>2022</v>
      </c>
      <c r="C58" s="43" t="s">
        <v>21</v>
      </c>
      <c r="D58" s="43" t="s">
        <v>18</v>
      </c>
      <c r="E58" s="44">
        <v>44953</v>
      </c>
      <c r="F58" s="45">
        <v>1362.75</v>
      </c>
      <c r="G58" s="43">
        <v>16</v>
      </c>
      <c r="H58" s="43">
        <v>15</v>
      </c>
      <c r="I58" s="43" t="s">
        <v>20</v>
      </c>
      <c r="J58" s="45">
        <v>82.23</v>
      </c>
      <c r="K58" s="30" t="str">
        <f t="shared" si="7"/>
        <v>Jan</v>
      </c>
      <c r="L58" s="30" t="str">
        <f t="shared" si="6"/>
        <v>Discounted</v>
      </c>
      <c r="M58" s="30" t="str">
        <f t="shared" si="8"/>
        <v>27</v>
      </c>
      <c r="N58" s="30">
        <f t="shared" si="9"/>
        <v>77</v>
      </c>
      <c r="O58" s="30" t="str">
        <f t="shared" si="10"/>
        <v>NA</v>
      </c>
      <c r="P58" s="47">
        <f t="shared" si="11"/>
        <v>80.032499999999999</v>
      </c>
      <c r="Q58" s="30" t="str">
        <f t="shared" si="12"/>
        <v>Low level Order</v>
      </c>
      <c r="R58" s="30"/>
      <c r="S58" s="30"/>
    </row>
    <row r="59" spans="1:19" x14ac:dyDescent="0.3">
      <c r="A59" s="43">
        <v>1006</v>
      </c>
      <c r="B59" s="43">
        <v>2021</v>
      </c>
      <c r="C59" s="43" t="s">
        <v>10</v>
      </c>
      <c r="D59" s="43" t="s">
        <v>16</v>
      </c>
      <c r="E59" s="44">
        <v>44932</v>
      </c>
      <c r="F59" s="45">
        <v>4497.84</v>
      </c>
      <c r="G59" s="43">
        <v>15</v>
      </c>
      <c r="H59" s="43">
        <v>0</v>
      </c>
      <c r="I59" s="43" t="s">
        <v>14</v>
      </c>
      <c r="J59" s="45">
        <v>73.94</v>
      </c>
      <c r="K59" s="30" t="str">
        <f t="shared" si="7"/>
        <v>Jan</v>
      </c>
      <c r="L59" s="30" t="str">
        <f t="shared" si="6"/>
        <v>Non - Discounted</v>
      </c>
      <c r="M59" s="30" t="str">
        <f t="shared" si="8"/>
        <v>06</v>
      </c>
      <c r="N59" s="30">
        <f t="shared" si="9"/>
        <v>11</v>
      </c>
      <c r="O59" s="30" t="str">
        <f t="shared" si="10"/>
        <v>NA</v>
      </c>
      <c r="P59" s="47">
        <f t="shared" si="11"/>
        <v>294.92666666666668</v>
      </c>
      <c r="Q59" s="30" t="str">
        <f t="shared" si="12"/>
        <v>High Level Order</v>
      </c>
      <c r="R59" s="30"/>
      <c r="S59" s="30"/>
    </row>
    <row r="60" spans="1:19" x14ac:dyDescent="0.3">
      <c r="A60" s="43">
        <v>1041</v>
      </c>
      <c r="B60" s="43">
        <v>2021</v>
      </c>
      <c r="C60" s="43" t="s">
        <v>21</v>
      </c>
      <c r="D60" s="43" t="s">
        <v>16</v>
      </c>
      <c r="E60" s="44">
        <v>44967</v>
      </c>
      <c r="F60" s="45">
        <v>3245.09</v>
      </c>
      <c r="G60" s="43">
        <v>12</v>
      </c>
      <c r="H60" s="43">
        <v>15</v>
      </c>
      <c r="I60" s="43" t="s">
        <v>14</v>
      </c>
      <c r="J60" s="45">
        <v>63.72</v>
      </c>
      <c r="K60" s="30" t="str">
        <f t="shared" si="7"/>
        <v>Feb</v>
      </c>
      <c r="L60" s="30" t="str">
        <f t="shared" si="6"/>
        <v>Discounted</v>
      </c>
      <c r="M60" s="30" t="str">
        <f t="shared" si="8"/>
        <v>10</v>
      </c>
      <c r="N60" s="30">
        <f t="shared" si="9"/>
        <v>42</v>
      </c>
      <c r="O60" s="30" t="str">
        <f t="shared" si="10"/>
        <v>NA</v>
      </c>
      <c r="P60" s="47">
        <f t="shared" si="11"/>
        <v>265.11416666666668</v>
      </c>
      <c r="Q60" s="30" t="str">
        <f t="shared" si="12"/>
        <v>Moderate Level Order</v>
      </c>
      <c r="R60" s="30"/>
      <c r="S60" s="30"/>
    </row>
    <row r="61" spans="1:19" x14ac:dyDescent="0.3">
      <c r="A61" s="43">
        <v>1024</v>
      </c>
      <c r="B61" s="43">
        <v>2021</v>
      </c>
      <c r="C61" s="43" t="s">
        <v>17</v>
      </c>
      <c r="D61" s="43" t="s">
        <v>11</v>
      </c>
      <c r="E61" s="44">
        <v>44950</v>
      </c>
      <c r="F61" s="45">
        <v>2863.13</v>
      </c>
      <c r="G61" s="43">
        <v>8</v>
      </c>
      <c r="H61" s="43">
        <v>10</v>
      </c>
      <c r="I61" s="43" t="s">
        <v>20</v>
      </c>
      <c r="J61" s="45">
        <v>30.97</v>
      </c>
      <c r="K61" s="30" t="str">
        <f t="shared" si="7"/>
        <v>Jan</v>
      </c>
      <c r="L61" s="30" t="str">
        <f t="shared" si="6"/>
        <v>Discounted</v>
      </c>
      <c r="M61" s="30" t="str">
        <f t="shared" si="8"/>
        <v>24</v>
      </c>
      <c r="N61" s="30">
        <f t="shared" si="9"/>
        <v>51</v>
      </c>
      <c r="O61" s="30" t="str">
        <f t="shared" si="10"/>
        <v>NA</v>
      </c>
      <c r="P61" s="47">
        <f t="shared" si="11"/>
        <v>354.02000000000004</v>
      </c>
      <c r="Q61" s="30" t="str">
        <f t="shared" si="12"/>
        <v>Moderate Level Order</v>
      </c>
      <c r="R61" s="30"/>
      <c r="S61" s="30"/>
    </row>
    <row r="62" spans="1:19" x14ac:dyDescent="0.3">
      <c r="A62" s="43">
        <v>1085</v>
      </c>
      <c r="B62" s="43">
        <v>2021</v>
      </c>
      <c r="C62" s="43" t="s">
        <v>10</v>
      </c>
      <c r="D62" s="43" t="s">
        <v>18</v>
      </c>
      <c r="E62" s="44">
        <v>45011</v>
      </c>
      <c r="F62" s="45">
        <v>1909.14</v>
      </c>
      <c r="G62" s="43">
        <v>17</v>
      </c>
      <c r="H62" s="43">
        <v>15</v>
      </c>
      <c r="I62" s="43" t="s">
        <v>14</v>
      </c>
      <c r="J62" s="45">
        <v>17.16</v>
      </c>
      <c r="K62" s="30" t="str">
        <f t="shared" si="7"/>
        <v>Mar</v>
      </c>
      <c r="L62" s="30" t="str">
        <f t="shared" si="6"/>
        <v>Discounted</v>
      </c>
      <c r="M62" s="30" t="str">
        <f t="shared" si="8"/>
        <v>26</v>
      </c>
      <c r="N62" s="30">
        <f t="shared" si="9"/>
        <v>65</v>
      </c>
      <c r="O62" s="30" t="str">
        <f t="shared" si="10"/>
        <v>NA</v>
      </c>
      <c r="P62" s="47">
        <f t="shared" si="11"/>
        <v>111.29294117647059</v>
      </c>
      <c r="Q62" s="30" t="str">
        <f t="shared" si="12"/>
        <v>Low level Order</v>
      </c>
      <c r="R62" s="30"/>
      <c r="S62" s="30"/>
    </row>
    <row r="63" spans="1:19" x14ac:dyDescent="0.3">
      <c r="A63" s="43">
        <v>1052</v>
      </c>
      <c r="B63" s="43">
        <v>2020</v>
      </c>
      <c r="C63" s="43" t="s">
        <v>22</v>
      </c>
      <c r="D63" s="43" t="s">
        <v>18</v>
      </c>
      <c r="E63" s="44">
        <v>44978</v>
      </c>
      <c r="F63" s="45">
        <v>4272.3999999999996</v>
      </c>
      <c r="G63" s="43">
        <v>10</v>
      </c>
      <c r="H63" s="43">
        <v>5</v>
      </c>
      <c r="I63" s="43" t="s">
        <v>12</v>
      </c>
      <c r="J63" s="45">
        <v>43.33</v>
      </c>
      <c r="K63" s="30" t="str">
        <f t="shared" si="7"/>
        <v>Feb</v>
      </c>
      <c r="L63" s="30" t="str">
        <f t="shared" si="6"/>
        <v>Discounted</v>
      </c>
      <c r="M63" s="30" t="str">
        <f t="shared" si="8"/>
        <v>21</v>
      </c>
      <c r="N63" s="30">
        <f t="shared" si="9"/>
        <v>17</v>
      </c>
      <c r="O63" s="30" t="str">
        <f t="shared" si="10"/>
        <v>NA</v>
      </c>
      <c r="P63" s="47">
        <f t="shared" si="11"/>
        <v>422.90699999999998</v>
      </c>
      <c r="Q63" s="30" t="str">
        <f t="shared" si="12"/>
        <v>High Level Order</v>
      </c>
      <c r="R63" s="30"/>
      <c r="S63" s="30"/>
    </row>
    <row r="64" spans="1:19" x14ac:dyDescent="0.3">
      <c r="A64" s="43">
        <v>1008</v>
      </c>
      <c r="B64" s="43">
        <v>2019</v>
      </c>
      <c r="C64" s="43" t="s">
        <v>17</v>
      </c>
      <c r="D64" s="43" t="s">
        <v>11</v>
      </c>
      <c r="E64" s="44">
        <v>44934</v>
      </c>
      <c r="F64" s="45">
        <v>95.53</v>
      </c>
      <c r="G64" s="43">
        <v>8</v>
      </c>
      <c r="H64" s="43">
        <v>20</v>
      </c>
      <c r="I64" s="43" t="s">
        <v>14</v>
      </c>
      <c r="J64" s="45">
        <v>44.73</v>
      </c>
      <c r="K64" s="30" t="str">
        <f t="shared" si="7"/>
        <v>Jan</v>
      </c>
      <c r="L64" s="30" t="str">
        <f t="shared" si="6"/>
        <v>Discounted</v>
      </c>
      <c r="M64" s="30" t="str">
        <f t="shared" si="8"/>
        <v>08</v>
      </c>
      <c r="N64" s="30">
        <f t="shared" si="9"/>
        <v>99</v>
      </c>
      <c r="O64" s="30" t="str">
        <f t="shared" si="10"/>
        <v>NA</v>
      </c>
      <c r="P64" s="47">
        <f t="shared" si="11"/>
        <v>6.3500000000000005</v>
      </c>
      <c r="Q64" s="30" t="str">
        <f t="shared" si="12"/>
        <v>Low level Order</v>
      </c>
      <c r="R64" s="30"/>
      <c r="S64" s="30"/>
    </row>
    <row r="65" spans="1:19" x14ac:dyDescent="0.3">
      <c r="A65" s="43">
        <v>1044</v>
      </c>
      <c r="B65" s="43">
        <v>2018</v>
      </c>
      <c r="C65" s="43" t="s">
        <v>21</v>
      </c>
      <c r="D65" s="43" t="s">
        <v>18</v>
      </c>
      <c r="E65" s="44">
        <v>44970</v>
      </c>
      <c r="F65" s="45">
        <v>4771.95</v>
      </c>
      <c r="G65" s="43">
        <v>7</v>
      </c>
      <c r="H65" s="43">
        <v>10</v>
      </c>
      <c r="I65" s="43" t="s">
        <v>20</v>
      </c>
      <c r="J65" s="45">
        <v>68.8</v>
      </c>
      <c r="K65" s="30" t="str">
        <f t="shared" si="7"/>
        <v>Feb</v>
      </c>
      <c r="L65" s="30" t="str">
        <f t="shared" si="6"/>
        <v>Discounted</v>
      </c>
      <c r="M65" s="30" t="str">
        <f t="shared" si="8"/>
        <v>13</v>
      </c>
      <c r="N65" s="30">
        <f t="shared" si="9"/>
        <v>5</v>
      </c>
      <c r="O65" s="30" t="str">
        <f t="shared" si="10"/>
        <v>Top 10</v>
      </c>
      <c r="P65" s="47">
        <f t="shared" si="11"/>
        <v>671.87857142857138</v>
      </c>
      <c r="Q65" s="30" t="str">
        <f t="shared" si="12"/>
        <v>High Level Order</v>
      </c>
      <c r="R65" s="30"/>
      <c r="S65" s="30"/>
    </row>
    <row r="66" spans="1:19" x14ac:dyDescent="0.3">
      <c r="A66" s="43">
        <v>1071</v>
      </c>
      <c r="B66" s="43">
        <v>2018</v>
      </c>
      <c r="C66" s="43" t="s">
        <v>15</v>
      </c>
      <c r="D66" s="43" t="s">
        <v>11</v>
      </c>
      <c r="E66" s="44">
        <v>44997</v>
      </c>
      <c r="F66" s="45">
        <v>1829.48</v>
      </c>
      <c r="G66" s="43">
        <v>3</v>
      </c>
      <c r="H66" s="43">
        <v>5</v>
      </c>
      <c r="I66" s="43" t="s">
        <v>20</v>
      </c>
      <c r="J66" s="45">
        <v>86.92</v>
      </c>
      <c r="K66" s="30" t="str">
        <f t="shared" ref="K66:K101" si="13">TEXT(E66,"MMM")</f>
        <v>Mar</v>
      </c>
      <c r="L66" s="30" t="str">
        <f t="shared" si="6"/>
        <v>Discounted</v>
      </c>
      <c r="M66" s="30" t="str">
        <f t="shared" ref="M66:M101" si="14">TEXT(E66,"DD")</f>
        <v>12</v>
      </c>
      <c r="N66" s="30">
        <f t="shared" ref="N66:N101" si="15">RANK(F66,F:F,0)</f>
        <v>69</v>
      </c>
      <c r="O66" s="30" t="str">
        <f t="shared" ref="O66:O97" si="16">IF(N66&lt;=10,"Top 10","NA")</f>
        <v>NA</v>
      </c>
      <c r="P66" s="47">
        <f t="shared" ref="P66:P101" si="17">(F66-J66)/G66</f>
        <v>580.85333333333335</v>
      </c>
      <c r="Q66" s="30" t="str">
        <f t="shared" ref="Q66:Q101" si="18">IF(AND(F66&gt;2000,F66&lt;4000),"Moderate Level Order",IF(F66&gt;4000,"High Level Order","Low level Order"))</f>
        <v>Low level Order</v>
      </c>
      <c r="R66" s="30"/>
      <c r="S66" s="30"/>
    </row>
    <row r="67" spans="1:19" x14ac:dyDescent="0.3">
      <c r="A67" s="43">
        <v>1088</v>
      </c>
      <c r="B67" s="43">
        <v>2018</v>
      </c>
      <c r="C67" s="43" t="s">
        <v>15</v>
      </c>
      <c r="D67" s="43" t="s">
        <v>16</v>
      </c>
      <c r="E67" s="44">
        <v>45014</v>
      </c>
      <c r="F67" s="45">
        <v>227.91</v>
      </c>
      <c r="G67" s="43">
        <v>2</v>
      </c>
      <c r="H67" s="43">
        <v>20</v>
      </c>
      <c r="I67" s="43" t="s">
        <v>19</v>
      </c>
      <c r="J67" s="45">
        <v>65.88</v>
      </c>
      <c r="K67" s="30" t="str">
        <f t="shared" si="13"/>
        <v>Mar</v>
      </c>
      <c r="L67" s="30" t="str">
        <f t="shared" ref="L67:L101" si="19">IF(H67&lt;&gt;0,"Discounted","Non - Discounted")</f>
        <v>Discounted</v>
      </c>
      <c r="M67" s="30" t="str">
        <f t="shared" si="14"/>
        <v>29</v>
      </c>
      <c r="N67" s="30">
        <f t="shared" si="15"/>
        <v>95</v>
      </c>
      <c r="O67" s="30" t="str">
        <f t="shared" si="16"/>
        <v>NA</v>
      </c>
      <c r="P67" s="47">
        <f t="shared" si="17"/>
        <v>81.015000000000001</v>
      </c>
      <c r="Q67" s="30" t="str">
        <f t="shared" si="18"/>
        <v>Low level Order</v>
      </c>
      <c r="R67" s="30"/>
      <c r="S67" s="30"/>
    </row>
    <row r="68" spans="1:19" x14ac:dyDescent="0.3">
      <c r="A68" s="43">
        <v>1061</v>
      </c>
      <c r="B68" s="43">
        <v>2017</v>
      </c>
      <c r="C68" s="43" t="s">
        <v>15</v>
      </c>
      <c r="D68" s="43" t="s">
        <v>11</v>
      </c>
      <c r="E68" s="44">
        <v>44987</v>
      </c>
      <c r="F68" s="45">
        <v>2871.8</v>
      </c>
      <c r="G68" s="43">
        <v>17</v>
      </c>
      <c r="H68" s="43">
        <v>15</v>
      </c>
      <c r="I68" s="43" t="s">
        <v>14</v>
      </c>
      <c r="J68" s="45">
        <v>38.31</v>
      </c>
      <c r="K68" s="30" t="str">
        <f t="shared" si="13"/>
        <v>Mar</v>
      </c>
      <c r="L68" s="30" t="str">
        <f t="shared" si="19"/>
        <v>Discounted</v>
      </c>
      <c r="M68" s="30" t="str">
        <f t="shared" si="14"/>
        <v>02</v>
      </c>
      <c r="N68" s="30">
        <f t="shared" si="15"/>
        <v>50</v>
      </c>
      <c r="O68" s="30" t="str">
        <f t="shared" si="16"/>
        <v>NA</v>
      </c>
      <c r="P68" s="47">
        <f t="shared" si="17"/>
        <v>166.67588235294119</v>
      </c>
      <c r="Q68" s="30" t="str">
        <f t="shared" si="18"/>
        <v>Moderate Level Order</v>
      </c>
      <c r="R68" s="30"/>
      <c r="S68" s="30"/>
    </row>
    <row r="69" spans="1:19" x14ac:dyDescent="0.3">
      <c r="A69" s="43">
        <v>1034</v>
      </c>
      <c r="B69" s="43">
        <v>2016</v>
      </c>
      <c r="C69" s="43" t="s">
        <v>22</v>
      </c>
      <c r="D69" s="43" t="s">
        <v>18</v>
      </c>
      <c r="E69" s="44">
        <v>44960</v>
      </c>
      <c r="F69" s="45">
        <v>2538.0500000000002</v>
      </c>
      <c r="G69" s="43">
        <v>5</v>
      </c>
      <c r="H69" s="43">
        <v>25</v>
      </c>
      <c r="I69" s="43" t="s">
        <v>19</v>
      </c>
      <c r="J69" s="45">
        <v>28.5</v>
      </c>
      <c r="K69" s="30" t="str">
        <f t="shared" si="13"/>
        <v>Feb</v>
      </c>
      <c r="L69" s="30" t="str">
        <f t="shared" si="19"/>
        <v>Discounted</v>
      </c>
      <c r="M69" s="30" t="str">
        <f t="shared" si="14"/>
        <v>03</v>
      </c>
      <c r="N69" s="30">
        <f t="shared" si="15"/>
        <v>58</v>
      </c>
      <c r="O69" s="30" t="str">
        <f t="shared" si="16"/>
        <v>NA</v>
      </c>
      <c r="P69" s="47">
        <f t="shared" si="17"/>
        <v>501.91</v>
      </c>
      <c r="Q69" s="30" t="str">
        <f t="shared" si="18"/>
        <v>Moderate Level Order</v>
      </c>
      <c r="R69" s="30"/>
      <c r="S69" s="30"/>
    </row>
    <row r="70" spans="1:19" x14ac:dyDescent="0.3">
      <c r="A70" s="43">
        <v>1086</v>
      </c>
      <c r="B70" s="43">
        <v>2016</v>
      </c>
      <c r="C70" s="43" t="s">
        <v>10</v>
      </c>
      <c r="D70" s="43" t="s">
        <v>11</v>
      </c>
      <c r="E70" s="44">
        <v>45012</v>
      </c>
      <c r="F70" s="45">
        <v>515.21</v>
      </c>
      <c r="G70" s="43">
        <v>8</v>
      </c>
      <c r="H70" s="43">
        <v>0</v>
      </c>
      <c r="I70" s="43" t="s">
        <v>20</v>
      </c>
      <c r="J70" s="45">
        <v>19.43</v>
      </c>
      <c r="K70" s="30" t="str">
        <f t="shared" si="13"/>
        <v>Mar</v>
      </c>
      <c r="L70" s="30" t="str">
        <f t="shared" si="19"/>
        <v>Non - Discounted</v>
      </c>
      <c r="M70" s="30" t="str">
        <f t="shared" si="14"/>
        <v>27</v>
      </c>
      <c r="N70" s="30">
        <f t="shared" si="15"/>
        <v>91</v>
      </c>
      <c r="O70" s="30" t="str">
        <f t="shared" si="16"/>
        <v>NA</v>
      </c>
      <c r="P70" s="47">
        <f t="shared" si="17"/>
        <v>61.972500000000004</v>
      </c>
      <c r="Q70" s="30" t="str">
        <f t="shared" si="18"/>
        <v>Low level Order</v>
      </c>
      <c r="R70" s="30"/>
      <c r="S70" s="30"/>
    </row>
    <row r="71" spans="1:19" x14ac:dyDescent="0.3">
      <c r="A71" s="43">
        <v>1080</v>
      </c>
      <c r="B71" s="43">
        <v>2015</v>
      </c>
      <c r="C71" s="43" t="s">
        <v>22</v>
      </c>
      <c r="D71" s="43" t="s">
        <v>18</v>
      </c>
      <c r="E71" s="44">
        <v>45006</v>
      </c>
      <c r="F71" s="45">
        <v>3267.32</v>
      </c>
      <c r="G71" s="43">
        <v>14</v>
      </c>
      <c r="H71" s="43">
        <v>25</v>
      </c>
      <c r="I71" s="43" t="s">
        <v>20</v>
      </c>
      <c r="J71" s="45">
        <v>36.229999999999997</v>
      </c>
      <c r="K71" s="30" t="str">
        <f t="shared" si="13"/>
        <v>Mar</v>
      </c>
      <c r="L71" s="30" t="str">
        <f t="shared" si="19"/>
        <v>Discounted</v>
      </c>
      <c r="M71" s="30" t="str">
        <f t="shared" si="14"/>
        <v>21</v>
      </c>
      <c r="N71" s="30">
        <f t="shared" si="15"/>
        <v>40</v>
      </c>
      <c r="O71" s="30" t="str">
        <f t="shared" si="16"/>
        <v>NA</v>
      </c>
      <c r="P71" s="47">
        <f t="shared" si="17"/>
        <v>230.79214285714286</v>
      </c>
      <c r="Q71" s="30" t="str">
        <f t="shared" si="18"/>
        <v>Moderate Level Order</v>
      </c>
      <c r="R71" s="30"/>
      <c r="S71" s="30"/>
    </row>
    <row r="72" spans="1:19" x14ac:dyDescent="0.3">
      <c r="A72" s="43">
        <v>1003</v>
      </c>
      <c r="B72" s="43">
        <v>2015</v>
      </c>
      <c r="C72" s="43" t="s">
        <v>15</v>
      </c>
      <c r="D72" s="43" t="s">
        <v>16</v>
      </c>
      <c r="E72" s="44">
        <v>44929</v>
      </c>
      <c r="F72" s="45">
        <v>3228.06</v>
      </c>
      <c r="G72" s="43">
        <v>4</v>
      </c>
      <c r="H72" s="43">
        <v>10</v>
      </c>
      <c r="I72" s="43" t="s">
        <v>12</v>
      </c>
      <c r="J72" s="45">
        <v>91.54</v>
      </c>
      <c r="K72" s="30" t="str">
        <f t="shared" si="13"/>
        <v>Jan</v>
      </c>
      <c r="L72" s="30" t="str">
        <f t="shared" si="19"/>
        <v>Discounted</v>
      </c>
      <c r="M72" s="30" t="str">
        <f t="shared" si="14"/>
        <v>03</v>
      </c>
      <c r="N72" s="30">
        <f t="shared" si="15"/>
        <v>43</v>
      </c>
      <c r="O72" s="30" t="str">
        <f t="shared" si="16"/>
        <v>NA</v>
      </c>
      <c r="P72" s="47">
        <f t="shared" si="17"/>
        <v>784.13</v>
      </c>
      <c r="Q72" s="30" t="str">
        <f t="shared" si="18"/>
        <v>Moderate Level Order</v>
      </c>
      <c r="R72" s="30"/>
      <c r="S72" s="30"/>
    </row>
    <row r="73" spans="1:19" x14ac:dyDescent="0.3">
      <c r="A73" s="43">
        <v>1035</v>
      </c>
      <c r="B73" s="43">
        <v>2015</v>
      </c>
      <c r="C73" s="43" t="s">
        <v>22</v>
      </c>
      <c r="D73" s="43" t="s">
        <v>16</v>
      </c>
      <c r="E73" s="44">
        <v>44961</v>
      </c>
      <c r="F73" s="45">
        <v>2905.67</v>
      </c>
      <c r="G73" s="43">
        <v>14</v>
      </c>
      <c r="H73" s="43">
        <v>15</v>
      </c>
      <c r="I73" s="43" t="s">
        <v>20</v>
      </c>
      <c r="J73" s="45">
        <v>47.8</v>
      </c>
      <c r="K73" s="30" t="str">
        <f t="shared" si="13"/>
        <v>Feb</v>
      </c>
      <c r="L73" s="30" t="str">
        <f t="shared" si="19"/>
        <v>Discounted</v>
      </c>
      <c r="M73" s="30" t="str">
        <f t="shared" si="14"/>
        <v>04</v>
      </c>
      <c r="N73" s="30">
        <f t="shared" si="15"/>
        <v>49</v>
      </c>
      <c r="O73" s="30" t="str">
        <f t="shared" si="16"/>
        <v>NA</v>
      </c>
      <c r="P73" s="47">
        <f t="shared" si="17"/>
        <v>204.13357142857143</v>
      </c>
      <c r="Q73" s="30" t="str">
        <f t="shared" si="18"/>
        <v>Moderate Level Order</v>
      </c>
      <c r="R73" s="30"/>
      <c r="S73" s="30"/>
    </row>
    <row r="74" spans="1:19" x14ac:dyDescent="0.3">
      <c r="A74" s="43">
        <v>1096</v>
      </c>
      <c r="B74" s="43">
        <v>2015</v>
      </c>
      <c r="C74" s="43" t="s">
        <v>17</v>
      </c>
      <c r="D74" s="43" t="s">
        <v>13</v>
      </c>
      <c r="E74" s="44">
        <v>45022</v>
      </c>
      <c r="F74" s="45">
        <v>1832.94</v>
      </c>
      <c r="G74" s="43">
        <v>4</v>
      </c>
      <c r="H74" s="43">
        <v>25</v>
      </c>
      <c r="I74" s="43" t="s">
        <v>19</v>
      </c>
      <c r="J74" s="45">
        <v>8.8800000000000008</v>
      </c>
      <c r="K74" s="30" t="str">
        <f t="shared" si="13"/>
        <v>Apr</v>
      </c>
      <c r="L74" s="30" t="str">
        <f t="shared" si="19"/>
        <v>Discounted</v>
      </c>
      <c r="M74" s="30" t="str">
        <f t="shared" si="14"/>
        <v>06</v>
      </c>
      <c r="N74" s="30">
        <f t="shared" si="15"/>
        <v>68</v>
      </c>
      <c r="O74" s="30" t="str">
        <f t="shared" si="16"/>
        <v>NA</v>
      </c>
      <c r="P74" s="47">
        <f t="shared" si="17"/>
        <v>456.01499999999999</v>
      </c>
      <c r="Q74" s="30" t="str">
        <f t="shared" si="18"/>
        <v>Low level Order</v>
      </c>
      <c r="R74" s="30"/>
      <c r="S74" s="30"/>
    </row>
    <row r="75" spans="1:19" x14ac:dyDescent="0.3">
      <c r="A75" s="43">
        <v>1082</v>
      </c>
      <c r="B75" s="43">
        <v>2014</v>
      </c>
      <c r="C75" s="43" t="s">
        <v>17</v>
      </c>
      <c r="D75" s="43" t="s">
        <v>16</v>
      </c>
      <c r="E75" s="44">
        <v>45008</v>
      </c>
      <c r="F75" s="45">
        <v>3989.17</v>
      </c>
      <c r="G75" s="43">
        <v>19</v>
      </c>
      <c r="H75" s="43">
        <v>20</v>
      </c>
      <c r="I75" s="43" t="s">
        <v>20</v>
      </c>
      <c r="J75" s="45">
        <v>27.81</v>
      </c>
      <c r="K75" s="30" t="str">
        <f t="shared" si="13"/>
        <v>Mar</v>
      </c>
      <c r="L75" s="30" t="str">
        <f t="shared" si="19"/>
        <v>Discounted</v>
      </c>
      <c r="M75" s="30" t="str">
        <f t="shared" si="14"/>
        <v>23</v>
      </c>
      <c r="N75" s="30">
        <f t="shared" si="15"/>
        <v>24</v>
      </c>
      <c r="O75" s="30" t="str">
        <f t="shared" si="16"/>
        <v>NA</v>
      </c>
      <c r="P75" s="47">
        <f t="shared" si="17"/>
        <v>208.49263157894737</v>
      </c>
      <c r="Q75" s="30" t="str">
        <f t="shared" si="18"/>
        <v>Moderate Level Order</v>
      </c>
      <c r="R75" s="30"/>
      <c r="S75" s="30"/>
    </row>
    <row r="76" spans="1:19" x14ac:dyDescent="0.3">
      <c r="A76" s="43">
        <v>1060</v>
      </c>
      <c r="B76" s="43">
        <v>2014</v>
      </c>
      <c r="C76" s="43" t="s">
        <v>15</v>
      </c>
      <c r="D76" s="43" t="s">
        <v>13</v>
      </c>
      <c r="E76" s="44">
        <v>44986</v>
      </c>
      <c r="F76" s="45">
        <v>3495.35</v>
      </c>
      <c r="G76" s="43">
        <v>2</v>
      </c>
      <c r="H76" s="43">
        <v>5</v>
      </c>
      <c r="I76" s="43" t="s">
        <v>14</v>
      </c>
      <c r="J76" s="45">
        <v>6.38</v>
      </c>
      <c r="K76" s="30" t="str">
        <f t="shared" si="13"/>
        <v>Mar</v>
      </c>
      <c r="L76" s="30" t="str">
        <f t="shared" si="19"/>
        <v>Discounted</v>
      </c>
      <c r="M76" s="30" t="str">
        <f t="shared" si="14"/>
        <v>01</v>
      </c>
      <c r="N76" s="30">
        <f t="shared" si="15"/>
        <v>35</v>
      </c>
      <c r="O76" s="30" t="str">
        <f t="shared" si="16"/>
        <v>NA</v>
      </c>
      <c r="P76" s="47">
        <f t="shared" si="17"/>
        <v>1744.4849999999999</v>
      </c>
      <c r="Q76" s="30" t="str">
        <f t="shared" si="18"/>
        <v>Moderate Level Order</v>
      </c>
      <c r="R76" s="30"/>
      <c r="S76" s="30"/>
    </row>
    <row r="77" spans="1:19" x14ac:dyDescent="0.3">
      <c r="A77" s="43">
        <v>1077</v>
      </c>
      <c r="B77" s="43">
        <v>2014</v>
      </c>
      <c r="C77" s="43" t="s">
        <v>21</v>
      </c>
      <c r="D77" s="43" t="s">
        <v>11</v>
      </c>
      <c r="E77" s="44">
        <v>45003</v>
      </c>
      <c r="F77" s="45">
        <v>2581.14</v>
      </c>
      <c r="G77" s="43">
        <v>12</v>
      </c>
      <c r="H77" s="43">
        <v>20</v>
      </c>
      <c r="I77" s="43" t="s">
        <v>20</v>
      </c>
      <c r="J77" s="45">
        <v>48.62</v>
      </c>
      <c r="K77" s="30" t="str">
        <f t="shared" si="13"/>
        <v>Mar</v>
      </c>
      <c r="L77" s="30" t="str">
        <f t="shared" si="19"/>
        <v>Discounted</v>
      </c>
      <c r="M77" s="30" t="str">
        <f t="shared" si="14"/>
        <v>18</v>
      </c>
      <c r="N77" s="30">
        <f t="shared" si="15"/>
        <v>57</v>
      </c>
      <c r="O77" s="30" t="str">
        <f t="shared" si="16"/>
        <v>NA</v>
      </c>
      <c r="P77" s="47">
        <f t="shared" si="17"/>
        <v>211.04333333333332</v>
      </c>
      <c r="Q77" s="30" t="str">
        <f t="shared" si="18"/>
        <v>Moderate Level Order</v>
      </c>
      <c r="R77" s="30"/>
      <c r="S77" s="30"/>
    </row>
    <row r="78" spans="1:19" x14ac:dyDescent="0.3">
      <c r="A78" s="43">
        <v>1047</v>
      </c>
      <c r="B78" s="43">
        <v>2014</v>
      </c>
      <c r="C78" s="43" t="s">
        <v>15</v>
      </c>
      <c r="D78" s="43" t="s">
        <v>13</v>
      </c>
      <c r="E78" s="44">
        <v>44973</v>
      </c>
      <c r="F78" s="45">
        <v>126.51</v>
      </c>
      <c r="G78" s="43">
        <v>5</v>
      </c>
      <c r="H78" s="43">
        <v>20</v>
      </c>
      <c r="I78" s="43" t="s">
        <v>12</v>
      </c>
      <c r="J78" s="45">
        <v>54.42</v>
      </c>
      <c r="K78" s="30" t="str">
        <f t="shared" si="13"/>
        <v>Feb</v>
      </c>
      <c r="L78" s="30" t="str">
        <f t="shared" si="19"/>
        <v>Discounted</v>
      </c>
      <c r="M78" s="30" t="str">
        <f t="shared" si="14"/>
        <v>16</v>
      </c>
      <c r="N78" s="30">
        <f t="shared" si="15"/>
        <v>98</v>
      </c>
      <c r="O78" s="30" t="str">
        <f t="shared" si="16"/>
        <v>NA</v>
      </c>
      <c r="P78" s="47">
        <f t="shared" si="17"/>
        <v>14.418000000000001</v>
      </c>
      <c r="Q78" s="30" t="str">
        <f t="shared" si="18"/>
        <v>Low level Order</v>
      </c>
      <c r="R78" s="30"/>
      <c r="S78" s="30"/>
    </row>
    <row r="79" spans="1:19" x14ac:dyDescent="0.3">
      <c r="A79" s="43">
        <v>1026</v>
      </c>
      <c r="B79" s="43">
        <v>2012</v>
      </c>
      <c r="C79" s="43" t="s">
        <v>17</v>
      </c>
      <c r="D79" s="43" t="s">
        <v>16</v>
      </c>
      <c r="E79" s="44">
        <v>44952</v>
      </c>
      <c r="F79" s="45">
        <v>1870.19</v>
      </c>
      <c r="G79" s="43">
        <v>1</v>
      </c>
      <c r="H79" s="43">
        <v>15</v>
      </c>
      <c r="I79" s="43" t="s">
        <v>19</v>
      </c>
      <c r="J79" s="45">
        <v>87.15</v>
      </c>
      <c r="K79" s="30" t="str">
        <f t="shared" si="13"/>
        <v>Jan</v>
      </c>
      <c r="L79" s="30" t="str">
        <f t="shared" si="19"/>
        <v>Discounted</v>
      </c>
      <c r="M79" s="30" t="str">
        <f t="shared" si="14"/>
        <v>26</v>
      </c>
      <c r="N79" s="30">
        <f t="shared" si="15"/>
        <v>67</v>
      </c>
      <c r="O79" s="30" t="str">
        <f t="shared" si="16"/>
        <v>NA</v>
      </c>
      <c r="P79" s="47">
        <f t="shared" si="17"/>
        <v>1783.04</v>
      </c>
      <c r="Q79" s="30" t="str">
        <f t="shared" si="18"/>
        <v>Low level Order</v>
      </c>
      <c r="R79" s="30"/>
      <c r="S79" s="30"/>
    </row>
    <row r="80" spans="1:19" x14ac:dyDescent="0.3">
      <c r="A80" s="43">
        <v>1010</v>
      </c>
      <c r="B80" s="43">
        <v>2011</v>
      </c>
      <c r="C80" s="43" t="s">
        <v>17</v>
      </c>
      <c r="D80" s="43" t="s">
        <v>16</v>
      </c>
      <c r="E80" s="44">
        <v>44936</v>
      </c>
      <c r="F80" s="45">
        <v>3334.33</v>
      </c>
      <c r="G80" s="43">
        <v>13</v>
      </c>
      <c r="H80" s="43">
        <v>0</v>
      </c>
      <c r="I80" s="43" t="s">
        <v>20</v>
      </c>
      <c r="J80" s="45">
        <v>87.28</v>
      </c>
      <c r="K80" s="30" t="str">
        <f t="shared" si="13"/>
        <v>Jan</v>
      </c>
      <c r="L80" s="30" t="str">
        <f t="shared" si="19"/>
        <v>Non - Discounted</v>
      </c>
      <c r="M80" s="30" t="str">
        <f t="shared" si="14"/>
        <v>10</v>
      </c>
      <c r="N80" s="30">
        <f t="shared" si="15"/>
        <v>37</v>
      </c>
      <c r="O80" s="30" t="str">
        <f t="shared" si="16"/>
        <v>NA</v>
      </c>
      <c r="P80" s="47">
        <f t="shared" si="17"/>
        <v>249.7730769230769</v>
      </c>
      <c r="Q80" s="30" t="str">
        <f t="shared" si="18"/>
        <v>Moderate Level Order</v>
      </c>
      <c r="R80" s="30"/>
      <c r="S80" s="30"/>
    </row>
    <row r="81" spans="1:19" x14ac:dyDescent="0.3">
      <c r="A81" s="43">
        <v>1011</v>
      </c>
      <c r="B81" s="43">
        <v>2011</v>
      </c>
      <c r="C81" s="43" t="s">
        <v>21</v>
      </c>
      <c r="D81" s="43" t="s">
        <v>18</v>
      </c>
      <c r="E81" s="44">
        <v>44937</v>
      </c>
      <c r="F81" s="45">
        <v>75.05</v>
      </c>
      <c r="G81" s="43">
        <v>18</v>
      </c>
      <c r="H81" s="43">
        <v>20</v>
      </c>
      <c r="I81" s="43" t="s">
        <v>20</v>
      </c>
      <c r="J81" s="45">
        <v>9.3000000000000007</v>
      </c>
      <c r="K81" s="30" t="str">
        <f t="shared" si="13"/>
        <v>Jan</v>
      </c>
      <c r="L81" s="30" t="str">
        <f t="shared" si="19"/>
        <v>Discounted</v>
      </c>
      <c r="M81" s="30" t="str">
        <f t="shared" si="14"/>
        <v>11</v>
      </c>
      <c r="N81" s="30">
        <f t="shared" si="15"/>
        <v>100</v>
      </c>
      <c r="O81" s="30" t="str">
        <f t="shared" si="16"/>
        <v>NA</v>
      </c>
      <c r="P81" s="47">
        <f t="shared" si="17"/>
        <v>3.6527777777777777</v>
      </c>
      <c r="Q81" s="30" t="str">
        <f t="shared" si="18"/>
        <v>Low level Order</v>
      </c>
      <c r="R81" s="30"/>
      <c r="S81" s="30"/>
    </row>
    <row r="82" spans="1:19" x14ac:dyDescent="0.3">
      <c r="A82" s="43">
        <v>1075</v>
      </c>
      <c r="B82" s="43">
        <v>2010</v>
      </c>
      <c r="C82" s="43" t="s">
        <v>17</v>
      </c>
      <c r="D82" s="43" t="s">
        <v>18</v>
      </c>
      <c r="E82" s="44">
        <v>45001</v>
      </c>
      <c r="F82" s="45">
        <v>4342.01</v>
      </c>
      <c r="G82" s="43">
        <v>10</v>
      </c>
      <c r="H82" s="43">
        <v>5</v>
      </c>
      <c r="I82" s="43" t="s">
        <v>20</v>
      </c>
      <c r="J82" s="45">
        <v>51.75</v>
      </c>
      <c r="K82" s="30" t="str">
        <f t="shared" si="13"/>
        <v>Mar</v>
      </c>
      <c r="L82" s="30" t="str">
        <f t="shared" si="19"/>
        <v>Discounted</v>
      </c>
      <c r="M82" s="30" t="str">
        <f t="shared" si="14"/>
        <v>16</v>
      </c>
      <c r="N82" s="30">
        <f t="shared" si="15"/>
        <v>16</v>
      </c>
      <c r="O82" s="30" t="str">
        <f t="shared" si="16"/>
        <v>NA</v>
      </c>
      <c r="P82" s="47">
        <f t="shared" si="17"/>
        <v>429.02600000000001</v>
      </c>
      <c r="Q82" s="30" t="str">
        <f t="shared" si="18"/>
        <v>High Level Order</v>
      </c>
      <c r="R82" s="30"/>
      <c r="S82" s="30"/>
    </row>
    <row r="83" spans="1:19" x14ac:dyDescent="0.3">
      <c r="A83" s="43">
        <v>1049</v>
      </c>
      <c r="B83" s="43">
        <v>2009</v>
      </c>
      <c r="C83" s="43" t="s">
        <v>17</v>
      </c>
      <c r="D83" s="43" t="s">
        <v>13</v>
      </c>
      <c r="E83" s="44">
        <v>44975</v>
      </c>
      <c r="F83" s="45">
        <v>2169.5100000000002</v>
      </c>
      <c r="G83" s="43">
        <v>5</v>
      </c>
      <c r="H83" s="43">
        <v>20</v>
      </c>
      <c r="I83" s="43" t="s">
        <v>20</v>
      </c>
      <c r="J83" s="45">
        <v>57.43</v>
      </c>
      <c r="K83" s="30" t="str">
        <f t="shared" si="13"/>
        <v>Feb</v>
      </c>
      <c r="L83" s="30" t="str">
        <f t="shared" si="19"/>
        <v>Discounted</v>
      </c>
      <c r="M83" s="30" t="str">
        <f t="shared" si="14"/>
        <v>18</v>
      </c>
      <c r="N83" s="30">
        <f t="shared" si="15"/>
        <v>62</v>
      </c>
      <c r="O83" s="30" t="str">
        <f t="shared" si="16"/>
        <v>NA</v>
      </c>
      <c r="P83" s="47">
        <f t="shared" si="17"/>
        <v>422.41600000000005</v>
      </c>
      <c r="Q83" s="30" t="str">
        <f t="shared" si="18"/>
        <v>Moderate Level Order</v>
      </c>
      <c r="R83" s="30"/>
      <c r="S83" s="30"/>
    </row>
    <row r="84" spans="1:19" x14ac:dyDescent="0.3">
      <c r="A84" s="43">
        <v>1042</v>
      </c>
      <c r="B84" s="43">
        <v>2009</v>
      </c>
      <c r="C84" s="43" t="s">
        <v>15</v>
      </c>
      <c r="D84" s="43" t="s">
        <v>13</v>
      </c>
      <c r="E84" s="44">
        <v>44968</v>
      </c>
      <c r="F84" s="45">
        <v>926.7</v>
      </c>
      <c r="G84" s="43">
        <v>16</v>
      </c>
      <c r="H84" s="43">
        <v>0</v>
      </c>
      <c r="I84" s="43" t="s">
        <v>19</v>
      </c>
      <c r="J84" s="45">
        <v>39.03</v>
      </c>
      <c r="K84" s="30" t="str">
        <f t="shared" si="13"/>
        <v>Feb</v>
      </c>
      <c r="L84" s="30" t="str">
        <f t="shared" si="19"/>
        <v>Non - Discounted</v>
      </c>
      <c r="M84" s="30" t="str">
        <f t="shared" si="14"/>
        <v>11</v>
      </c>
      <c r="N84" s="30">
        <f t="shared" si="15"/>
        <v>83</v>
      </c>
      <c r="O84" s="30" t="str">
        <f t="shared" si="16"/>
        <v>NA</v>
      </c>
      <c r="P84" s="47">
        <f t="shared" si="17"/>
        <v>55.479375000000005</v>
      </c>
      <c r="Q84" s="30" t="str">
        <f t="shared" si="18"/>
        <v>Low level Order</v>
      </c>
      <c r="R84" s="30"/>
      <c r="S84" s="30"/>
    </row>
    <row r="85" spans="1:19" x14ac:dyDescent="0.3">
      <c r="A85" s="43">
        <v>1081</v>
      </c>
      <c r="B85" s="43">
        <v>2008</v>
      </c>
      <c r="C85" s="43" t="s">
        <v>15</v>
      </c>
      <c r="D85" s="43" t="s">
        <v>18</v>
      </c>
      <c r="E85" s="44">
        <v>45007</v>
      </c>
      <c r="F85" s="45">
        <v>3524.74</v>
      </c>
      <c r="G85" s="43">
        <v>2</v>
      </c>
      <c r="H85" s="43">
        <v>10</v>
      </c>
      <c r="I85" s="43" t="s">
        <v>14</v>
      </c>
      <c r="J85" s="45">
        <v>65.17</v>
      </c>
      <c r="K85" s="30" t="str">
        <f t="shared" si="13"/>
        <v>Mar</v>
      </c>
      <c r="L85" s="30" t="str">
        <f t="shared" si="19"/>
        <v>Discounted</v>
      </c>
      <c r="M85" s="30" t="str">
        <f t="shared" si="14"/>
        <v>22</v>
      </c>
      <c r="N85" s="30">
        <f t="shared" si="15"/>
        <v>33</v>
      </c>
      <c r="O85" s="30" t="str">
        <f t="shared" si="16"/>
        <v>NA</v>
      </c>
      <c r="P85" s="47">
        <f t="shared" si="17"/>
        <v>1729.7849999999999</v>
      </c>
      <c r="Q85" s="30" t="str">
        <f t="shared" si="18"/>
        <v>Moderate Level Order</v>
      </c>
      <c r="R85" s="30"/>
      <c r="S85" s="30"/>
    </row>
    <row r="86" spans="1:19" x14ac:dyDescent="0.3">
      <c r="A86" s="43">
        <v>1057</v>
      </c>
      <c r="B86" s="43">
        <v>2008</v>
      </c>
      <c r="C86" s="43" t="s">
        <v>15</v>
      </c>
      <c r="D86" s="43" t="s">
        <v>16</v>
      </c>
      <c r="E86" s="44">
        <v>44983</v>
      </c>
      <c r="F86" s="45">
        <v>888.99</v>
      </c>
      <c r="G86" s="43">
        <v>4</v>
      </c>
      <c r="H86" s="43">
        <v>20</v>
      </c>
      <c r="I86" s="43" t="s">
        <v>12</v>
      </c>
      <c r="J86" s="45">
        <v>71.89</v>
      </c>
      <c r="K86" s="30" t="str">
        <f t="shared" si="13"/>
        <v>Feb</v>
      </c>
      <c r="L86" s="30" t="str">
        <f t="shared" si="19"/>
        <v>Discounted</v>
      </c>
      <c r="M86" s="30" t="str">
        <f t="shared" si="14"/>
        <v>26</v>
      </c>
      <c r="N86" s="30">
        <f t="shared" si="15"/>
        <v>84</v>
      </c>
      <c r="O86" s="30" t="str">
        <f t="shared" si="16"/>
        <v>NA</v>
      </c>
      <c r="P86" s="47">
        <f t="shared" si="17"/>
        <v>204.27500000000001</v>
      </c>
      <c r="Q86" s="30" t="str">
        <f t="shared" si="18"/>
        <v>Low level Order</v>
      </c>
      <c r="R86" s="30"/>
      <c r="S86" s="30"/>
    </row>
    <row r="87" spans="1:19" x14ac:dyDescent="0.3">
      <c r="A87" s="43">
        <v>1005</v>
      </c>
      <c r="B87" s="43">
        <v>2008</v>
      </c>
      <c r="C87" s="43" t="s">
        <v>17</v>
      </c>
      <c r="D87" s="43" t="s">
        <v>16</v>
      </c>
      <c r="E87" s="44">
        <v>44931</v>
      </c>
      <c r="F87" s="45">
        <v>850.06</v>
      </c>
      <c r="G87" s="43">
        <v>13</v>
      </c>
      <c r="H87" s="43">
        <v>5</v>
      </c>
      <c r="I87" s="43" t="s">
        <v>19</v>
      </c>
      <c r="J87" s="45">
        <v>95.23</v>
      </c>
      <c r="K87" s="30" t="str">
        <f t="shared" si="13"/>
        <v>Jan</v>
      </c>
      <c r="L87" s="30" t="str">
        <f t="shared" si="19"/>
        <v>Discounted</v>
      </c>
      <c r="M87" s="30" t="str">
        <f t="shared" si="14"/>
        <v>05</v>
      </c>
      <c r="N87" s="30">
        <f t="shared" si="15"/>
        <v>85</v>
      </c>
      <c r="O87" s="30" t="str">
        <f t="shared" si="16"/>
        <v>NA</v>
      </c>
      <c r="P87" s="47">
        <f t="shared" si="17"/>
        <v>58.06384615384615</v>
      </c>
      <c r="Q87" s="30" t="str">
        <f t="shared" si="18"/>
        <v>Low level Order</v>
      </c>
      <c r="R87" s="30"/>
      <c r="S87" s="30"/>
    </row>
    <row r="88" spans="1:19" x14ac:dyDescent="0.3">
      <c r="A88" s="43">
        <v>1055</v>
      </c>
      <c r="B88" s="43">
        <v>2007</v>
      </c>
      <c r="C88" s="43" t="s">
        <v>10</v>
      </c>
      <c r="D88" s="43" t="s">
        <v>18</v>
      </c>
      <c r="E88" s="44">
        <v>44981</v>
      </c>
      <c r="F88" s="45">
        <v>4263.13</v>
      </c>
      <c r="G88" s="43">
        <v>5</v>
      </c>
      <c r="H88" s="43">
        <v>20</v>
      </c>
      <c r="I88" s="43" t="s">
        <v>14</v>
      </c>
      <c r="J88" s="45">
        <v>76.739999999999995</v>
      </c>
      <c r="K88" s="30" t="str">
        <f t="shared" si="13"/>
        <v>Feb</v>
      </c>
      <c r="L88" s="30" t="str">
        <f t="shared" si="19"/>
        <v>Discounted</v>
      </c>
      <c r="M88" s="30" t="str">
        <f t="shared" si="14"/>
        <v>24</v>
      </c>
      <c r="N88" s="30">
        <f t="shared" si="15"/>
        <v>18</v>
      </c>
      <c r="O88" s="30" t="str">
        <f t="shared" si="16"/>
        <v>NA</v>
      </c>
      <c r="P88" s="47">
        <f t="shared" si="17"/>
        <v>837.27800000000002</v>
      </c>
      <c r="Q88" s="30" t="str">
        <f t="shared" si="18"/>
        <v>High Level Order</v>
      </c>
      <c r="R88" s="30"/>
      <c r="S88" s="30"/>
    </row>
    <row r="89" spans="1:19" x14ac:dyDescent="0.3">
      <c r="A89" s="43">
        <v>1100</v>
      </c>
      <c r="B89" s="43">
        <v>2007</v>
      </c>
      <c r="C89" s="43" t="s">
        <v>15</v>
      </c>
      <c r="D89" s="43" t="s">
        <v>18</v>
      </c>
      <c r="E89" s="44">
        <v>45026</v>
      </c>
      <c r="F89" s="45">
        <v>1118.31</v>
      </c>
      <c r="G89" s="43">
        <v>9</v>
      </c>
      <c r="H89" s="43">
        <v>10</v>
      </c>
      <c r="I89" s="43" t="s">
        <v>19</v>
      </c>
      <c r="J89" s="45">
        <v>13.43</v>
      </c>
      <c r="K89" s="30" t="str">
        <f t="shared" si="13"/>
        <v>Apr</v>
      </c>
      <c r="L89" s="30" t="str">
        <f t="shared" si="19"/>
        <v>Discounted</v>
      </c>
      <c r="M89" s="30" t="str">
        <f t="shared" si="14"/>
        <v>10</v>
      </c>
      <c r="N89" s="30">
        <f t="shared" si="15"/>
        <v>81</v>
      </c>
      <c r="O89" s="30" t="str">
        <f t="shared" si="16"/>
        <v>NA</v>
      </c>
      <c r="P89" s="47">
        <f t="shared" si="17"/>
        <v>122.76444444444444</v>
      </c>
      <c r="Q89" s="30" t="str">
        <f t="shared" si="18"/>
        <v>Low level Order</v>
      </c>
      <c r="R89" s="30"/>
      <c r="S89" s="30"/>
    </row>
    <row r="90" spans="1:19" x14ac:dyDescent="0.3">
      <c r="A90" s="43">
        <v>1040</v>
      </c>
      <c r="B90" s="43">
        <v>2007</v>
      </c>
      <c r="C90" s="43" t="s">
        <v>15</v>
      </c>
      <c r="D90" s="43" t="s">
        <v>18</v>
      </c>
      <c r="E90" s="44">
        <v>44966</v>
      </c>
      <c r="F90" s="45">
        <v>170.36</v>
      </c>
      <c r="G90" s="43">
        <v>5</v>
      </c>
      <c r="H90" s="43">
        <v>10</v>
      </c>
      <c r="I90" s="43" t="s">
        <v>20</v>
      </c>
      <c r="J90" s="45">
        <v>68.81</v>
      </c>
      <c r="K90" s="30" t="str">
        <f t="shared" si="13"/>
        <v>Feb</v>
      </c>
      <c r="L90" s="30" t="str">
        <f t="shared" si="19"/>
        <v>Discounted</v>
      </c>
      <c r="M90" s="30" t="str">
        <f t="shared" si="14"/>
        <v>09</v>
      </c>
      <c r="N90" s="30">
        <f t="shared" si="15"/>
        <v>97</v>
      </c>
      <c r="O90" s="30" t="str">
        <f t="shared" si="16"/>
        <v>NA</v>
      </c>
      <c r="P90" s="47">
        <f t="shared" si="17"/>
        <v>20.310000000000002</v>
      </c>
      <c r="Q90" s="30" t="str">
        <f t="shared" si="18"/>
        <v>Low level Order</v>
      </c>
      <c r="R90" s="30"/>
      <c r="S90" s="30"/>
    </row>
    <row r="91" spans="1:19" x14ac:dyDescent="0.3">
      <c r="A91" s="43">
        <v>1067</v>
      </c>
      <c r="B91" s="43">
        <v>2006</v>
      </c>
      <c r="C91" s="43" t="s">
        <v>10</v>
      </c>
      <c r="D91" s="43" t="s">
        <v>16</v>
      </c>
      <c r="E91" s="44">
        <v>44993</v>
      </c>
      <c r="F91" s="45">
        <v>4393</v>
      </c>
      <c r="G91" s="43">
        <v>19</v>
      </c>
      <c r="H91" s="43">
        <v>20</v>
      </c>
      <c r="I91" s="43" t="s">
        <v>20</v>
      </c>
      <c r="J91" s="45">
        <v>53.83</v>
      </c>
      <c r="K91" s="30" t="str">
        <f t="shared" si="13"/>
        <v>Mar</v>
      </c>
      <c r="L91" s="30" t="str">
        <f t="shared" si="19"/>
        <v>Discounted</v>
      </c>
      <c r="M91" s="30" t="str">
        <f t="shared" si="14"/>
        <v>08</v>
      </c>
      <c r="N91" s="30">
        <f t="shared" si="15"/>
        <v>15</v>
      </c>
      <c r="O91" s="30" t="str">
        <f t="shared" si="16"/>
        <v>NA</v>
      </c>
      <c r="P91" s="47">
        <f t="shared" si="17"/>
        <v>228.37736842105264</v>
      </c>
      <c r="Q91" s="30" t="str">
        <f t="shared" si="18"/>
        <v>High Level Order</v>
      </c>
      <c r="R91" s="30"/>
      <c r="S91" s="30"/>
    </row>
    <row r="92" spans="1:19" x14ac:dyDescent="0.3">
      <c r="A92" s="43">
        <v>1045</v>
      </c>
      <c r="B92" s="43">
        <v>2004</v>
      </c>
      <c r="C92" s="43" t="s">
        <v>17</v>
      </c>
      <c r="D92" s="43" t="s">
        <v>13</v>
      </c>
      <c r="E92" s="44">
        <v>44971</v>
      </c>
      <c r="F92" s="45">
        <v>4578.58</v>
      </c>
      <c r="G92" s="43">
        <v>4</v>
      </c>
      <c r="H92" s="43">
        <v>20</v>
      </c>
      <c r="I92" s="43" t="s">
        <v>19</v>
      </c>
      <c r="J92" s="45">
        <v>54.43</v>
      </c>
      <c r="K92" s="30" t="str">
        <f t="shared" si="13"/>
        <v>Feb</v>
      </c>
      <c r="L92" s="30" t="str">
        <f t="shared" si="19"/>
        <v>Discounted</v>
      </c>
      <c r="M92" s="30" t="str">
        <f t="shared" si="14"/>
        <v>14</v>
      </c>
      <c r="N92" s="30">
        <f t="shared" si="15"/>
        <v>9</v>
      </c>
      <c r="O92" s="30" t="str">
        <f t="shared" si="16"/>
        <v>Top 10</v>
      </c>
      <c r="P92" s="47">
        <f t="shared" si="17"/>
        <v>1131.0374999999999</v>
      </c>
      <c r="Q92" s="30" t="str">
        <f t="shared" si="18"/>
        <v>High Level Order</v>
      </c>
      <c r="R92" s="30"/>
      <c r="S92" s="30"/>
    </row>
    <row r="93" spans="1:19" x14ac:dyDescent="0.3">
      <c r="A93" s="43">
        <v>1069</v>
      </c>
      <c r="B93" s="43">
        <v>2004</v>
      </c>
      <c r="C93" s="43" t="s">
        <v>17</v>
      </c>
      <c r="D93" s="43" t="s">
        <v>13</v>
      </c>
      <c r="E93" s="44">
        <v>44995</v>
      </c>
      <c r="F93" s="45">
        <v>3500.23</v>
      </c>
      <c r="G93" s="43">
        <v>5</v>
      </c>
      <c r="H93" s="43">
        <v>25</v>
      </c>
      <c r="I93" s="43" t="s">
        <v>20</v>
      </c>
      <c r="J93" s="45">
        <v>42.67</v>
      </c>
      <c r="K93" s="30" t="str">
        <f t="shared" si="13"/>
        <v>Mar</v>
      </c>
      <c r="L93" s="30" t="str">
        <f t="shared" si="19"/>
        <v>Discounted</v>
      </c>
      <c r="M93" s="30" t="str">
        <f t="shared" si="14"/>
        <v>10</v>
      </c>
      <c r="N93" s="30">
        <f t="shared" si="15"/>
        <v>34</v>
      </c>
      <c r="O93" s="30" t="str">
        <f t="shared" si="16"/>
        <v>NA</v>
      </c>
      <c r="P93" s="47">
        <f t="shared" si="17"/>
        <v>691.51199999999994</v>
      </c>
      <c r="Q93" s="30" t="str">
        <f t="shared" si="18"/>
        <v>Moderate Level Order</v>
      </c>
      <c r="R93" s="30"/>
      <c r="S93" s="30"/>
    </row>
    <row r="94" spans="1:19" x14ac:dyDescent="0.3">
      <c r="A94" s="43">
        <v>1065</v>
      </c>
      <c r="B94" s="43">
        <v>2004</v>
      </c>
      <c r="C94" s="43" t="s">
        <v>10</v>
      </c>
      <c r="D94" s="43" t="s">
        <v>18</v>
      </c>
      <c r="E94" s="44">
        <v>44991</v>
      </c>
      <c r="F94" s="45">
        <v>743.42</v>
      </c>
      <c r="G94" s="43">
        <v>1</v>
      </c>
      <c r="H94" s="43">
        <v>15</v>
      </c>
      <c r="I94" s="43" t="s">
        <v>19</v>
      </c>
      <c r="J94" s="45">
        <v>90.9</v>
      </c>
      <c r="K94" s="30" t="str">
        <f t="shared" si="13"/>
        <v>Mar</v>
      </c>
      <c r="L94" s="30" t="str">
        <f t="shared" si="19"/>
        <v>Discounted</v>
      </c>
      <c r="M94" s="30" t="str">
        <f t="shared" si="14"/>
        <v>06</v>
      </c>
      <c r="N94" s="30">
        <f t="shared" si="15"/>
        <v>87</v>
      </c>
      <c r="O94" s="30" t="str">
        <f t="shared" si="16"/>
        <v>NA</v>
      </c>
      <c r="P94" s="47">
        <f t="shared" si="17"/>
        <v>652.52</v>
      </c>
      <c r="Q94" s="30" t="str">
        <f t="shared" si="18"/>
        <v>Low level Order</v>
      </c>
      <c r="R94" s="30"/>
      <c r="S94" s="30"/>
    </row>
    <row r="95" spans="1:19" x14ac:dyDescent="0.3">
      <c r="A95" s="43">
        <v>1038</v>
      </c>
      <c r="B95" s="43">
        <v>2003</v>
      </c>
      <c r="C95" s="43" t="s">
        <v>17</v>
      </c>
      <c r="D95" s="43" t="s">
        <v>13</v>
      </c>
      <c r="E95" s="44">
        <v>44964</v>
      </c>
      <c r="F95" s="45">
        <v>3626.14</v>
      </c>
      <c r="G95" s="43">
        <v>17</v>
      </c>
      <c r="H95" s="43">
        <v>20</v>
      </c>
      <c r="I95" s="43" t="s">
        <v>12</v>
      </c>
      <c r="J95" s="45">
        <v>62.59</v>
      </c>
      <c r="K95" s="30" t="str">
        <f t="shared" si="13"/>
        <v>Feb</v>
      </c>
      <c r="L95" s="30" t="str">
        <f t="shared" si="19"/>
        <v>Discounted</v>
      </c>
      <c r="M95" s="30" t="str">
        <f t="shared" si="14"/>
        <v>07</v>
      </c>
      <c r="N95" s="30">
        <f t="shared" si="15"/>
        <v>30</v>
      </c>
      <c r="O95" s="30" t="str">
        <f t="shared" si="16"/>
        <v>NA</v>
      </c>
      <c r="P95" s="47">
        <f t="shared" si="17"/>
        <v>209.62058823529409</v>
      </c>
      <c r="Q95" s="30" t="str">
        <f t="shared" si="18"/>
        <v>Moderate Level Order</v>
      </c>
      <c r="R95" s="30"/>
      <c r="S95" s="30"/>
    </row>
    <row r="96" spans="1:19" x14ac:dyDescent="0.3">
      <c r="A96" s="43">
        <v>1016</v>
      </c>
      <c r="B96" s="43">
        <v>2003</v>
      </c>
      <c r="C96" s="43" t="s">
        <v>10</v>
      </c>
      <c r="D96" s="43" t="s">
        <v>13</v>
      </c>
      <c r="E96" s="44">
        <v>44942</v>
      </c>
      <c r="F96" s="45">
        <v>1160.1300000000001</v>
      </c>
      <c r="G96" s="43">
        <v>5</v>
      </c>
      <c r="H96" s="43">
        <v>0</v>
      </c>
      <c r="I96" s="43" t="s">
        <v>12</v>
      </c>
      <c r="J96" s="45">
        <v>19.29</v>
      </c>
      <c r="K96" s="30" t="str">
        <f t="shared" si="13"/>
        <v>Jan</v>
      </c>
      <c r="L96" s="30" t="str">
        <f t="shared" si="19"/>
        <v>Non - Discounted</v>
      </c>
      <c r="M96" s="30" t="str">
        <f t="shared" si="14"/>
        <v>16</v>
      </c>
      <c r="N96" s="30">
        <f t="shared" si="15"/>
        <v>80</v>
      </c>
      <c r="O96" s="30" t="str">
        <f t="shared" si="16"/>
        <v>NA</v>
      </c>
      <c r="P96" s="47">
        <f t="shared" si="17"/>
        <v>228.16800000000003</v>
      </c>
      <c r="Q96" s="30" t="str">
        <f t="shared" si="18"/>
        <v>Low level Order</v>
      </c>
      <c r="R96" s="30"/>
      <c r="S96" s="30"/>
    </row>
    <row r="97" spans="1:19" x14ac:dyDescent="0.3">
      <c r="A97" s="43">
        <v>1051</v>
      </c>
      <c r="B97" s="43">
        <v>2002</v>
      </c>
      <c r="C97" s="43" t="s">
        <v>15</v>
      </c>
      <c r="D97" s="43" t="s">
        <v>13</v>
      </c>
      <c r="E97" s="44">
        <v>44977</v>
      </c>
      <c r="F97" s="45">
        <v>4819.92</v>
      </c>
      <c r="G97" s="43">
        <v>2</v>
      </c>
      <c r="H97" s="43">
        <v>5</v>
      </c>
      <c r="I97" s="43" t="s">
        <v>14</v>
      </c>
      <c r="J97" s="45">
        <v>88.28</v>
      </c>
      <c r="K97" s="30" t="str">
        <f t="shared" si="13"/>
        <v>Feb</v>
      </c>
      <c r="L97" s="30" t="str">
        <f t="shared" si="19"/>
        <v>Discounted</v>
      </c>
      <c r="M97" s="30" t="str">
        <f t="shared" si="14"/>
        <v>20</v>
      </c>
      <c r="N97" s="30">
        <f t="shared" si="15"/>
        <v>4</v>
      </c>
      <c r="O97" s="30" t="str">
        <f t="shared" si="16"/>
        <v>Top 10</v>
      </c>
      <c r="P97" s="47">
        <f t="shared" si="17"/>
        <v>2365.8200000000002</v>
      </c>
      <c r="Q97" s="30" t="str">
        <f t="shared" si="18"/>
        <v>High Level Order</v>
      </c>
      <c r="R97" s="30"/>
      <c r="S97" s="30"/>
    </row>
    <row r="98" spans="1:19" x14ac:dyDescent="0.3">
      <c r="A98" s="43">
        <v>1023</v>
      </c>
      <c r="B98" s="43">
        <v>2002</v>
      </c>
      <c r="C98" s="43" t="s">
        <v>17</v>
      </c>
      <c r="D98" s="43" t="s">
        <v>13</v>
      </c>
      <c r="E98" s="44">
        <v>44949</v>
      </c>
      <c r="F98" s="45">
        <v>3305.18</v>
      </c>
      <c r="G98" s="43">
        <v>16</v>
      </c>
      <c r="H98" s="43">
        <v>10</v>
      </c>
      <c r="I98" s="43" t="s">
        <v>12</v>
      </c>
      <c r="J98" s="45">
        <v>44.41</v>
      </c>
      <c r="K98" s="30" t="str">
        <f t="shared" si="13"/>
        <v>Jan</v>
      </c>
      <c r="L98" s="30" t="str">
        <f t="shared" si="19"/>
        <v>Discounted</v>
      </c>
      <c r="M98" s="30" t="str">
        <f t="shared" si="14"/>
        <v>23</v>
      </c>
      <c r="N98" s="30">
        <f t="shared" si="15"/>
        <v>38</v>
      </c>
      <c r="O98" s="30" t="str">
        <f t="shared" ref="O98:O101" si="20">IF(N98&lt;=10,"Top 10","NA")</f>
        <v>NA</v>
      </c>
      <c r="P98" s="47">
        <f t="shared" si="17"/>
        <v>203.798125</v>
      </c>
      <c r="Q98" s="30" t="str">
        <f t="shared" si="18"/>
        <v>Moderate Level Order</v>
      </c>
      <c r="R98" s="30"/>
      <c r="S98" s="30"/>
    </row>
    <row r="99" spans="1:19" x14ac:dyDescent="0.3">
      <c r="A99" s="43">
        <v>1066</v>
      </c>
      <c r="B99" s="43">
        <v>2002</v>
      </c>
      <c r="C99" s="43" t="s">
        <v>10</v>
      </c>
      <c r="D99" s="43" t="s">
        <v>16</v>
      </c>
      <c r="E99" s="44">
        <v>44992</v>
      </c>
      <c r="F99" s="45">
        <v>2615.73</v>
      </c>
      <c r="G99" s="43">
        <v>1</v>
      </c>
      <c r="H99" s="43">
        <v>0</v>
      </c>
      <c r="I99" s="43" t="s">
        <v>12</v>
      </c>
      <c r="J99" s="45">
        <v>38.08</v>
      </c>
      <c r="K99" s="30" t="str">
        <f t="shared" si="13"/>
        <v>Mar</v>
      </c>
      <c r="L99" s="30" t="str">
        <f t="shared" si="19"/>
        <v>Non - Discounted</v>
      </c>
      <c r="M99" s="30" t="str">
        <f t="shared" si="14"/>
        <v>07</v>
      </c>
      <c r="N99" s="30">
        <f t="shared" si="15"/>
        <v>56</v>
      </c>
      <c r="O99" s="30" t="str">
        <f t="shared" si="20"/>
        <v>NA</v>
      </c>
      <c r="P99" s="47">
        <f t="shared" si="17"/>
        <v>2577.65</v>
      </c>
      <c r="Q99" s="30" t="str">
        <f t="shared" si="18"/>
        <v>Moderate Level Order</v>
      </c>
      <c r="R99" s="30"/>
      <c r="S99" s="30"/>
    </row>
    <row r="100" spans="1:19" x14ac:dyDescent="0.3">
      <c r="A100" s="43">
        <v>1018</v>
      </c>
      <c r="B100" s="43">
        <v>2002</v>
      </c>
      <c r="C100" s="43" t="s">
        <v>22</v>
      </c>
      <c r="D100" s="43" t="s">
        <v>13</v>
      </c>
      <c r="E100" s="44">
        <v>44944</v>
      </c>
      <c r="F100" s="45">
        <v>1224.3800000000001</v>
      </c>
      <c r="G100" s="43">
        <v>12</v>
      </c>
      <c r="H100" s="43">
        <v>25</v>
      </c>
      <c r="I100" s="43" t="s">
        <v>12</v>
      </c>
      <c r="J100" s="45">
        <v>41.18</v>
      </c>
      <c r="K100" s="30" t="str">
        <f t="shared" si="13"/>
        <v>Jan</v>
      </c>
      <c r="L100" s="30" t="str">
        <f t="shared" si="19"/>
        <v>Discounted</v>
      </c>
      <c r="M100" s="30" t="str">
        <f t="shared" si="14"/>
        <v>18</v>
      </c>
      <c r="N100" s="30">
        <f t="shared" si="15"/>
        <v>79</v>
      </c>
      <c r="O100" s="30" t="str">
        <f t="shared" si="20"/>
        <v>NA</v>
      </c>
      <c r="P100" s="47">
        <f t="shared" si="17"/>
        <v>98.600000000000009</v>
      </c>
      <c r="Q100" s="30" t="str">
        <f t="shared" si="18"/>
        <v>Low level Order</v>
      </c>
      <c r="R100" s="30"/>
      <c r="S100" s="30"/>
    </row>
    <row r="101" spans="1:19" x14ac:dyDescent="0.3">
      <c r="A101" s="43">
        <v>1098</v>
      </c>
      <c r="B101" s="43">
        <v>2001</v>
      </c>
      <c r="C101" s="43" t="s">
        <v>22</v>
      </c>
      <c r="D101" s="43" t="s">
        <v>18</v>
      </c>
      <c r="E101" s="44">
        <v>45024</v>
      </c>
      <c r="F101" s="45">
        <v>2635.1</v>
      </c>
      <c r="G101" s="43">
        <v>10</v>
      </c>
      <c r="H101" s="43">
        <v>5</v>
      </c>
      <c r="I101" s="43" t="s">
        <v>19</v>
      </c>
      <c r="J101" s="45">
        <v>31.47</v>
      </c>
      <c r="K101" s="30" t="str">
        <f t="shared" si="13"/>
        <v>Apr</v>
      </c>
      <c r="L101" s="30" t="str">
        <f t="shared" si="19"/>
        <v>Discounted</v>
      </c>
      <c r="M101" s="30" t="str">
        <f t="shared" si="14"/>
        <v>08</v>
      </c>
      <c r="N101" s="30">
        <f t="shared" si="15"/>
        <v>55</v>
      </c>
      <c r="O101" s="30" t="str">
        <f t="shared" si="20"/>
        <v>NA</v>
      </c>
      <c r="P101" s="47">
        <f t="shared" si="17"/>
        <v>260.363</v>
      </c>
      <c r="Q101" s="30" t="str">
        <f t="shared" si="18"/>
        <v>Moderate Level Order</v>
      </c>
      <c r="R101" s="30"/>
      <c r="S101"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5C2A-CC20-4439-9AAE-0C80A3866B62}">
  <dimension ref="A1:AL64"/>
  <sheetViews>
    <sheetView topLeftCell="AD5" workbookViewId="0">
      <selection activeCell="AK23" sqref="AK23"/>
    </sheetView>
  </sheetViews>
  <sheetFormatPr defaultRowHeight="14.4" x14ac:dyDescent="0.3"/>
  <cols>
    <col min="1" max="1" width="15.88671875" bestFit="1" customWidth="1"/>
    <col min="2" max="2" width="22.33203125" bestFit="1" customWidth="1"/>
    <col min="3" max="3" width="20.33203125" bestFit="1" customWidth="1"/>
    <col min="4" max="4" width="15.88671875" bestFit="1" customWidth="1"/>
    <col min="5" max="5" width="11.21875" bestFit="1" customWidth="1"/>
    <col min="6" max="6" width="20.33203125" bestFit="1" customWidth="1"/>
    <col min="7" max="7" width="15.21875" bestFit="1" customWidth="1"/>
    <col min="8" max="10" width="19.21875" bestFit="1" customWidth="1"/>
    <col min="11" max="11" width="15.88671875" bestFit="1" customWidth="1"/>
    <col min="12" max="12" width="7.44140625" bestFit="1" customWidth="1"/>
    <col min="13" max="13" width="7.44140625" style="29" bestFit="1" customWidth="1"/>
    <col min="14" max="14" width="10.77734375" bestFit="1" customWidth="1"/>
    <col min="15" max="15" width="12.21875" style="39" bestFit="1" customWidth="1"/>
    <col min="16" max="16" width="11.109375" style="39" bestFit="1" customWidth="1"/>
    <col min="17" max="17" width="8.88671875" style="39"/>
    <col min="18" max="18" width="12.5546875" bestFit="1" customWidth="1"/>
    <col min="19" max="19" width="15.88671875" bestFit="1" customWidth="1"/>
    <col min="21" max="21" width="12.5546875" bestFit="1" customWidth="1"/>
    <col min="22" max="22" width="14.88671875" bestFit="1" customWidth="1"/>
    <col min="24" max="24" width="19.109375" bestFit="1" customWidth="1"/>
    <col min="25" max="25" width="14.88671875" bestFit="1" customWidth="1"/>
    <col min="26" max="26" width="12.5546875" bestFit="1" customWidth="1"/>
    <col min="27" max="27" width="14.88671875" bestFit="1" customWidth="1"/>
    <col min="29" max="29" width="19.109375" bestFit="1" customWidth="1"/>
    <col min="30" max="30" width="19.21875" bestFit="1" customWidth="1"/>
    <col min="32" max="32" width="0.88671875" style="29" customWidth="1"/>
    <col min="34" max="34" width="19.21875" bestFit="1" customWidth="1"/>
    <col min="35" max="35" width="14.88671875" bestFit="1" customWidth="1"/>
    <col min="36" max="36" width="14.6640625" bestFit="1" customWidth="1"/>
    <col min="37" max="37" width="15" bestFit="1" customWidth="1"/>
    <col min="38" max="38" width="22.33203125" bestFit="1" customWidth="1"/>
    <col min="39" max="39" width="19.109375" bestFit="1" customWidth="1"/>
  </cols>
  <sheetData>
    <row r="1" spans="1:38" ht="21.6" thickBot="1" x14ac:dyDescent="0.45">
      <c r="A1" s="54" t="s">
        <v>41</v>
      </c>
      <c r="B1" s="55"/>
      <c r="C1" s="55"/>
      <c r="D1" s="55"/>
      <c r="E1" s="55"/>
      <c r="F1" s="55"/>
      <c r="G1" s="55"/>
      <c r="H1" s="55"/>
      <c r="I1" s="55"/>
      <c r="J1" s="55"/>
      <c r="K1" s="55"/>
      <c r="L1" s="56"/>
      <c r="M1" s="26"/>
      <c r="N1" s="52" t="s">
        <v>55</v>
      </c>
      <c r="O1" s="53"/>
      <c r="P1" s="53"/>
      <c r="Q1" s="53"/>
      <c r="R1" s="53"/>
      <c r="S1" s="53"/>
      <c r="T1" s="53"/>
      <c r="U1" s="53"/>
      <c r="V1" s="53"/>
      <c r="W1" s="53"/>
      <c r="X1" s="53"/>
      <c r="Y1" s="53"/>
      <c r="Z1" s="53"/>
      <c r="AA1" s="53"/>
      <c r="AB1" s="53"/>
      <c r="AC1" s="53"/>
      <c r="AD1" s="53"/>
      <c r="AE1" s="53"/>
      <c r="AF1" s="26"/>
    </row>
    <row r="2" spans="1:38" x14ac:dyDescent="0.3">
      <c r="O2" s="22" t="s">
        <v>3</v>
      </c>
      <c r="P2" s="40" t="s">
        <v>43</v>
      </c>
      <c r="R2" s="3" t="s">
        <v>25</v>
      </c>
      <c r="S2" t="s">
        <v>27</v>
      </c>
      <c r="U2" s="51" t="s">
        <v>52</v>
      </c>
      <c r="V2" s="51"/>
      <c r="X2" s="51" t="s">
        <v>53</v>
      </c>
      <c r="Y2" s="51"/>
      <c r="AH2" s="3" t="s">
        <v>25</v>
      </c>
      <c r="AI2" t="s">
        <v>24</v>
      </c>
    </row>
    <row r="3" spans="1:38" x14ac:dyDescent="0.3">
      <c r="A3" s="3" t="s">
        <v>3</v>
      </c>
      <c r="B3" t="s">
        <v>24</v>
      </c>
      <c r="D3" t="s">
        <v>27</v>
      </c>
      <c r="F3" t="s">
        <v>28</v>
      </c>
      <c r="I3" s="3" t="s">
        <v>2</v>
      </c>
      <c r="J3" t="s">
        <v>28</v>
      </c>
      <c r="O3" s="23" t="s">
        <v>13</v>
      </c>
      <c r="P3" s="38" cm="1">
        <f t="array" ref="P3">COUNT(_xlfn.UNIQUE(_xlfn._xlws.FILTER(Raw_Data_working!B:B,Raw_Data_working!D:D=O3)))</f>
        <v>18</v>
      </c>
      <c r="R3" s="4">
        <v>2044</v>
      </c>
      <c r="S3" s="62">
        <v>5</v>
      </c>
      <c r="U3" s="3" t="s">
        <v>25</v>
      </c>
      <c r="V3" t="s">
        <v>49</v>
      </c>
      <c r="X3" s="3" t="s">
        <v>25</v>
      </c>
      <c r="Y3" t="s">
        <v>28</v>
      </c>
      <c r="Z3" s="51" t="s">
        <v>53</v>
      </c>
      <c r="AA3" s="51"/>
      <c r="AH3" s="4" t="s">
        <v>58</v>
      </c>
      <c r="AI3" s="41">
        <v>51203.35</v>
      </c>
      <c r="AK3" s="3" t="s">
        <v>25</v>
      </c>
      <c r="AL3" t="s">
        <v>24</v>
      </c>
    </row>
    <row r="4" spans="1:38" x14ac:dyDescent="0.3">
      <c r="A4" s="4" t="s">
        <v>13</v>
      </c>
      <c r="B4" s="6">
        <v>86105.930000000008</v>
      </c>
      <c r="D4" s="7">
        <v>100</v>
      </c>
      <c r="F4" s="7">
        <v>953</v>
      </c>
      <c r="I4" s="4" t="s">
        <v>10</v>
      </c>
      <c r="J4" s="7">
        <v>266</v>
      </c>
      <c r="O4" s="23" t="s">
        <v>11</v>
      </c>
      <c r="P4" s="38" cm="1">
        <f t="array" ref="P4">COUNT(_xlfn.UNIQUE(_xlfn._xlws.FILTER(Raw_Data_working!B:B,Raw_Data_working!D:D=O4)))</f>
        <v>17</v>
      </c>
      <c r="R4" s="4">
        <v>2021</v>
      </c>
      <c r="S4" s="62">
        <v>4</v>
      </c>
      <c r="U4" s="4" t="s">
        <v>46</v>
      </c>
      <c r="V4" s="62">
        <v>23</v>
      </c>
      <c r="X4" s="4" t="s">
        <v>46</v>
      </c>
      <c r="Y4" s="62">
        <v>206</v>
      </c>
      <c r="Z4" s="3" t="s">
        <v>25</v>
      </c>
      <c r="AA4" t="s">
        <v>28</v>
      </c>
      <c r="AC4" s="3" t="s">
        <v>25</v>
      </c>
      <c r="AD4" t="s">
        <v>24</v>
      </c>
      <c r="AH4" s="4" t="s">
        <v>59</v>
      </c>
      <c r="AI4" s="41">
        <v>214754.97000000009</v>
      </c>
      <c r="AK4" s="4" t="s">
        <v>58</v>
      </c>
      <c r="AL4" s="7">
        <v>51203.35</v>
      </c>
    </row>
    <row r="5" spans="1:38" ht="15" thickBot="1" x14ac:dyDescent="0.35">
      <c r="A5" s="4" t="s">
        <v>16</v>
      </c>
      <c r="B5" s="6">
        <v>52015.91</v>
      </c>
      <c r="I5" s="4" t="s">
        <v>17</v>
      </c>
      <c r="J5" s="7">
        <v>213</v>
      </c>
      <c r="O5" s="23" t="s">
        <v>18</v>
      </c>
      <c r="P5" s="38" cm="1">
        <f t="array" ref="P5">COUNT(_xlfn.UNIQUE(_xlfn._xlws.FILTER(Raw_Data_working!B:B,Raw_Data_working!D:D=O5)))</f>
        <v>24</v>
      </c>
      <c r="R5" s="4">
        <v>2047</v>
      </c>
      <c r="S5" s="62">
        <v>4</v>
      </c>
      <c r="U5" s="4" t="s">
        <v>47</v>
      </c>
      <c r="V5" s="62">
        <v>38</v>
      </c>
      <c r="X5" s="4" t="s">
        <v>47</v>
      </c>
      <c r="Y5" s="62">
        <v>324</v>
      </c>
      <c r="Z5" s="4">
        <v>2021</v>
      </c>
      <c r="AA5" s="62">
        <v>52</v>
      </c>
      <c r="AC5" s="4" t="s">
        <v>46</v>
      </c>
      <c r="AD5" s="41">
        <v>103051.62999999999</v>
      </c>
      <c r="AH5" s="4" t="s">
        <v>26</v>
      </c>
      <c r="AI5" s="41">
        <v>265958.32000000007</v>
      </c>
      <c r="AK5" s="27" t="s">
        <v>17</v>
      </c>
      <c r="AL5" s="7">
        <v>7039.49</v>
      </c>
    </row>
    <row r="6" spans="1:38" ht="15" thickBot="1" x14ac:dyDescent="0.35">
      <c r="A6" s="4" t="s">
        <v>11</v>
      </c>
      <c r="B6" s="6">
        <v>43951.12</v>
      </c>
      <c r="C6" s="20" t="s">
        <v>8</v>
      </c>
      <c r="D6" s="13" t="s">
        <v>27</v>
      </c>
      <c r="I6" s="4" t="s">
        <v>22</v>
      </c>
      <c r="J6" s="7">
        <v>167</v>
      </c>
      <c r="O6" s="23" t="s">
        <v>16</v>
      </c>
      <c r="P6" s="38" cm="1">
        <f t="array" ref="P6">COUNT(_xlfn.UNIQUE(_xlfn._xlws.FILTER(Raw_Data_working!B:B,Raw_Data_working!D:D=O6)))</f>
        <v>17</v>
      </c>
      <c r="R6" s="4">
        <v>2002</v>
      </c>
      <c r="S6" s="62">
        <v>4</v>
      </c>
      <c r="U6" s="4" t="s">
        <v>48</v>
      </c>
      <c r="V6" s="62">
        <v>39</v>
      </c>
      <c r="X6" s="4" t="s">
        <v>48</v>
      </c>
      <c r="Y6" s="62">
        <v>423</v>
      </c>
      <c r="Z6" s="4">
        <v>2036</v>
      </c>
      <c r="AA6" s="62">
        <v>42</v>
      </c>
      <c r="AC6" s="4" t="s">
        <v>47</v>
      </c>
      <c r="AD6" s="41">
        <v>39981.459999999985</v>
      </c>
      <c r="AK6" s="27" t="s">
        <v>10</v>
      </c>
      <c r="AL6" s="7">
        <v>26009.79</v>
      </c>
    </row>
    <row r="7" spans="1:38" x14ac:dyDescent="0.3">
      <c r="A7" s="4" t="s">
        <v>18</v>
      </c>
      <c r="B7" s="6">
        <v>83885.360000000015</v>
      </c>
      <c r="C7" s="21" t="s">
        <v>17</v>
      </c>
      <c r="D7" s="15">
        <v>23</v>
      </c>
      <c r="I7" s="4" t="s">
        <v>15</v>
      </c>
      <c r="J7" s="7">
        <v>163</v>
      </c>
      <c r="R7" s="4">
        <v>2024</v>
      </c>
      <c r="S7" s="62">
        <v>4</v>
      </c>
      <c r="U7" s="4" t="s">
        <v>26</v>
      </c>
      <c r="V7" s="62">
        <v>100</v>
      </c>
      <c r="X7" s="4" t="s">
        <v>26</v>
      </c>
      <c r="Y7" s="62">
        <v>953</v>
      </c>
      <c r="Z7" s="4">
        <v>2047</v>
      </c>
      <c r="AA7" s="62">
        <v>41</v>
      </c>
      <c r="AC7" s="4" t="s">
        <v>48</v>
      </c>
      <c r="AD7" s="41">
        <v>122925.23000000001</v>
      </c>
      <c r="AK7" s="27" t="s">
        <v>15</v>
      </c>
      <c r="AL7" s="7">
        <v>4501.99</v>
      </c>
    </row>
    <row r="8" spans="1:38" ht="15" thickBot="1" x14ac:dyDescent="0.35">
      <c r="A8" s="4" t="s">
        <v>26</v>
      </c>
      <c r="B8" s="6">
        <v>265958.32000000007</v>
      </c>
      <c r="C8" s="21" t="s">
        <v>10</v>
      </c>
      <c r="D8" s="17">
        <v>27</v>
      </c>
      <c r="F8" s="3" t="s">
        <v>23</v>
      </c>
      <c r="G8" t="s">
        <v>24</v>
      </c>
      <c r="I8" s="4" t="s">
        <v>21</v>
      </c>
      <c r="J8" s="7">
        <v>144</v>
      </c>
      <c r="R8" s="4">
        <v>2014</v>
      </c>
      <c r="S8" s="62">
        <v>4</v>
      </c>
      <c r="Z8" s="4">
        <v>2024</v>
      </c>
      <c r="AA8" s="62">
        <v>39</v>
      </c>
      <c r="AC8" s="4" t="s">
        <v>26</v>
      </c>
      <c r="AD8" s="41">
        <v>265958.31999999995</v>
      </c>
      <c r="AH8" s="3" t="s">
        <v>25</v>
      </c>
      <c r="AI8" t="s">
        <v>28</v>
      </c>
      <c r="AK8" s="27" t="s">
        <v>22</v>
      </c>
      <c r="AL8" s="7">
        <v>3758.49</v>
      </c>
    </row>
    <row r="9" spans="1:38" ht="15" thickBot="1" x14ac:dyDescent="0.35">
      <c r="B9" s="5"/>
      <c r="C9" s="21" t="s">
        <v>15</v>
      </c>
      <c r="D9" s="17">
        <v>21</v>
      </c>
      <c r="F9" s="4" t="s">
        <v>31</v>
      </c>
      <c r="G9" s="41">
        <v>76252.789999999994</v>
      </c>
      <c r="I9" s="4" t="s">
        <v>26</v>
      </c>
      <c r="J9" s="7">
        <v>953</v>
      </c>
      <c r="O9" s="57" t="s">
        <v>45</v>
      </c>
      <c r="P9" s="57"/>
      <c r="R9" s="4">
        <v>2015</v>
      </c>
      <c r="S9" s="62">
        <v>4</v>
      </c>
      <c r="X9" s="58" t="s">
        <v>51</v>
      </c>
      <c r="Y9" s="59"/>
      <c r="Z9" s="4">
        <v>2014</v>
      </c>
      <c r="AA9" s="62">
        <v>38</v>
      </c>
      <c r="AH9" s="4" t="s">
        <v>58</v>
      </c>
      <c r="AI9" s="7">
        <v>187</v>
      </c>
      <c r="AK9" s="27" t="s">
        <v>21</v>
      </c>
      <c r="AL9" s="7">
        <v>9893.590000000002</v>
      </c>
    </row>
    <row r="10" spans="1:38" ht="15" thickBot="1" x14ac:dyDescent="0.35">
      <c r="C10" s="21" t="s">
        <v>22</v>
      </c>
      <c r="D10" s="17">
        <v>14</v>
      </c>
      <c r="F10" s="4" t="s">
        <v>32</v>
      </c>
      <c r="G10" s="41">
        <v>80046.02</v>
      </c>
      <c r="I10" s="20" t="s">
        <v>8</v>
      </c>
      <c r="J10" s="13" t="s">
        <v>24</v>
      </c>
      <c r="M10"/>
      <c r="O10" s="31" t="s">
        <v>44</v>
      </c>
      <c r="P10" s="31" t="s">
        <v>39</v>
      </c>
      <c r="R10" s="4">
        <v>2025</v>
      </c>
      <c r="S10" s="62">
        <v>4</v>
      </c>
      <c r="U10" s="3" t="s">
        <v>25</v>
      </c>
      <c r="V10" t="s">
        <v>28</v>
      </c>
      <c r="X10" s="36" t="s">
        <v>50</v>
      </c>
      <c r="Y10" s="37" t="s">
        <v>28</v>
      </c>
      <c r="Z10" s="4">
        <v>2028</v>
      </c>
      <c r="AA10" s="62">
        <v>38</v>
      </c>
      <c r="AH10" s="4" t="s">
        <v>59</v>
      </c>
      <c r="AI10" s="7">
        <v>766</v>
      </c>
      <c r="AK10" s="4" t="s">
        <v>59</v>
      </c>
      <c r="AL10" s="7">
        <v>214754.97</v>
      </c>
    </row>
    <row r="11" spans="1:38" ht="15" thickBot="1" x14ac:dyDescent="0.35">
      <c r="C11" s="21" t="s">
        <v>21</v>
      </c>
      <c r="D11" s="17">
        <v>15</v>
      </c>
      <c r="F11" s="4" t="s">
        <v>33</v>
      </c>
      <c r="G11" s="41">
        <v>90532.02</v>
      </c>
      <c r="I11" s="21" t="s">
        <v>13</v>
      </c>
      <c r="J11" s="48">
        <v>0.32375723384024979</v>
      </c>
      <c r="M11"/>
      <c r="O11" s="31">
        <v>2044</v>
      </c>
      <c r="P11" s="31">
        <v>5</v>
      </c>
      <c r="R11" s="4">
        <v>2040</v>
      </c>
      <c r="S11" s="62">
        <v>3</v>
      </c>
      <c r="U11" s="4">
        <v>2001</v>
      </c>
      <c r="V11" s="62">
        <v>10</v>
      </c>
      <c r="X11" s="32">
        <v>2021</v>
      </c>
      <c r="Y11" s="33">
        <v>52</v>
      </c>
      <c r="Z11" s="4">
        <v>2044</v>
      </c>
      <c r="AA11" s="62">
        <v>37</v>
      </c>
      <c r="AH11" s="4" t="s">
        <v>26</v>
      </c>
      <c r="AI11" s="7">
        <v>953</v>
      </c>
      <c r="AK11" s="27" t="s">
        <v>17</v>
      </c>
      <c r="AL11" s="7">
        <v>55429.350000000006</v>
      </c>
    </row>
    <row r="12" spans="1:38" ht="15" thickBot="1" x14ac:dyDescent="0.35">
      <c r="C12" s="13" t="s">
        <v>26</v>
      </c>
      <c r="D12" s="19">
        <v>100</v>
      </c>
      <c r="F12" s="4" t="s">
        <v>34</v>
      </c>
      <c r="G12" s="41">
        <v>19127.489999999998</v>
      </c>
      <c r="I12" s="21" t="s">
        <v>16</v>
      </c>
      <c r="J12" s="49">
        <v>0.19557917947443793</v>
      </c>
      <c r="M12"/>
      <c r="R12" s="4">
        <v>2036</v>
      </c>
      <c r="S12" s="62">
        <v>3</v>
      </c>
      <c r="U12" s="4">
        <v>2002</v>
      </c>
      <c r="V12" s="62">
        <v>31</v>
      </c>
      <c r="X12" s="32">
        <v>2036</v>
      </c>
      <c r="Y12" s="33">
        <v>42</v>
      </c>
      <c r="Z12" s="4">
        <v>2015</v>
      </c>
      <c r="AA12" s="62">
        <v>36</v>
      </c>
      <c r="AK12" s="27" t="s">
        <v>10</v>
      </c>
      <c r="AL12" s="7">
        <v>49800.72</v>
      </c>
    </row>
    <row r="13" spans="1:38" ht="15" thickBot="1" x14ac:dyDescent="0.35">
      <c r="D13" s="8" t="s">
        <v>29</v>
      </c>
      <c r="F13" s="4" t="s">
        <v>26</v>
      </c>
      <c r="G13" s="41">
        <v>265958.32</v>
      </c>
      <c r="I13" s="21" t="s">
        <v>11</v>
      </c>
      <c r="J13" s="49">
        <v>0.16525566863258873</v>
      </c>
      <c r="R13" s="4">
        <v>2045</v>
      </c>
      <c r="S13" s="62">
        <v>3</v>
      </c>
      <c r="U13" s="4">
        <v>2003</v>
      </c>
      <c r="V13" s="62">
        <v>22</v>
      </c>
      <c r="X13" s="32">
        <v>2047</v>
      </c>
      <c r="Y13" s="33">
        <v>41</v>
      </c>
      <c r="Z13" s="4">
        <v>2023</v>
      </c>
      <c r="AA13" s="62">
        <v>34</v>
      </c>
      <c r="AH13" s="3" t="s">
        <v>25</v>
      </c>
      <c r="AI13" t="s">
        <v>60</v>
      </c>
      <c r="AK13" s="27" t="s">
        <v>15</v>
      </c>
      <c r="AL13" s="7">
        <v>48838.959999999992</v>
      </c>
    </row>
    <row r="14" spans="1:38" ht="15" thickBot="1" x14ac:dyDescent="0.35">
      <c r="A14" s="10" t="s">
        <v>30</v>
      </c>
      <c r="D14" s="1">
        <f>COUNT(_xlfn.UNIQUE(Raw_Data_working!B:B))</f>
        <v>46</v>
      </c>
      <c r="G14" s="3" t="s">
        <v>23</v>
      </c>
      <c r="H14" t="s">
        <v>24</v>
      </c>
      <c r="I14" s="21" t="s">
        <v>18</v>
      </c>
      <c r="J14" s="49">
        <v>0.31540791805272345</v>
      </c>
      <c r="R14" s="4">
        <v>2004</v>
      </c>
      <c r="S14" s="62">
        <v>3</v>
      </c>
      <c r="U14" s="4">
        <v>2004</v>
      </c>
      <c r="V14" s="62">
        <v>10</v>
      </c>
      <c r="X14" s="32">
        <v>2024</v>
      </c>
      <c r="Y14" s="33">
        <v>39</v>
      </c>
      <c r="Z14" s="4">
        <v>2045</v>
      </c>
      <c r="AA14" s="62">
        <v>32</v>
      </c>
      <c r="AH14" s="4" t="s">
        <v>58</v>
      </c>
      <c r="AI14" s="7">
        <v>19</v>
      </c>
      <c r="AK14" s="27" t="s">
        <v>22</v>
      </c>
      <c r="AL14" s="7">
        <v>35274.150000000009</v>
      </c>
    </row>
    <row r="15" spans="1:38" ht="15" thickBot="1" x14ac:dyDescent="0.35">
      <c r="A15" s="9" t="str">
        <f>_xlfn.XLOOKUP(MAX(B4:B7),B4:B7,A4:A7)</f>
        <v>East</v>
      </c>
      <c r="G15" s="4" t="s">
        <v>59</v>
      </c>
      <c r="H15" s="46">
        <v>0.80747603609467844</v>
      </c>
      <c r="I15" s="13" t="s">
        <v>26</v>
      </c>
      <c r="J15" s="50">
        <v>1</v>
      </c>
      <c r="R15" s="4">
        <v>2039</v>
      </c>
      <c r="S15" s="62">
        <v>3</v>
      </c>
      <c r="U15" s="4">
        <v>2006</v>
      </c>
      <c r="V15" s="62">
        <v>19</v>
      </c>
      <c r="X15" s="32">
        <v>2014</v>
      </c>
      <c r="Y15" s="33">
        <v>38</v>
      </c>
      <c r="Z15" s="4" t="s">
        <v>26</v>
      </c>
      <c r="AA15" s="62">
        <v>389</v>
      </c>
      <c r="AH15" s="4" t="s">
        <v>59</v>
      </c>
      <c r="AI15" s="7">
        <v>81</v>
      </c>
      <c r="AK15" s="27" t="s">
        <v>21</v>
      </c>
      <c r="AL15" s="7">
        <v>25411.79</v>
      </c>
    </row>
    <row r="16" spans="1:38" ht="15" thickBot="1" x14ac:dyDescent="0.35">
      <c r="F16" s="13" t="s">
        <v>24</v>
      </c>
      <c r="G16" s="4" t="s">
        <v>58</v>
      </c>
      <c r="H16" s="46">
        <v>0.19252396390532164</v>
      </c>
      <c r="R16" s="4">
        <v>2018</v>
      </c>
      <c r="S16" s="62">
        <v>3</v>
      </c>
      <c r="U16" s="4">
        <v>2007</v>
      </c>
      <c r="V16" s="62">
        <v>19</v>
      </c>
      <c r="X16" s="34">
        <v>2028</v>
      </c>
      <c r="Y16" s="35">
        <v>38</v>
      </c>
      <c r="AH16" s="4" t="s">
        <v>26</v>
      </c>
      <c r="AI16" s="7">
        <v>100</v>
      </c>
      <c r="AK16" s="4" t="s">
        <v>26</v>
      </c>
      <c r="AL16" s="7">
        <v>265958.32</v>
      </c>
    </row>
    <row r="17" spans="1:38" ht="15" thickBot="1" x14ac:dyDescent="0.35">
      <c r="C17" s="3" t="s">
        <v>25</v>
      </c>
      <c r="D17" t="s">
        <v>24</v>
      </c>
      <c r="E17" t="s">
        <v>39</v>
      </c>
      <c r="F17" s="24">
        <v>265958.32000000007</v>
      </c>
      <c r="G17" s="4" t="s">
        <v>26</v>
      </c>
      <c r="H17" s="46">
        <v>1</v>
      </c>
      <c r="K17" s="13" t="s">
        <v>27</v>
      </c>
      <c r="R17" s="4">
        <v>2008</v>
      </c>
      <c r="S17" s="62">
        <v>3</v>
      </c>
      <c r="U17" s="4">
        <v>2008</v>
      </c>
      <c r="V17" s="62">
        <v>19</v>
      </c>
    </row>
    <row r="18" spans="1:38" ht="15" thickBot="1" x14ac:dyDescent="0.35">
      <c r="C18" s="4">
        <v>2025</v>
      </c>
      <c r="D18" s="7">
        <v>13584.779999999999</v>
      </c>
      <c r="E18" s="7">
        <v>4</v>
      </c>
      <c r="K18" s="24">
        <v>100</v>
      </c>
      <c r="R18" s="4">
        <v>2007</v>
      </c>
      <c r="S18" s="62">
        <v>3</v>
      </c>
      <c r="U18" s="4">
        <v>2009</v>
      </c>
      <c r="V18" s="62">
        <v>21</v>
      </c>
      <c r="X18" s="51" t="s">
        <v>53</v>
      </c>
      <c r="Y18" s="51"/>
      <c r="AH18" s="3" t="s">
        <v>25</v>
      </c>
      <c r="AI18" t="s">
        <v>28</v>
      </c>
    </row>
    <row r="19" spans="1:38" ht="15" thickBot="1" x14ac:dyDescent="0.35">
      <c r="A19" t="s">
        <v>24</v>
      </c>
      <c r="C19" s="4">
        <v>2021</v>
      </c>
      <c r="D19" s="7">
        <v>12515.2</v>
      </c>
      <c r="E19" s="7">
        <v>4</v>
      </c>
      <c r="R19" s="4">
        <v>2026</v>
      </c>
      <c r="S19" s="62">
        <v>3</v>
      </c>
      <c r="U19" s="4">
        <v>2010</v>
      </c>
      <c r="V19" s="62">
        <v>10</v>
      </c>
      <c r="X19" s="3" t="s">
        <v>25</v>
      </c>
      <c r="Y19" t="s">
        <v>28</v>
      </c>
      <c r="AH19" s="4" t="s">
        <v>31</v>
      </c>
      <c r="AI19" s="7">
        <v>299</v>
      </c>
    </row>
    <row r="20" spans="1:38" ht="15" thickBot="1" x14ac:dyDescent="0.35">
      <c r="A20" s="7">
        <v>265958.32000000007</v>
      </c>
      <c r="C20" s="4">
        <v>2039</v>
      </c>
      <c r="D20" s="7">
        <v>12198.17</v>
      </c>
      <c r="E20" s="7">
        <v>3</v>
      </c>
      <c r="H20" s="12" t="s">
        <v>8</v>
      </c>
      <c r="I20" s="13" t="s">
        <v>24</v>
      </c>
      <c r="R20" s="4">
        <v>2029</v>
      </c>
      <c r="S20" s="62">
        <v>3</v>
      </c>
      <c r="U20" s="4">
        <v>2011</v>
      </c>
      <c r="V20" s="62">
        <v>31</v>
      </c>
      <c r="X20" s="4" t="s">
        <v>13</v>
      </c>
      <c r="Y20" s="62">
        <v>203</v>
      </c>
      <c r="AH20" s="27" t="s">
        <v>58</v>
      </c>
      <c r="AI20" s="7">
        <v>95</v>
      </c>
      <c r="AK20" s="3" t="s">
        <v>25</v>
      </c>
      <c r="AL20" t="s">
        <v>56</v>
      </c>
    </row>
    <row r="21" spans="1:38" ht="15" thickBot="1" x14ac:dyDescent="0.35">
      <c r="C21" s="4">
        <v>2002</v>
      </c>
      <c r="D21" s="7">
        <v>11965.21</v>
      </c>
      <c r="E21" s="7">
        <v>4</v>
      </c>
      <c r="H21" s="14" t="s">
        <v>20</v>
      </c>
      <c r="I21" s="15">
        <v>87020.929999999978</v>
      </c>
      <c r="R21" s="4">
        <v>2016</v>
      </c>
      <c r="S21" s="62">
        <v>2</v>
      </c>
      <c r="U21" s="4">
        <v>2012</v>
      </c>
      <c r="V21" s="62">
        <v>1</v>
      </c>
      <c r="X21" s="27" t="s">
        <v>46</v>
      </c>
      <c r="Y21" s="62">
        <v>45</v>
      </c>
      <c r="AH21" s="27" t="s">
        <v>59</v>
      </c>
      <c r="AI21" s="7">
        <v>204</v>
      </c>
      <c r="AK21" s="4" t="s">
        <v>17</v>
      </c>
      <c r="AL21" s="7">
        <v>64.150000000000006</v>
      </c>
    </row>
    <row r="22" spans="1:38" ht="15" thickBot="1" x14ac:dyDescent="0.35">
      <c r="A22" s="20" t="s">
        <v>8</v>
      </c>
      <c r="B22" s="13" t="s">
        <v>56</v>
      </c>
      <c r="C22" s="4">
        <v>2044</v>
      </c>
      <c r="D22" s="7">
        <v>11694.43</v>
      </c>
      <c r="E22" s="7">
        <v>5</v>
      </c>
      <c r="H22" s="16" t="s">
        <v>19</v>
      </c>
      <c r="I22" s="17">
        <v>69547.270000000019</v>
      </c>
      <c r="R22" s="4">
        <v>2028</v>
      </c>
      <c r="S22" s="62">
        <v>2</v>
      </c>
      <c r="U22" s="4">
        <v>2014</v>
      </c>
      <c r="V22" s="62">
        <v>38</v>
      </c>
      <c r="X22" s="27" t="s">
        <v>47</v>
      </c>
      <c r="Y22" s="62">
        <v>51</v>
      </c>
      <c r="AH22" s="4" t="s">
        <v>32</v>
      </c>
      <c r="AI22" s="7">
        <v>276</v>
      </c>
      <c r="AK22" s="4" t="s">
        <v>10</v>
      </c>
      <c r="AL22" s="7">
        <v>51.599259259259263</v>
      </c>
    </row>
    <row r="23" spans="1:38" x14ac:dyDescent="0.3">
      <c r="A23" s="21" t="s">
        <v>17</v>
      </c>
      <c r="B23" s="15">
        <v>64.150000000000006</v>
      </c>
      <c r="C23" s="4">
        <v>2029</v>
      </c>
      <c r="D23" s="7">
        <v>11559.55</v>
      </c>
      <c r="E23" s="7">
        <v>3</v>
      </c>
      <c r="H23" s="16" t="s">
        <v>14</v>
      </c>
      <c r="I23" s="17">
        <v>61366.149999999987</v>
      </c>
      <c r="R23" s="4">
        <v>2011</v>
      </c>
      <c r="S23" s="62">
        <v>2</v>
      </c>
      <c r="U23" s="4">
        <v>2015</v>
      </c>
      <c r="V23" s="62">
        <v>36</v>
      </c>
      <c r="X23" s="27" t="s">
        <v>48</v>
      </c>
      <c r="Y23" s="62">
        <v>107</v>
      </c>
      <c r="AH23" s="27" t="s">
        <v>58</v>
      </c>
      <c r="AI23" s="7">
        <v>42</v>
      </c>
      <c r="AK23" s="4" t="s">
        <v>15</v>
      </c>
      <c r="AL23" s="7">
        <v>49.826666666666661</v>
      </c>
    </row>
    <row r="24" spans="1:38" ht="15" thickBot="1" x14ac:dyDescent="0.35">
      <c r="A24" s="21" t="s">
        <v>10</v>
      </c>
      <c r="B24" s="17">
        <v>51.599259259259263</v>
      </c>
      <c r="C24" s="4">
        <v>2015</v>
      </c>
      <c r="D24" s="7">
        <v>11233.99</v>
      </c>
      <c r="E24" s="7">
        <v>4</v>
      </c>
      <c r="H24" s="18" t="s">
        <v>12</v>
      </c>
      <c r="I24" s="17">
        <v>48023.97</v>
      </c>
      <c r="R24" s="4">
        <v>2022</v>
      </c>
      <c r="S24" s="62">
        <v>2</v>
      </c>
      <c r="U24" s="4">
        <v>2016</v>
      </c>
      <c r="V24" s="62">
        <v>13</v>
      </c>
      <c r="X24" s="4" t="s">
        <v>16</v>
      </c>
      <c r="Y24" s="62">
        <v>220</v>
      </c>
      <c r="AH24" s="27" t="s">
        <v>59</v>
      </c>
      <c r="AI24" s="7">
        <v>234</v>
      </c>
      <c r="AK24" s="4" t="s">
        <v>22</v>
      </c>
      <c r="AL24" s="7">
        <v>35.19</v>
      </c>
    </row>
    <row r="25" spans="1:38" ht="15" thickBot="1" x14ac:dyDescent="0.35">
      <c r="A25" s="21" t="s">
        <v>15</v>
      </c>
      <c r="B25" s="17">
        <v>49.826666666666661</v>
      </c>
      <c r="C25" s="4">
        <v>2014</v>
      </c>
      <c r="D25" s="7">
        <v>10192.17</v>
      </c>
      <c r="E25" s="7">
        <v>4</v>
      </c>
      <c r="F25" s="20" t="s">
        <v>8</v>
      </c>
      <c r="G25" s="13" t="s">
        <v>24</v>
      </c>
      <c r="H25" s="13" t="s">
        <v>26</v>
      </c>
      <c r="I25" s="19">
        <v>265958.32</v>
      </c>
      <c r="R25" s="4">
        <v>2050</v>
      </c>
      <c r="S25" s="62">
        <v>2</v>
      </c>
      <c r="U25" s="4">
        <v>2017</v>
      </c>
      <c r="V25" s="62">
        <v>17</v>
      </c>
      <c r="X25" s="27" t="s">
        <v>46</v>
      </c>
      <c r="Y25" s="62">
        <v>48</v>
      </c>
      <c r="AH25" s="4" t="s">
        <v>33</v>
      </c>
      <c r="AI25" s="7">
        <v>293</v>
      </c>
      <c r="AK25" s="4" t="s">
        <v>21</v>
      </c>
      <c r="AL25" s="7">
        <v>61.76466666666667</v>
      </c>
    </row>
    <row r="26" spans="1:38" x14ac:dyDescent="0.3">
      <c r="A26" s="21" t="s">
        <v>22</v>
      </c>
      <c r="B26" s="17">
        <v>35.19</v>
      </c>
      <c r="C26" s="4">
        <v>2040</v>
      </c>
      <c r="D26" s="7">
        <v>10148.730000000001</v>
      </c>
      <c r="E26" s="7">
        <v>3</v>
      </c>
      <c r="F26" s="21" t="s">
        <v>17</v>
      </c>
      <c r="G26" s="15">
        <v>62468.840000000004</v>
      </c>
      <c r="R26" s="4">
        <v>2023</v>
      </c>
      <c r="S26" s="62">
        <v>2</v>
      </c>
      <c r="U26" s="4">
        <v>2018</v>
      </c>
      <c r="V26" s="62">
        <v>12</v>
      </c>
      <c r="X26" s="27" t="s">
        <v>47</v>
      </c>
      <c r="Y26" s="62">
        <v>67</v>
      </c>
      <c r="AH26" s="27" t="s">
        <v>58</v>
      </c>
      <c r="AI26" s="7">
        <v>50</v>
      </c>
      <c r="AK26" s="4" t="s">
        <v>26</v>
      </c>
      <c r="AL26" s="7">
        <v>53.341200000000008</v>
      </c>
    </row>
    <row r="27" spans="1:38" ht="15" thickBot="1" x14ac:dyDescent="0.35">
      <c r="A27" s="21" t="s">
        <v>21</v>
      </c>
      <c r="B27" s="17">
        <v>61.76466666666667</v>
      </c>
      <c r="C27" s="4">
        <v>2047</v>
      </c>
      <c r="D27" s="7">
        <v>9605.07</v>
      </c>
      <c r="E27" s="7">
        <v>4</v>
      </c>
      <c r="F27" s="25" t="s">
        <v>31</v>
      </c>
      <c r="G27" s="17">
        <v>20360.16</v>
      </c>
      <c r="R27" s="4">
        <v>2042</v>
      </c>
      <c r="S27" s="62">
        <v>2</v>
      </c>
      <c r="U27" s="4">
        <v>2019</v>
      </c>
      <c r="V27" s="62">
        <v>8</v>
      </c>
      <c r="X27" s="27" t="s">
        <v>48</v>
      </c>
      <c r="Y27" s="62">
        <v>105</v>
      </c>
      <c r="AH27" s="27" t="s">
        <v>59</v>
      </c>
      <c r="AI27" s="7">
        <v>243</v>
      </c>
    </row>
    <row r="28" spans="1:38" ht="15" thickBot="1" x14ac:dyDescent="0.35">
      <c r="A28" s="13" t="s">
        <v>26</v>
      </c>
      <c r="B28" s="19">
        <v>53.341200000000008</v>
      </c>
      <c r="C28" s="4">
        <v>2004</v>
      </c>
      <c r="D28" s="7">
        <v>8822.23</v>
      </c>
      <c r="E28" s="7">
        <v>3</v>
      </c>
      <c r="F28" s="25" t="s">
        <v>32</v>
      </c>
      <c r="G28" s="17">
        <v>18383.310000000001</v>
      </c>
      <c r="R28" s="4">
        <v>2003</v>
      </c>
      <c r="S28" s="62">
        <v>2</v>
      </c>
      <c r="U28" s="4">
        <v>2020</v>
      </c>
      <c r="V28" s="62">
        <v>10</v>
      </c>
      <c r="X28" s="4" t="s">
        <v>11</v>
      </c>
      <c r="Y28" s="62">
        <v>173</v>
      </c>
      <c r="AH28" s="4" t="s">
        <v>34</v>
      </c>
      <c r="AI28" s="7">
        <v>85</v>
      </c>
    </row>
    <row r="29" spans="1:38" ht="15" thickBot="1" x14ac:dyDescent="0.35">
      <c r="A29" s="13" t="s">
        <v>27</v>
      </c>
      <c r="C29" s="4">
        <v>2024</v>
      </c>
      <c r="D29" s="7">
        <v>8520.0300000000007</v>
      </c>
      <c r="E29" s="7">
        <v>4</v>
      </c>
      <c r="F29" s="25" t="s">
        <v>33</v>
      </c>
      <c r="G29" s="17">
        <v>20424.05</v>
      </c>
      <c r="R29" s="4">
        <v>2009</v>
      </c>
      <c r="S29" s="62">
        <v>2</v>
      </c>
      <c r="U29" s="4">
        <v>2021</v>
      </c>
      <c r="V29" s="62">
        <v>52</v>
      </c>
      <c r="X29" s="27" t="s">
        <v>46</v>
      </c>
      <c r="Y29" s="62">
        <v>38</v>
      </c>
      <c r="AH29" s="27" t="s">
        <v>59</v>
      </c>
      <c r="AI29" s="7">
        <v>85</v>
      </c>
    </row>
    <row r="30" spans="1:38" ht="15" thickBot="1" x14ac:dyDescent="0.35">
      <c r="A30" s="24">
        <v>100</v>
      </c>
      <c r="C30" s="4">
        <v>2036</v>
      </c>
      <c r="D30" s="7">
        <v>7867.7900000000009</v>
      </c>
      <c r="E30" s="7">
        <v>3</v>
      </c>
      <c r="F30" s="25" t="s">
        <v>34</v>
      </c>
      <c r="G30" s="17">
        <v>3301.32</v>
      </c>
      <c r="R30" s="4">
        <v>2038</v>
      </c>
      <c r="S30" s="62">
        <v>1</v>
      </c>
      <c r="U30" s="4">
        <v>2022</v>
      </c>
      <c r="V30" s="62">
        <v>25</v>
      </c>
      <c r="X30" s="27" t="s">
        <v>47</v>
      </c>
      <c r="Y30" s="62">
        <v>70</v>
      </c>
      <c r="AH30" s="4" t="s">
        <v>26</v>
      </c>
      <c r="AI30" s="7">
        <v>953</v>
      </c>
    </row>
    <row r="31" spans="1:38" x14ac:dyDescent="0.3">
      <c r="C31" s="4">
        <v>2026</v>
      </c>
      <c r="D31" s="7">
        <v>7806.5999999999995</v>
      </c>
      <c r="E31" s="7">
        <v>3</v>
      </c>
      <c r="F31" s="21" t="s">
        <v>10</v>
      </c>
      <c r="G31" s="17">
        <v>75810.509999999995</v>
      </c>
      <c r="R31" s="4">
        <v>2010</v>
      </c>
      <c r="S31" s="62">
        <v>1</v>
      </c>
      <c r="U31" s="4">
        <v>2023</v>
      </c>
      <c r="V31" s="62">
        <v>34</v>
      </c>
      <c r="X31" s="27" t="s">
        <v>48</v>
      </c>
      <c r="Y31" s="62">
        <v>65</v>
      </c>
    </row>
    <row r="32" spans="1:38" x14ac:dyDescent="0.3">
      <c r="C32" s="4">
        <v>2050</v>
      </c>
      <c r="D32" s="7">
        <v>7739.47</v>
      </c>
      <c r="E32" s="7">
        <v>2</v>
      </c>
      <c r="F32" s="25" t="s">
        <v>31</v>
      </c>
      <c r="G32" s="17">
        <v>25077.41</v>
      </c>
      <c r="R32" s="4">
        <v>2012</v>
      </c>
      <c r="S32" s="62">
        <v>1</v>
      </c>
      <c r="U32" s="4">
        <v>2024</v>
      </c>
      <c r="V32" s="62">
        <v>39</v>
      </c>
      <c r="X32" s="4" t="s">
        <v>18</v>
      </c>
      <c r="Y32" s="62">
        <v>357</v>
      </c>
    </row>
    <row r="33" spans="3:25" x14ac:dyDescent="0.3">
      <c r="C33" s="4">
        <v>2042</v>
      </c>
      <c r="D33" s="7">
        <v>6890.9400000000005</v>
      </c>
      <c r="E33" s="7">
        <v>2</v>
      </c>
      <c r="F33" s="25" t="s">
        <v>32</v>
      </c>
      <c r="G33" s="17">
        <v>9687.27</v>
      </c>
      <c r="R33" s="4">
        <v>2031</v>
      </c>
      <c r="S33" s="62">
        <v>1</v>
      </c>
      <c r="U33" s="4">
        <v>2025</v>
      </c>
      <c r="V33" s="62">
        <v>15</v>
      </c>
      <c r="X33" s="27" t="s">
        <v>46</v>
      </c>
      <c r="Y33" s="62">
        <v>75</v>
      </c>
    </row>
    <row r="34" spans="3:25" x14ac:dyDescent="0.3">
      <c r="C34" s="4">
        <v>2018</v>
      </c>
      <c r="D34" s="7">
        <v>6829.34</v>
      </c>
      <c r="E34" s="7">
        <v>3</v>
      </c>
      <c r="F34" s="25" t="s">
        <v>33</v>
      </c>
      <c r="G34" s="17">
        <v>33035.519999999997</v>
      </c>
      <c r="R34" s="4">
        <v>2019</v>
      </c>
      <c r="S34" s="62">
        <v>1</v>
      </c>
      <c r="U34" s="4">
        <v>2026</v>
      </c>
      <c r="V34" s="62">
        <v>12</v>
      </c>
      <c r="X34" s="27" t="s">
        <v>47</v>
      </c>
      <c r="Y34" s="62">
        <v>136</v>
      </c>
    </row>
    <row r="35" spans="3:25" x14ac:dyDescent="0.3">
      <c r="C35" s="4">
        <v>2007</v>
      </c>
      <c r="D35" s="7">
        <v>5551.8</v>
      </c>
      <c r="E35" s="7">
        <v>3</v>
      </c>
      <c r="F35" s="25" t="s">
        <v>34</v>
      </c>
      <c r="G35" s="17">
        <v>8010.3099999999995</v>
      </c>
      <c r="R35" s="4">
        <v>2020</v>
      </c>
      <c r="S35" s="62">
        <v>1</v>
      </c>
      <c r="U35" s="4">
        <v>2027</v>
      </c>
      <c r="V35" s="62">
        <v>12</v>
      </c>
      <c r="X35" s="27" t="s">
        <v>48</v>
      </c>
      <c r="Y35" s="62">
        <v>146</v>
      </c>
    </row>
    <row r="36" spans="3:25" x14ac:dyDescent="0.3">
      <c r="C36" s="4">
        <v>2028</v>
      </c>
      <c r="D36" s="7">
        <v>5491.84</v>
      </c>
      <c r="E36" s="7">
        <v>2</v>
      </c>
      <c r="F36" s="21" t="s">
        <v>15</v>
      </c>
      <c r="G36" s="17">
        <v>53340.95</v>
      </c>
      <c r="R36" s="4">
        <v>2017</v>
      </c>
      <c r="S36" s="62">
        <v>1</v>
      </c>
      <c r="U36" s="4">
        <v>2028</v>
      </c>
      <c r="V36" s="62">
        <v>38</v>
      </c>
      <c r="X36" s="4" t="s">
        <v>26</v>
      </c>
      <c r="Y36" s="62">
        <v>953</v>
      </c>
    </row>
    <row r="37" spans="3:25" x14ac:dyDescent="0.3">
      <c r="C37" s="4">
        <v>2008</v>
      </c>
      <c r="D37" s="7">
        <v>5263.7899999999991</v>
      </c>
      <c r="E37" s="7">
        <v>3</v>
      </c>
      <c r="F37" s="25" t="s">
        <v>31</v>
      </c>
      <c r="G37" s="17">
        <v>14334.22</v>
      </c>
      <c r="R37" s="4">
        <v>2048</v>
      </c>
      <c r="S37" s="62">
        <v>1</v>
      </c>
      <c r="U37" s="4">
        <v>2029</v>
      </c>
      <c r="V37" s="62">
        <v>30</v>
      </c>
    </row>
    <row r="38" spans="3:25" x14ac:dyDescent="0.3">
      <c r="C38" s="4">
        <v>2023</v>
      </c>
      <c r="D38" s="7">
        <v>5007.8099999999995</v>
      </c>
      <c r="E38" s="7">
        <v>2</v>
      </c>
      <c r="F38" s="25" t="s">
        <v>32</v>
      </c>
      <c r="G38" s="17">
        <v>16910.580000000002</v>
      </c>
      <c r="R38" s="4">
        <v>2041</v>
      </c>
      <c r="S38" s="62">
        <v>1</v>
      </c>
      <c r="U38" s="4">
        <v>2030</v>
      </c>
      <c r="V38" s="62">
        <v>15</v>
      </c>
    </row>
    <row r="39" spans="3:25" x14ac:dyDescent="0.3">
      <c r="C39" s="4">
        <v>2022</v>
      </c>
      <c r="D39" s="7">
        <v>4938.04</v>
      </c>
      <c r="E39" s="7">
        <v>2</v>
      </c>
      <c r="F39" s="25" t="s">
        <v>33</v>
      </c>
      <c r="G39" s="17">
        <v>20977.839999999997</v>
      </c>
      <c r="R39" s="4">
        <v>2027</v>
      </c>
      <c r="S39" s="62">
        <v>1</v>
      </c>
      <c r="U39" s="4">
        <v>2031</v>
      </c>
      <c r="V39" s="62">
        <v>13</v>
      </c>
    </row>
    <row r="40" spans="3:25" x14ac:dyDescent="0.3">
      <c r="C40" s="4">
        <v>2003</v>
      </c>
      <c r="D40" s="7">
        <v>4786.2700000000004</v>
      </c>
      <c r="E40" s="7">
        <v>2</v>
      </c>
      <c r="F40" s="25" t="s">
        <v>34</v>
      </c>
      <c r="G40" s="17">
        <v>1118.31</v>
      </c>
      <c r="R40" s="4">
        <v>2043</v>
      </c>
      <c r="S40" s="62">
        <v>1</v>
      </c>
      <c r="U40" s="4">
        <v>2033</v>
      </c>
      <c r="V40" s="62">
        <v>13</v>
      </c>
    </row>
    <row r="41" spans="3:25" x14ac:dyDescent="0.3">
      <c r="C41" s="4">
        <v>2035</v>
      </c>
      <c r="D41" s="7">
        <v>4683.97</v>
      </c>
      <c r="E41" s="7">
        <v>1</v>
      </c>
      <c r="F41" s="21" t="s">
        <v>22</v>
      </c>
      <c r="G41" s="17">
        <v>39032.639999999999</v>
      </c>
      <c r="R41" s="4">
        <v>2001</v>
      </c>
      <c r="S41" s="62">
        <v>1</v>
      </c>
      <c r="U41" s="4">
        <v>2034</v>
      </c>
      <c r="V41" s="62">
        <v>8</v>
      </c>
    </row>
    <row r="42" spans="3:25" x14ac:dyDescent="0.3">
      <c r="C42" s="4">
        <v>2027</v>
      </c>
      <c r="D42" s="7">
        <v>4465.63</v>
      </c>
      <c r="E42" s="7">
        <v>1</v>
      </c>
      <c r="F42" s="25" t="s">
        <v>31</v>
      </c>
      <c r="G42" s="17">
        <v>9302.2400000000016</v>
      </c>
      <c r="R42" s="4">
        <v>2030</v>
      </c>
      <c r="S42" s="62">
        <v>1</v>
      </c>
      <c r="U42" s="4">
        <v>2035</v>
      </c>
      <c r="V42" s="62">
        <v>16</v>
      </c>
    </row>
    <row r="43" spans="3:25" x14ac:dyDescent="0.3">
      <c r="C43" s="4">
        <v>2006</v>
      </c>
      <c r="D43" s="7">
        <v>4393</v>
      </c>
      <c r="E43" s="7">
        <v>1</v>
      </c>
      <c r="F43" s="25" t="s">
        <v>32</v>
      </c>
      <c r="G43" s="17">
        <v>11223.640000000001</v>
      </c>
      <c r="R43" s="4">
        <v>2037</v>
      </c>
      <c r="S43" s="62">
        <v>1</v>
      </c>
      <c r="U43" s="4">
        <v>2036</v>
      </c>
      <c r="V43" s="62">
        <v>42</v>
      </c>
    </row>
    <row r="44" spans="3:25" x14ac:dyDescent="0.3">
      <c r="C44" s="4">
        <v>2010</v>
      </c>
      <c r="D44" s="7">
        <v>4342.01</v>
      </c>
      <c r="E44" s="7">
        <v>1</v>
      </c>
      <c r="F44" s="25" t="s">
        <v>33</v>
      </c>
      <c r="G44" s="17">
        <v>12010.189999999999</v>
      </c>
      <c r="R44" s="4">
        <v>2033</v>
      </c>
      <c r="S44" s="62">
        <v>1</v>
      </c>
      <c r="U44" s="4">
        <v>2037</v>
      </c>
      <c r="V44" s="62">
        <v>14</v>
      </c>
    </row>
    <row r="45" spans="3:25" x14ac:dyDescent="0.3">
      <c r="C45" s="4">
        <v>2020</v>
      </c>
      <c r="D45" s="7">
        <v>4272.3999999999996</v>
      </c>
      <c r="E45" s="7">
        <v>1</v>
      </c>
      <c r="F45" s="25" t="s">
        <v>34</v>
      </c>
      <c r="G45" s="17">
        <v>6496.57</v>
      </c>
      <c r="R45" s="4">
        <v>2049</v>
      </c>
      <c r="S45" s="62">
        <v>1</v>
      </c>
      <c r="U45" s="4">
        <v>2038</v>
      </c>
      <c r="V45" s="62">
        <v>2</v>
      </c>
    </row>
    <row r="46" spans="3:25" x14ac:dyDescent="0.3">
      <c r="C46" s="4">
        <v>2038</v>
      </c>
      <c r="D46" s="7">
        <v>4253.66</v>
      </c>
      <c r="E46" s="7">
        <v>1</v>
      </c>
      <c r="F46" s="21" t="s">
        <v>21</v>
      </c>
      <c r="G46" s="17">
        <v>35305.380000000005</v>
      </c>
      <c r="R46" s="4">
        <v>2034</v>
      </c>
      <c r="S46" s="62">
        <v>1</v>
      </c>
      <c r="U46" s="4">
        <v>2039</v>
      </c>
      <c r="V46" s="62">
        <v>24</v>
      </c>
    </row>
    <row r="47" spans="3:25" x14ac:dyDescent="0.3">
      <c r="C47" s="4">
        <v>2034</v>
      </c>
      <c r="D47" s="7">
        <v>4060.06</v>
      </c>
      <c r="E47" s="7">
        <v>1</v>
      </c>
      <c r="F47" s="25" t="s">
        <v>31</v>
      </c>
      <c r="G47" s="17">
        <v>7178.76</v>
      </c>
      <c r="R47" s="4">
        <v>2006</v>
      </c>
      <c r="S47" s="62">
        <v>1</v>
      </c>
      <c r="U47" s="4">
        <v>2040</v>
      </c>
      <c r="V47" s="62">
        <v>23</v>
      </c>
    </row>
    <row r="48" spans="3:25" x14ac:dyDescent="0.3">
      <c r="C48" s="4">
        <v>2048</v>
      </c>
      <c r="D48" s="7">
        <v>4001.56</v>
      </c>
      <c r="E48" s="7">
        <v>1</v>
      </c>
      <c r="F48" s="25" t="s">
        <v>32</v>
      </c>
      <c r="G48" s="17">
        <v>23841.22</v>
      </c>
      <c r="R48" s="4">
        <v>2035</v>
      </c>
      <c r="S48" s="62">
        <v>1</v>
      </c>
      <c r="U48" s="4">
        <v>2041</v>
      </c>
      <c r="V48" s="62">
        <v>13</v>
      </c>
    </row>
    <row r="49" spans="3:22" x14ac:dyDescent="0.3">
      <c r="C49" s="4">
        <v>2045</v>
      </c>
      <c r="D49" s="7">
        <v>3792.4199999999996</v>
      </c>
      <c r="E49" s="7">
        <v>3</v>
      </c>
      <c r="F49" s="25" t="s">
        <v>33</v>
      </c>
      <c r="G49" s="17">
        <v>4084.42</v>
      </c>
      <c r="R49" s="4" t="s">
        <v>26</v>
      </c>
      <c r="S49" s="62">
        <v>100</v>
      </c>
      <c r="U49" s="4">
        <v>2042</v>
      </c>
      <c r="V49" s="62">
        <v>27</v>
      </c>
    </row>
    <row r="50" spans="3:22" ht="15" thickBot="1" x14ac:dyDescent="0.35">
      <c r="C50" s="4">
        <v>2011</v>
      </c>
      <c r="D50" s="7">
        <v>3409.38</v>
      </c>
      <c r="E50" s="7">
        <v>2</v>
      </c>
      <c r="F50" s="25" t="s">
        <v>34</v>
      </c>
      <c r="G50" s="17">
        <v>200.98</v>
      </c>
      <c r="U50" s="4">
        <v>2043</v>
      </c>
      <c r="V50" s="62">
        <v>6</v>
      </c>
    </row>
    <row r="51" spans="3:22" ht="15" thickBot="1" x14ac:dyDescent="0.35">
      <c r="C51" s="4">
        <v>2030</v>
      </c>
      <c r="D51" s="7">
        <v>3265.68</v>
      </c>
      <c r="E51" s="7">
        <v>1</v>
      </c>
      <c r="F51" s="13" t="s">
        <v>26</v>
      </c>
      <c r="G51" s="19">
        <v>265958.32</v>
      </c>
      <c r="U51" s="4">
        <v>2044</v>
      </c>
      <c r="V51" s="62">
        <v>37</v>
      </c>
    </row>
    <row r="52" spans="3:22" x14ac:dyDescent="0.3">
      <c r="C52" s="4">
        <v>2009</v>
      </c>
      <c r="D52" s="7">
        <v>3096.21</v>
      </c>
      <c r="E52" s="7">
        <v>2</v>
      </c>
      <c r="U52" s="4">
        <v>2045</v>
      </c>
      <c r="V52" s="62">
        <v>32</v>
      </c>
    </row>
    <row r="53" spans="3:22" x14ac:dyDescent="0.3">
      <c r="C53" s="4">
        <v>2016</v>
      </c>
      <c r="D53" s="7">
        <v>3053.26</v>
      </c>
      <c r="E53" s="7">
        <v>2</v>
      </c>
      <c r="U53" s="4">
        <v>2047</v>
      </c>
      <c r="V53" s="62">
        <v>41</v>
      </c>
    </row>
    <row r="54" spans="3:22" x14ac:dyDescent="0.3">
      <c r="C54" s="4">
        <v>2017</v>
      </c>
      <c r="D54" s="7">
        <v>2871.8</v>
      </c>
      <c r="E54" s="7">
        <v>1</v>
      </c>
      <c r="U54" s="4">
        <v>2048</v>
      </c>
      <c r="V54" s="62">
        <v>12</v>
      </c>
    </row>
    <row r="55" spans="3:22" x14ac:dyDescent="0.3">
      <c r="C55" s="4">
        <v>2001</v>
      </c>
      <c r="D55" s="7">
        <v>2635.1</v>
      </c>
      <c r="E55" s="7">
        <v>1</v>
      </c>
      <c r="U55" s="4">
        <v>2049</v>
      </c>
      <c r="V55" s="62">
        <v>3</v>
      </c>
    </row>
    <row r="56" spans="3:22" x14ac:dyDescent="0.3">
      <c r="C56" s="4">
        <v>2031</v>
      </c>
      <c r="D56" s="7">
        <v>2532.5100000000002</v>
      </c>
      <c r="E56" s="7">
        <v>1</v>
      </c>
      <c r="U56" s="4">
        <v>2050</v>
      </c>
      <c r="V56" s="62">
        <v>28</v>
      </c>
    </row>
    <row r="57" spans="3:22" x14ac:dyDescent="0.3">
      <c r="C57" s="4">
        <v>2049</v>
      </c>
      <c r="D57" s="7">
        <v>1995.83</v>
      </c>
      <c r="E57" s="7">
        <v>1</v>
      </c>
      <c r="U57" s="4" t="s">
        <v>26</v>
      </c>
      <c r="V57" s="62">
        <v>953</v>
      </c>
    </row>
    <row r="58" spans="3:22" x14ac:dyDescent="0.3">
      <c r="C58" s="4">
        <v>2012</v>
      </c>
      <c r="D58" s="7">
        <v>1870.19</v>
      </c>
      <c r="E58" s="7">
        <v>1</v>
      </c>
    </row>
    <row r="59" spans="3:22" x14ac:dyDescent="0.3">
      <c r="C59" s="4">
        <v>2037</v>
      </c>
      <c r="D59" s="7">
        <v>1439.82</v>
      </c>
      <c r="E59" s="7">
        <v>1</v>
      </c>
    </row>
    <row r="60" spans="3:22" x14ac:dyDescent="0.3">
      <c r="C60" s="4">
        <v>2033</v>
      </c>
      <c r="D60" s="7">
        <v>513.69000000000005</v>
      </c>
      <c r="E60" s="7">
        <v>1</v>
      </c>
    </row>
    <row r="61" spans="3:22" x14ac:dyDescent="0.3">
      <c r="C61" s="4">
        <v>2043</v>
      </c>
      <c r="D61" s="7">
        <v>466.49</v>
      </c>
      <c r="E61" s="7">
        <v>1</v>
      </c>
    </row>
    <row r="62" spans="3:22" x14ac:dyDescent="0.3">
      <c r="C62" s="4">
        <v>2041</v>
      </c>
      <c r="D62" s="7">
        <v>234.87</v>
      </c>
      <c r="E62" s="7">
        <v>1</v>
      </c>
    </row>
    <row r="63" spans="3:22" x14ac:dyDescent="0.3">
      <c r="C63" s="4">
        <v>2019</v>
      </c>
      <c r="D63" s="7">
        <v>95.53</v>
      </c>
      <c r="E63" s="7">
        <v>1</v>
      </c>
    </row>
    <row r="64" spans="3:22" x14ac:dyDescent="0.3">
      <c r="C64" s="4" t="s">
        <v>26</v>
      </c>
      <c r="D64" s="7">
        <v>265958.31999999995</v>
      </c>
      <c r="E64" s="7">
        <v>100</v>
      </c>
    </row>
  </sheetData>
  <mergeCells count="8">
    <mergeCell ref="X18:Y18"/>
    <mergeCell ref="Z3:AA3"/>
    <mergeCell ref="N1:AE1"/>
    <mergeCell ref="A1:L1"/>
    <mergeCell ref="O9:P9"/>
    <mergeCell ref="X9:Y9"/>
    <mergeCell ref="U2:V2"/>
    <mergeCell ref="X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A632-B163-4A99-8BB2-04EB43DC0305}">
  <sheetPr>
    <tabColor rgb="FFFFC000"/>
  </sheetPr>
  <dimension ref="E4:F5"/>
  <sheetViews>
    <sheetView showGridLines="0" showRowColHeaders="0" tabSelected="1" zoomScaleNormal="100" workbookViewId="0"/>
  </sheetViews>
  <sheetFormatPr defaultRowHeight="14.4" x14ac:dyDescent="0.3"/>
  <cols>
    <col min="1" max="16384" width="8.88671875" style="2"/>
  </cols>
  <sheetData>
    <row r="4" spans="5:6" x14ac:dyDescent="0.3">
      <c r="E4" s="60"/>
      <c r="F4" s="60"/>
    </row>
    <row r="5" spans="5:6" x14ac:dyDescent="0.3">
      <c r="E5" s="60"/>
      <c r="F5" s="60"/>
    </row>
  </sheetData>
  <mergeCells count="1">
    <mergeCell ref="E4: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CA-C2B7-43C3-85E7-08D0DA745F34}">
  <sheetPr>
    <tabColor theme="8" tint="0.59999389629810485"/>
  </sheetPr>
  <dimension ref="K2"/>
  <sheetViews>
    <sheetView showGridLines="0" showRowColHeaders="0" zoomScaleNormal="100" workbookViewId="0">
      <selection activeCell="X3" sqref="X3"/>
    </sheetView>
  </sheetViews>
  <sheetFormatPr defaultRowHeight="14.4" x14ac:dyDescent="0.3"/>
  <cols>
    <col min="1" max="16384" width="8.88671875" style="2"/>
  </cols>
  <sheetData>
    <row r="2" spans="11:11" x14ac:dyDescent="0.3">
      <c r="K2"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2E43-CFA0-4ED7-B698-83922EB196B9}">
  <sheetPr>
    <tabColor theme="5"/>
  </sheetPr>
  <dimension ref="A1"/>
  <sheetViews>
    <sheetView zoomScaleNormal="100" workbookViewId="0"/>
  </sheetViews>
  <sheetFormatPr defaultRowHeight="14.4" x14ac:dyDescent="0.3"/>
  <cols>
    <col min="1" max="16384" width="8.88671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49B2-EC9B-4C41-85C9-F51D2EDC0FF9}">
  <sheetPr>
    <tabColor theme="9"/>
  </sheetPr>
  <dimension ref="D1:W4"/>
  <sheetViews>
    <sheetView showGridLines="0" showRowColHeaders="0" workbookViewId="0"/>
  </sheetViews>
  <sheetFormatPr defaultRowHeight="14.4" x14ac:dyDescent="0.3"/>
  <cols>
    <col min="1" max="16384" width="8.88671875" style="2"/>
  </cols>
  <sheetData>
    <row r="1" spans="4:23" x14ac:dyDescent="0.3">
      <c r="D1" s="61" t="s">
        <v>61</v>
      </c>
      <c r="E1" s="61"/>
      <c r="F1" s="61"/>
      <c r="G1" s="61"/>
      <c r="H1" s="61"/>
      <c r="I1" s="61"/>
      <c r="J1" s="61"/>
      <c r="K1" s="61"/>
      <c r="L1" s="61"/>
      <c r="M1" s="61"/>
      <c r="N1" s="61"/>
      <c r="O1" s="61"/>
      <c r="P1" s="61"/>
      <c r="Q1" s="61"/>
      <c r="R1" s="61"/>
      <c r="S1" s="61"/>
      <c r="T1" s="61"/>
      <c r="U1" s="61"/>
      <c r="V1" s="61"/>
      <c r="W1" s="61"/>
    </row>
    <row r="2" spans="4:23" x14ac:dyDescent="0.3">
      <c r="D2" s="61"/>
      <c r="E2" s="61"/>
      <c r="F2" s="61"/>
      <c r="G2" s="61"/>
      <c r="H2" s="61"/>
      <c r="I2" s="61"/>
      <c r="J2" s="61"/>
      <c r="K2" s="61"/>
      <c r="L2" s="61"/>
      <c r="M2" s="61"/>
      <c r="N2" s="61"/>
      <c r="O2" s="61"/>
      <c r="P2" s="61"/>
      <c r="Q2" s="61"/>
      <c r="R2" s="61"/>
      <c r="S2" s="61"/>
      <c r="T2" s="61"/>
      <c r="U2" s="61"/>
      <c r="V2" s="61"/>
      <c r="W2" s="61"/>
    </row>
    <row r="3" spans="4:23" x14ac:dyDescent="0.3">
      <c r="D3" s="61"/>
      <c r="E3" s="61"/>
      <c r="F3" s="61"/>
      <c r="G3" s="61"/>
      <c r="H3" s="61"/>
      <c r="I3" s="61"/>
      <c r="J3" s="61"/>
      <c r="K3" s="61"/>
      <c r="L3" s="61"/>
      <c r="M3" s="61"/>
      <c r="N3" s="61"/>
      <c r="O3" s="61"/>
      <c r="P3" s="61"/>
      <c r="Q3" s="61"/>
      <c r="R3" s="61"/>
      <c r="S3" s="61"/>
      <c r="T3" s="61"/>
      <c r="U3" s="61"/>
      <c r="V3" s="61"/>
      <c r="W3" s="61"/>
    </row>
    <row r="4" spans="4:23" x14ac:dyDescent="0.3">
      <c r="D4" s="61"/>
      <c r="E4" s="61"/>
      <c r="F4" s="61"/>
      <c r="G4" s="61"/>
      <c r="H4" s="61"/>
      <c r="I4" s="61"/>
      <c r="J4" s="61"/>
      <c r="K4" s="61"/>
      <c r="L4" s="61"/>
      <c r="M4" s="61"/>
      <c r="N4" s="61"/>
      <c r="O4" s="61"/>
      <c r="P4" s="61"/>
      <c r="Q4" s="61"/>
      <c r="R4" s="61"/>
      <c r="S4" s="61"/>
      <c r="T4" s="61"/>
      <c r="U4" s="61"/>
      <c r="V4" s="61"/>
      <c r="W4" s="61"/>
    </row>
  </sheetData>
  <mergeCells count="1">
    <mergeCell ref="D1:W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635A93EB-FAB6-4E1E-892F-0E548A1B9857}">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D4CC2D04-3F5B-4EE9-AAC1-D03353CF7489}">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Raw_Data_working</vt:lpstr>
      <vt:lpstr>Pivots</vt:lpstr>
      <vt:lpstr>Sales Performance</vt:lpstr>
      <vt:lpstr>Customer Behaviour</vt:lpstr>
      <vt:lpstr>Discount Impact</vt:lpstr>
      <vt:lpstr>Insights &amp;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Roslin Victor</dc:creator>
  <cp:lastModifiedBy>Roslin Victor</cp:lastModifiedBy>
  <dcterms:created xsi:type="dcterms:W3CDTF">2024-09-29T18:39:24Z</dcterms:created>
  <dcterms:modified xsi:type="dcterms:W3CDTF">2024-10-02T06:45:17Z</dcterms:modified>
</cp:coreProperties>
</file>